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24226"/>
  <bookViews>
    <workbookView xWindow="240" yWindow="225" windowWidth="14805" windowHeight="7890" firstSheet="1" activeTab="1"/>
  </bookViews>
  <sheets>
    <sheet name="Risk Ratios" sheetId="4" state="hidden" r:id="rId1"/>
    <sheet name="Union Equity Fund" sheetId="12" r:id="rId2"/>
    <sheet name="Union Liquid Fund" sheetId="13" r:id="rId3"/>
    <sheet name="Union Tax Saver Scheme" sheetId="14" r:id="rId4"/>
    <sheet name="Union Dynamic Bond Fund" sheetId="15" r:id="rId5"/>
    <sheet name="Union Short Term Fund" sheetId="16" r:id="rId6"/>
    <sheet name="Union AAF" sheetId="17" r:id="rId7"/>
    <sheet name="Union Small Cap Fund" sheetId="18" r:id="rId8"/>
    <sheet name="Union CPOF - Series 7" sheetId="19" r:id="rId9"/>
    <sheet name="Union Largecap Fund" sheetId="20" r:id="rId10"/>
    <sheet name="Union CPOF - Series 8" sheetId="21" r:id="rId11"/>
    <sheet name="Union Balanced Advantage Fund" sheetId="22" r:id="rId12"/>
    <sheet name="Union Corporate Bond Fund" sheetId="23" r:id="rId13"/>
    <sheet name="SIP" sheetId="8" state="hidden" r:id="rId14"/>
  </sheets>
  <definedNames>
    <definedName name="_xlnm._FilterDatabase" localSheetId="0" hidden="1">'Risk Ratios'!$A$1:$U$1714</definedName>
    <definedName name="_xlnm._FilterDatabase" localSheetId="13" hidden="1">SIP!$A$1:$O$36</definedName>
    <definedName name="_xlnm._FilterDatabase" localSheetId="6" hidden="1">'Union AAF'!#REF!</definedName>
    <definedName name="_xlnm._FilterDatabase" localSheetId="11" hidden="1">'Union Balanced Advantage Fund'!$A$61:$J$89</definedName>
    <definedName name="_xlnm._FilterDatabase" localSheetId="12" hidden="1">'Union Corporate Bond Fund'!#REF!</definedName>
    <definedName name="_xlnm._FilterDatabase" localSheetId="4" hidden="1">'Union Dynamic Bond Fund'!#REF!</definedName>
    <definedName name="_xlnm._FilterDatabase" localSheetId="1" hidden="1">'Union Equity Fund'!$U$1:$AD$56</definedName>
    <definedName name="_xlnm._FilterDatabase" localSheetId="2" hidden="1">'Union Liquid Fund'!$U$1:$AD$82</definedName>
    <definedName name="_xlnm._FilterDatabase" localSheetId="5" hidden="1">'Union Short Term Fund'!#REF!</definedName>
    <definedName name="_xlnm._FilterDatabase" localSheetId="7" hidden="1">'Union Small Cap Fund'!#REF!</definedName>
    <definedName name="_xlnm._FilterDatabase" localSheetId="3" hidden="1">'Union Tax Saver Scheme'!#REF!</definedName>
    <definedName name="Aviva_N">#REF!</definedName>
    <definedName name="ca_All">#REF!</definedName>
    <definedName name="ca_H_All">#REF!</definedName>
    <definedName name="ca_H_HK">#REF!</definedName>
    <definedName name="ca_HK">#REF!</definedName>
    <definedName name="cf_All">#REF!</definedName>
    <definedName name="cf_H_All">#REF!</definedName>
    <definedName name="cf_H_HK">#REF!</definedName>
    <definedName name="cf_HK">#REF!</definedName>
    <definedName name="CheckBox1">#REF!</definedName>
    <definedName name="CheckBox10">#REF!</definedName>
    <definedName name="CheckBox11">#REF!</definedName>
    <definedName name="CheckBox12">#REF!</definedName>
    <definedName name="CheckBox13">#REF!</definedName>
    <definedName name="CheckBox14">#REF!</definedName>
    <definedName name="CheckBox2">#REF!</definedName>
    <definedName name="CheckBox3">#REF!</definedName>
    <definedName name="CheckBox4">#REF!</definedName>
    <definedName name="CheckBox5">#REF!</definedName>
    <definedName name="CheckBox6">#REF!</definedName>
    <definedName name="CheckBox7">#REF!</definedName>
    <definedName name="CheckBox8">#REF!</definedName>
    <definedName name="CheckBox9">#REF!</definedName>
    <definedName name="_xlnm.Database">#REF!</definedName>
    <definedName name="dd_All">#REF!</definedName>
    <definedName name="dd_H_All">#REF!</definedName>
    <definedName name="dd_H_HK">#REF!</definedName>
    <definedName name="dd_HK">#REF!</definedName>
    <definedName name="dr_All">#REF!</definedName>
    <definedName name="dr_H_All">#REF!</definedName>
    <definedName name="dr_H_HK">#REF!</definedName>
    <definedName name="dr_HK">#REF!</definedName>
    <definedName name="End_Day_All">#REF!</definedName>
    <definedName name="End_Day_HK">#REF!</definedName>
    <definedName name="exp_All">#REF!</definedName>
    <definedName name="exp_H_All">#REF!</definedName>
    <definedName name="exp_H_HK">#REF!</definedName>
    <definedName name="exp_HK">#REF!</definedName>
    <definedName name="fc_All">#REF!</definedName>
    <definedName name="fc_H_All">#REF!</definedName>
    <definedName name="fc_H_HK">#REF!</definedName>
    <definedName name="fc_HK">#REF!</definedName>
    <definedName name="Money_Wgt_Return_All">#REF!</definedName>
    <definedName name="Money_Wgt_Return_HK">#REF!</definedName>
    <definedName name="or_All">#REF!</definedName>
    <definedName name="or_H_All">#REF!</definedName>
    <definedName name="or_H_HK">#REF!</definedName>
    <definedName name="or_HK">#REF!</definedName>
    <definedName name="PortfolioName_CMth">#REF!</definedName>
    <definedName name="PortfolioName_LMth">#REF!</definedName>
    <definedName name="PortfolioName_NMth">#REF!</definedName>
    <definedName name="pu_All">#REF!</definedName>
    <definedName name="pu_H_All">#REF!</definedName>
    <definedName name="pu_H_HK">#REF!</definedName>
    <definedName name="pu_HK">#REF!</definedName>
    <definedName name="Report_Money_Wgt_1_All">#REF!</definedName>
    <definedName name="Report_Money_Wgt_1_HK">#REF!</definedName>
    <definedName name="Report_Money_Wgt_2_All">#REF!</definedName>
    <definedName name="Report_Money_Wgt_2_HK">#REF!</definedName>
    <definedName name="Return_All">#REF!</definedName>
    <definedName name="Return_H_All">#REF!</definedName>
    <definedName name="Return_H_HK">#REF!</definedName>
    <definedName name="Return_HK">#REF!</definedName>
    <definedName name="sa_All">#REF!</definedName>
    <definedName name="sa_H_All">#REF!</definedName>
    <definedName name="sa_H_HK">#REF!</definedName>
    <definedName name="sa_HK">#REF!</definedName>
    <definedName name="SingleCountryFund">#REF!</definedName>
    <definedName name="SumifAddress_All">#REF!</definedName>
    <definedName name="SumifAddress_HK">#REF!</definedName>
    <definedName name="SumifAddress1_All">#REF!</definedName>
    <definedName name="SumifAddress1_HK">#REF!</definedName>
    <definedName name="va_All">#REF!</definedName>
    <definedName name="va_H_All">#REF!</definedName>
    <definedName name="va_H_HK">#REF!</definedName>
    <definedName name="va_HK">#REF!</definedName>
    <definedName name="Weight_All">#REF!</definedName>
    <definedName name="Weight_H_All">#REF!</definedName>
    <definedName name="Weight_H_HK">#REF!</definedName>
    <definedName name="Weight_HK">#REF!</definedName>
  </definedNames>
  <calcPr calcId="162913"/>
</workbook>
</file>

<file path=xl/calcChain.xml><?xml version="1.0" encoding="utf-8"?>
<calcChain xmlns="http://schemas.openxmlformats.org/spreadsheetml/2006/main">
  <c r="F30" i="23" l="1"/>
  <c r="F26" i="23"/>
  <c r="F23" i="23"/>
  <c r="F17" i="23"/>
  <c r="F31" i="23" s="1"/>
  <c r="G25" i="23" s="1"/>
  <c r="G26" i="23" s="1"/>
  <c r="F12" i="23"/>
  <c r="A8" i="23"/>
  <c r="A9" i="23" s="1"/>
  <c r="F120" i="22"/>
  <c r="G119" i="22"/>
  <c r="G120" i="22" s="1"/>
  <c r="F117" i="22"/>
  <c r="G115" i="22"/>
  <c r="G114" i="22"/>
  <c r="G113" i="22"/>
  <c r="F110" i="22"/>
  <c r="G108" i="22"/>
  <c r="G107" i="22"/>
  <c r="G110" i="22" s="1"/>
  <c r="G103" i="22"/>
  <c r="F103" i="22"/>
  <c r="G101" i="22"/>
  <c r="G100" i="22"/>
  <c r="F97" i="22"/>
  <c r="G95" i="22"/>
  <c r="G94" i="22"/>
  <c r="G89" i="22"/>
  <c r="G88" i="22"/>
  <c r="G87" i="22"/>
  <c r="G86" i="22"/>
  <c r="G85" i="22"/>
  <c r="G84" i="22"/>
  <c r="G83" i="22"/>
  <c r="G82" i="22"/>
  <c r="G81" i="22"/>
  <c r="G80" i="22"/>
  <c r="G79" i="22"/>
  <c r="G78" i="22"/>
  <c r="G77" i="22"/>
  <c r="G76" i="22"/>
  <c r="G75" i="22"/>
  <c r="G74" i="22"/>
  <c r="G73" i="22"/>
  <c r="G72" i="22"/>
  <c r="G71" i="22"/>
  <c r="G70" i="22"/>
  <c r="G69" i="22"/>
  <c r="G68" i="22"/>
  <c r="G67" i="22"/>
  <c r="G66" i="22"/>
  <c r="G65" i="22"/>
  <c r="G64" i="22"/>
  <c r="G63" i="22"/>
  <c r="G62" i="22"/>
  <c r="G61" i="22"/>
  <c r="F58" i="22"/>
  <c r="G56" i="22"/>
  <c r="G55" i="22"/>
  <c r="G54" i="22"/>
  <c r="G53" i="22"/>
  <c r="G52" i="22"/>
  <c r="G51" i="22"/>
  <c r="J31" i="22" s="1"/>
  <c r="G50" i="22"/>
  <c r="G49" i="22"/>
  <c r="J30" i="22" s="1"/>
  <c r="G48" i="22"/>
  <c r="G47" i="22"/>
  <c r="J29" i="22" s="1"/>
  <c r="G46" i="22"/>
  <c r="G45" i="22"/>
  <c r="J28" i="22" s="1"/>
  <c r="G44" i="22"/>
  <c r="G43" i="22"/>
  <c r="G42" i="22"/>
  <c r="G41" i="22"/>
  <c r="G40" i="22"/>
  <c r="J27" i="22" s="1"/>
  <c r="G39" i="22"/>
  <c r="G38" i="22"/>
  <c r="J26" i="22" s="1"/>
  <c r="G37" i="22"/>
  <c r="G36" i="22"/>
  <c r="G35" i="22"/>
  <c r="G34" i="22"/>
  <c r="G33" i="22"/>
  <c r="G32" i="22"/>
  <c r="G31" i="22"/>
  <c r="G30" i="22"/>
  <c r="G29" i="22"/>
  <c r="G28" i="22"/>
  <c r="G27" i="22"/>
  <c r="G26" i="22"/>
  <c r="G25" i="22"/>
  <c r="J24" i="22"/>
  <c r="G24" i="22"/>
  <c r="G23" i="22"/>
  <c r="G22" i="22"/>
  <c r="G21" i="22"/>
  <c r="J17" i="22" s="1"/>
  <c r="G20" i="22"/>
  <c r="J25" i="22" s="1"/>
  <c r="G19" i="22"/>
  <c r="J20" i="22" s="1"/>
  <c r="G18" i="22"/>
  <c r="J19" i="22" s="1"/>
  <c r="G17" i="22"/>
  <c r="G16" i="22"/>
  <c r="J15" i="22"/>
  <c r="G15" i="22"/>
  <c r="G14" i="22"/>
  <c r="G13" i="22"/>
  <c r="G12" i="22"/>
  <c r="J16" i="22" s="1"/>
  <c r="G11" i="22"/>
  <c r="G10" i="22"/>
  <c r="J21" i="22" s="1"/>
  <c r="A10" i="22"/>
  <c r="G9" i="22"/>
  <c r="A9" i="22"/>
  <c r="F33" i="21"/>
  <c r="F29" i="21"/>
  <c r="F26" i="21"/>
  <c r="F10" i="21"/>
  <c r="A8" i="21"/>
  <c r="F44" i="20"/>
  <c r="F40" i="20"/>
  <c r="F37" i="20"/>
  <c r="A9" i="20"/>
  <c r="F36" i="19"/>
  <c r="F32" i="19"/>
  <c r="F29" i="19"/>
  <c r="F11" i="19"/>
  <c r="A8" i="19"/>
  <c r="F70" i="18"/>
  <c r="F66" i="18"/>
  <c r="F63" i="18"/>
  <c r="A9" i="18"/>
  <c r="A10" i="18" s="1"/>
  <c r="F66" i="17"/>
  <c r="F62" i="17"/>
  <c r="F59" i="17"/>
  <c r="F54" i="17"/>
  <c r="F44" i="17"/>
  <c r="F39" i="17"/>
  <c r="F34" i="17"/>
  <c r="F28" i="17"/>
  <c r="F67" i="17" s="1"/>
  <c r="G21" i="17" s="1"/>
  <c r="M20" i="17"/>
  <c r="A9" i="17"/>
  <c r="F35" i="16"/>
  <c r="F31" i="16"/>
  <c r="F28" i="16"/>
  <c r="F18" i="16"/>
  <c r="F12" i="16"/>
  <c r="M11" i="16"/>
  <c r="A8" i="16"/>
  <c r="F44" i="15"/>
  <c r="F40" i="15"/>
  <c r="F37" i="15"/>
  <c r="F24" i="15"/>
  <c r="F19" i="15"/>
  <c r="M12" i="15"/>
  <c r="F11" i="15"/>
  <c r="F45" i="15" s="1"/>
  <c r="G28" i="15" s="1"/>
  <c r="A9" i="15"/>
  <c r="F62" i="14"/>
  <c r="F58" i="14"/>
  <c r="F55" i="14"/>
  <c r="A9" i="14"/>
  <c r="A10" i="14" s="1"/>
  <c r="F81" i="13"/>
  <c r="F77" i="13"/>
  <c r="F74" i="13"/>
  <c r="F67" i="13"/>
  <c r="F62" i="13"/>
  <c r="F21" i="13"/>
  <c r="F82" i="13" s="1"/>
  <c r="A9" i="13"/>
  <c r="A10" i="13" s="1"/>
  <c r="F55" i="12"/>
  <c r="F56" i="12" s="1"/>
  <c r="G46" i="12" s="1"/>
  <c r="F51" i="12"/>
  <c r="F48" i="12"/>
  <c r="A9" i="12"/>
  <c r="F36" i="16" l="1"/>
  <c r="F71" i="18"/>
  <c r="G35" i="18" s="1"/>
  <c r="K31" i="18" s="1"/>
  <c r="J11" i="22"/>
  <c r="F45" i="20"/>
  <c r="G14" i="20" s="1"/>
  <c r="F34" i="21"/>
  <c r="J14" i="22"/>
  <c r="J18" i="22"/>
  <c r="J13" i="22"/>
  <c r="J8" i="22"/>
  <c r="J12" i="22"/>
  <c r="J10" i="22"/>
  <c r="F123" i="22"/>
  <c r="F124" i="22" s="1"/>
  <c r="G8" i="23"/>
  <c r="G18" i="20"/>
  <c r="G11" i="18"/>
  <c r="K20" i="18" s="1"/>
  <c r="G27" i="18"/>
  <c r="G15" i="18"/>
  <c r="G31" i="18"/>
  <c r="G19" i="18"/>
  <c r="K26" i="18" s="1"/>
  <c r="G33" i="15"/>
  <c r="G34" i="15"/>
  <c r="G14" i="15"/>
  <c r="G13" i="12"/>
  <c r="J17" i="12" s="1"/>
  <c r="G29" i="12"/>
  <c r="G17" i="12"/>
  <c r="G21" i="12"/>
  <c r="G10" i="12"/>
  <c r="G25" i="12"/>
  <c r="J24" i="12" s="1"/>
  <c r="G72" i="13"/>
  <c r="G70" i="13"/>
  <c r="G65" i="13"/>
  <c r="G60" i="13"/>
  <c r="G58" i="13"/>
  <c r="G56" i="13"/>
  <c r="G54" i="13"/>
  <c r="G52" i="13"/>
  <c r="G50" i="13"/>
  <c r="G48" i="13"/>
  <c r="G46" i="13"/>
  <c r="G44" i="13"/>
  <c r="G42" i="13"/>
  <c r="G40" i="13"/>
  <c r="G38" i="13"/>
  <c r="G36" i="13"/>
  <c r="G34" i="13"/>
  <c r="G32" i="13"/>
  <c r="G30" i="13"/>
  <c r="G28" i="13"/>
  <c r="G26" i="13"/>
  <c r="G24" i="13"/>
  <c r="G19" i="13"/>
  <c r="G17" i="13"/>
  <c r="G14" i="13"/>
  <c r="G10" i="13"/>
  <c r="G76" i="13"/>
  <c r="G77" i="13" s="1"/>
  <c r="G25" i="13"/>
  <c r="G13" i="13"/>
  <c r="G11" i="13"/>
  <c r="G9" i="13"/>
  <c r="G59" i="13"/>
  <c r="G55" i="13"/>
  <c r="G51" i="13"/>
  <c r="G47" i="13"/>
  <c r="G43" i="13"/>
  <c r="G39" i="13"/>
  <c r="G35" i="13"/>
  <c r="G31" i="13"/>
  <c r="G27" i="13"/>
  <c r="G16" i="13"/>
  <c r="G71" i="13"/>
  <c r="G57" i="13"/>
  <c r="G53" i="13"/>
  <c r="G45" i="13"/>
  <c r="G37" i="13"/>
  <c r="G29" i="13"/>
  <c r="G18" i="13"/>
  <c r="G12" i="13"/>
  <c r="G49" i="13"/>
  <c r="G41" i="13"/>
  <c r="G33" i="13"/>
  <c r="G15" i="13"/>
  <c r="A14" i="15"/>
  <c r="G12" i="12"/>
  <c r="G35" i="12"/>
  <c r="G41" i="12"/>
  <c r="G10" i="16"/>
  <c r="J12" i="16" s="1"/>
  <c r="G26" i="16"/>
  <c r="G24" i="16"/>
  <c r="G22" i="16"/>
  <c r="G16" i="16"/>
  <c r="G30" i="16"/>
  <c r="G31" i="16" s="1"/>
  <c r="G9" i="16"/>
  <c r="G25" i="16"/>
  <c r="G15" i="16"/>
  <c r="G18" i="16" s="1"/>
  <c r="G23" i="16"/>
  <c r="J11" i="16" s="1"/>
  <c r="G16" i="12"/>
  <c r="J16" i="12" s="1"/>
  <c r="G24" i="12"/>
  <c r="G31" i="12"/>
  <c r="G37" i="12"/>
  <c r="G43" i="12"/>
  <c r="J26" i="12" s="1"/>
  <c r="G9" i="12"/>
  <c r="G11" i="12"/>
  <c r="G19" i="12"/>
  <c r="G23" i="12"/>
  <c r="G27" i="12"/>
  <c r="G50" i="12"/>
  <c r="G51" i="12" s="1"/>
  <c r="A11" i="13"/>
  <c r="F63" i="14"/>
  <c r="G35" i="15"/>
  <c r="G30" i="15"/>
  <c r="G15" i="15"/>
  <c r="G39" i="15"/>
  <c r="G40" i="15" s="1"/>
  <c r="G32" i="15"/>
  <c r="G29" i="15"/>
  <c r="G17" i="15"/>
  <c r="G9" i="15"/>
  <c r="G22" i="15"/>
  <c r="G24" i="15" s="1"/>
  <c r="G57" i="17"/>
  <c r="G52" i="17"/>
  <c r="G50" i="17"/>
  <c r="G48" i="17"/>
  <c r="G42" i="17"/>
  <c r="G37" i="17"/>
  <c r="G32" i="17"/>
  <c r="G26" i="17"/>
  <c r="G22" i="17"/>
  <c r="J19" i="17" s="1"/>
  <c r="G17" i="17"/>
  <c r="G13" i="17"/>
  <c r="G9" i="17"/>
  <c r="G61" i="17"/>
  <c r="G62" i="17" s="1"/>
  <c r="G23" i="17"/>
  <c r="G18" i="17"/>
  <c r="G14" i="17"/>
  <c r="J20" i="17" s="1"/>
  <c r="G10" i="17"/>
  <c r="G51" i="17"/>
  <c r="J15" i="17" s="1"/>
  <c r="G49" i="17"/>
  <c r="G24" i="17"/>
  <c r="G19" i="17"/>
  <c r="J22" i="17" s="1"/>
  <c r="G15" i="17"/>
  <c r="J21" i="17" s="1"/>
  <c r="G11" i="17"/>
  <c r="G25" i="17"/>
  <c r="J24" i="17" s="1"/>
  <c r="G16" i="17"/>
  <c r="G20" i="17"/>
  <c r="J23" i="17" s="1"/>
  <c r="G23" i="21"/>
  <c r="G21" i="21"/>
  <c r="G19" i="21"/>
  <c r="G17" i="21"/>
  <c r="G15" i="21"/>
  <c r="G24" i="21"/>
  <c r="J13" i="21" s="1"/>
  <c r="G22" i="21"/>
  <c r="G20" i="21"/>
  <c r="G18" i="21"/>
  <c r="G16" i="21"/>
  <c r="G8" i="21"/>
  <c r="G14" i="21"/>
  <c r="G28" i="21"/>
  <c r="G29" i="21" s="1"/>
  <c r="G8" i="16"/>
  <c r="G20" i="12"/>
  <c r="J23" i="12" s="1"/>
  <c r="G28" i="12"/>
  <c r="G33" i="12"/>
  <c r="G39" i="12"/>
  <c r="G45" i="12"/>
  <c r="J28" i="12" s="1"/>
  <c r="G15" i="12"/>
  <c r="A10" i="12"/>
  <c r="A11" i="12" s="1"/>
  <c r="G14" i="12"/>
  <c r="G18" i="12"/>
  <c r="G22" i="12"/>
  <c r="G26" i="12"/>
  <c r="J25" i="12" s="1"/>
  <c r="G30" i="12"/>
  <c r="G32" i="12"/>
  <c r="G34" i="12"/>
  <c r="G36" i="12"/>
  <c r="G38" i="12"/>
  <c r="G40" i="12"/>
  <c r="G42" i="12"/>
  <c r="G44" i="12"/>
  <c r="J27" i="12" s="1"/>
  <c r="G16" i="15"/>
  <c r="G31" i="15"/>
  <c r="A9" i="16"/>
  <c r="A10" i="16" s="1"/>
  <c r="A15" i="16" s="1"/>
  <c r="A16" i="16" s="1"/>
  <c r="G12" i="17"/>
  <c r="J16" i="17" s="1"/>
  <c r="A11" i="14"/>
  <c r="G65" i="18"/>
  <c r="G66" i="18" s="1"/>
  <c r="G60" i="18"/>
  <c r="K34" i="18" s="1"/>
  <c r="G58" i="18"/>
  <c r="G56" i="18"/>
  <c r="G54" i="18"/>
  <c r="G52" i="18"/>
  <c r="G50" i="18"/>
  <c r="G48" i="18"/>
  <c r="G46" i="18"/>
  <c r="G44" i="18"/>
  <c r="G42" i="18"/>
  <c r="K33" i="18" s="1"/>
  <c r="G40" i="18"/>
  <c r="G38" i="18"/>
  <c r="G36" i="18"/>
  <c r="G32" i="18"/>
  <c r="G28" i="18"/>
  <c r="K28" i="18" s="1"/>
  <c r="G24" i="18"/>
  <c r="G20" i="18"/>
  <c r="G16" i="18"/>
  <c r="G12" i="18"/>
  <c r="K15" i="18" s="1"/>
  <c r="G9" i="18"/>
  <c r="G33" i="18"/>
  <c r="G29" i="18"/>
  <c r="G25" i="18"/>
  <c r="G21" i="18"/>
  <c r="G17" i="18"/>
  <c r="K23" i="18" s="1"/>
  <c r="G13" i="18"/>
  <c r="G61" i="18"/>
  <c r="G59" i="18"/>
  <c r="G57" i="18"/>
  <c r="G55" i="18"/>
  <c r="G53" i="18"/>
  <c r="G51" i="18"/>
  <c r="G49" i="18"/>
  <c r="G47" i="18"/>
  <c r="G45" i="18"/>
  <c r="G43" i="18"/>
  <c r="G41" i="18"/>
  <c r="G39" i="18"/>
  <c r="G37" i="18"/>
  <c r="K32" i="18" s="1"/>
  <c r="G34" i="18"/>
  <c r="K30" i="18" s="1"/>
  <c r="G30" i="18"/>
  <c r="K29" i="18" s="1"/>
  <c r="G26" i="18"/>
  <c r="G22" i="18"/>
  <c r="G18" i="18"/>
  <c r="K24" i="18" s="1"/>
  <c r="G14" i="18"/>
  <c r="K21" i="18" s="1"/>
  <c r="G10" i="18"/>
  <c r="J22" i="22"/>
  <c r="G23" i="18"/>
  <c r="A10" i="17"/>
  <c r="F37" i="19"/>
  <c r="A10" i="20"/>
  <c r="J9" i="22"/>
  <c r="G117" i="22"/>
  <c r="G58" i="22"/>
  <c r="G9" i="23"/>
  <c r="J11" i="23" s="1"/>
  <c r="G10" i="23"/>
  <c r="J8" i="23" s="1"/>
  <c r="G21" i="23"/>
  <c r="G15" i="23"/>
  <c r="A11" i="18"/>
  <c r="G28" i="20"/>
  <c r="G15" i="20"/>
  <c r="G16" i="20"/>
  <c r="J16" i="20" s="1"/>
  <c r="G31" i="20"/>
  <c r="J22" i="20" s="1"/>
  <c r="G21" i="20"/>
  <c r="A14" i="21"/>
  <c r="J23" i="22"/>
  <c r="G97" i="22"/>
  <c r="A9" i="19"/>
  <c r="A10" i="23"/>
  <c r="A15" i="23" s="1"/>
  <c r="A11" i="22"/>
  <c r="A12" i="22" s="1"/>
  <c r="A14" i="22" l="1"/>
  <c r="A13" i="22"/>
  <c r="G9" i="20"/>
  <c r="G37" i="20" s="1"/>
  <c r="G25" i="20"/>
  <c r="J14" i="20" s="1"/>
  <c r="G33" i="20"/>
  <c r="G20" i="20"/>
  <c r="J18" i="20" s="1"/>
  <c r="G19" i="20"/>
  <c r="J17" i="20" s="1"/>
  <c r="G30" i="20"/>
  <c r="J9" i="20" s="1"/>
  <c r="G13" i="20"/>
  <c r="G23" i="20"/>
  <c r="J22" i="12"/>
  <c r="J13" i="13"/>
  <c r="G10" i="20"/>
  <c r="G39" i="20"/>
  <c r="G40" i="20" s="1"/>
  <c r="G27" i="20"/>
  <c r="J20" i="20" s="1"/>
  <c r="G35" i="20"/>
  <c r="J23" i="20" s="1"/>
  <c r="G24" i="20"/>
  <c r="J10" i="20" s="1"/>
  <c r="G32" i="20"/>
  <c r="J15" i="20" s="1"/>
  <c r="A21" i="23"/>
  <c r="G17" i="20"/>
  <c r="G29" i="20"/>
  <c r="J21" i="20" s="1"/>
  <c r="G12" i="20"/>
  <c r="G11" i="20"/>
  <c r="G26" i="20"/>
  <c r="J19" i="20" s="1"/>
  <c r="G34" i="20"/>
  <c r="G22" i="20"/>
  <c r="K22" i="18"/>
  <c r="J13" i="12"/>
  <c r="K27" i="18"/>
  <c r="J13" i="20"/>
  <c r="K19" i="18"/>
  <c r="K25" i="18"/>
  <c r="K10" i="18"/>
  <c r="K14" i="18"/>
  <c r="J9" i="15"/>
  <c r="G37" i="15"/>
  <c r="G19" i="15"/>
  <c r="J20" i="12"/>
  <c r="J21" i="12"/>
  <c r="A22" i="16"/>
  <c r="A23" i="16"/>
  <c r="A24" i="16"/>
  <c r="A15" i="22"/>
  <c r="A16" i="22" s="1"/>
  <c r="G12" i="23"/>
  <c r="G26" i="19"/>
  <c r="G9" i="19"/>
  <c r="G27" i="19"/>
  <c r="G25" i="19"/>
  <c r="G23" i="19"/>
  <c r="J10" i="19" s="1"/>
  <c r="G21" i="19"/>
  <c r="G19" i="19"/>
  <c r="G17" i="19"/>
  <c r="G15" i="19"/>
  <c r="G8" i="19"/>
  <c r="G31" i="19"/>
  <c r="G32" i="19" s="1"/>
  <c r="G24" i="19"/>
  <c r="G20" i="19"/>
  <c r="G16" i="19"/>
  <c r="G22" i="19"/>
  <c r="G18" i="19"/>
  <c r="G63" i="18"/>
  <c r="K12" i="18"/>
  <c r="A12" i="14"/>
  <c r="J14" i="12"/>
  <c r="G10" i="21"/>
  <c r="J12" i="21"/>
  <c r="G28" i="17"/>
  <c r="J12" i="17"/>
  <c r="G54" i="17"/>
  <c r="J8" i="17"/>
  <c r="G11" i="15"/>
  <c r="J8" i="15"/>
  <c r="G52" i="14"/>
  <c r="G50" i="14"/>
  <c r="G48" i="14"/>
  <c r="J31" i="14" s="1"/>
  <c r="G46" i="14"/>
  <c r="G44" i="14"/>
  <c r="G42" i="14"/>
  <c r="G40" i="14"/>
  <c r="G38" i="14"/>
  <c r="G36" i="14"/>
  <c r="G34" i="14"/>
  <c r="G31" i="14"/>
  <c r="G27" i="14"/>
  <c r="G23" i="14"/>
  <c r="G19" i="14"/>
  <c r="J23" i="14" s="1"/>
  <c r="G15" i="14"/>
  <c r="G11" i="14"/>
  <c r="G9" i="14"/>
  <c r="G32" i="14"/>
  <c r="G28" i="14"/>
  <c r="G24" i="14"/>
  <c r="J25" i="14" s="1"/>
  <c r="G20" i="14"/>
  <c r="J24" i="14" s="1"/>
  <c r="G16" i="14"/>
  <c r="G12" i="14"/>
  <c r="G57" i="14"/>
  <c r="G58" i="14" s="1"/>
  <c r="G51" i="14"/>
  <c r="G47" i="14"/>
  <c r="G43" i="14"/>
  <c r="G39" i="14"/>
  <c r="G35" i="14"/>
  <c r="J27" i="14" s="1"/>
  <c r="G29" i="14"/>
  <c r="G21" i="14"/>
  <c r="G13" i="14"/>
  <c r="G10" i="14"/>
  <c r="G22" i="14"/>
  <c r="G14" i="14"/>
  <c r="J16" i="14" s="1"/>
  <c r="G26" i="14"/>
  <c r="G18" i="14"/>
  <c r="G30" i="14"/>
  <c r="G53" i="14"/>
  <c r="G49" i="14"/>
  <c r="G45" i="14"/>
  <c r="J30" i="14" s="1"/>
  <c r="G41" i="14"/>
  <c r="J29" i="14" s="1"/>
  <c r="G37" i="14"/>
  <c r="J28" i="14" s="1"/>
  <c r="G33" i="14"/>
  <c r="J26" i="14" s="1"/>
  <c r="G25" i="14"/>
  <c r="G17" i="14"/>
  <c r="A13" i="14"/>
  <c r="J8" i="16"/>
  <c r="G28" i="16"/>
  <c r="J11" i="13"/>
  <c r="G21" i="13"/>
  <c r="G67" i="13"/>
  <c r="J14" i="13"/>
  <c r="A15" i="19"/>
  <c r="G17" i="23"/>
  <c r="J9" i="23"/>
  <c r="K11" i="18"/>
  <c r="J17" i="17"/>
  <c r="J10" i="17"/>
  <c r="G34" i="17"/>
  <c r="J12" i="12"/>
  <c r="J10" i="16"/>
  <c r="A12" i="13"/>
  <c r="J10" i="13"/>
  <c r="G62" i="13"/>
  <c r="G74" i="13"/>
  <c r="J12" i="13"/>
  <c r="A15" i="21"/>
  <c r="A16" i="21" s="1"/>
  <c r="J12" i="20"/>
  <c r="G23" i="23"/>
  <c r="J10" i="23"/>
  <c r="G123" i="22"/>
  <c r="A13" i="18"/>
  <c r="A11" i="17"/>
  <c r="K16" i="18"/>
  <c r="K17" i="18"/>
  <c r="K13" i="18"/>
  <c r="J19" i="12"/>
  <c r="J18" i="12"/>
  <c r="A12" i="12"/>
  <c r="J18" i="17"/>
  <c r="G39" i="17"/>
  <c r="J13" i="17"/>
  <c r="J11" i="12"/>
  <c r="G48" i="12"/>
  <c r="A15" i="15"/>
  <c r="A12" i="18"/>
  <c r="A11" i="20"/>
  <c r="K18" i="18"/>
  <c r="G12" i="16"/>
  <c r="J9" i="16"/>
  <c r="G26" i="21"/>
  <c r="J11" i="21"/>
  <c r="J14" i="17"/>
  <c r="J11" i="17"/>
  <c r="G44" i="17"/>
  <c r="G59" i="17"/>
  <c r="J9" i="17"/>
  <c r="J15" i="12"/>
  <c r="A17" i="22" l="1"/>
  <c r="J11" i="20"/>
  <c r="A25" i="16"/>
  <c r="A26" i="16" s="1"/>
  <c r="J20" i="14"/>
  <c r="J12" i="14"/>
  <c r="J15" i="14"/>
  <c r="J14" i="14"/>
  <c r="A12" i="20"/>
  <c r="A13" i="20" s="1"/>
  <c r="G54" i="12"/>
  <c r="A16" i="19"/>
  <c r="A18" i="22"/>
  <c r="G55" i="14"/>
  <c r="J11" i="14"/>
  <c r="J17" i="14"/>
  <c r="J22" i="14"/>
  <c r="A14" i="18"/>
  <c r="A16" i="15"/>
  <c r="A17" i="15" s="1"/>
  <c r="A12" i="17"/>
  <c r="A17" i="21"/>
  <c r="A13" i="12"/>
  <c r="G80" i="13"/>
  <c r="A14" i="14"/>
  <c r="G69" i="18"/>
  <c r="G11" i="19"/>
  <c r="J9" i="19"/>
  <c r="A13" i="13"/>
  <c r="J13" i="14"/>
  <c r="J21" i="14"/>
  <c r="G43" i="15"/>
  <c r="G65" i="17"/>
  <c r="G29" i="19"/>
  <c r="J8" i="19"/>
  <c r="G43" i="20"/>
  <c r="G34" i="16"/>
  <c r="A19" i="22"/>
  <c r="A14" i="12"/>
  <c r="G124" i="22"/>
  <c r="G125" i="22" s="1"/>
  <c r="J32" i="22"/>
  <c r="A17" i="19"/>
  <c r="J18" i="14"/>
  <c r="J19" i="14"/>
  <c r="G32" i="21"/>
  <c r="G29" i="23"/>
  <c r="J24" i="20" l="1"/>
  <c r="G44" i="20"/>
  <c r="G45" i="20" s="1"/>
  <c r="G44" i="15"/>
  <c r="G45" i="15" s="1"/>
  <c r="J10" i="15"/>
  <c r="A14" i="20"/>
  <c r="A15" i="14"/>
  <c r="G61" i="14"/>
  <c r="A18" i="19"/>
  <c r="G35" i="19"/>
  <c r="A18" i="21"/>
  <c r="G55" i="12"/>
  <c r="G56" i="12" s="1"/>
  <c r="J29" i="12"/>
  <c r="G33" i="21"/>
  <c r="G34" i="21" s="1"/>
  <c r="J14" i="21"/>
  <c r="A15" i="20"/>
  <c r="G66" i="17"/>
  <c r="G67" i="17" s="1"/>
  <c r="J25" i="17"/>
  <c r="A20" i="22"/>
  <c r="K35" i="18"/>
  <c r="G70" i="18"/>
  <c r="G71" i="18" s="1"/>
  <c r="A15" i="12"/>
  <c r="A13" i="17"/>
  <c r="A22" i="15"/>
  <c r="A28" i="15" s="1"/>
  <c r="J12" i="23"/>
  <c r="G30" i="23"/>
  <c r="G31" i="23" s="1"/>
  <c r="G35" i="16"/>
  <c r="G36" i="16" s="1"/>
  <c r="J13" i="16"/>
  <c r="G81" i="13"/>
  <c r="G82" i="13" s="1"/>
  <c r="J15" i="13"/>
  <c r="A15" i="18"/>
  <c r="A14" i="13"/>
  <c r="A16" i="12" l="1"/>
  <c r="A17" i="12" s="1"/>
  <c r="A19" i="21"/>
  <c r="A16" i="18"/>
  <c r="A14" i="17"/>
  <c r="G36" i="19"/>
  <c r="G37" i="19" s="1"/>
  <c r="J11" i="19"/>
  <c r="A17" i="18"/>
  <c r="A15" i="13"/>
  <c r="A20" i="21"/>
  <c r="A21" i="21" s="1"/>
  <c r="A16" i="20"/>
  <c r="A21" i="22"/>
  <c r="J32" i="14"/>
  <c r="G62" i="14"/>
  <c r="G63" i="14" s="1"/>
  <c r="A16" i="14"/>
  <c r="A29" i="15"/>
  <c r="A19" i="19"/>
  <c r="A31" i="15" l="1"/>
  <c r="A32" i="15" s="1"/>
  <c r="A30" i="15"/>
  <c r="A18" i="18"/>
  <c r="A18" i="12"/>
  <c r="A22" i="21"/>
  <c r="A23" i="21" s="1"/>
  <c r="A17" i="20"/>
  <c r="A18" i="20" s="1"/>
  <c r="A22" i="22"/>
  <c r="A23" i="22" s="1"/>
  <c r="A24" i="22" s="1"/>
  <c r="A25" i="22" s="1"/>
  <c r="A15" i="17"/>
  <c r="A24" i="21"/>
  <c r="A16" i="13"/>
  <c r="A17" i="13"/>
  <c r="A18" i="13" s="1"/>
  <c r="A20" i="19"/>
  <c r="A21" i="19" s="1"/>
  <c r="A22" i="19" s="1"/>
  <c r="A23" i="19" s="1"/>
  <c r="A24" i="19" s="1"/>
  <c r="A25" i="19" s="1"/>
  <c r="A26" i="19" s="1"/>
  <c r="A17" i="14"/>
  <c r="U4" i="4"/>
  <c r="U5" i="4"/>
  <c r="U6" i="4"/>
  <c r="U7" i="4"/>
  <c r="U8" i="4"/>
  <c r="U9" i="4"/>
  <c r="U10" i="4"/>
  <c r="U11" i="4"/>
  <c r="U12" i="4"/>
  <c r="U13" i="4"/>
  <c r="U14" i="4"/>
  <c r="U15" i="4"/>
  <c r="U16" i="4"/>
  <c r="U17" i="4"/>
  <c r="U18" i="4"/>
  <c r="U19" i="4"/>
  <c r="U20" i="4"/>
  <c r="U21" i="4"/>
  <c r="U22" i="4"/>
  <c r="U23" i="4"/>
  <c r="U24" i="4"/>
  <c r="U25" i="4"/>
  <c r="U26" i="4"/>
  <c r="U27" i="4"/>
  <c r="U28" i="4"/>
  <c r="U29" i="4"/>
  <c r="U30" i="4"/>
  <c r="U31" i="4"/>
  <c r="U32" i="4"/>
  <c r="U33" i="4"/>
  <c r="U34" i="4"/>
  <c r="U35" i="4"/>
  <c r="U36" i="4"/>
  <c r="U37" i="4"/>
  <c r="U38" i="4"/>
  <c r="U39" i="4"/>
  <c r="U40" i="4"/>
  <c r="U41" i="4"/>
  <c r="U42" i="4"/>
  <c r="U43" i="4"/>
  <c r="U44" i="4"/>
  <c r="U45" i="4"/>
  <c r="U46" i="4"/>
  <c r="U47" i="4"/>
  <c r="U48" i="4"/>
  <c r="U49" i="4"/>
  <c r="U50" i="4"/>
  <c r="U51" i="4"/>
  <c r="U52" i="4"/>
  <c r="U53" i="4"/>
  <c r="U54" i="4"/>
  <c r="U55" i="4"/>
  <c r="U56" i="4"/>
  <c r="U57" i="4"/>
  <c r="U58" i="4"/>
  <c r="U59" i="4"/>
  <c r="U60" i="4"/>
  <c r="U61" i="4"/>
  <c r="U62" i="4"/>
  <c r="U63" i="4"/>
  <c r="U64" i="4"/>
  <c r="U65" i="4"/>
  <c r="U66" i="4"/>
  <c r="U67" i="4"/>
  <c r="U68" i="4"/>
  <c r="U69" i="4"/>
  <c r="U70" i="4"/>
  <c r="U71" i="4"/>
  <c r="U72" i="4"/>
  <c r="U73" i="4"/>
  <c r="U74" i="4"/>
  <c r="U75" i="4"/>
  <c r="U76" i="4"/>
  <c r="U77" i="4"/>
  <c r="U78" i="4"/>
  <c r="U79" i="4"/>
  <c r="U80" i="4"/>
  <c r="U81" i="4"/>
  <c r="U82" i="4"/>
  <c r="U83" i="4"/>
  <c r="U84" i="4"/>
  <c r="U85" i="4"/>
  <c r="U86" i="4"/>
  <c r="U87" i="4"/>
  <c r="U88" i="4"/>
  <c r="U89" i="4"/>
  <c r="U90" i="4"/>
  <c r="U91" i="4"/>
  <c r="U92" i="4"/>
  <c r="U93" i="4"/>
  <c r="U94" i="4"/>
  <c r="U95" i="4"/>
  <c r="U96" i="4"/>
  <c r="U97" i="4"/>
  <c r="U98" i="4"/>
  <c r="U99" i="4"/>
  <c r="U100" i="4"/>
  <c r="U101" i="4"/>
  <c r="U102" i="4"/>
  <c r="U103" i="4"/>
  <c r="U104" i="4"/>
  <c r="U105" i="4"/>
  <c r="U106" i="4"/>
  <c r="U107" i="4"/>
  <c r="U108" i="4"/>
  <c r="U109" i="4"/>
  <c r="U110" i="4"/>
  <c r="U111" i="4"/>
  <c r="U112" i="4"/>
  <c r="U113" i="4"/>
  <c r="U114" i="4"/>
  <c r="U115" i="4"/>
  <c r="U116" i="4"/>
  <c r="U117" i="4"/>
  <c r="U118" i="4"/>
  <c r="U119" i="4"/>
  <c r="U120" i="4"/>
  <c r="U121" i="4"/>
  <c r="U122" i="4"/>
  <c r="U123" i="4"/>
  <c r="U124" i="4"/>
  <c r="U125" i="4"/>
  <c r="U126" i="4"/>
  <c r="U127" i="4"/>
  <c r="U128" i="4"/>
  <c r="U129" i="4"/>
  <c r="U130" i="4"/>
  <c r="U131" i="4"/>
  <c r="U132" i="4"/>
  <c r="U133" i="4"/>
  <c r="U134" i="4"/>
  <c r="U135" i="4"/>
  <c r="U136" i="4"/>
  <c r="U137" i="4"/>
  <c r="U138" i="4"/>
  <c r="U139" i="4"/>
  <c r="U140" i="4"/>
  <c r="U141" i="4"/>
  <c r="U142" i="4"/>
  <c r="U143" i="4"/>
  <c r="U144" i="4"/>
  <c r="U145" i="4"/>
  <c r="U146" i="4"/>
  <c r="U147" i="4"/>
  <c r="U148" i="4"/>
  <c r="U149" i="4"/>
  <c r="U150" i="4"/>
  <c r="U151" i="4"/>
  <c r="U152" i="4"/>
  <c r="U153" i="4"/>
  <c r="U154" i="4"/>
  <c r="U155" i="4"/>
  <c r="U156" i="4"/>
  <c r="U157" i="4"/>
  <c r="U158" i="4"/>
  <c r="U159" i="4"/>
  <c r="U160" i="4"/>
  <c r="U161" i="4"/>
  <c r="U162" i="4"/>
  <c r="U163" i="4"/>
  <c r="U164" i="4"/>
  <c r="U165" i="4"/>
  <c r="U166" i="4"/>
  <c r="U167" i="4"/>
  <c r="U168" i="4"/>
  <c r="U169" i="4"/>
  <c r="U170" i="4"/>
  <c r="U171" i="4"/>
  <c r="U172" i="4"/>
  <c r="U173" i="4"/>
  <c r="U174" i="4"/>
  <c r="U175" i="4"/>
  <c r="U176" i="4"/>
  <c r="U177" i="4"/>
  <c r="U178" i="4"/>
  <c r="U179" i="4"/>
  <c r="U180" i="4"/>
  <c r="U181" i="4"/>
  <c r="U182" i="4"/>
  <c r="U183" i="4"/>
  <c r="U184" i="4"/>
  <c r="U185" i="4"/>
  <c r="U186" i="4"/>
  <c r="U187" i="4"/>
  <c r="U188" i="4"/>
  <c r="U189" i="4"/>
  <c r="U190" i="4"/>
  <c r="U191" i="4"/>
  <c r="U192" i="4"/>
  <c r="U193" i="4"/>
  <c r="U194" i="4"/>
  <c r="U195" i="4"/>
  <c r="U196" i="4"/>
  <c r="U197" i="4"/>
  <c r="U198" i="4"/>
  <c r="U199" i="4"/>
  <c r="U200" i="4"/>
  <c r="U201" i="4"/>
  <c r="U202" i="4"/>
  <c r="U203" i="4"/>
  <c r="U204" i="4"/>
  <c r="U205" i="4"/>
  <c r="U206" i="4"/>
  <c r="U207" i="4"/>
  <c r="U208" i="4"/>
  <c r="U209" i="4"/>
  <c r="U210" i="4"/>
  <c r="U211" i="4"/>
  <c r="U212" i="4"/>
  <c r="U213" i="4"/>
  <c r="U214" i="4"/>
  <c r="U215" i="4"/>
  <c r="U216" i="4"/>
  <c r="U217" i="4"/>
  <c r="U218" i="4"/>
  <c r="U219" i="4"/>
  <c r="U220" i="4"/>
  <c r="U221" i="4"/>
  <c r="U222" i="4"/>
  <c r="U223" i="4"/>
  <c r="U224" i="4"/>
  <c r="U225" i="4"/>
  <c r="U226" i="4"/>
  <c r="U227" i="4"/>
  <c r="U228" i="4"/>
  <c r="U229" i="4"/>
  <c r="U230" i="4"/>
  <c r="U231" i="4"/>
  <c r="U232" i="4"/>
  <c r="U233" i="4"/>
  <c r="U234" i="4"/>
  <c r="U235" i="4"/>
  <c r="U236" i="4"/>
  <c r="U237" i="4"/>
  <c r="U238" i="4"/>
  <c r="U239" i="4"/>
  <c r="U240" i="4"/>
  <c r="U241" i="4"/>
  <c r="U242" i="4"/>
  <c r="U243" i="4"/>
  <c r="U244" i="4"/>
  <c r="U245" i="4"/>
  <c r="U246" i="4"/>
  <c r="U247" i="4"/>
  <c r="U248" i="4"/>
  <c r="U249" i="4"/>
  <c r="U250" i="4"/>
  <c r="U251" i="4"/>
  <c r="U252" i="4"/>
  <c r="U253" i="4"/>
  <c r="U254" i="4"/>
  <c r="U255" i="4"/>
  <c r="U256" i="4"/>
  <c r="U257" i="4"/>
  <c r="U258" i="4"/>
  <c r="U259" i="4"/>
  <c r="U260" i="4"/>
  <c r="U261" i="4"/>
  <c r="U262" i="4"/>
  <c r="U263" i="4"/>
  <c r="U264" i="4"/>
  <c r="U265" i="4"/>
  <c r="U266" i="4"/>
  <c r="U267" i="4"/>
  <c r="U268" i="4"/>
  <c r="U269" i="4"/>
  <c r="U270" i="4"/>
  <c r="U271" i="4"/>
  <c r="U272" i="4"/>
  <c r="U273" i="4"/>
  <c r="U274" i="4"/>
  <c r="U275" i="4"/>
  <c r="U276" i="4"/>
  <c r="U277" i="4"/>
  <c r="U278" i="4"/>
  <c r="U279" i="4"/>
  <c r="U280" i="4"/>
  <c r="U281" i="4"/>
  <c r="U282" i="4"/>
  <c r="U283" i="4"/>
  <c r="U284" i="4"/>
  <c r="U285" i="4"/>
  <c r="U286" i="4"/>
  <c r="U287" i="4"/>
  <c r="U288" i="4"/>
  <c r="U289" i="4"/>
  <c r="U290" i="4"/>
  <c r="U291" i="4"/>
  <c r="U292" i="4"/>
  <c r="U293" i="4"/>
  <c r="U294" i="4"/>
  <c r="U295" i="4"/>
  <c r="U296" i="4"/>
  <c r="U297" i="4"/>
  <c r="U298" i="4"/>
  <c r="U299" i="4"/>
  <c r="U300" i="4"/>
  <c r="U301" i="4"/>
  <c r="U302" i="4"/>
  <c r="U303" i="4"/>
  <c r="U304" i="4"/>
  <c r="U305" i="4"/>
  <c r="U306" i="4"/>
  <c r="U307" i="4"/>
  <c r="U308" i="4"/>
  <c r="U309" i="4"/>
  <c r="U310" i="4"/>
  <c r="U311" i="4"/>
  <c r="U312" i="4"/>
  <c r="U313" i="4"/>
  <c r="U314" i="4"/>
  <c r="U315" i="4"/>
  <c r="U316" i="4"/>
  <c r="U317" i="4"/>
  <c r="U318" i="4"/>
  <c r="U319" i="4"/>
  <c r="U320" i="4"/>
  <c r="U321" i="4"/>
  <c r="U322" i="4"/>
  <c r="U323" i="4"/>
  <c r="U324" i="4"/>
  <c r="U325" i="4"/>
  <c r="U326" i="4"/>
  <c r="U327" i="4"/>
  <c r="U328" i="4"/>
  <c r="U329" i="4"/>
  <c r="U330" i="4"/>
  <c r="U331" i="4"/>
  <c r="U332" i="4"/>
  <c r="U333" i="4"/>
  <c r="U334" i="4"/>
  <c r="U335" i="4"/>
  <c r="U336" i="4"/>
  <c r="U337" i="4"/>
  <c r="U338" i="4"/>
  <c r="U339" i="4"/>
  <c r="U340" i="4"/>
  <c r="U341" i="4"/>
  <c r="U342" i="4"/>
  <c r="U343" i="4"/>
  <c r="U344" i="4"/>
  <c r="U345" i="4"/>
  <c r="U346" i="4"/>
  <c r="U347" i="4"/>
  <c r="U348" i="4"/>
  <c r="U349" i="4"/>
  <c r="U350" i="4"/>
  <c r="U351" i="4"/>
  <c r="U352" i="4"/>
  <c r="U353" i="4"/>
  <c r="U354" i="4"/>
  <c r="U355" i="4"/>
  <c r="U356" i="4"/>
  <c r="U357" i="4"/>
  <c r="U358" i="4"/>
  <c r="U359" i="4"/>
  <c r="U360" i="4"/>
  <c r="U361" i="4"/>
  <c r="U362" i="4"/>
  <c r="U363" i="4"/>
  <c r="U364" i="4"/>
  <c r="U365" i="4"/>
  <c r="U366" i="4"/>
  <c r="U367" i="4"/>
  <c r="U368" i="4"/>
  <c r="U369" i="4"/>
  <c r="U370" i="4"/>
  <c r="U371" i="4"/>
  <c r="U372" i="4"/>
  <c r="U373" i="4"/>
  <c r="U374" i="4"/>
  <c r="U375" i="4"/>
  <c r="U376" i="4"/>
  <c r="U377" i="4"/>
  <c r="U378" i="4"/>
  <c r="U379" i="4"/>
  <c r="U380" i="4"/>
  <c r="U381" i="4"/>
  <c r="U382" i="4"/>
  <c r="U383" i="4"/>
  <c r="U384" i="4"/>
  <c r="U385" i="4"/>
  <c r="U386" i="4"/>
  <c r="U387" i="4"/>
  <c r="U388" i="4"/>
  <c r="U389" i="4"/>
  <c r="U390" i="4"/>
  <c r="U391" i="4"/>
  <c r="U392" i="4"/>
  <c r="U393" i="4"/>
  <c r="U394" i="4"/>
  <c r="U395" i="4"/>
  <c r="U396" i="4"/>
  <c r="U397" i="4"/>
  <c r="U398" i="4"/>
  <c r="U399" i="4"/>
  <c r="U400" i="4"/>
  <c r="U401" i="4"/>
  <c r="U402" i="4"/>
  <c r="U403" i="4"/>
  <c r="U404" i="4"/>
  <c r="U405" i="4"/>
  <c r="U406" i="4"/>
  <c r="U407" i="4"/>
  <c r="U408" i="4"/>
  <c r="U409" i="4"/>
  <c r="U410" i="4"/>
  <c r="U411" i="4"/>
  <c r="U412" i="4"/>
  <c r="U413" i="4"/>
  <c r="U414" i="4"/>
  <c r="U415" i="4"/>
  <c r="U416" i="4"/>
  <c r="U417" i="4"/>
  <c r="U418" i="4"/>
  <c r="U419" i="4"/>
  <c r="U420" i="4"/>
  <c r="U421" i="4"/>
  <c r="U422" i="4"/>
  <c r="U423" i="4"/>
  <c r="U424" i="4"/>
  <c r="U425" i="4"/>
  <c r="U426" i="4"/>
  <c r="U427" i="4"/>
  <c r="U428" i="4"/>
  <c r="U429" i="4"/>
  <c r="U430" i="4"/>
  <c r="U431" i="4"/>
  <c r="U432" i="4"/>
  <c r="U433" i="4"/>
  <c r="U434" i="4"/>
  <c r="U435" i="4"/>
  <c r="U436" i="4"/>
  <c r="U437" i="4"/>
  <c r="U438" i="4"/>
  <c r="U439" i="4"/>
  <c r="U440" i="4"/>
  <c r="U441" i="4"/>
  <c r="U442" i="4"/>
  <c r="U443" i="4"/>
  <c r="U444" i="4"/>
  <c r="U445" i="4"/>
  <c r="U446" i="4"/>
  <c r="U447" i="4"/>
  <c r="U448" i="4"/>
  <c r="U449" i="4"/>
  <c r="U450" i="4"/>
  <c r="U451" i="4"/>
  <c r="U452" i="4"/>
  <c r="U453" i="4"/>
  <c r="U454" i="4"/>
  <c r="U455" i="4"/>
  <c r="U456" i="4"/>
  <c r="U457" i="4"/>
  <c r="U458" i="4"/>
  <c r="U459" i="4"/>
  <c r="U460" i="4"/>
  <c r="U461" i="4"/>
  <c r="U462" i="4"/>
  <c r="U463" i="4"/>
  <c r="U464" i="4"/>
  <c r="U465" i="4"/>
  <c r="U466" i="4"/>
  <c r="U467" i="4"/>
  <c r="U468" i="4"/>
  <c r="U469" i="4"/>
  <c r="U470" i="4"/>
  <c r="U471" i="4"/>
  <c r="U472" i="4"/>
  <c r="U473" i="4"/>
  <c r="U474" i="4"/>
  <c r="U475" i="4"/>
  <c r="U476" i="4"/>
  <c r="U477" i="4"/>
  <c r="U478" i="4"/>
  <c r="U479" i="4"/>
  <c r="U480" i="4"/>
  <c r="U481" i="4"/>
  <c r="U482" i="4"/>
  <c r="U483" i="4"/>
  <c r="U484" i="4"/>
  <c r="U485" i="4"/>
  <c r="U486" i="4"/>
  <c r="U487" i="4"/>
  <c r="U488" i="4"/>
  <c r="U489" i="4"/>
  <c r="U490" i="4"/>
  <c r="U491" i="4"/>
  <c r="U492" i="4"/>
  <c r="U493" i="4"/>
  <c r="U494" i="4"/>
  <c r="U495" i="4"/>
  <c r="U496" i="4"/>
  <c r="U497" i="4"/>
  <c r="U498" i="4"/>
  <c r="U499" i="4"/>
  <c r="U500" i="4"/>
  <c r="U501" i="4"/>
  <c r="U502" i="4"/>
  <c r="U503" i="4"/>
  <c r="U504" i="4"/>
  <c r="U505" i="4"/>
  <c r="U506" i="4"/>
  <c r="U507" i="4"/>
  <c r="U508" i="4"/>
  <c r="U509" i="4"/>
  <c r="U510" i="4"/>
  <c r="U511" i="4"/>
  <c r="U512" i="4"/>
  <c r="U513" i="4"/>
  <c r="U514" i="4"/>
  <c r="U515" i="4"/>
  <c r="U516" i="4"/>
  <c r="U517" i="4"/>
  <c r="U518" i="4"/>
  <c r="U519" i="4"/>
  <c r="U520" i="4"/>
  <c r="U521" i="4"/>
  <c r="U522" i="4"/>
  <c r="U523" i="4"/>
  <c r="U524" i="4"/>
  <c r="U525" i="4"/>
  <c r="U526" i="4"/>
  <c r="U527" i="4"/>
  <c r="U528" i="4"/>
  <c r="U529" i="4"/>
  <c r="U530" i="4"/>
  <c r="U531" i="4"/>
  <c r="U532" i="4"/>
  <c r="U533" i="4"/>
  <c r="U534" i="4"/>
  <c r="U535" i="4"/>
  <c r="U536" i="4"/>
  <c r="U537" i="4"/>
  <c r="U538" i="4"/>
  <c r="U539" i="4"/>
  <c r="U540" i="4"/>
  <c r="U541" i="4"/>
  <c r="U542" i="4"/>
  <c r="U543" i="4"/>
  <c r="U544" i="4"/>
  <c r="U545" i="4"/>
  <c r="U546" i="4"/>
  <c r="U547" i="4"/>
  <c r="U548" i="4"/>
  <c r="U549" i="4"/>
  <c r="U550" i="4"/>
  <c r="U551" i="4"/>
  <c r="U552" i="4"/>
  <c r="U553" i="4"/>
  <c r="U554" i="4"/>
  <c r="U555" i="4"/>
  <c r="U556" i="4"/>
  <c r="U557" i="4"/>
  <c r="U558" i="4"/>
  <c r="U559" i="4"/>
  <c r="U560" i="4"/>
  <c r="U561" i="4"/>
  <c r="U562" i="4"/>
  <c r="U563" i="4"/>
  <c r="U564" i="4"/>
  <c r="U565" i="4"/>
  <c r="U566" i="4"/>
  <c r="U567" i="4"/>
  <c r="U568" i="4"/>
  <c r="U569" i="4"/>
  <c r="U570" i="4"/>
  <c r="U571" i="4"/>
  <c r="U572" i="4"/>
  <c r="U573" i="4"/>
  <c r="U574" i="4"/>
  <c r="U575" i="4"/>
  <c r="U576" i="4"/>
  <c r="U577" i="4"/>
  <c r="U578" i="4"/>
  <c r="U579" i="4"/>
  <c r="U580" i="4"/>
  <c r="U581" i="4"/>
  <c r="U582" i="4"/>
  <c r="U583" i="4"/>
  <c r="U584" i="4"/>
  <c r="U585" i="4"/>
  <c r="U586" i="4"/>
  <c r="U587" i="4"/>
  <c r="U588" i="4"/>
  <c r="U589" i="4"/>
  <c r="U590" i="4"/>
  <c r="U591" i="4"/>
  <c r="U592" i="4"/>
  <c r="U593" i="4"/>
  <c r="U594" i="4"/>
  <c r="U595" i="4"/>
  <c r="U596" i="4"/>
  <c r="U597" i="4"/>
  <c r="U598" i="4"/>
  <c r="U599" i="4"/>
  <c r="U600" i="4"/>
  <c r="U601" i="4"/>
  <c r="U602" i="4"/>
  <c r="U603" i="4"/>
  <c r="U604" i="4"/>
  <c r="U605" i="4"/>
  <c r="U606" i="4"/>
  <c r="U607" i="4"/>
  <c r="U608" i="4"/>
  <c r="U609" i="4"/>
  <c r="U610" i="4"/>
  <c r="U611" i="4"/>
  <c r="U612" i="4"/>
  <c r="U613" i="4"/>
  <c r="U614" i="4"/>
  <c r="U615" i="4"/>
  <c r="U616" i="4"/>
  <c r="U617" i="4"/>
  <c r="U618" i="4"/>
  <c r="U619" i="4"/>
  <c r="U620" i="4"/>
  <c r="U621" i="4"/>
  <c r="U622" i="4"/>
  <c r="U623" i="4"/>
  <c r="U624" i="4"/>
  <c r="U625" i="4"/>
  <c r="U626" i="4"/>
  <c r="U627" i="4"/>
  <c r="U628" i="4"/>
  <c r="U629" i="4"/>
  <c r="U630" i="4"/>
  <c r="U631" i="4"/>
  <c r="U632" i="4"/>
  <c r="U633" i="4"/>
  <c r="U634" i="4"/>
  <c r="U635" i="4"/>
  <c r="U636" i="4"/>
  <c r="U637" i="4"/>
  <c r="U638" i="4"/>
  <c r="U639" i="4"/>
  <c r="U640" i="4"/>
  <c r="U641" i="4"/>
  <c r="U642" i="4"/>
  <c r="U643" i="4"/>
  <c r="U644" i="4"/>
  <c r="U645" i="4"/>
  <c r="U646" i="4"/>
  <c r="U647" i="4"/>
  <c r="U648" i="4"/>
  <c r="U649" i="4"/>
  <c r="U650" i="4"/>
  <c r="U651" i="4"/>
  <c r="U652" i="4"/>
  <c r="U653" i="4"/>
  <c r="U654" i="4"/>
  <c r="U655" i="4"/>
  <c r="U656" i="4"/>
  <c r="U657" i="4"/>
  <c r="U658" i="4"/>
  <c r="U659" i="4"/>
  <c r="U660" i="4"/>
  <c r="U661" i="4"/>
  <c r="U662" i="4"/>
  <c r="U663" i="4"/>
  <c r="U664" i="4"/>
  <c r="U665" i="4"/>
  <c r="U666" i="4"/>
  <c r="U667" i="4"/>
  <c r="U668" i="4"/>
  <c r="U669" i="4"/>
  <c r="U670" i="4"/>
  <c r="U671" i="4"/>
  <c r="U672" i="4"/>
  <c r="U673" i="4"/>
  <c r="U674" i="4"/>
  <c r="U675" i="4"/>
  <c r="U676" i="4"/>
  <c r="U677" i="4"/>
  <c r="U678" i="4"/>
  <c r="U679" i="4"/>
  <c r="U680" i="4"/>
  <c r="U681" i="4"/>
  <c r="U682" i="4"/>
  <c r="U683" i="4"/>
  <c r="U684" i="4"/>
  <c r="U685" i="4"/>
  <c r="U686" i="4"/>
  <c r="U687" i="4"/>
  <c r="U688" i="4"/>
  <c r="U689" i="4"/>
  <c r="U690" i="4"/>
  <c r="U691" i="4"/>
  <c r="U692" i="4"/>
  <c r="U693" i="4"/>
  <c r="U694" i="4"/>
  <c r="U695" i="4"/>
  <c r="U696" i="4"/>
  <c r="U697" i="4"/>
  <c r="U698" i="4"/>
  <c r="U699" i="4"/>
  <c r="U700" i="4"/>
  <c r="U701" i="4"/>
  <c r="U702" i="4"/>
  <c r="U703" i="4"/>
  <c r="U704" i="4"/>
  <c r="U705" i="4"/>
  <c r="U706" i="4"/>
  <c r="U707" i="4"/>
  <c r="U708" i="4"/>
  <c r="U709" i="4"/>
  <c r="U710" i="4"/>
  <c r="U711" i="4"/>
  <c r="U712" i="4"/>
  <c r="U713" i="4"/>
  <c r="U714" i="4"/>
  <c r="U715" i="4"/>
  <c r="U716" i="4"/>
  <c r="U717" i="4"/>
  <c r="U718" i="4"/>
  <c r="U719" i="4"/>
  <c r="U720" i="4"/>
  <c r="U721" i="4"/>
  <c r="U722" i="4"/>
  <c r="U723" i="4"/>
  <c r="U724" i="4"/>
  <c r="U725" i="4"/>
  <c r="U726" i="4"/>
  <c r="U727" i="4"/>
  <c r="U728" i="4"/>
  <c r="U729" i="4"/>
  <c r="U730" i="4"/>
  <c r="U731" i="4"/>
  <c r="U732" i="4"/>
  <c r="U733" i="4"/>
  <c r="U734" i="4"/>
  <c r="U735" i="4"/>
  <c r="U736" i="4"/>
  <c r="U737" i="4"/>
  <c r="U738" i="4"/>
  <c r="U739" i="4"/>
  <c r="U740" i="4"/>
  <c r="U741" i="4"/>
  <c r="U742" i="4"/>
  <c r="U743" i="4"/>
  <c r="U744" i="4"/>
  <c r="U745" i="4"/>
  <c r="U746" i="4"/>
  <c r="U747" i="4"/>
  <c r="U748" i="4"/>
  <c r="U749" i="4"/>
  <c r="U750" i="4"/>
  <c r="U751" i="4"/>
  <c r="U752" i="4"/>
  <c r="U753" i="4"/>
  <c r="U754" i="4"/>
  <c r="T755" i="4"/>
  <c r="U755" i="4"/>
  <c r="T756" i="4"/>
  <c r="U756" i="4"/>
  <c r="T757" i="4"/>
  <c r="U757" i="4"/>
  <c r="T758" i="4"/>
  <c r="U758" i="4"/>
  <c r="T759" i="4"/>
  <c r="U759" i="4"/>
  <c r="T760" i="4"/>
  <c r="U760" i="4"/>
  <c r="T761" i="4"/>
  <c r="U761" i="4"/>
  <c r="T762" i="4"/>
  <c r="U762" i="4"/>
  <c r="T763" i="4"/>
  <c r="U763" i="4"/>
  <c r="T764" i="4"/>
  <c r="U764" i="4"/>
  <c r="T765" i="4"/>
  <c r="U765" i="4"/>
  <c r="T766" i="4"/>
  <c r="U766" i="4"/>
  <c r="T767" i="4"/>
  <c r="U767" i="4"/>
  <c r="T768" i="4"/>
  <c r="U768" i="4"/>
  <c r="T769" i="4"/>
  <c r="U769" i="4"/>
  <c r="T770" i="4"/>
  <c r="U770" i="4"/>
  <c r="T771" i="4"/>
  <c r="U771" i="4"/>
  <c r="T772" i="4"/>
  <c r="U772" i="4"/>
  <c r="T773" i="4"/>
  <c r="U773" i="4"/>
  <c r="T774" i="4"/>
  <c r="U774" i="4"/>
  <c r="T775" i="4"/>
  <c r="U775" i="4"/>
  <c r="T776" i="4"/>
  <c r="U776" i="4"/>
  <c r="T777" i="4"/>
  <c r="U777" i="4"/>
  <c r="T778" i="4"/>
  <c r="U778" i="4"/>
  <c r="T779" i="4"/>
  <c r="U779" i="4"/>
  <c r="T780" i="4"/>
  <c r="U780" i="4"/>
  <c r="T781" i="4"/>
  <c r="U781" i="4"/>
  <c r="T782" i="4"/>
  <c r="U782" i="4"/>
  <c r="T783" i="4"/>
  <c r="U783" i="4"/>
  <c r="T784" i="4"/>
  <c r="U784" i="4"/>
  <c r="T785" i="4"/>
  <c r="U785" i="4"/>
  <c r="T786" i="4"/>
  <c r="U786" i="4"/>
  <c r="T787" i="4"/>
  <c r="U787" i="4"/>
  <c r="T788" i="4"/>
  <c r="U788" i="4"/>
  <c r="T789" i="4"/>
  <c r="U789" i="4"/>
  <c r="T790" i="4"/>
  <c r="U790" i="4"/>
  <c r="T791" i="4"/>
  <c r="U791" i="4"/>
  <c r="T792" i="4"/>
  <c r="U792" i="4"/>
  <c r="T793" i="4"/>
  <c r="U793" i="4"/>
  <c r="T794" i="4"/>
  <c r="U794" i="4"/>
  <c r="T795" i="4"/>
  <c r="U795" i="4"/>
  <c r="T796" i="4"/>
  <c r="U796" i="4"/>
  <c r="T797" i="4"/>
  <c r="U797" i="4"/>
  <c r="T798" i="4"/>
  <c r="U798" i="4"/>
  <c r="T799" i="4"/>
  <c r="U799" i="4"/>
  <c r="T800" i="4"/>
  <c r="U800" i="4"/>
  <c r="T801" i="4"/>
  <c r="U801" i="4"/>
  <c r="T802" i="4"/>
  <c r="U802" i="4"/>
  <c r="T803" i="4"/>
  <c r="U803" i="4"/>
  <c r="T804" i="4"/>
  <c r="U804" i="4"/>
  <c r="T805" i="4"/>
  <c r="U805" i="4"/>
  <c r="T806" i="4"/>
  <c r="U806" i="4"/>
  <c r="T807" i="4"/>
  <c r="U807" i="4"/>
  <c r="T808" i="4"/>
  <c r="U808" i="4"/>
  <c r="T809" i="4"/>
  <c r="U809" i="4"/>
  <c r="T810" i="4"/>
  <c r="U810" i="4"/>
  <c r="T811" i="4"/>
  <c r="U811" i="4"/>
  <c r="T812" i="4"/>
  <c r="U812" i="4"/>
  <c r="T813" i="4"/>
  <c r="U813" i="4"/>
  <c r="T814" i="4"/>
  <c r="U814" i="4"/>
  <c r="T815" i="4"/>
  <c r="U815" i="4"/>
  <c r="T816" i="4"/>
  <c r="U816" i="4"/>
  <c r="T817" i="4"/>
  <c r="U817" i="4"/>
  <c r="T818" i="4"/>
  <c r="U818" i="4"/>
  <c r="T819" i="4"/>
  <c r="U819" i="4"/>
  <c r="T820" i="4"/>
  <c r="U820" i="4"/>
  <c r="T821" i="4"/>
  <c r="U821" i="4"/>
  <c r="T822" i="4"/>
  <c r="U822" i="4"/>
  <c r="T823" i="4"/>
  <c r="U823" i="4"/>
  <c r="T824" i="4"/>
  <c r="U824" i="4"/>
  <c r="T825" i="4"/>
  <c r="U825" i="4"/>
  <c r="T826" i="4"/>
  <c r="U826" i="4"/>
  <c r="T827" i="4"/>
  <c r="U827" i="4"/>
  <c r="T828" i="4"/>
  <c r="U828" i="4"/>
  <c r="T829" i="4"/>
  <c r="U829" i="4"/>
  <c r="T830" i="4"/>
  <c r="U830" i="4"/>
  <c r="T831" i="4"/>
  <c r="U831" i="4"/>
  <c r="T832" i="4"/>
  <c r="U832" i="4"/>
  <c r="T833" i="4"/>
  <c r="U833" i="4"/>
  <c r="T834" i="4"/>
  <c r="U834" i="4"/>
  <c r="T835" i="4"/>
  <c r="U835" i="4"/>
  <c r="T836" i="4"/>
  <c r="U836" i="4"/>
  <c r="T837" i="4"/>
  <c r="U837" i="4"/>
  <c r="T838" i="4"/>
  <c r="U838" i="4"/>
  <c r="U839" i="4"/>
  <c r="T840" i="4"/>
  <c r="U840" i="4"/>
  <c r="T841" i="4"/>
  <c r="U841" i="4"/>
  <c r="T842" i="4"/>
  <c r="U842" i="4"/>
  <c r="T843" i="4"/>
  <c r="U843" i="4"/>
  <c r="T844" i="4"/>
  <c r="U844" i="4"/>
  <c r="T845" i="4"/>
  <c r="U845" i="4"/>
  <c r="T846" i="4"/>
  <c r="U846" i="4"/>
  <c r="T847" i="4"/>
  <c r="U847" i="4"/>
  <c r="T848" i="4"/>
  <c r="U848" i="4"/>
  <c r="T849" i="4"/>
  <c r="U849" i="4"/>
  <c r="T850" i="4"/>
  <c r="U850" i="4"/>
  <c r="T851" i="4"/>
  <c r="U851" i="4"/>
  <c r="T852" i="4"/>
  <c r="U852" i="4"/>
  <c r="T853" i="4"/>
  <c r="U853" i="4"/>
  <c r="T854" i="4"/>
  <c r="U854" i="4"/>
  <c r="T855" i="4"/>
  <c r="U855" i="4"/>
  <c r="T856" i="4"/>
  <c r="U856" i="4"/>
  <c r="T857" i="4"/>
  <c r="U857" i="4"/>
  <c r="T858" i="4"/>
  <c r="U858" i="4"/>
  <c r="T859" i="4"/>
  <c r="U859" i="4"/>
  <c r="T860" i="4"/>
  <c r="U860" i="4"/>
  <c r="T861" i="4"/>
  <c r="U861" i="4"/>
  <c r="T862" i="4"/>
  <c r="U862" i="4"/>
  <c r="T863" i="4"/>
  <c r="U863" i="4"/>
  <c r="T864" i="4"/>
  <c r="U864" i="4"/>
  <c r="T865" i="4"/>
  <c r="U865" i="4"/>
  <c r="T866" i="4"/>
  <c r="U866" i="4"/>
  <c r="T867" i="4"/>
  <c r="U867" i="4"/>
  <c r="T868" i="4"/>
  <c r="U868" i="4"/>
  <c r="T869" i="4"/>
  <c r="U869" i="4"/>
  <c r="T870" i="4"/>
  <c r="U870" i="4"/>
  <c r="T871" i="4"/>
  <c r="U871" i="4"/>
  <c r="T872" i="4"/>
  <c r="U872" i="4"/>
  <c r="T873" i="4"/>
  <c r="U873" i="4"/>
  <c r="T874" i="4"/>
  <c r="U874" i="4"/>
  <c r="T875" i="4"/>
  <c r="U875" i="4"/>
  <c r="T876" i="4"/>
  <c r="U876" i="4"/>
  <c r="T877" i="4"/>
  <c r="U877" i="4"/>
  <c r="T878" i="4"/>
  <c r="U878" i="4"/>
  <c r="T879" i="4"/>
  <c r="U879" i="4"/>
  <c r="T880" i="4"/>
  <c r="U880" i="4"/>
  <c r="T881" i="4"/>
  <c r="U881" i="4"/>
  <c r="T882" i="4"/>
  <c r="U882" i="4"/>
  <c r="T883" i="4"/>
  <c r="U883" i="4"/>
  <c r="T884" i="4"/>
  <c r="U884" i="4"/>
  <c r="T885" i="4"/>
  <c r="U885" i="4"/>
  <c r="T886" i="4"/>
  <c r="U886" i="4"/>
  <c r="T887" i="4"/>
  <c r="U887" i="4"/>
  <c r="T888" i="4"/>
  <c r="U888" i="4"/>
  <c r="T889" i="4"/>
  <c r="U889" i="4"/>
  <c r="T890" i="4"/>
  <c r="U890" i="4"/>
  <c r="T891" i="4"/>
  <c r="U891" i="4"/>
  <c r="T892" i="4"/>
  <c r="U892" i="4"/>
  <c r="T893" i="4"/>
  <c r="U893" i="4"/>
  <c r="T894" i="4"/>
  <c r="U894" i="4"/>
  <c r="T895" i="4"/>
  <c r="U895" i="4"/>
  <c r="T896" i="4"/>
  <c r="U896" i="4"/>
  <c r="T897" i="4"/>
  <c r="U897" i="4"/>
  <c r="T898" i="4"/>
  <c r="U898" i="4"/>
  <c r="T899" i="4"/>
  <c r="U899" i="4"/>
  <c r="T900" i="4"/>
  <c r="U900" i="4"/>
  <c r="T901" i="4"/>
  <c r="U901" i="4"/>
  <c r="T902" i="4"/>
  <c r="U902" i="4"/>
  <c r="T903" i="4"/>
  <c r="U903" i="4"/>
  <c r="T904" i="4"/>
  <c r="U904" i="4"/>
  <c r="T905" i="4"/>
  <c r="U905" i="4"/>
  <c r="T906" i="4"/>
  <c r="U906" i="4"/>
  <c r="T907" i="4"/>
  <c r="U907" i="4"/>
  <c r="T908" i="4"/>
  <c r="U908" i="4"/>
  <c r="T909" i="4"/>
  <c r="U909" i="4"/>
  <c r="T910" i="4"/>
  <c r="U910" i="4"/>
  <c r="T911" i="4"/>
  <c r="U911" i="4"/>
  <c r="T912" i="4"/>
  <c r="U912" i="4"/>
  <c r="T913" i="4"/>
  <c r="U913" i="4"/>
  <c r="T914" i="4"/>
  <c r="U914" i="4"/>
  <c r="T915" i="4"/>
  <c r="U915" i="4"/>
  <c r="T916" i="4"/>
  <c r="U916" i="4"/>
  <c r="T917" i="4"/>
  <c r="U917" i="4"/>
  <c r="T918" i="4"/>
  <c r="U918" i="4"/>
  <c r="T919" i="4"/>
  <c r="U919" i="4"/>
  <c r="T920" i="4"/>
  <c r="U920" i="4"/>
  <c r="T921" i="4"/>
  <c r="U921" i="4"/>
  <c r="T922" i="4"/>
  <c r="U922" i="4"/>
  <c r="T923" i="4"/>
  <c r="U923" i="4"/>
  <c r="T924" i="4"/>
  <c r="U924" i="4"/>
  <c r="U925" i="4"/>
  <c r="U926" i="4"/>
  <c r="T927" i="4"/>
  <c r="U927" i="4"/>
  <c r="T928" i="4"/>
  <c r="U928" i="4"/>
  <c r="T929" i="4"/>
  <c r="U929" i="4"/>
  <c r="T930" i="4"/>
  <c r="U930" i="4"/>
  <c r="T931" i="4"/>
  <c r="U931" i="4"/>
  <c r="T932" i="4"/>
  <c r="U932" i="4"/>
  <c r="T933" i="4"/>
  <c r="U933" i="4"/>
  <c r="T934" i="4"/>
  <c r="U934" i="4"/>
  <c r="T935" i="4"/>
  <c r="U935" i="4"/>
  <c r="T936" i="4"/>
  <c r="U936" i="4"/>
  <c r="T937" i="4"/>
  <c r="U937" i="4"/>
  <c r="T938" i="4"/>
  <c r="U938" i="4"/>
  <c r="T939" i="4"/>
  <c r="U939" i="4"/>
  <c r="T940" i="4"/>
  <c r="U940" i="4"/>
  <c r="T941" i="4"/>
  <c r="U941" i="4"/>
  <c r="T942" i="4"/>
  <c r="U942" i="4"/>
  <c r="T943" i="4"/>
  <c r="U943" i="4"/>
  <c r="T944" i="4"/>
  <c r="U944" i="4"/>
  <c r="T945" i="4"/>
  <c r="U945" i="4"/>
  <c r="T946" i="4"/>
  <c r="U946" i="4"/>
  <c r="T947" i="4"/>
  <c r="U947" i="4"/>
  <c r="T948" i="4"/>
  <c r="U948" i="4"/>
  <c r="T949" i="4"/>
  <c r="U949" i="4"/>
  <c r="T950" i="4"/>
  <c r="U950" i="4"/>
  <c r="T951" i="4"/>
  <c r="U951" i="4"/>
  <c r="T952" i="4"/>
  <c r="U952" i="4"/>
  <c r="T953" i="4"/>
  <c r="U953" i="4"/>
  <c r="T954" i="4"/>
  <c r="U954" i="4"/>
  <c r="T955" i="4"/>
  <c r="U955" i="4"/>
  <c r="T956" i="4"/>
  <c r="U956" i="4"/>
  <c r="T957" i="4"/>
  <c r="U957" i="4"/>
  <c r="T958" i="4"/>
  <c r="U958" i="4"/>
  <c r="T959" i="4"/>
  <c r="U959" i="4"/>
  <c r="T960" i="4"/>
  <c r="U960" i="4"/>
  <c r="T961" i="4"/>
  <c r="U961" i="4"/>
  <c r="T962" i="4"/>
  <c r="U962" i="4"/>
  <c r="T963" i="4"/>
  <c r="U963" i="4"/>
  <c r="T964" i="4"/>
  <c r="U964" i="4"/>
  <c r="T965" i="4"/>
  <c r="U965" i="4"/>
  <c r="T966" i="4"/>
  <c r="U966" i="4"/>
  <c r="T967" i="4"/>
  <c r="U967" i="4"/>
  <c r="T968" i="4"/>
  <c r="U968" i="4"/>
  <c r="T969" i="4"/>
  <c r="U969" i="4"/>
  <c r="T970" i="4"/>
  <c r="U970" i="4"/>
  <c r="T971" i="4"/>
  <c r="U971" i="4"/>
  <c r="T972" i="4"/>
  <c r="U972" i="4"/>
  <c r="T973" i="4"/>
  <c r="U973" i="4"/>
  <c r="T974" i="4"/>
  <c r="U974" i="4"/>
  <c r="T975" i="4"/>
  <c r="U975" i="4"/>
  <c r="T976" i="4"/>
  <c r="U976" i="4"/>
  <c r="T977" i="4"/>
  <c r="U977" i="4"/>
  <c r="T978" i="4"/>
  <c r="U978" i="4"/>
  <c r="T979" i="4"/>
  <c r="U979" i="4"/>
  <c r="T980" i="4"/>
  <c r="U980" i="4"/>
  <c r="T981" i="4"/>
  <c r="U981" i="4"/>
  <c r="T982" i="4"/>
  <c r="U982" i="4"/>
  <c r="T983" i="4"/>
  <c r="U983" i="4"/>
  <c r="T984" i="4"/>
  <c r="U984" i="4"/>
  <c r="T985" i="4"/>
  <c r="U985" i="4"/>
  <c r="T986" i="4"/>
  <c r="U986" i="4"/>
  <c r="T987" i="4"/>
  <c r="U987" i="4"/>
  <c r="T988" i="4"/>
  <c r="U988" i="4"/>
  <c r="T989" i="4"/>
  <c r="U989" i="4"/>
  <c r="T990" i="4"/>
  <c r="U990" i="4"/>
  <c r="T991" i="4"/>
  <c r="U991" i="4"/>
  <c r="T992" i="4"/>
  <c r="U992" i="4"/>
  <c r="T993" i="4"/>
  <c r="U993" i="4"/>
  <c r="T994" i="4"/>
  <c r="U994" i="4"/>
  <c r="T995" i="4"/>
  <c r="U995" i="4"/>
  <c r="T996" i="4"/>
  <c r="U996" i="4"/>
  <c r="T997" i="4"/>
  <c r="U997" i="4"/>
  <c r="T998" i="4"/>
  <c r="U998" i="4"/>
  <c r="T999" i="4"/>
  <c r="U999" i="4"/>
  <c r="T1000" i="4"/>
  <c r="U1000" i="4"/>
  <c r="T1001" i="4"/>
  <c r="U1001" i="4"/>
  <c r="T1002" i="4"/>
  <c r="U1002" i="4"/>
  <c r="T1003" i="4"/>
  <c r="U1003" i="4"/>
  <c r="T1004" i="4"/>
  <c r="U1004" i="4"/>
  <c r="T1005" i="4"/>
  <c r="U1005" i="4"/>
  <c r="T1006" i="4"/>
  <c r="U1006" i="4"/>
  <c r="T1007" i="4"/>
  <c r="U1007" i="4"/>
  <c r="T1008" i="4"/>
  <c r="U1008" i="4"/>
  <c r="T1009" i="4"/>
  <c r="U1009" i="4"/>
  <c r="T1010" i="4"/>
  <c r="U1010" i="4"/>
  <c r="T1011" i="4"/>
  <c r="U1011" i="4"/>
  <c r="T1012" i="4"/>
  <c r="U1012" i="4"/>
  <c r="T1013" i="4"/>
  <c r="U1013" i="4"/>
  <c r="T1014" i="4"/>
  <c r="U1014" i="4"/>
  <c r="T1015" i="4"/>
  <c r="U1015" i="4"/>
  <c r="T1016" i="4"/>
  <c r="U1016" i="4"/>
  <c r="T1017" i="4"/>
  <c r="U1017" i="4"/>
  <c r="T1018" i="4"/>
  <c r="U1018" i="4"/>
  <c r="T1019" i="4"/>
  <c r="U1019" i="4"/>
  <c r="T1020" i="4"/>
  <c r="U1020" i="4"/>
  <c r="T1021" i="4"/>
  <c r="U1021" i="4"/>
  <c r="T1022" i="4"/>
  <c r="U1022" i="4"/>
  <c r="T1023" i="4"/>
  <c r="U1023" i="4"/>
  <c r="T1024" i="4"/>
  <c r="U1024" i="4"/>
  <c r="T1025" i="4"/>
  <c r="U1025" i="4"/>
  <c r="T1026" i="4"/>
  <c r="U1026" i="4"/>
  <c r="T1027" i="4"/>
  <c r="U1027" i="4"/>
  <c r="T1028" i="4"/>
  <c r="U1028" i="4"/>
  <c r="T1029" i="4"/>
  <c r="U1029" i="4"/>
  <c r="T1030" i="4"/>
  <c r="U1030" i="4"/>
  <c r="T1031" i="4"/>
  <c r="U1031" i="4"/>
  <c r="T1032" i="4"/>
  <c r="U1032" i="4"/>
  <c r="T1033" i="4"/>
  <c r="U1033" i="4"/>
  <c r="T1034" i="4"/>
  <c r="U1034" i="4"/>
  <c r="T1035" i="4"/>
  <c r="U1035" i="4"/>
  <c r="T1036" i="4"/>
  <c r="U1036" i="4"/>
  <c r="T1037" i="4"/>
  <c r="U1037" i="4"/>
  <c r="T1038" i="4"/>
  <c r="U1038" i="4"/>
  <c r="T1039" i="4"/>
  <c r="U1039" i="4"/>
  <c r="T1040" i="4"/>
  <c r="U1040" i="4"/>
  <c r="T1041" i="4"/>
  <c r="U1041" i="4"/>
  <c r="T1042" i="4"/>
  <c r="U1042" i="4"/>
  <c r="T1043" i="4"/>
  <c r="U1043" i="4"/>
  <c r="T1044" i="4"/>
  <c r="U1044" i="4"/>
  <c r="T1045" i="4"/>
  <c r="U1045" i="4"/>
  <c r="T1046" i="4"/>
  <c r="U1046" i="4"/>
  <c r="T1047" i="4"/>
  <c r="U1047" i="4"/>
  <c r="T1048" i="4"/>
  <c r="U1048" i="4"/>
  <c r="T1049" i="4"/>
  <c r="U1049" i="4"/>
  <c r="T1050" i="4"/>
  <c r="U1050" i="4"/>
  <c r="T1051" i="4"/>
  <c r="U1051" i="4"/>
  <c r="T1052" i="4"/>
  <c r="U1052" i="4"/>
  <c r="T1053" i="4"/>
  <c r="U1053" i="4"/>
  <c r="T1054" i="4"/>
  <c r="U1054" i="4"/>
  <c r="T1055" i="4"/>
  <c r="U1055" i="4"/>
  <c r="T1056" i="4"/>
  <c r="U1056" i="4"/>
  <c r="T1057" i="4"/>
  <c r="U1057" i="4"/>
  <c r="T1058" i="4"/>
  <c r="U1058" i="4"/>
  <c r="T1059" i="4"/>
  <c r="U1059" i="4"/>
  <c r="T1060" i="4"/>
  <c r="U1060" i="4"/>
  <c r="T1061" i="4"/>
  <c r="U1061" i="4"/>
  <c r="T1062" i="4"/>
  <c r="U1062" i="4"/>
  <c r="T1063" i="4"/>
  <c r="U1063" i="4"/>
  <c r="T1064" i="4"/>
  <c r="U1064" i="4"/>
  <c r="T1065" i="4"/>
  <c r="U1065" i="4"/>
  <c r="T1066" i="4"/>
  <c r="U1066" i="4"/>
  <c r="T1067" i="4"/>
  <c r="U1067" i="4"/>
  <c r="T1068" i="4"/>
  <c r="U1068" i="4"/>
  <c r="T1069" i="4"/>
  <c r="U1069" i="4"/>
  <c r="T1070" i="4"/>
  <c r="U1070" i="4"/>
  <c r="T1071" i="4"/>
  <c r="U1071" i="4"/>
  <c r="T1072" i="4"/>
  <c r="U1072" i="4"/>
  <c r="T1073" i="4"/>
  <c r="U1073" i="4"/>
  <c r="T1074" i="4"/>
  <c r="U1074" i="4"/>
  <c r="T1075" i="4"/>
  <c r="U1075" i="4"/>
  <c r="T1076" i="4"/>
  <c r="U1076" i="4"/>
  <c r="T1077" i="4"/>
  <c r="U1077" i="4"/>
  <c r="T1078" i="4"/>
  <c r="U1078" i="4"/>
  <c r="T1079" i="4"/>
  <c r="U1079" i="4"/>
  <c r="T1080" i="4"/>
  <c r="U1080" i="4"/>
  <c r="T1081" i="4"/>
  <c r="U1081" i="4"/>
  <c r="T1082" i="4"/>
  <c r="U1082" i="4"/>
  <c r="T1083" i="4"/>
  <c r="U1083" i="4"/>
  <c r="T1084" i="4"/>
  <c r="U1084" i="4"/>
  <c r="T1085" i="4"/>
  <c r="U1085" i="4"/>
  <c r="T1086" i="4"/>
  <c r="U1086" i="4"/>
  <c r="T1087" i="4"/>
  <c r="U1087" i="4"/>
  <c r="T1088" i="4"/>
  <c r="U1088" i="4"/>
  <c r="T1089" i="4"/>
  <c r="U1089" i="4"/>
  <c r="T1090" i="4"/>
  <c r="U1090" i="4"/>
  <c r="T1091" i="4"/>
  <c r="U1091" i="4"/>
  <c r="T1092" i="4"/>
  <c r="U1092" i="4"/>
  <c r="T1093" i="4"/>
  <c r="U1093" i="4"/>
  <c r="T1094" i="4"/>
  <c r="U1094" i="4"/>
  <c r="T1095" i="4"/>
  <c r="U1095" i="4"/>
  <c r="T1096" i="4"/>
  <c r="U1096" i="4"/>
  <c r="T1097" i="4"/>
  <c r="U1097" i="4"/>
  <c r="T1098" i="4"/>
  <c r="U1098" i="4"/>
  <c r="U1099" i="4"/>
  <c r="U1100" i="4"/>
  <c r="T1101" i="4"/>
  <c r="U1101" i="4"/>
  <c r="T1102" i="4"/>
  <c r="U1102" i="4"/>
  <c r="T1103" i="4"/>
  <c r="U1103" i="4"/>
  <c r="T1104" i="4"/>
  <c r="U1104" i="4"/>
  <c r="T1105" i="4"/>
  <c r="U1105" i="4"/>
  <c r="T1106" i="4"/>
  <c r="U1106" i="4"/>
  <c r="T1107" i="4"/>
  <c r="U1107" i="4"/>
  <c r="T1108" i="4"/>
  <c r="U1108" i="4"/>
  <c r="T1109" i="4"/>
  <c r="U1109" i="4"/>
  <c r="T1110" i="4"/>
  <c r="U1110" i="4"/>
  <c r="T1111" i="4"/>
  <c r="U1111" i="4"/>
  <c r="T1112" i="4"/>
  <c r="U1112" i="4"/>
  <c r="T1113" i="4"/>
  <c r="U1113" i="4"/>
  <c r="T1114" i="4"/>
  <c r="U1114" i="4"/>
  <c r="T1115" i="4"/>
  <c r="U1115" i="4"/>
  <c r="T1116" i="4"/>
  <c r="U1116" i="4"/>
  <c r="T1117" i="4"/>
  <c r="U1117" i="4"/>
  <c r="T1118" i="4"/>
  <c r="U1118" i="4"/>
  <c r="T1119" i="4"/>
  <c r="U1119" i="4"/>
  <c r="T1120" i="4"/>
  <c r="U1120" i="4"/>
  <c r="T1121" i="4"/>
  <c r="U1121" i="4"/>
  <c r="T1122" i="4"/>
  <c r="U1122" i="4"/>
  <c r="T1123" i="4"/>
  <c r="U1123" i="4"/>
  <c r="T1124" i="4"/>
  <c r="U1124" i="4"/>
  <c r="T1125" i="4"/>
  <c r="U1125" i="4"/>
  <c r="T1126" i="4"/>
  <c r="U1126" i="4"/>
  <c r="T1127" i="4"/>
  <c r="U1127" i="4"/>
  <c r="T1128" i="4"/>
  <c r="U1128" i="4"/>
  <c r="T1129" i="4"/>
  <c r="U1129" i="4"/>
  <c r="T1130" i="4"/>
  <c r="U1130" i="4"/>
  <c r="T1131" i="4"/>
  <c r="U1131" i="4"/>
  <c r="T1132" i="4"/>
  <c r="U1132" i="4"/>
  <c r="T1133" i="4"/>
  <c r="U1133" i="4"/>
  <c r="T1134" i="4"/>
  <c r="U1134" i="4"/>
  <c r="T1135" i="4"/>
  <c r="U1135" i="4"/>
  <c r="T1136" i="4"/>
  <c r="U1136" i="4"/>
  <c r="T1137" i="4"/>
  <c r="U1137" i="4"/>
  <c r="T1138" i="4"/>
  <c r="U1138" i="4"/>
  <c r="T1139" i="4"/>
  <c r="U1139" i="4"/>
  <c r="T1140" i="4"/>
  <c r="U1140" i="4"/>
  <c r="T1141" i="4"/>
  <c r="U1141" i="4"/>
  <c r="T1142" i="4"/>
  <c r="U1142" i="4"/>
  <c r="T1143" i="4"/>
  <c r="U1143" i="4"/>
  <c r="T1144" i="4"/>
  <c r="U1144" i="4"/>
  <c r="T1145" i="4"/>
  <c r="U1145" i="4"/>
  <c r="T1146" i="4"/>
  <c r="U1146" i="4"/>
  <c r="T1147" i="4"/>
  <c r="U1147" i="4"/>
  <c r="T1148" i="4"/>
  <c r="U1148" i="4"/>
  <c r="T1149" i="4"/>
  <c r="U1149" i="4"/>
  <c r="T1150" i="4"/>
  <c r="U1150" i="4"/>
  <c r="T1151" i="4"/>
  <c r="U1151" i="4"/>
  <c r="T1152" i="4"/>
  <c r="U1152" i="4"/>
  <c r="T1153" i="4"/>
  <c r="U1153" i="4"/>
  <c r="T1154" i="4"/>
  <c r="U1154" i="4"/>
  <c r="T1155" i="4"/>
  <c r="U1155" i="4"/>
  <c r="T1156" i="4"/>
  <c r="U1156" i="4"/>
  <c r="T1157" i="4"/>
  <c r="U1157" i="4"/>
  <c r="T1158" i="4"/>
  <c r="U1158" i="4"/>
  <c r="T1159" i="4"/>
  <c r="U1159" i="4"/>
  <c r="T1160" i="4"/>
  <c r="U1160" i="4"/>
  <c r="T1161" i="4"/>
  <c r="U1161" i="4"/>
  <c r="T1162" i="4"/>
  <c r="U1162" i="4"/>
  <c r="T1163" i="4"/>
  <c r="U1163" i="4"/>
  <c r="T1164" i="4"/>
  <c r="U1164" i="4"/>
  <c r="T1165" i="4"/>
  <c r="U1165" i="4"/>
  <c r="T1166" i="4"/>
  <c r="U1166" i="4"/>
  <c r="T1167" i="4"/>
  <c r="U1167" i="4"/>
  <c r="T1168" i="4"/>
  <c r="U1168" i="4"/>
  <c r="T1169" i="4"/>
  <c r="U1169" i="4"/>
  <c r="T1170" i="4"/>
  <c r="U1170" i="4"/>
  <c r="T1171" i="4"/>
  <c r="U1171" i="4"/>
  <c r="T1172" i="4"/>
  <c r="U1172" i="4"/>
  <c r="T1173" i="4"/>
  <c r="U1173" i="4"/>
  <c r="T1174" i="4"/>
  <c r="U1174" i="4"/>
  <c r="T1175" i="4"/>
  <c r="U1175" i="4"/>
  <c r="T1176" i="4"/>
  <c r="U1176" i="4"/>
  <c r="T1177" i="4"/>
  <c r="U1177" i="4"/>
  <c r="T1178" i="4"/>
  <c r="U1178" i="4"/>
  <c r="T1179" i="4"/>
  <c r="U1179" i="4"/>
  <c r="T1180" i="4"/>
  <c r="U1180" i="4"/>
  <c r="T1181" i="4"/>
  <c r="U1181" i="4"/>
  <c r="T1182" i="4"/>
  <c r="U1182" i="4"/>
  <c r="T1183" i="4"/>
  <c r="U1183" i="4"/>
  <c r="T1184" i="4"/>
  <c r="U1184" i="4"/>
  <c r="T1185" i="4"/>
  <c r="U1185" i="4"/>
  <c r="T1186" i="4"/>
  <c r="U1186" i="4"/>
  <c r="T1187" i="4"/>
  <c r="U1187" i="4"/>
  <c r="T1188" i="4"/>
  <c r="U1188" i="4"/>
  <c r="T1189" i="4"/>
  <c r="U1189" i="4"/>
  <c r="T1190" i="4"/>
  <c r="U1190" i="4"/>
  <c r="T1191" i="4"/>
  <c r="U1191" i="4"/>
  <c r="T1192" i="4"/>
  <c r="U1192" i="4"/>
  <c r="T1193" i="4"/>
  <c r="U1193" i="4"/>
  <c r="T1194" i="4"/>
  <c r="U1194" i="4"/>
  <c r="T1195" i="4"/>
  <c r="U1195" i="4"/>
  <c r="T1196" i="4"/>
  <c r="U1196" i="4"/>
  <c r="T1197" i="4"/>
  <c r="U1197" i="4"/>
  <c r="T1198" i="4"/>
  <c r="U1198" i="4"/>
  <c r="T1199" i="4"/>
  <c r="U1199" i="4"/>
  <c r="T1200" i="4"/>
  <c r="U1200" i="4"/>
  <c r="T1201" i="4"/>
  <c r="U1201" i="4"/>
  <c r="T1202" i="4"/>
  <c r="U1202" i="4"/>
  <c r="T1203" i="4"/>
  <c r="U1203" i="4"/>
  <c r="T1204" i="4"/>
  <c r="U1204" i="4"/>
  <c r="T1205" i="4"/>
  <c r="U1205" i="4"/>
  <c r="T1206" i="4"/>
  <c r="U1206" i="4"/>
  <c r="T1207" i="4"/>
  <c r="U1207" i="4"/>
  <c r="T1208" i="4"/>
  <c r="U1208" i="4"/>
  <c r="T1209" i="4"/>
  <c r="U1209" i="4"/>
  <c r="T1210" i="4"/>
  <c r="U1210" i="4"/>
  <c r="T1211" i="4"/>
  <c r="U1211" i="4"/>
  <c r="T1212" i="4"/>
  <c r="U1212" i="4"/>
  <c r="T1213" i="4"/>
  <c r="U1213" i="4"/>
  <c r="T1214" i="4"/>
  <c r="U1214" i="4"/>
  <c r="T1215" i="4"/>
  <c r="U1215" i="4"/>
  <c r="T1216" i="4"/>
  <c r="U1216" i="4"/>
  <c r="T1217" i="4"/>
  <c r="U1217" i="4"/>
  <c r="T1218" i="4"/>
  <c r="U1218" i="4"/>
  <c r="T1219" i="4"/>
  <c r="U1219" i="4"/>
  <c r="T1220" i="4"/>
  <c r="U1220" i="4"/>
  <c r="T1221" i="4"/>
  <c r="U1221" i="4"/>
  <c r="T1222" i="4"/>
  <c r="U1222" i="4"/>
  <c r="T1223" i="4"/>
  <c r="U1223" i="4"/>
  <c r="T1224" i="4"/>
  <c r="U1224" i="4"/>
  <c r="T1225" i="4"/>
  <c r="U1225" i="4"/>
  <c r="T1226" i="4"/>
  <c r="U1226" i="4"/>
  <c r="T1227" i="4"/>
  <c r="U1227" i="4"/>
  <c r="T1228" i="4"/>
  <c r="U1228" i="4"/>
  <c r="T1229" i="4"/>
  <c r="U1229" i="4"/>
  <c r="T1230" i="4"/>
  <c r="U1230" i="4"/>
  <c r="T1231" i="4"/>
  <c r="U1231" i="4"/>
  <c r="T1232" i="4"/>
  <c r="U1232" i="4"/>
  <c r="T1233" i="4"/>
  <c r="U1233" i="4"/>
  <c r="T1234" i="4"/>
  <c r="U1234" i="4"/>
  <c r="T1235" i="4"/>
  <c r="U1235" i="4"/>
  <c r="T1236" i="4"/>
  <c r="U1236" i="4"/>
  <c r="T1237" i="4"/>
  <c r="U1237" i="4"/>
  <c r="T1238" i="4"/>
  <c r="U1238" i="4"/>
  <c r="T1239" i="4"/>
  <c r="U1239" i="4"/>
  <c r="T1240" i="4"/>
  <c r="U1240" i="4"/>
  <c r="T1241" i="4"/>
  <c r="U1241" i="4"/>
  <c r="T1242" i="4"/>
  <c r="U1242" i="4"/>
  <c r="T1243" i="4"/>
  <c r="U1243" i="4"/>
  <c r="T1244" i="4"/>
  <c r="U1244" i="4"/>
  <c r="T1245" i="4"/>
  <c r="U1245" i="4"/>
  <c r="T1246" i="4"/>
  <c r="U1246" i="4"/>
  <c r="T1247" i="4"/>
  <c r="U1247" i="4"/>
  <c r="T1248" i="4"/>
  <c r="U1248" i="4"/>
  <c r="T1249" i="4"/>
  <c r="U1249" i="4"/>
  <c r="T1250" i="4"/>
  <c r="U1250" i="4"/>
  <c r="T1251" i="4"/>
  <c r="U1251" i="4"/>
  <c r="T1252" i="4"/>
  <c r="U1252" i="4"/>
  <c r="T1253" i="4"/>
  <c r="U1253" i="4"/>
  <c r="T1254" i="4"/>
  <c r="U1254" i="4"/>
  <c r="T1255" i="4"/>
  <c r="U1255" i="4"/>
  <c r="T1256" i="4"/>
  <c r="U1256" i="4"/>
  <c r="T1257" i="4"/>
  <c r="U1257" i="4"/>
  <c r="T1258" i="4"/>
  <c r="U1258" i="4"/>
  <c r="T1259" i="4"/>
  <c r="U1259" i="4"/>
  <c r="T1260" i="4"/>
  <c r="U1260" i="4"/>
  <c r="T1261" i="4"/>
  <c r="U1261" i="4"/>
  <c r="T1262" i="4"/>
  <c r="U1262" i="4"/>
  <c r="T1263" i="4"/>
  <c r="U1263" i="4"/>
  <c r="T1264" i="4"/>
  <c r="U1264" i="4"/>
  <c r="T1265" i="4"/>
  <c r="U1265" i="4"/>
  <c r="T1266" i="4"/>
  <c r="U1266" i="4"/>
  <c r="T1267" i="4"/>
  <c r="U1267" i="4"/>
  <c r="T1268" i="4"/>
  <c r="U1268" i="4"/>
  <c r="T1269" i="4"/>
  <c r="U1269" i="4"/>
  <c r="T1270" i="4"/>
  <c r="U1270" i="4"/>
  <c r="T1271" i="4"/>
  <c r="U1271" i="4"/>
  <c r="T1272" i="4"/>
  <c r="U1272" i="4"/>
  <c r="T1273" i="4"/>
  <c r="U1273" i="4"/>
  <c r="T1274" i="4"/>
  <c r="U1274" i="4"/>
  <c r="T1275" i="4"/>
  <c r="U1275" i="4"/>
  <c r="T1276" i="4"/>
  <c r="U1276" i="4"/>
  <c r="T1277" i="4"/>
  <c r="U1277" i="4"/>
  <c r="T1278" i="4"/>
  <c r="U1278" i="4"/>
  <c r="T1279" i="4"/>
  <c r="U1279" i="4"/>
  <c r="T1280" i="4"/>
  <c r="U1280" i="4"/>
  <c r="T1281" i="4"/>
  <c r="U1281" i="4"/>
  <c r="T1282" i="4"/>
  <c r="U1282" i="4"/>
  <c r="T1283" i="4"/>
  <c r="U1283" i="4"/>
  <c r="T1284" i="4"/>
  <c r="U1284" i="4"/>
  <c r="T1285" i="4"/>
  <c r="U1285" i="4"/>
  <c r="T1286" i="4"/>
  <c r="U1286" i="4"/>
  <c r="T1287" i="4"/>
  <c r="U1287" i="4"/>
  <c r="T1288" i="4"/>
  <c r="U1288" i="4"/>
  <c r="T1289" i="4"/>
  <c r="U1289" i="4"/>
  <c r="T1290" i="4"/>
  <c r="U1290" i="4"/>
  <c r="T1291" i="4"/>
  <c r="U1291" i="4"/>
  <c r="T1292" i="4"/>
  <c r="U1292" i="4"/>
  <c r="T1293" i="4"/>
  <c r="U1293" i="4"/>
  <c r="T1294" i="4"/>
  <c r="U1294" i="4"/>
  <c r="T1295" i="4"/>
  <c r="U1295" i="4"/>
  <c r="T1296" i="4"/>
  <c r="U1296" i="4"/>
  <c r="T1297" i="4"/>
  <c r="U1297" i="4"/>
  <c r="T1298" i="4"/>
  <c r="U1298" i="4"/>
  <c r="T1299" i="4"/>
  <c r="U1299" i="4"/>
  <c r="T1300" i="4"/>
  <c r="U1300" i="4"/>
  <c r="T1301" i="4"/>
  <c r="U1301" i="4"/>
  <c r="T1302" i="4"/>
  <c r="U1302" i="4"/>
  <c r="T1303" i="4"/>
  <c r="U1303" i="4"/>
  <c r="T1304" i="4"/>
  <c r="U1304" i="4"/>
  <c r="T1305" i="4"/>
  <c r="U1305" i="4"/>
  <c r="T1306" i="4"/>
  <c r="U1306" i="4"/>
  <c r="T1307" i="4"/>
  <c r="U1307" i="4"/>
  <c r="T1308" i="4"/>
  <c r="U1308" i="4"/>
  <c r="T1309" i="4"/>
  <c r="U1309" i="4"/>
  <c r="T1310" i="4"/>
  <c r="U1310" i="4"/>
  <c r="T1311" i="4"/>
  <c r="U1311" i="4"/>
  <c r="T1312" i="4"/>
  <c r="U1312" i="4"/>
  <c r="T1313" i="4"/>
  <c r="U1313" i="4"/>
  <c r="T1314" i="4"/>
  <c r="U1314" i="4"/>
  <c r="T1315" i="4"/>
  <c r="U1315" i="4"/>
  <c r="T1316" i="4"/>
  <c r="U1316" i="4"/>
  <c r="T1317" i="4"/>
  <c r="U1317" i="4"/>
  <c r="T1318" i="4"/>
  <c r="U1318" i="4"/>
  <c r="T1319" i="4"/>
  <c r="U1319" i="4"/>
  <c r="T1320" i="4"/>
  <c r="U1320" i="4"/>
  <c r="T1321" i="4"/>
  <c r="U1321" i="4"/>
  <c r="T1322" i="4"/>
  <c r="U1322" i="4"/>
  <c r="T1323" i="4"/>
  <c r="U1323" i="4"/>
  <c r="T1324" i="4"/>
  <c r="U1324" i="4"/>
  <c r="T1325" i="4"/>
  <c r="U1325" i="4"/>
  <c r="T1326" i="4"/>
  <c r="U1326" i="4"/>
  <c r="T1327" i="4"/>
  <c r="U1327" i="4"/>
  <c r="T1328" i="4"/>
  <c r="U1328" i="4"/>
  <c r="T1329" i="4"/>
  <c r="U1329" i="4"/>
  <c r="T1330" i="4"/>
  <c r="U1330" i="4"/>
  <c r="T1331" i="4"/>
  <c r="U1331" i="4"/>
  <c r="T1332" i="4"/>
  <c r="U1332" i="4"/>
  <c r="T1333" i="4"/>
  <c r="U1333" i="4"/>
  <c r="T1334" i="4"/>
  <c r="U1334" i="4"/>
  <c r="T1335" i="4"/>
  <c r="U1335" i="4"/>
  <c r="U1336" i="4"/>
  <c r="U1337" i="4"/>
  <c r="T1338" i="4"/>
  <c r="U1338" i="4"/>
  <c r="T1339" i="4"/>
  <c r="U1339" i="4"/>
  <c r="T1340" i="4"/>
  <c r="U1340" i="4"/>
  <c r="T1341" i="4"/>
  <c r="U1341" i="4"/>
  <c r="T1342" i="4"/>
  <c r="U1342" i="4"/>
  <c r="T1343" i="4"/>
  <c r="U1343" i="4"/>
  <c r="T1344" i="4"/>
  <c r="U1344" i="4"/>
  <c r="T1345" i="4"/>
  <c r="U1345" i="4"/>
  <c r="T1346" i="4"/>
  <c r="U1346" i="4"/>
  <c r="T1347" i="4"/>
  <c r="U1347" i="4"/>
  <c r="T1348" i="4"/>
  <c r="U1348" i="4"/>
  <c r="T1349" i="4"/>
  <c r="U1349" i="4"/>
  <c r="T1350" i="4"/>
  <c r="U1350" i="4"/>
  <c r="T1351" i="4"/>
  <c r="U1351" i="4"/>
  <c r="T1352" i="4"/>
  <c r="U1352" i="4"/>
  <c r="T1353" i="4"/>
  <c r="U1353" i="4"/>
  <c r="T1354" i="4"/>
  <c r="U1354" i="4"/>
  <c r="T1355" i="4"/>
  <c r="U1355" i="4"/>
  <c r="T1356" i="4"/>
  <c r="U1356" i="4"/>
  <c r="T1357" i="4"/>
  <c r="U1357" i="4"/>
  <c r="T1358" i="4"/>
  <c r="U1358" i="4"/>
  <c r="T1359" i="4"/>
  <c r="U1359" i="4"/>
  <c r="T1360" i="4"/>
  <c r="U1360" i="4"/>
  <c r="T1361" i="4"/>
  <c r="U1361" i="4"/>
  <c r="T1362" i="4"/>
  <c r="U1362" i="4"/>
  <c r="T1363" i="4"/>
  <c r="U1363" i="4"/>
  <c r="T1364" i="4"/>
  <c r="U1364" i="4"/>
  <c r="T1365" i="4"/>
  <c r="U1365" i="4"/>
  <c r="T1366" i="4"/>
  <c r="U1366" i="4"/>
  <c r="T1367" i="4"/>
  <c r="U1367" i="4"/>
  <c r="T1368" i="4"/>
  <c r="U1368" i="4"/>
  <c r="T1369" i="4"/>
  <c r="U1369" i="4"/>
  <c r="T1370" i="4"/>
  <c r="U1370" i="4"/>
  <c r="T1371" i="4"/>
  <c r="U1371" i="4"/>
  <c r="T1372" i="4"/>
  <c r="U1372" i="4"/>
  <c r="T1373" i="4"/>
  <c r="U1373" i="4"/>
  <c r="T1374" i="4"/>
  <c r="U1374" i="4"/>
  <c r="T1375" i="4"/>
  <c r="U1375" i="4"/>
  <c r="T1376" i="4"/>
  <c r="U1376" i="4"/>
  <c r="T1377" i="4"/>
  <c r="U1377" i="4"/>
  <c r="T1378" i="4"/>
  <c r="U1378" i="4"/>
  <c r="T1379" i="4"/>
  <c r="U1379" i="4"/>
  <c r="T1380" i="4"/>
  <c r="U1380" i="4"/>
  <c r="T1381" i="4"/>
  <c r="U1381" i="4"/>
  <c r="T1382" i="4"/>
  <c r="U1382" i="4"/>
  <c r="T1383" i="4"/>
  <c r="U1383" i="4"/>
  <c r="T1384" i="4"/>
  <c r="U1384" i="4"/>
  <c r="T1385" i="4"/>
  <c r="U1385" i="4"/>
  <c r="T1386" i="4"/>
  <c r="U1386" i="4"/>
  <c r="T1387" i="4"/>
  <c r="U1387" i="4"/>
  <c r="T1388" i="4"/>
  <c r="U1388" i="4"/>
  <c r="T1389" i="4"/>
  <c r="U1389" i="4"/>
  <c r="T1390" i="4"/>
  <c r="U1390" i="4"/>
  <c r="T1391" i="4"/>
  <c r="U1391" i="4"/>
  <c r="T1392" i="4"/>
  <c r="U1392" i="4"/>
  <c r="T1393" i="4"/>
  <c r="U1393" i="4"/>
  <c r="T1394" i="4"/>
  <c r="U1394" i="4"/>
  <c r="T1395" i="4"/>
  <c r="U1395" i="4"/>
  <c r="T1396" i="4"/>
  <c r="U1396" i="4"/>
  <c r="T1397" i="4"/>
  <c r="U1397" i="4"/>
  <c r="T1398" i="4"/>
  <c r="U1398" i="4"/>
  <c r="T1399" i="4"/>
  <c r="U1399" i="4"/>
  <c r="T1400" i="4"/>
  <c r="U1400" i="4"/>
  <c r="T1401" i="4"/>
  <c r="U1401" i="4"/>
  <c r="T1402" i="4"/>
  <c r="U1402" i="4"/>
  <c r="T1403" i="4"/>
  <c r="U1403" i="4"/>
  <c r="T1404" i="4"/>
  <c r="U1404" i="4"/>
  <c r="T1405" i="4"/>
  <c r="U1405" i="4"/>
  <c r="T1406" i="4"/>
  <c r="U1406" i="4"/>
  <c r="T1407" i="4"/>
  <c r="U1407" i="4"/>
  <c r="T1408" i="4"/>
  <c r="U1408" i="4"/>
  <c r="T1409" i="4"/>
  <c r="U1409" i="4"/>
  <c r="T1410" i="4"/>
  <c r="U1410" i="4"/>
  <c r="T1411" i="4"/>
  <c r="U1411" i="4"/>
  <c r="T1412" i="4"/>
  <c r="U1412" i="4"/>
  <c r="T1413" i="4"/>
  <c r="U1413" i="4"/>
  <c r="T1414" i="4"/>
  <c r="U1414" i="4"/>
  <c r="T1415" i="4"/>
  <c r="U1415" i="4"/>
  <c r="T1416" i="4"/>
  <c r="U1416" i="4"/>
  <c r="T1417" i="4"/>
  <c r="U1417" i="4"/>
  <c r="T1418" i="4"/>
  <c r="U1418" i="4"/>
  <c r="T1419" i="4"/>
  <c r="U1419" i="4"/>
  <c r="T1420" i="4"/>
  <c r="U1420" i="4"/>
  <c r="T1421" i="4"/>
  <c r="U1421" i="4"/>
  <c r="T1422" i="4"/>
  <c r="U1422" i="4"/>
  <c r="T1423" i="4"/>
  <c r="U1423" i="4"/>
  <c r="T1424" i="4"/>
  <c r="U1424" i="4"/>
  <c r="T1425" i="4"/>
  <c r="U1425" i="4"/>
  <c r="T1426" i="4"/>
  <c r="U1426" i="4"/>
  <c r="T1427" i="4"/>
  <c r="U1427" i="4"/>
  <c r="T1428" i="4"/>
  <c r="U1428" i="4"/>
  <c r="T1429" i="4"/>
  <c r="U1429" i="4"/>
  <c r="T1430" i="4"/>
  <c r="U1430" i="4"/>
  <c r="T1431" i="4"/>
  <c r="U1431" i="4"/>
  <c r="T1432" i="4"/>
  <c r="U1432" i="4"/>
  <c r="T1433" i="4"/>
  <c r="U1433" i="4"/>
  <c r="T1434" i="4"/>
  <c r="U1434" i="4"/>
  <c r="T1435" i="4"/>
  <c r="U1435" i="4"/>
  <c r="T1436" i="4"/>
  <c r="U1436" i="4"/>
  <c r="T1437" i="4"/>
  <c r="U1437" i="4"/>
  <c r="T1438" i="4"/>
  <c r="U1438" i="4"/>
  <c r="T1439" i="4"/>
  <c r="U1439" i="4"/>
  <c r="T1440" i="4"/>
  <c r="U1440" i="4"/>
  <c r="T1441" i="4"/>
  <c r="U1441" i="4"/>
  <c r="T1442" i="4"/>
  <c r="U1442" i="4"/>
  <c r="T1443" i="4"/>
  <c r="U1443" i="4"/>
  <c r="T1444" i="4"/>
  <c r="U1444" i="4"/>
  <c r="T1445" i="4"/>
  <c r="U1445" i="4"/>
  <c r="T1446" i="4"/>
  <c r="U1446" i="4"/>
  <c r="T1447" i="4"/>
  <c r="U1447" i="4"/>
  <c r="T1448" i="4"/>
  <c r="U1448" i="4"/>
  <c r="T1449" i="4"/>
  <c r="U1449" i="4"/>
  <c r="T1450" i="4"/>
  <c r="U1450" i="4"/>
  <c r="T1451" i="4"/>
  <c r="U1451" i="4"/>
  <c r="T1452" i="4"/>
  <c r="U1452" i="4"/>
  <c r="T1453" i="4"/>
  <c r="U1453" i="4"/>
  <c r="T1454" i="4"/>
  <c r="U1454" i="4"/>
  <c r="T1455" i="4"/>
  <c r="U1455" i="4"/>
  <c r="T1456" i="4"/>
  <c r="U1456" i="4"/>
  <c r="T1457" i="4"/>
  <c r="U1457" i="4"/>
  <c r="T1458" i="4"/>
  <c r="U1458" i="4"/>
  <c r="T1459" i="4"/>
  <c r="U1459" i="4"/>
  <c r="T1460" i="4"/>
  <c r="U1460" i="4"/>
  <c r="T1461" i="4"/>
  <c r="U1461" i="4"/>
  <c r="T1462" i="4"/>
  <c r="U1462" i="4"/>
  <c r="T1463" i="4"/>
  <c r="U1463" i="4"/>
  <c r="T1464" i="4"/>
  <c r="U1464" i="4"/>
  <c r="T1465" i="4"/>
  <c r="U1465" i="4"/>
  <c r="T1466" i="4"/>
  <c r="U1466" i="4"/>
  <c r="T1467" i="4"/>
  <c r="U1467" i="4"/>
  <c r="T1468" i="4"/>
  <c r="U1468" i="4"/>
  <c r="T1469" i="4"/>
  <c r="U1469" i="4"/>
  <c r="T1470" i="4"/>
  <c r="T1471" i="4"/>
  <c r="T1472" i="4"/>
  <c r="T1473" i="4"/>
  <c r="T1474" i="4"/>
  <c r="U1474" i="4"/>
  <c r="T1475" i="4"/>
  <c r="U1475" i="4"/>
  <c r="T1476" i="4"/>
  <c r="U1476" i="4"/>
  <c r="T1477" i="4"/>
  <c r="U1477" i="4"/>
  <c r="T1478" i="4"/>
  <c r="U1478" i="4"/>
  <c r="T1479" i="4"/>
  <c r="U1479" i="4"/>
  <c r="T1480" i="4"/>
  <c r="U1480" i="4"/>
  <c r="T1481" i="4"/>
  <c r="U1481" i="4"/>
  <c r="T1482" i="4"/>
  <c r="U1482" i="4"/>
  <c r="T1483" i="4"/>
  <c r="U1483" i="4"/>
  <c r="T1484" i="4"/>
  <c r="U1484" i="4"/>
  <c r="T1485" i="4"/>
  <c r="U1485" i="4"/>
  <c r="T1486" i="4"/>
  <c r="U1486" i="4"/>
  <c r="T1487" i="4"/>
  <c r="U1487" i="4"/>
  <c r="T1488" i="4"/>
  <c r="U1488" i="4"/>
  <c r="T1489" i="4"/>
  <c r="U1489" i="4"/>
  <c r="T1490" i="4"/>
  <c r="U1490" i="4"/>
  <c r="T1491" i="4"/>
  <c r="U1491" i="4"/>
  <c r="T1492" i="4"/>
  <c r="U1492" i="4"/>
  <c r="T1493" i="4"/>
  <c r="U1493" i="4"/>
  <c r="T1494" i="4"/>
  <c r="U1494" i="4"/>
  <c r="T1495" i="4"/>
  <c r="U1495" i="4"/>
  <c r="T1496" i="4"/>
  <c r="U1496" i="4"/>
  <c r="T1497" i="4"/>
  <c r="U1497" i="4"/>
  <c r="T1498" i="4"/>
  <c r="U1498" i="4"/>
  <c r="T1499" i="4"/>
  <c r="U1499" i="4"/>
  <c r="T1500" i="4"/>
  <c r="U1500" i="4"/>
  <c r="T1501" i="4"/>
  <c r="U1501" i="4"/>
  <c r="T1502" i="4"/>
  <c r="U1502" i="4"/>
  <c r="T1503" i="4"/>
  <c r="U1503" i="4"/>
  <c r="T1504" i="4"/>
  <c r="U1504" i="4"/>
  <c r="T1505" i="4"/>
  <c r="U1505" i="4"/>
  <c r="T1506" i="4"/>
  <c r="U1506" i="4"/>
  <c r="T1507" i="4"/>
  <c r="U1507" i="4"/>
  <c r="T1508" i="4"/>
  <c r="U1508" i="4"/>
  <c r="T1509" i="4"/>
  <c r="U1509" i="4"/>
  <c r="T1510" i="4"/>
  <c r="U1510" i="4"/>
  <c r="T1511" i="4"/>
  <c r="U1511" i="4"/>
  <c r="T1512" i="4"/>
  <c r="U1512" i="4"/>
  <c r="T1513" i="4"/>
  <c r="U1513" i="4"/>
  <c r="T1514" i="4"/>
  <c r="U1514" i="4"/>
  <c r="T1515" i="4"/>
  <c r="U1515" i="4"/>
  <c r="T1516" i="4"/>
  <c r="U1516" i="4"/>
  <c r="T1517" i="4"/>
  <c r="U1517" i="4"/>
  <c r="T1518" i="4"/>
  <c r="U1518" i="4"/>
  <c r="T1519" i="4"/>
  <c r="U1519" i="4"/>
  <c r="T1520" i="4"/>
  <c r="U1520" i="4"/>
  <c r="T1521" i="4"/>
  <c r="U1521" i="4"/>
  <c r="T1522" i="4"/>
  <c r="U1522" i="4"/>
  <c r="T1523" i="4"/>
  <c r="U1523" i="4"/>
  <c r="T1524" i="4"/>
  <c r="U1524" i="4"/>
  <c r="T1525" i="4"/>
  <c r="U1525" i="4"/>
  <c r="T1526" i="4"/>
  <c r="U1526" i="4"/>
  <c r="T1527" i="4"/>
  <c r="U1527" i="4"/>
  <c r="T1528" i="4"/>
  <c r="U1528" i="4"/>
  <c r="T1529" i="4"/>
  <c r="U1529" i="4"/>
  <c r="T1530" i="4"/>
  <c r="U1530" i="4"/>
  <c r="T1531" i="4"/>
  <c r="U1531" i="4"/>
  <c r="T1532" i="4"/>
  <c r="U1532" i="4"/>
  <c r="T1533" i="4"/>
  <c r="U1533" i="4"/>
  <c r="T1534" i="4"/>
  <c r="U1534" i="4"/>
  <c r="T1535" i="4"/>
  <c r="U1535" i="4"/>
  <c r="T1536" i="4"/>
  <c r="U1536" i="4"/>
  <c r="T1537" i="4"/>
  <c r="U1537" i="4"/>
  <c r="T1538" i="4"/>
  <c r="U1538" i="4"/>
  <c r="T1539" i="4"/>
  <c r="U1539" i="4"/>
  <c r="T1540" i="4"/>
  <c r="U1540" i="4"/>
  <c r="T1541" i="4"/>
  <c r="U1541" i="4"/>
  <c r="T1542" i="4"/>
  <c r="U1542" i="4"/>
  <c r="T1543" i="4"/>
  <c r="U1543" i="4"/>
  <c r="T1544" i="4"/>
  <c r="U1544" i="4"/>
  <c r="T1545" i="4"/>
  <c r="U1545" i="4"/>
  <c r="T1546" i="4"/>
  <c r="U1546" i="4"/>
  <c r="T1547" i="4"/>
  <c r="U1547" i="4"/>
  <c r="T1548" i="4"/>
  <c r="U1548" i="4"/>
  <c r="T1549" i="4"/>
  <c r="U1549" i="4"/>
  <c r="T1550" i="4"/>
  <c r="U1550" i="4"/>
  <c r="T1551" i="4"/>
  <c r="U1551" i="4"/>
  <c r="T1552" i="4"/>
  <c r="U1552" i="4"/>
  <c r="T1553" i="4"/>
  <c r="U1553" i="4"/>
  <c r="T1554" i="4"/>
  <c r="U1554" i="4"/>
  <c r="T1555" i="4"/>
  <c r="U1555" i="4"/>
  <c r="T1556" i="4"/>
  <c r="U1556" i="4"/>
  <c r="T1557" i="4"/>
  <c r="U1557" i="4"/>
  <c r="T1558" i="4"/>
  <c r="U1558" i="4"/>
  <c r="T1559" i="4"/>
  <c r="U1559" i="4"/>
  <c r="T1560" i="4"/>
  <c r="U1560" i="4"/>
  <c r="T1561" i="4"/>
  <c r="U1561" i="4"/>
  <c r="T1562" i="4"/>
  <c r="U1562" i="4"/>
  <c r="T1563" i="4"/>
  <c r="U1563" i="4"/>
  <c r="T1564" i="4"/>
  <c r="U1564" i="4"/>
  <c r="T1565" i="4"/>
  <c r="U1565" i="4"/>
  <c r="T1566" i="4"/>
  <c r="U1566" i="4"/>
  <c r="T1567" i="4"/>
  <c r="U1567" i="4"/>
  <c r="T1568" i="4"/>
  <c r="U1568" i="4"/>
  <c r="T1569" i="4"/>
  <c r="U1569" i="4"/>
  <c r="T1570" i="4"/>
  <c r="U1570" i="4"/>
  <c r="T1571" i="4"/>
  <c r="U1571" i="4"/>
  <c r="T1572" i="4"/>
  <c r="U1572" i="4"/>
  <c r="T1573" i="4"/>
  <c r="U1573" i="4"/>
  <c r="T1574" i="4"/>
  <c r="U1574" i="4"/>
  <c r="T1575" i="4"/>
  <c r="U1575" i="4"/>
  <c r="T1576" i="4"/>
  <c r="U1576" i="4"/>
  <c r="T1577" i="4"/>
  <c r="U1577" i="4"/>
  <c r="U1578" i="4"/>
  <c r="U1579" i="4"/>
  <c r="T1580" i="4"/>
  <c r="U1580" i="4"/>
  <c r="T1581" i="4"/>
  <c r="U1581" i="4"/>
  <c r="T1582" i="4"/>
  <c r="U1582" i="4"/>
  <c r="T1583" i="4"/>
  <c r="U1583" i="4"/>
  <c r="T1584" i="4"/>
  <c r="U1584" i="4"/>
  <c r="T1585" i="4"/>
  <c r="U1585" i="4"/>
  <c r="T1586" i="4"/>
  <c r="U1586" i="4"/>
  <c r="T1587" i="4"/>
  <c r="U1587" i="4"/>
  <c r="T1588" i="4"/>
  <c r="U1588" i="4"/>
  <c r="T1589" i="4"/>
  <c r="U1589" i="4"/>
  <c r="T1590" i="4"/>
  <c r="U1590" i="4"/>
  <c r="T1591" i="4"/>
  <c r="U1591" i="4"/>
  <c r="T1592" i="4"/>
  <c r="U1592" i="4"/>
  <c r="T1593" i="4"/>
  <c r="U1593" i="4"/>
  <c r="T1594" i="4"/>
  <c r="U1594" i="4"/>
  <c r="T1595" i="4"/>
  <c r="U1595" i="4"/>
  <c r="T1596" i="4"/>
  <c r="U1596" i="4"/>
  <c r="T1597" i="4"/>
  <c r="U1597" i="4"/>
  <c r="T1598" i="4"/>
  <c r="U1598" i="4"/>
  <c r="T1599" i="4"/>
  <c r="U1599" i="4"/>
  <c r="T1600" i="4"/>
  <c r="U1600" i="4"/>
  <c r="T1601" i="4"/>
  <c r="U1601" i="4"/>
  <c r="T1602" i="4"/>
  <c r="U1602" i="4"/>
  <c r="T1603" i="4"/>
  <c r="U1603" i="4"/>
  <c r="T1604" i="4"/>
  <c r="U1604" i="4"/>
  <c r="T1605" i="4"/>
  <c r="U1605" i="4"/>
  <c r="T1606" i="4"/>
  <c r="U1606" i="4"/>
  <c r="T1607" i="4"/>
  <c r="U1607" i="4"/>
  <c r="T1608" i="4"/>
  <c r="U1608" i="4"/>
  <c r="T1609" i="4"/>
  <c r="U1609" i="4"/>
  <c r="T1610" i="4"/>
  <c r="U1610" i="4"/>
  <c r="T1611" i="4"/>
  <c r="U1611" i="4"/>
  <c r="T1612" i="4"/>
  <c r="U1612" i="4"/>
  <c r="T1613" i="4"/>
  <c r="U1613" i="4"/>
  <c r="T1614" i="4"/>
  <c r="U1614" i="4"/>
  <c r="T1615" i="4"/>
  <c r="U1615" i="4"/>
  <c r="T1616" i="4"/>
  <c r="U1616" i="4"/>
  <c r="T1617" i="4"/>
  <c r="U1617" i="4"/>
  <c r="T1618" i="4"/>
  <c r="U1618" i="4"/>
  <c r="T1619" i="4"/>
  <c r="U1619" i="4"/>
  <c r="T1620" i="4"/>
  <c r="U1620" i="4"/>
  <c r="T1621" i="4"/>
  <c r="U1621" i="4"/>
  <c r="T1622" i="4"/>
  <c r="U1622" i="4"/>
  <c r="T1623" i="4"/>
  <c r="U1623" i="4"/>
  <c r="T1624" i="4"/>
  <c r="U1624" i="4"/>
  <c r="T1625" i="4"/>
  <c r="U1625" i="4"/>
  <c r="T1626" i="4"/>
  <c r="U1626" i="4"/>
  <c r="T1627" i="4"/>
  <c r="U1627" i="4"/>
  <c r="T1628" i="4"/>
  <c r="U1628" i="4"/>
  <c r="T1629" i="4"/>
  <c r="U1629" i="4"/>
  <c r="T1630" i="4"/>
  <c r="U1630" i="4"/>
  <c r="T1631" i="4"/>
  <c r="U1631" i="4"/>
  <c r="T1632" i="4"/>
  <c r="U1632" i="4"/>
  <c r="T1633" i="4"/>
  <c r="U1633" i="4"/>
  <c r="T1634" i="4"/>
  <c r="U1634" i="4"/>
  <c r="T1635" i="4"/>
  <c r="U1635" i="4"/>
  <c r="T1636" i="4"/>
  <c r="U1636" i="4"/>
  <c r="T1637" i="4"/>
  <c r="U1637" i="4"/>
  <c r="T1638" i="4"/>
  <c r="U1638" i="4"/>
  <c r="T1639" i="4"/>
  <c r="U1639" i="4"/>
  <c r="T1640" i="4"/>
  <c r="U1640" i="4"/>
  <c r="T1641" i="4"/>
  <c r="U1641" i="4"/>
  <c r="T1642" i="4"/>
  <c r="U1642" i="4"/>
  <c r="T1643" i="4"/>
  <c r="U1643" i="4"/>
  <c r="T1644" i="4"/>
  <c r="U1644" i="4"/>
  <c r="T1645" i="4"/>
  <c r="U1645" i="4"/>
  <c r="T1646" i="4"/>
  <c r="U1646" i="4"/>
  <c r="T1647" i="4"/>
  <c r="U1647" i="4"/>
  <c r="T1648" i="4"/>
  <c r="U1648" i="4"/>
  <c r="T1649" i="4"/>
  <c r="U1649" i="4"/>
  <c r="T1650" i="4"/>
  <c r="U1650" i="4"/>
  <c r="T1651" i="4"/>
  <c r="U1651" i="4"/>
  <c r="T1652" i="4"/>
  <c r="U1652" i="4"/>
  <c r="T1653" i="4"/>
  <c r="U1653" i="4"/>
  <c r="T1654" i="4"/>
  <c r="U1654" i="4"/>
  <c r="T1655" i="4"/>
  <c r="U1655" i="4"/>
  <c r="T1656" i="4"/>
  <c r="U1656" i="4"/>
  <c r="T1657" i="4"/>
  <c r="U1657" i="4"/>
  <c r="T1658" i="4"/>
  <c r="U1658" i="4"/>
  <c r="T1659" i="4"/>
  <c r="U1659" i="4"/>
  <c r="T1660" i="4"/>
  <c r="U1660" i="4"/>
  <c r="T1661" i="4"/>
  <c r="U1661" i="4"/>
  <c r="T1662" i="4"/>
  <c r="U1662" i="4"/>
  <c r="T1663" i="4"/>
  <c r="U1663" i="4"/>
  <c r="T1664" i="4"/>
  <c r="U1664" i="4"/>
  <c r="T1665" i="4"/>
  <c r="U1665" i="4"/>
  <c r="T1666" i="4"/>
  <c r="U1666" i="4"/>
  <c r="T1667" i="4"/>
  <c r="U1667" i="4"/>
  <c r="T1668" i="4"/>
  <c r="U1668" i="4"/>
  <c r="T1669" i="4"/>
  <c r="U1669" i="4"/>
  <c r="T1670" i="4"/>
  <c r="U1670" i="4"/>
  <c r="T1671" i="4"/>
  <c r="U1671" i="4"/>
  <c r="T1672" i="4"/>
  <c r="U1672" i="4"/>
  <c r="T1673" i="4"/>
  <c r="U1673" i="4"/>
  <c r="T1674" i="4"/>
  <c r="U1674" i="4"/>
  <c r="T1675" i="4"/>
  <c r="U1675" i="4"/>
  <c r="T1676" i="4"/>
  <c r="U1676" i="4"/>
  <c r="T1677" i="4"/>
  <c r="U1677" i="4"/>
  <c r="T1678" i="4"/>
  <c r="U1678" i="4"/>
  <c r="T1679" i="4"/>
  <c r="U1679" i="4"/>
  <c r="T1680" i="4"/>
  <c r="U1680" i="4"/>
  <c r="T1681" i="4"/>
  <c r="U1681" i="4"/>
  <c r="T1682" i="4"/>
  <c r="U1682" i="4"/>
  <c r="T1683" i="4"/>
  <c r="U1683" i="4"/>
  <c r="T1684" i="4"/>
  <c r="U1684" i="4"/>
  <c r="T1685" i="4"/>
  <c r="U1685" i="4"/>
  <c r="T1686" i="4"/>
  <c r="U1686" i="4"/>
  <c r="T1687" i="4"/>
  <c r="U1687" i="4"/>
  <c r="T1688" i="4"/>
  <c r="U1688" i="4"/>
  <c r="T1689" i="4"/>
  <c r="U1689" i="4"/>
  <c r="T1690" i="4"/>
  <c r="U1690" i="4"/>
  <c r="T1691" i="4"/>
  <c r="U1691" i="4"/>
  <c r="T1692" i="4"/>
  <c r="U1692" i="4"/>
  <c r="T1693" i="4"/>
  <c r="U1693" i="4"/>
  <c r="T1694" i="4"/>
  <c r="U1694" i="4"/>
  <c r="T1695" i="4"/>
  <c r="U1695" i="4"/>
  <c r="T1696" i="4"/>
  <c r="U1696" i="4"/>
  <c r="T1697" i="4"/>
  <c r="U1697" i="4"/>
  <c r="T1698" i="4"/>
  <c r="U1698" i="4"/>
  <c r="T1699" i="4"/>
  <c r="U1699" i="4"/>
  <c r="T1700" i="4"/>
  <c r="U1700" i="4"/>
  <c r="T1701" i="4"/>
  <c r="U1701" i="4"/>
  <c r="T1702" i="4"/>
  <c r="U1702" i="4"/>
  <c r="T1703" i="4"/>
  <c r="U1703" i="4"/>
  <c r="T1704" i="4"/>
  <c r="U1704" i="4"/>
  <c r="T1705" i="4"/>
  <c r="U1705" i="4"/>
  <c r="T1706" i="4"/>
  <c r="U1706" i="4"/>
  <c r="T1707" i="4"/>
  <c r="U1707" i="4"/>
  <c r="T1708" i="4"/>
  <c r="U1708" i="4"/>
  <c r="P3" i="4"/>
  <c r="P4" i="4" s="1"/>
  <c r="P5" i="4" s="1"/>
  <c r="P6" i="4" s="1"/>
  <c r="P7" i="4" s="1"/>
  <c r="P8" i="4" s="1"/>
  <c r="P9" i="4" s="1"/>
  <c r="P10" i="4" s="1"/>
  <c r="P11" i="4" s="1"/>
  <c r="P12" i="4" s="1"/>
  <c r="P13" i="4" s="1"/>
  <c r="P14" i="4" s="1"/>
  <c r="P15" i="4" s="1"/>
  <c r="P16" i="4" s="1"/>
  <c r="P17" i="4" s="1"/>
  <c r="P18" i="4" s="1"/>
  <c r="P19" i="4" s="1"/>
  <c r="P20" i="4" s="1"/>
  <c r="P21" i="4" s="1"/>
  <c r="P22" i="4" s="1"/>
  <c r="P23" i="4" s="1"/>
  <c r="P24" i="4" s="1"/>
  <c r="P25" i="4" s="1"/>
  <c r="P26" i="4" s="1"/>
  <c r="P27" i="4" s="1"/>
  <c r="P28" i="4" s="1"/>
  <c r="P29" i="4" s="1"/>
  <c r="P30" i="4" s="1"/>
  <c r="P31" i="4" s="1"/>
  <c r="P32" i="4" s="1"/>
  <c r="P33" i="4" s="1"/>
  <c r="P34" i="4" s="1"/>
  <c r="P35" i="4" s="1"/>
  <c r="P36" i="4" s="1"/>
  <c r="P37" i="4" s="1"/>
  <c r="P38" i="4" s="1"/>
  <c r="P39" i="4" s="1"/>
  <c r="P40" i="4" s="1"/>
  <c r="P41" i="4" s="1"/>
  <c r="P42" i="4" s="1"/>
  <c r="P43" i="4" s="1"/>
  <c r="P44" i="4" s="1"/>
  <c r="P45" i="4" s="1"/>
  <c r="P46" i="4" s="1"/>
  <c r="P47" i="4" s="1"/>
  <c r="P48" i="4" s="1"/>
  <c r="P49" i="4" s="1"/>
  <c r="P50" i="4" s="1"/>
  <c r="P51" i="4" s="1"/>
  <c r="P52" i="4" s="1"/>
  <c r="P53" i="4" s="1"/>
  <c r="P54" i="4" s="1"/>
  <c r="P55" i="4" s="1"/>
  <c r="P56" i="4" s="1"/>
  <c r="P57" i="4" s="1"/>
  <c r="P58" i="4" s="1"/>
  <c r="P59" i="4" s="1"/>
  <c r="P60" i="4" s="1"/>
  <c r="P61" i="4" s="1"/>
  <c r="P62" i="4" s="1"/>
  <c r="P63" i="4" s="1"/>
  <c r="P64" i="4" s="1"/>
  <c r="P65" i="4" s="1"/>
  <c r="P66" i="4" s="1"/>
  <c r="P67" i="4" s="1"/>
  <c r="P68" i="4" s="1"/>
  <c r="P69" i="4" s="1"/>
  <c r="P70" i="4" s="1"/>
  <c r="P71" i="4" s="1"/>
  <c r="P72" i="4" s="1"/>
  <c r="P73" i="4" s="1"/>
  <c r="P74" i="4" s="1"/>
  <c r="P75" i="4" s="1"/>
  <c r="P76" i="4" s="1"/>
  <c r="P77" i="4" s="1"/>
  <c r="P78" i="4" s="1"/>
  <c r="P79" i="4" s="1"/>
  <c r="P80" i="4" s="1"/>
  <c r="P81" i="4" s="1"/>
  <c r="P82" i="4" s="1"/>
  <c r="P83" i="4" s="1"/>
  <c r="P84" i="4" s="1"/>
  <c r="P85" i="4" s="1"/>
  <c r="P86" i="4" s="1"/>
  <c r="P87" i="4" s="1"/>
  <c r="P88" i="4" s="1"/>
  <c r="P89" i="4" s="1"/>
  <c r="P90" i="4" s="1"/>
  <c r="P91" i="4" s="1"/>
  <c r="P92" i="4" s="1"/>
  <c r="P93" i="4" s="1"/>
  <c r="P94" i="4" s="1"/>
  <c r="P95" i="4" s="1"/>
  <c r="P96" i="4" s="1"/>
  <c r="P97" i="4" s="1"/>
  <c r="P98" i="4" s="1"/>
  <c r="P99" i="4" s="1"/>
  <c r="P100" i="4" s="1"/>
  <c r="P101" i="4" s="1"/>
  <c r="P102" i="4" s="1"/>
  <c r="P103" i="4" s="1"/>
  <c r="P104" i="4" s="1"/>
  <c r="P105" i="4" s="1"/>
  <c r="P106" i="4" s="1"/>
  <c r="P107" i="4" s="1"/>
  <c r="P108" i="4" s="1"/>
  <c r="P109" i="4" s="1"/>
  <c r="P110" i="4" s="1"/>
  <c r="P111" i="4" s="1"/>
  <c r="P112" i="4" s="1"/>
  <c r="P113" i="4" s="1"/>
  <c r="P114" i="4" s="1"/>
  <c r="P115" i="4" s="1"/>
  <c r="P116" i="4" s="1"/>
  <c r="P117" i="4" s="1"/>
  <c r="P118" i="4" s="1"/>
  <c r="P119" i="4" s="1"/>
  <c r="P120" i="4" s="1"/>
  <c r="P121" i="4" s="1"/>
  <c r="P122" i="4" s="1"/>
  <c r="P123" i="4" s="1"/>
  <c r="P124" i="4" s="1"/>
  <c r="P125" i="4" s="1"/>
  <c r="P126" i="4" s="1"/>
  <c r="P127" i="4" s="1"/>
  <c r="P128" i="4" s="1"/>
  <c r="P129" i="4" s="1"/>
  <c r="P130" i="4" s="1"/>
  <c r="P131" i="4" s="1"/>
  <c r="P132" i="4" s="1"/>
  <c r="P133" i="4" s="1"/>
  <c r="P134" i="4" s="1"/>
  <c r="P135" i="4" s="1"/>
  <c r="P136" i="4" s="1"/>
  <c r="P137" i="4" s="1"/>
  <c r="P138" i="4" s="1"/>
  <c r="P139" i="4" s="1"/>
  <c r="P140" i="4" s="1"/>
  <c r="P141" i="4" s="1"/>
  <c r="P142" i="4" s="1"/>
  <c r="P143" i="4" s="1"/>
  <c r="P144" i="4" s="1"/>
  <c r="P145" i="4" s="1"/>
  <c r="P146" i="4" s="1"/>
  <c r="P147" i="4" s="1"/>
  <c r="P148" i="4" s="1"/>
  <c r="P149" i="4" s="1"/>
  <c r="P150" i="4" s="1"/>
  <c r="P151" i="4" s="1"/>
  <c r="P152" i="4" s="1"/>
  <c r="P153" i="4" s="1"/>
  <c r="P154" i="4" s="1"/>
  <c r="P155" i="4" s="1"/>
  <c r="P156" i="4" s="1"/>
  <c r="P157" i="4" s="1"/>
  <c r="P158" i="4" s="1"/>
  <c r="P159" i="4" s="1"/>
  <c r="P160" i="4" s="1"/>
  <c r="P161" i="4" s="1"/>
  <c r="P162" i="4" s="1"/>
  <c r="P163" i="4" s="1"/>
  <c r="P164" i="4" s="1"/>
  <c r="P165" i="4" s="1"/>
  <c r="P166" i="4" s="1"/>
  <c r="P167" i="4" s="1"/>
  <c r="P168" i="4" s="1"/>
  <c r="P169" i="4" s="1"/>
  <c r="P170" i="4" s="1"/>
  <c r="P171" i="4" s="1"/>
  <c r="P172" i="4" s="1"/>
  <c r="P173" i="4" s="1"/>
  <c r="P174" i="4" s="1"/>
  <c r="P175" i="4" s="1"/>
  <c r="P176" i="4" s="1"/>
  <c r="P177" i="4" s="1"/>
  <c r="Q3" i="4"/>
  <c r="Q4" i="4"/>
  <c r="P178" i="4"/>
  <c r="P179" i="4" s="1"/>
  <c r="P180" i="4" s="1"/>
  <c r="P181" i="4" s="1"/>
  <c r="P182" i="4" s="1"/>
  <c r="P183" i="4" s="1"/>
  <c r="P184" i="4" s="1"/>
  <c r="P185" i="4" s="1"/>
  <c r="P186" i="4" s="1"/>
  <c r="P187" i="4" s="1"/>
  <c r="P188" i="4" s="1"/>
  <c r="P189" i="4" s="1"/>
  <c r="P190" i="4" s="1"/>
  <c r="P191" i="4" s="1"/>
  <c r="P192" i="4" s="1"/>
  <c r="P193" i="4" s="1"/>
  <c r="P194" i="4" s="1"/>
  <c r="P195" i="4" s="1"/>
  <c r="P196" i="4" s="1"/>
  <c r="P197" i="4" s="1"/>
  <c r="P198" i="4" s="1"/>
  <c r="P199" i="4" s="1"/>
  <c r="P200" i="4" s="1"/>
  <c r="P201" i="4" s="1"/>
  <c r="P202" i="4" s="1"/>
  <c r="P203" i="4" s="1"/>
  <c r="P204" i="4" s="1"/>
  <c r="P205" i="4" s="1"/>
  <c r="P206" i="4" s="1"/>
  <c r="P207" i="4" s="1"/>
  <c r="P208" i="4" s="1"/>
  <c r="P209" i="4" s="1"/>
  <c r="P210" i="4" s="1"/>
  <c r="P211" i="4" s="1"/>
  <c r="P212" i="4" s="1"/>
  <c r="P213" i="4" s="1"/>
  <c r="P214" i="4" s="1"/>
  <c r="P215" i="4" s="1"/>
  <c r="P216" i="4" s="1"/>
  <c r="P217" i="4" s="1"/>
  <c r="P218" i="4" s="1"/>
  <c r="P219" i="4" s="1"/>
  <c r="P220" i="4" s="1"/>
  <c r="P221" i="4" s="1"/>
  <c r="P222" i="4" s="1"/>
  <c r="P223" i="4" s="1"/>
  <c r="P224" i="4" s="1"/>
  <c r="P225" i="4" s="1"/>
  <c r="P226" i="4" s="1"/>
  <c r="P227" i="4" s="1"/>
  <c r="P228" i="4" s="1"/>
  <c r="P229" i="4" s="1"/>
  <c r="P230" i="4" s="1"/>
  <c r="P231" i="4" s="1"/>
  <c r="P232" i="4" s="1"/>
  <c r="P233" i="4" s="1"/>
  <c r="P234" i="4" s="1"/>
  <c r="P235" i="4" s="1"/>
  <c r="P236" i="4" s="1"/>
  <c r="P237" i="4" s="1"/>
  <c r="P238" i="4" s="1"/>
  <c r="P239" i="4" s="1"/>
  <c r="P240" i="4" s="1"/>
  <c r="P241" i="4" s="1"/>
  <c r="P242" i="4" s="1"/>
  <c r="P243" i="4" s="1"/>
  <c r="P244" i="4" s="1"/>
  <c r="P245" i="4" s="1"/>
  <c r="P246" i="4" s="1"/>
  <c r="P247" i="4" s="1"/>
  <c r="P248" i="4" s="1"/>
  <c r="P249" i="4" s="1"/>
  <c r="P250" i="4" s="1"/>
  <c r="P251" i="4" s="1"/>
  <c r="P252" i="4" s="1"/>
  <c r="P253" i="4" s="1"/>
  <c r="P254" i="4" s="1"/>
  <c r="P255" i="4" s="1"/>
  <c r="P256" i="4" s="1"/>
  <c r="P257" i="4" s="1"/>
  <c r="P258" i="4" s="1"/>
  <c r="P259" i="4" s="1"/>
  <c r="P260" i="4" s="1"/>
  <c r="P261" i="4" s="1"/>
  <c r="P262" i="4" s="1"/>
  <c r="P263" i="4" s="1"/>
  <c r="P264" i="4" s="1"/>
  <c r="P265" i="4" s="1"/>
  <c r="P266" i="4" s="1"/>
  <c r="P267" i="4" s="1"/>
  <c r="P268" i="4" s="1"/>
  <c r="P269" i="4" s="1"/>
  <c r="P270" i="4" s="1"/>
  <c r="P271" i="4" s="1"/>
  <c r="P272" i="4" s="1"/>
  <c r="P273" i="4" s="1"/>
  <c r="P274" i="4" s="1"/>
  <c r="P275" i="4" s="1"/>
  <c r="P276" i="4" s="1"/>
  <c r="P277" i="4" s="1"/>
  <c r="P278" i="4" s="1"/>
  <c r="P279" i="4" s="1"/>
  <c r="P280" i="4" s="1"/>
  <c r="P281" i="4" s="1"/>
  <c r="P282" i="4" s="1"/>
  <c r="P283" i="4" s="1"/>
  <c r="P284" i="4" s="1"/>
  <c r="P285" i="4" s="1"/>
  <c r="P286" i="4" s="1"/>
  <c r="P287" i="4" s="1"/>
  <c r="P288" i="4" s="1"/>
  <c r="P289" i="4" s="1"/>
  <c r="P290" i="4" s="1"/>
  <c r="P291" i="4" s="1"/>
  <c r="P292" i="4" s="1"/>
  <c r="P293" i="4" s="1"/>
  <c r="P294" i="4" s="1"/>
  <c r="P295" i="4" s="1"/>
  <c r="P296" i="4" s="1"/>
  <c r="P297" i="4" s="1"/>
  <c r="P298" i="4" s="1"/>
  <c r="P299" i="4" s="1"/>
  <c r="P300" i="4" s="1"/>
  <c r="P301" i="4" s="1"/>
  <c r="P302" i="4" s="1"/>
  <c r="P303" i="4" s="1"/>
  <c r="P304" i="4" s="1"/>
  <c r="P305" i="4" s="1"/>
  <c r="P306" i="4" s="1"/>
  <c r="P307" i="4" s="1"/>
  <c r="P308" i="4" s="1"/>
  <c r="P309" i="4" s="1"/>
  <c r="P310" i="4" s="1"/>
  <c r="P311" i="4" s="1"/>
  <c r="P312" i="4" s="1"/>
  <c r="P313" i="4" s="1"/>
  <c r="P314" i="4" s="1"/>
  <c r="P315" i="4" s="1"/>
  <c r="P316" i="4" s="1"/>
  <c r="P317" i="4" s="1"/>
  <c r="P318" i="4" s="1"/>
  <c r="P319" i="4" s="1"/>
  <c r="P320" i="4" s="1"/>
  <c r="P321" i="4" s="1"/>
  <c r="P322" i="4" s="1"/>
  <c r="P323" i="4" s="1"/>
  <c r="P324" i="4" s="1"/>
  <c r="P325" i="4" s="1"/>
  <c r="P326" i="4" s="1"/>
  <c r="P327" i="4" s="1"/>
  <c r="P328" i="4" s="1"/>
  <c r="P329" i="4" s="1"/>
  <c r="P330" i="4" s="1"/>
  <c r="P331" i="4" s="1"/>
  <c r="P332" i="4" s="1"/>
  <c r="P333" i="4" s="1"/>
  <c r="P334" i="4" s="1"/>
  <c r="P335" i="4" s="1"/>
  <c r="P336" i="4" s="1"/>
  <c r="P337" i="4" s="1"/>
  <c r="P338" i="4" s="1"/>
  <c r="P339" i="4" s="1"/>
  <c r="P340" i="4" s="1"/>
  <c r="P341" i="4" s="1"/>
  <c r="P342" i="4" s="1"/>
  <c r="P343" i="4" s="1"/>
  <c r="P344" i="4" s="1"/>
  <c r="P345" i="4" s="1"/>
  <c r="P346" i="4" s="1"/>
  <c r="P347" i="4" s="1"/>
  <c r="P348" i="4" s="1"/>
  <c r="P349" i="4" s="1"/>
  <c r="P350" i="4" s="1"/>
  <c r="P351" i="4" s="1"/>
  <c r="P352" i="4" s="1"/>
  <c r="P353" i="4" s="1"/>
  <c r="P354" i="4" s="1"/>
  <c r="P355" i="4" s="1"/>
  <c r="P356" i="4" s="1"/>
  <c r="P357" i="4" s="1"/>
  <c r="P358" i="4" s="1"/>
  <c r="P359" i="4" s="1"/>
  <c r="P360" i="4" s="1"/>
  <c r="P361" i="4" s="1"/>
  <c r="P362" i="4" s="1"/>
  <c r="P363" i="4" s="1"/>
  <c r="P364" i="4" s="1"/>
  <c r="P365" i="4" s="1"/>
  <c r="P366" i="4" s="1"/>
  <c r="P367" i="4" s="1"/>
  <c r="P368" i="4" s="1"/>
  <c r="P369" i="4" s="1"/>
  <c r="P370" i="4" s="1"/>
  <c r="P371" i="4" s="1"/>
  <c r="P372" i="4" s="1"/>
  <c r="P373" i="4" s="1"/>
  <c r="P374" i="4" s="1"/>
  <c r="P375" i="4" s="1"/>
  <c r="P376" i="4" s="1"/>
  <c r="P377" i="4" s="1"/>
  <c r="P378" i="4" s="1"/>
  <c r="P379" i="4" s="1"/>
  <c r="P380" i="4" s="1"/>
  <c r="P381" i="4" s="1"/>
  <c r="P382" i="4" s="1"/>
  <c r="P383" i="4" s="1"/>
  <c r="P384" i="4" s="1"/>
  <c r="P385" i="4" s="1"/>
  <c r="P386" i="4" s="1"/>
  <c r="P387" i="4" s="1"/>
  <c r="P388" i="4" s="1"/>
  <c r="P389" i="4" s="1"/>
  <c r="P390" i="4" s="1"/>
  <c r="P391" i="4" s="1"/>
  <c r="P392" i="4" s="1"/>
  <c r="P393" i="4" s="1"/>
  <c r="P394" i="4" s="1"/>
  <c r="P395" i="4" s="1"/>
  <c r="P396" i="4" s="1"/>
  <c r="P397" i="4" s="1"/>
  <c r="P398" i="4" s="1"/>
  <c r="P399" i="4" s="1"/>
  <c r="P400" i="4" s="1"/>
  <c r="P401" i="4" s="1"/>
  <c r="P402" i="4" s="1"/>
  <c r="P403" i="4" s="1"/>
  <c r="P404" i="4" s="1"/>
  <c r="P405" i="4" s="1"/>
  <c r="P406" i="4" s="1"/>
  <c r="P407" i="4" s="1"/>
  <c r="P408" i="4" s="1"/>
  <c r="P409" i="4" s="1"/>
  <c r="P410" i="4" s="1"/>
  <c r="P411" i="4" s="1"/>
  <c r="P412" i="4" s="1"/>
  <c r="P413" i="4" s="1"/>
  <c r="P414" i="4" s="1"/>
  <c r="P415" i="4" s="1"/>
  <c r="P416" i="4" s="1"/>
  <c r="P417" i="4" s="1"/>
  <c r="P418" i="4" s="1"/>
  <c r="P419" i="4" s="1"/>
  <c r="P420" i="4" s="1"/>
  <c r="P421" i="4" s="1"/>
  <c r="P422" i="4" s="1"/>
  <c r="P423" i="4" s="1"/>
  <c r="P424" i="4" s="1"/>
  <c r="P425" i="4" s="1"/>
  <c r="P426" i="4" s="1"/>
  <c r="P427" i="4" s="1"/>
  <c r="P428" i="4" s="1"/>
  <c r="P429" i="4" s="1"/>
  <c r="P430" i="4" s="1"/>
  <c r="P431" i="4" s="1"/>
  <c r="P432" i="4" s="1"/>
  <c r="P433" i="4" s="1"/>
  <c r="P434" i="4" s="1"/>
  <c r="P435" i="4" s="1"/>
  <c r="P436" i="4" s="1"/>
  <c r="P437" i="4" s="1"/>
  <c r="P438" i="4" s="1"/>
  <c r="P439" i="4" s="1"/>
  <c r="P440" i="4" s="1"/>
  <c r="P441" i="4" s="1"/>
  <c r="P442" i="4" s="1"/>
  <c r="P443" i="4" s="1"/>
  <c r="P444" i="4" s="1"/>
  <c r="P445" i="4" s="1"/>
  <c r="P446" i="4" s="1"/>
  <c r="P447" i="4" s="1"/>
  <c r="P448" i="4" s="1"/>
  <c r="P449" i="4" s="1"/>
  <c r="P450" i="4" s="1"/>
  <c r="P451" i="4" s="1"/>
  <c r="P452" i="4" s="1"/>
  <c r="P453" i="4" s="1"/>
  <c r="P454" i="4" s="1"/>
  <c r="P455" i="4" s="1"/>
  <c r="P456" i="4" s="1"/>
  <c r="P457" i="4" s="1"/>
  <c r="P458" i="4" s="1"/>
  <c r="P459" i="4" s="1"/>
  <c r="P460" i="4" s="1"/>
  <c r="P461" i="4" s="1"/>
  <c r="P462" i="4" s="1"/>
  <c r="P463" i="4" s="1"/>
  <c r="P464" i="4" s="1"/>
  <c r="P465" i="4" s="1"/>
  <c r="P466" i="4" s="1"/>
  <c r="P467" i="4" s="1"/>
  <c r="P468" i="4" s="1"/>
  <c r="P469" i="4" s="1"/>
  <c r="P470" i="4" s="1"/>
  <c r="P471" i="4" s="1"/>
  <c r="P472" i="4" s="1"/>
  <c r="P473" i="4" s="1"/>
  <c r="P474" i="4" s="1"/>
  <c r="P475" i="4" s="1"/>
  <c r="P476" i="4" s="1"/>
  <c r="P477" i="4" s="1"/>
  <c r="P478" i="4" s="1"/>
  <c r="P479" i="4" s="1"/>
  <c r="P480" i="4" s="1"/>
  <c r="P481" i="4" s="1"/>
  <c r="P482" i="4" s="1"/>
  <c r="P483" i="4" s="1"/>
  <c r="P484" i="4" s="1"/>
  <c r="P485" i="4" s="1"/>
  <c r="P486" i="4" s="1"/>
  <c r="P487" i="4" s="1"/>
  <c r="P488" i="4" s="1"/>
  <c r="P489" i="4" s="1"/>
  <c r="P490" i="4" s="1"/>
  <c r="P491" i="4" s="1"/>
  <c r="P492" i="4" s="1"/>
  <c r="P493" i="4" s="1"/>
  <c r="P494" i="4" s="1"/>
  <c r="P495" i="4" s="1"/>
  <c r="P496" i="4" s="1"/>
  <c r="P497" i="4" s="1"/>
  <c r="P498" i="4" s="1"/>
  <c r="P499" i="4" s="1"/>
  <c r="P500" i="4" s="1"/>
  <c r="P501" i="4" s="1"/>
  <c r="P502" i="4" s="1"/>
  <c r="P503" i="4" s="1"/>
  <c r="P504" i="4" s="1"/>
  <c r="P505" i="4" s="1"/>
  <c r="P506" i="4" s="1"/>
  <c r="P507" i="4" s="1"/>
  <c r="P508" i="4" s="1"/>
  <c r="P509" i="4" s="1"/>
  <c r="P510" i="4" s="1"/>
  <c r="P511" i="4" s="1"/>
  <c r="P512" i="4" s="1"/>
  <c r="P513" i="4" s="1"/>
  <c r="P514" i="4" s="1"/>
  <c r="P515" i="4" s="1"/>
  <c r="P516" i="4" s="1"/>
  <c r="P517" i="4" s="1"/>
  <c r="P518" i="4" s="1"/>
  <c r="P519" i="4" s="1"/>
  <c r="P520" i="4" s="1"/>
  <c r="P521" i="4" s="1"/>
  <c r="P522" i="4" s="1"/>
  <c r="P523" i="4" s="1"/>
  <c r="P524" i="4" s="1"/>
  <c r="P525" i="4" s="1"/>
  <c r="P526" i="4" s="1"/>
  <c r="P527" i="4" s="1"/>
  <c r="P528" i="4" s="1"/>
  <c r="P529" i="4" s="1"/>
  <c r="P530" i="4" s="1"/>
  <c r="P531" i="4" s="1"/>
  <c r="P532" i="4" s="1"/>
  <c r="P533" i="4" s="1"/>
  <c r="P534" i="4" s="1"/>
  <c r="P535" i="4" s="1"/>
  <c r="P536" i="4" s="1"/>
  <c r="P537" i="4" s="1"/>
  <c r="P538" i="4" s="1"/>
  <c r="P539" i="4" s="1"/>
  <c r="P540" i="4" s="1"/>
  <c r="P541" i="4" s="1"/>
  <c r="P542" i="4" s="1"/>
  <c r="P543" i="4" s="1"/>
  <c r="P544" i="4" s="1"/>
  <c r="P545" i="4" s="1"/>
  <c r="P546" i="4" s="1"/>
  <c r="P547" i="4" s="1"/>
  <c r="P548" i="4" s="1"/>
  <c r="P549" i="4" s="1"/>
  <c r="P550" i="4" s="1"/>
  <c r="P551" i="4" s="1"/>
  <c r="P552" i="4" s="1"/>
  <c r="P553" i="4" s="1"/>
  <c r="P554" i="4" s="1"/>
  <c r="P555" i="4" s="1"/>
  <c r="P556" i="4" s="1"/>
  <c r="P557" i="4" s="1"/>
  <c r="P558" i="4" s="1"/>
  <c r="P559" i="4" s="1"/>
  <c r="P560" i="4" s="1"/>
  <c r="P561" i="4" s="1"/>
  <c r="P562" i="4" s="1"/>
  <c r="P563" i="4" s="1"/>
  <c r="P564" i="4" s="1"/>
  <c r="P565" i="4" s="1"/>
  <c r="P566" i="4" s="1"/>
  <c r="P567" i="4" s="1"/>
  <c r="P568" i="4" s="1"/>
  <c r="P569" i="4" s="1"/>
  <c r="P570" i="4" s="1"/>
  <c r="P571" i="4" s="1"/>
  <c r="P572" i="4" s="1"/>
  <c r="P573" i="4" s="1"/>
  <c r="P574" i="4" s="1"/>
  <c r="P575" i="4" s="1"/>
  <c r="P576" i="4" s="1"/>
  <c r="P577" i="4" s="1"/>
  <c r="P578" i="4" s="1"/>
  <c r="P579" i="4" s="1"/>
  <c r="P580" i="4" s="1"/>
  <c r="P581" i="4" s="1"/>
  <c r="P582" i="4" s="1"/>
  <c r="P583" i="4" s="1"/>
  <c r="P584" i="4" s="1"/>
  <c r="P585" i="4" s="1"/>
  <c r="P586" i="4" s="1"/>
  <c r="P587" i="4" s="1"/>
  <c r="P588" i="4" s="1"/>
  <c r="P589" i="4" s="1"/>
  <c r="P590" i="4" s="1"/>
  <c r="P591" i="4" s="1"/>
  <c r="P592" i="4" s="1"/>
  <c r="P593" i="4" s="1"/>
  <c r="P594" i="4" s="1"/>
  <c r="P595" i="4" s="1"/>
  <c r="P596" i="4" s="1"/>
  <c r="P597" i="4" s="1"/>
  <c r="P598" i="4" s="1"/>
  <c r="P599" i="4" s="1"/>
  <c r="P600" i="4" s="1"/>
  <c r="P601" i="4" s="1"/>
  <c r="P602" i="4" s="1"/>
  <c r="P603" i="4" s="1"/>
  <c r="P604" i="4" s="1"/>
  <c r="P605" i="4" s="1"/>
  <c r="P606" i="4" s="1"/>
  <c r="P607" i="4" s="1"/>
  <c r="P608" i="4" s="1"/>
  <c r="P609" i="4" s="1"/>
  <c r="P610" i="4" s="1"/>
  <c r="P611" i="4" s="1"/>
  <c r="P612" i="4" s="1"/>
  <c r="P613" i="4" s="1"/>
  <c r="P614" i="4" s="1"/>
  <c r="P615" i="4" s="1"/>
  <c r="P616" i="4" s="1"/>
  <c r="P617" i="4" s="1"/>
  <c r="P618" i="4" s="1"/>
  <c r="P619" i="4" s="1"/>
  <c r="P620" i="4" s="1"/>
  <c r="P621" i="4" s="1"/>
  <c r="P622" i="4" s="1"/>
  <c r="P623" i="4" s="1"/>
  <c r="P624" i="4" s="1"/>
  <c r="P625" i="4" s="1"/>
  <c r="P626" i="4" s="1"/>
  <c r="P627" i="4" s="1"/>
  <c r="P628" i="4" s="1"/>
  <c r="P629" i="4" s="1"/>
  <c r="P630" i="4" s="1"/>
  <c r="P631" i="4" s="1"/>
  <c r="P632" i="4" s="1"/>
  <c r="P633" i="4" s="1"/>
  <c r="P634" i="4" s="1"/>
  <c r="P635" i="4" s="1"/>
  <c r="P636" i="4" s="1"/>
  <c r="P637" i="4" s="1"/>
  <c r="P638" i="4" s="1"/>
  <c r="P639" i="4" s="1"/>
  <c r="P640" i="4" s="1"/>
  <c r="P641" i="4" s="1"/>
  <c r="P642" i="4" s="1"/>
  <c r="P643" i="4" s="1"/>
  <c r="P644" i="4" s="1"/>
  <c r="P645" i="4" s="1"/>
  <c r="P646" i="4" s="1"/>
  <c r="P647" i="4" s="1"/>
  <c r="P648" i="4" s="1"/>
  <c r="P649" i="4" s="1"/>
  <c r="P650" i="4" s="1"/>
  <c r="P651" i="4" s="1"/>
  <c r="P652" i="4" s="1"/>
  <c r="P653" i="4" s="1"/>
  <c r="P654" i="4" s="1"/>
  <c r="P655" i="4" s="1"/>
  <c r="P656" i="4" s="1"/>
  <c r="P657" i="4" s="1"/>
  <c r="P658" i="4" s="1"/>
  <c r="P659" i="4" s="1"/>
  <c r="P660" i="4" s="1"/>
  <c r="P661" i="4" s="1"/>
  <c r="P662" i="4" s="1"/>
  <c r="P663" i="4" s="1"/>
  <c r="P664" i="4" s="1"/>
  <c r="P665" i="4" s="1"/>
  <c r="P666" i="4" s="1"/>
  <c r="P667" i="4" s="1"/>
  <c r="P668" i="4" s="1"/>
  <c r="P669" i="4" s="1"/>
  <c r="P670" i="4" s="1"/>
  <c r="P671" i="4" s="1"/>
  <c r="P672" i="4" s="1"/>
  <c r="P673" i="4" s="1"/>
  <c r="P674" i="4" s="1"/>
  <c r="P675" i="4" s="1"/>
  <c r="P676" i="4" s="1"/>
  <c r="P677" i="4" s="1"/>
  <c r="P678" i="4" s="1"/>
  <c r="P679" i="4" s="1"/>
  <c r="P680" i="4" s="1"/>
  <c r="P681" i="4" s="1"/>
  <c r="P682" i="4" s="1"/>
  <c r="P683" i="4" s="1"/>
  <c r="P684" i="4" s="1"/>
  <c r="P685" i="4" s="1"/>
  <c r="P686" i="4" s="1"/>
  <c r="P687" i="4" s="1"/>
  <c r="P688" i="4" s="1"/>
  <c r="P689" i="4" s="1"/>
  <c r="P690" i="4" s="1"/>
  <c r="P691" i="4" s="1"/>
  <c r="P692" i="4" s="1"/>
  <c r="P693" i="4" s="1"/>
  <c r="P694" i="4" s="1"/>
  <c r="P695" i="4" s="1"/>
  <c r="P696" i="4" s="1"/>
  <c r="P697" i="4" s="1"/>
  <c r="P698" i="4" s="1"/>
  <c r="P699" i="4" s="1"/>
  <c r="P700" i="4" s="1"/>
  <c r="P701" i="4" s="1"/>
  <c r="P702" i="4" s="1"/>
  <c r="P703" i="4" s="1"/>
  <c r="P704" i="4" s="1"/>
  <c r="P705" i="4" s="1"/>
  <c r="P706" i="4" s="1"/>
  <c r="P707" i="4" s="1"/>
  <c r="P708" i="4" s="1"/>
  <c r="P709" i="4" s="1"/>
  <c r="P710" i="4" s="1"/>
  <c r="P711" i="4" s="1"/>
  <c r="P712" i="4" s="1"/>
  <c r="P713" i="4" s="1"/>
  <c r="P714" i="4" s="1"/>
  <c r="P715" i="4" s="1"/>
  <c r="P716" i="4" s="1"/>
  <c r="P717" i="4" s="1"/>
  <c r="P718" i="4" s="1"/>
  <c r="P719" i="4" s="1"/>
  <c r="P720" i="4" s="1"/>
  <c r="P721" i="4" s="1"/>
  <c r="P722" i="4" s="1"/>
  <c r="P723" i="4" s="1"/>
  <c r="P724" i="4" s="1"/>
  <c r="P725" i="4" s="1"/>
  <c r="P726" i="4" s="1"/>
  <c r="P727" i="4" s="1"/>
  <c r="P728" i="4" s="1"/>
  <c r="P729" i="4" s="1"/>
  <c r="P730" i="4" s="1"/>
  <c r="P731" i="4" s="1"/>
  <c r="P732" i="4" s="1"/>
  <c r="P733" i="4" s="1"/>
  <c r="P734" i="4" s="1"/>
  <c r="P735" i="4" s="1"/>
  <c r="P736" i="4" s="1"/>
  <c r="P737" i="4" s="1"/>
  <c r="P738" i="4" s="1"/>
  <c r="P739" i="4" s="1"/>
  <c r="P740" i="4" s="1"/>
  <c r="P741" i="4" s="1"/>
  <c r="P742" i="4" s="1"/>
  <c r="P743" i="4" s="1"/>
  <c r="P744" i="4" s="1"/>
  <c r="P745" i="4" s="1"/>
  <c r="P746" i="4" s="1"/>
  <c r="P747" i="4" s="1"/>
  <c r="P748" i="4" s="1"/>
  <c r="R697" i="4"/>
  <c r="P750" i="4"/>
  <c r="P751" i="4" s="1"/>
  <c r="P752" i="4" s="1"/>
  <c r="P753" i="4" s="1"/>
  <c r="Q750" i="4"/>
  <c r="Q751" i="4" s="1"/>
  <c r="P839" i="4"/>
  <c r="Q839" i="4"/>
  <c r="T839" i="4" s="1"/>
  <c r="P925" i="4"/>
  <c r="Q925" i="4"/>
  <c r="T925" i="4" s="1"/>
  <c r="P1099" i="4"/>
  <c r="Q1099" i="4"/>
  <c r="P1336" i="4"/>
  <c r="Q1336" i="4"/>
  <c r="T1337" i="4" s="1"/>
  <c r="S1470" i="4"/>
  <c r="U1470" i="4" s="1"/>
  <c r="P1578" i="4"/>
  <c r="Q1578" i="4"/>
  <c r="T1579" i="4" s="1"/>
  <c r="M4"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M135" i="4"/>
  <c r="N135" i="4"/>
  <c r="N136" i="4"/>
  <c r="M137" i="4"/>
  <c r="N137" i="4"/>
  <c r="N138" i="4"/>
  <c r="N139" i="4"/>
  <c r="M140" i="4"/>
  <c r="N140" i="4"/>
  <c r="M141" i="4"/>
  <c r="N141" i="4"/>
  <c r="M142" i="4"/>
  <c r="N142" i="4"/>
  <c r="M143" i="4"/>
  <c r="N143" i="4"/>
  <c r="M144" i="4"/>
  <c r="N144" i="4"/>
  <c r="N145" i="4"/>
  <c r="N146" i="4"/>
  <c r="M147" i="4"/>
  <c r="N147" i="4"/>
  <c r="M148" i="4"/>
  <c r="N148" i="4"/>
  <c r="M149" i="4"/>
  <c r="N149" i="4"/>
  <c r="M150" i="4"/>
  <c r="N150" i="4"/>
  <c r="M151" i="4"/>
  <c r="N151" i="4"/>
  <c r="M152" i="4"/>
  <c r="N152" i="4"/>
  <c r="M153" i="4"/>
  <c r="N153" i="4"/>
  <c r="M154" i="4"/>
  <c r="N154" i="4"/>
  <c r="M155" i="4"/>
  <c r="N155" i="4"/>
  <c r="M156" i="4"/>
  <c r="N156" i="4"/>
  <c r="M157" i="4"/>
  <c r="N157" i="4"/>
  <c r="M158" i="4"/>
  <c r="N158" i="4"/>
  <c r="M159" i="4"/>
  <c r="N159" i="4"/>
  <c r="M160" i="4"/>
  <c r="N160" i="4"/>
  <c r="M161" i="4"/>
  <c r="N161" i="4"/>
  <c r="M162" i="4"/>
  <c r="N162" i="4"/>
  <c r="M163" i="4"/>
  <c r="N163" i="4"/>
  <c r="M164" i="4"/>
  <c r="N164" i="4"/>
  <c r="M165" i="4"/>
  <c r="N165" i="4"/>
  <c r="M166" i="4"/>
  <c r="N166" i="4"/>
  <c r="M167" i="4"/>
  <c r="N167" i="4"/>
  <c r="M168" i="4"/>
  <c r="N168" i="4"/>
  <c r="M169" i="4"/>
  <c r="N169" i="4"/>
  <c r="M170" i="4"/>
  <c r="N170" i="4"/>
  <c r="M171" i="4"/>
  <c r="N171" i="4"/>
  <c r="M172" i="4"/>
  <c r="N172" i="4"/>
  <c r="M173" i="4"/>
  <c r="N173" i="4"/>
  <c r="M174" i="4"/>
  <c r="N174" i="4"/>
  <c r="M175" i="4"/>
  <c r="N175" i="4"/>
  <c r="M176" i="4"/>
  <c r="N176" i="4"/>
  <c r="M177" i="4"/>
  <c r="N177" i="4"/>
  <c r="M178" i="4"/>
  <c r="N178" i="4"/>
  <c r="M179" i="4"/>
  <c r="N179" i="4"/>
  <c r="M180" i="4"/>
  <c r="N180" i="4"/>
  <c r="M181" i="4"/>
  <c r="N181" i="4"/>
  <c r="M182" i="4"/>
  <c r="N182" i="4"/>
  <c r="M183" i="4"/>
  <c r="N183" i="4"/>
  <c r="N184" i="4"/>
  <c r="N185" i="4"/>
  <c r="M186" i="4"/>
  <c r="N186" i="4"/>
  <c r="M187" i="4"/>
  <c r="N187" i="4"/>
  <c r="M188" i="4"/>
  <c r="N188" i="4"/>
  <c r="M189" i="4"/>
  <c r="N189" i="4"/>
  <c r="M190" i="4"/>
  <c r="N190" i="4"/>
  <c r="M191" i="4"/>
  <c r="N191" i="4"/>
  <c r="M192" i="4"/>
  <c r="N192" i="4"/>
  <c r="M193" i="4"/>
  <c r="N193" i="4"/>
  <c r="M194" i="4"/>
  <c r="N194" i="4"/>
  <c r="M195" i="4"/>
  <c r="N195" i="4"/>
  <c r="M196" i="4"/>
  <c r="N196" i="4"/>
  <c r="M197" i="4"/>
  <c r="N197" i="4"/>
  <c r="M198" i="4"/>
  <c r="N198" i="4"/>
  <c r="M199" i="4"/>
  <c r="N199" i="4"/>
  <c r="M200" i="4"/>
  <c r="N200" i="4"/>
  <c r="M201" i="4"/>
  <c r="N201" i="4"/>
  <c r="M202" i="4"/>
  <c r="N202" i="4"/>
  <c r="M203" i="4"/>
  <c r="N203" i="4"/>
  <c r="M204" i="4"/>
  <c r="N204" i="4"/>
  <c r="M205" i="4"/>
  <c r="N205" i="4"/>
  <c r="M206" i="4"/>
  <c r="N206" i="4"/>
  <c r="M207" i="4"/>
  <c r="N207" i="4"/>
  <c r="M208" i="4"/>
  <c r="N208" i="4"/>
  <c r="M209" i="4"/>
  <c r="N209" i="4"/>
  <c r="M210" i="4"/>
  <c r="N210" i="4"/>
  <c r="M211" i="4"/>
  <c r="N211" i="4"/>
  <c r="M212" i="4"/>
  <c r="N212" i="4"/>
  <c r="M213" i="4"/>
  <c r="N213" i="4"/>
  <c r="M214" i="4"/>
  <c r="N214" i="4"/>
  <c r="M215" i="4"/>
  <c r="N215" i="4"/>
  <c r="M216" i="4"/>
  <c r="N216" i="4"/>
  <c r="M217" i="4"/>
  <c r="N217" i="4"/>
  <c r="M218" i="4"/>
  <c r="N218" i="4"/>
  <c r="M219" i="4"/>
  <c r="N219" i="4"/>
  <c r="M220" i="4"/>
  <c r="N220" i="4"/>
  <c r="M221" i="4"/>
  <c r="N221" i="4"/>
  <c r="N222" i="4"/>
  <c r="M223" i="4"/>
  <c r="N223" i="4"/>
  <c r="M224" i="4"/>
  <c r="N224" i="4"/>
  <c r="M225" i="4"/>
  <c r="N225" i="4"/>
  <c r="M226" i="4"/>
  <c r="N226" i="4"/>
  <c r="M227" i="4"/>
  <c r="N227" i="4"/>
  <c r="M228" i="4"/>
  <c r="N228" i="4"/>
  <c r="M229" i="4"/>
  <c r="N229" i="4"/>
  <c r="M230" i="4"/>
  <c r="N230" i="4"/>
  <c r="M231" i="4"/>
  <c r="N231" i="4"/>
  <c r="M232" i="4"/>
  <c r="N232" i="4"/>
  <c r="M233" i="4"/>
  <c r="N233" i="4"/>
  <c r="M234" i="4"/>
  <c r="N234" i="4"/>
  <c r="M235" i="4"/>
  <c r="N235" i="4"/>
  <c r="M236" i="4"/>
  <c r="N236" i="4"/>
  <c r="M237" i="4"/>
  <c r="N237" i="4"/>
  <c r="M238" i="4"/>
  <c r="N238" i="4"/>
  <c r="M239" i="4"/>
  <c r="N239" i="4"/>
  <c r="M240" i="4"/>
  <c r="N240" i="4"/>
  <c r="M241" i="4"/>
  <c r="N241" i="4"/>
  <c r="M242" i="4"/>
  <c r="N242" i="4"/>
  <c r="M243" i="4"/>
  <c r="N243" i="4"/>
  <c r="M244" i="4"/>
  <c r="N244" i="4"/>
  <c r="M245" i="4"/>
  <c r="N245" i="4"/>
  <c r="M246" i="4"/>
  <c r="N246" i="4"/>
  <c r="M247" i="4"/>
  <c r="N247" i="4"/>
  <c r="M248" i="4"/>
  <c r="N248" i="4"/>
  <c r="M249" i="4"/>
  <c r="N249" i="4"/>
  <c r="M250" i="4"/>
  <c r="N250" i="4"/>
  <c r="M251" i="4"/>
  <c r="N251" i="4"/>
  <c r="M252" i="4"/>
  <c r="N252" i="4"/>
  <c r="M253" i="4"/>
  <c r="N253" i="4"/>
  <c r="M254" i="4"/>
  <c r="N254" i="4"/>
  <c r="M255" i="4"/>
  <c r="N255" i="4"/>
  <c r="M256" i="4"/>
  <c r="N256" i="4"/>
  <c r="M257" i="4"/>
  <c r="N257" i="4"/>
  <c r="M258" i="4"/>
  <c r="N258" i="4"/>
  <c r="M259" i="4"/>
  <c r="N259" i="4"/>
  <c r="M260" i="4"/>
  <c r="N260" i="4"/>
  <c r="M261" i="4"/>
  <c r="N261" i="4"/>
  <c r="M262" i="4"/>
  <c r="N262" i="4"/>
  <c r="M263" i="4"/>
  <c r="N263" i="4"/>
  <c r="M264" i="4"/>
  <c r="N264" i="4"/>
  <c r="M265" i="4"/>
  <c r="N265" i="4"/>
  <c r="M266" i="4"/>
  <c r="N266" i="4"/>
  <c r="M267" i="4"/>
  <c r="N267" i="4"/>
  <c r="M268" i="4"/>
  <c r="N268" i="4"/>
  <c r="M269" i="4"/>
  <c r="N269" i="4"/>
  <c r="M270" i="4"/>
  <c r="N270" i="4"/>
  <c r="M271" i="4"/>
  <c r="N271" i="4"/>
  <c r="M272" i="4"/>
  <c r="N272" i="4"/>
  <c r="M273" i="4"/>
  <c r="N273" i="4"/>
  <c r="M274" i="4"/>
  <c r="N274" i="4"/>
  <c r="M275" i="4"/>
  <c r="N275" i="4"/>
  <c r="M276" i="4"/>
  <c r="N276" i="4"/>
  <c r="M277" i="4"/>
  <c r="N277" i="4"/>
  <c r="M278" i="4"/>
  <c r="N278" i="4"/>
  <c r="M279" i="4"/>
  <c r="N279" i="4"/>
  <c r="M280" i="4"/>
  <c r="N280" i="4"/>
  <c r="M281" i="4"/>
  <c r="N281" i="4"/>
  <c r="M282" i="4"/>
  <c r="N282" i="4"/>
  <c r="M283" i="4"/>
  <c r="N283" i="4"/>
  <c r="M284" i="4"/>
  <c r="N284" i="4"/>
  <c r="M285" i="4"/>
  <c r="N285" i="4"/>
  <c r="M286" i="4"/>
  <c r="N286" i="4"/>
  <c r="M287" i="4"/>
  <c r="N287" i="4"/>
  <c r="M288" i="4"/>
  <c r="N288" i="4"/>
  <c r="M289" i="4"/>
  <c r="N289" i="4"/>
  <c r="M290" i="4"/>
  <c r="N290" i="4"/>
  <c r="M291" i="4"/>
  <c r="N291" i="4"/>
  <c r="M292" i="4"/>
  <c r="N292" i="4"/>
  <c r="M293" i="4"/>
  <c r="N293" i="4"/>
  <c r="M294" i="4"/>
  <c r="N294" i="4"/>
  <c r="M295" i="4"/>
  <c r="N295" i="4"/>
  <c r="M296" i="4"/>
  <c r="N296" i="4"/>
  <c r="M297" i="4"/>
  <c r="N297" i="4"/>
  <c r="M298" i="4"/>
  <c r="N298" i="4"/>
  <c r="M299" i="4"/>
  <c r="N299" i="4"/>
  <c r="M300" i="4"/>
  <c r="N300" i="4"/>
  <c r="M301" i="4"/>
  <c r="N301" i="4"/>
  <c r="M302" i="4"/>
  <c r="N302" i="4"/>
  <c r="M303" i="4"/>
  <c r="N303" i="4"/>
  <c r="M304" i="4"/>
  <c r="N304" i="4"/>
  <c r="M305" i="4"/>
  <c r="N305" i="4"/>
  <c r="M306" i="4"/>
  <c r="N306" i="4"/>
  <c r="M307" i="4"/>
  <c r="N307" i="4"/>
  <c r="M308" i="4"/>
  <c r="N308" i="4"/>
  <c r="M309" i="4"/>
  <c r="N309" i="4"/>
  <c r="M310" i="4"/>
  <c r="N310" i="4"/>
  <c r="M311" i="4"/>
  <c r="N311" i="4"/>
  <c r="M312" i="4"/>
  <c r="N312" i="4"/>
  <c r="M313" i="4"/>
  <c r="N313" i="4"/>
  <c r="M314" i="4"/>
  <c r="N314" i="4"/>
  <c r="M315" i="4"/>
  <c r="N315" i="4"/>
  <c r="N316" i="4"/>
  <c r="M317" i="4"/>
  <c r="N317" i="4"/>
  <c r="M318" i="4"/>
  <c r="N318" i="4"/>
  <c r="M319" i="4"/>
  <c r="N319" i="4"/>
  <c r="M320" i="4"/>
  <c r="N320" i="4"/>
  <c r="M321" i="4"/>
  <c r="N321" i="4"/>
  <c r="M322" i="4"/>
  <c r="N322" i="4"/>
  <c r="M323" i="4"/>
  <c r="N323" i="4"/>
  <c r="M324" i="4"/>
  <c r="N324" i="4"/>
  <c r="M325" i="4"/>
  <c r="N325" i="4"/>
  <c r="M326" i="4"/>
  <c r="N326" i="4"/>
  <c r="M327" i="4"/>
  <c r="N327" i="4"/>
  <c r="M328" i="4"/>
  <c r="N328" i="4"/>
  <c r="M329" i="4"/>
  <c r="N329" i="4"/>
  <c r="M330" i="4"/>
  <c r="N330" i="4"/>
  <c r="M331" i="4"/>
  <c r="N331" i="4"/>
  <c r="M332" i="4"/>
  <c r="N332" i="4"/>
  <c r="M333" i="4"/>
  <c r="N333" i="4"/>
  <c r="M334" i="4"/>
  <c r="N334" i="4"/>
  <c r="M335" i="4"/>
  <c r="N335" i="4"/>
  <c r="M336" i="4"/>
  <c r="N336" i="4"/>
  <c r="M337" i="4"/>
  <c r="N337" i="4"/>
  <c r="M338" i="4"/>
  <c r="N338" i="4"/>
  <c r="M339" i="4"/>
  <c r="N339" i="4"/>
  <c r="M340" i="4"/>
  <c r="N340" i="4"/>
  <c r="M341" i="4"/>
  <c r="N341" i="4"/>
  <c r="M342" i="4"/>
  <c r="N342" i="4"/>
  <c r="M343" i="4"/>
  <c r="N343" i="4"/>
  <c r="M344" i="4"/>
  <c r="N344" i="4"/>
  <c r="M345" i="4"/>
  <c r="N345" i="4"/>
  <c r="M346" i="4"/>
  <c r="N346" i="4"/>
  <c r="M347" i="4"/>
  <c r="N347" i="4"/>
  <c r="M348" i="4"/>
  <c r="N348" i="4"/>
  <c r="M349" i="4"/>
  <c r="N349" i="4"/>
  <c r="M350" i="4"/>
  <c r="N350" i="4"/>
  <c r="M351" i="4"/>
  <c r="N351" i="4"/>
  <c r="M352" i="4"/>
  <c r="N352" i="4"/>
  <c r="M353" i="4"/>
  <c r="N353" i="4"/>
  <c r="M354" i="4"/>
  <c r="N354" i="4"/>
  <c r="M355" i="4"/>
  <c r="N355" i="4"/>
  <c r="M356" i="4"/>
  <c r="N356" i="4"/>
  <c r="M357" i="4"/>
  <c r="N357" i="4"/>
  <c r="M358" i="4"/>
  <c r="N358" i="4"/>
  <c r="N359" i="4"/>
  <c r="N360" i="4"/>
  <c r="M361" i="4"/>
  <c r="N361" i="4"/>
  <c r="M362" i="4"/>
  <c r="N362" i="4"/>
  <c r="M363" i="4"/>
  <c r="N363" i="4"/>
  <c r="M364" i="4"/>
  <c r="N364" i="4"/>
  <c r="M365" i="4"/>
  <c r="N365" i="4"/>
  <c r="M366" i="4"/>
  <c r="N366" i="4"/>
  <c r="M367" i="4"/>
  <c r="N367" i="4"/>
  <c r="M368" i="4"/>
  <c r="N368" i="4"/>
  <c r="M369" i="4"/>
  <c r="N369" i="4"/>
  <c r="M370" i="4"/>
  <c r="N370" i="4"/>
  <c r="M371" i="4"/>
  <c r="N371" i="4"/>
  <c r="M372" i="4"/>
  <c r="N372" i="4"/>
  <c r="M373" i="4"/>
  <c r="N373" i="4"/>
  <c r="M374" i="4"/>
  <c r="N374" i="4"/>
  <c r="M375" i="4"/>
  <c r="N375" i="4"/>
  <c r="M376" i="4"/>
  <c r="N376" i="4"/>
  <c r="M377" i="4"/>
  <c r="N377" i="4"/>
  <c r="M378" i="4"/>
  <c r="N378" i="4"/>
  <c r="M379" i="4"/>
  <c r="N379" i="4"/>
  <c r="M380" i="4"/>
  <c r="N380" i="4"/>
  <c r="M381" i="4"/>
  <c r="N381" i="4"/>
  <c r="M382" i="4"/>
  <c r="N382" i="4"/>
  <c r="M383" i="4"/>
  <c r="N383" i="4"/>
  <c r="M384" i="4"/>
  <c r="N384" i="4"/>
  <c r="M385" i="4"/>
  <c r="N385" i="4"/>
  <c r="M386" i="4"/>
  <c r="N386" i="4"/>
  <c r="M387" i="4"/>
  <c r="N387" i="4"/>
  <c r="M388" i="4"/>
  <c r="N388" i="4"/>
  <c r="M389" i="4"/>
  <c r="N389" i="4"/>
  <c r="M390" i="4"/>
  <c r="N390" i="4"/>
  <c r="M391" i="4"/>
  <c r="N391" i="4"/>
  <c r="M392" i="4"/>
  <c r="N392" i="4"/>
  <c r="M393" i="4"/>
  <c r="N393" i="4"/>
  <c r="M394" i="4"/>
  <c r="N394" i="4"/>
  <c r="M395" i="4"/>
  <c r="N395" i="4"/>
  <c r="M396" i="4"/>
  <c r="N396" i="4"/>
  <c r="M397" i="4"/>
  <c r="N397" i="4"/>
  <c r="M398" i="4"/>
  <c r="N398" i="4"/>
  <c r="M399" i="4"/>
  <c r="N399" i="4"/>
  <c r="M400" i="4"/>
  <c r="N400" i="4"/>
  <c r="M401" i="4"/>
  <c r="N401" i="4"/>
  <c r="M402" i="4"/>
  <c r="N402" i="4"/>
  <c r="M403" i="4"/>
  <c r="N403" i="4"/>
  <c r="M404" i="4"/>
  <c r="N404" i="4"/>
  <c r="M405" i="4"/>
  <c r="N405" i="4"/>
  <c r="M406" i="4"/>
  <c r="N406" i="4"/>
  <c r="M407" i="4"/>
  <c r="N407" i="4"/>
  <c r="M408" i="4"/>
  <c r="N408" i="4"/>
  <c r="M409" i="4"/>
  <c r="N409" i="4"/>
  <c r="M410" i="4"/>
  <c r="N410" i="4"/>
  <c r="M411" i="4"/>
  <c r="N411" i="4"/>
  <c r="M412" i="4"/>
  <c r="N412" i="4"/>
  <c r="M413" i="4"/>
  <c r="N413" i="4"/>
  <c r="M414" i="4"/>
  <c r="N414" i="4"/>
  <c r="M415" i="4"/>
  <c r="N415" i="4"/>
  <c r="M416" i="4"/>
  <c r="N416" i="4"/>
  <c r="M417" i="4"/>
  <c r="N417" i="4"/>
  <c r="M418" i="4"/>
  <c r="N418" i="4"/>
  <c r="M419" i="4"/>
  <c r="N419" i="4"/>
  <c r="M420" i="4"/>
  <c r="N420" i="4"/>
  <c r="M421" i="4"/>
  <c r="N421" i="4"/>
  <c r="M422" i="4"/>
  <c r="N422" i="4"/>
  <c r="M423" i="4"/>
  <c r="N423" i="4"/>
  <c r="M424" i="4"/>
  <c r="N424" i="4"/>
  <c r="M425" i="4"/>
  <c r="N425" i="4"/>
  <c r="M426" i="4"/>
  <c r="N426" i="4"/>
  <c r="M427" i="4"/>
  <c r="N427" i="4"/>
  <c r="M428" i="4"/>
  <c r="N428" i="4"/>
  <c r="M429" i="4"/>
  <c r="N429" i="4"/>
  <c r="M430" i="4"/>
  <c r="N430" i="4"/>
  <c r="M431" i="4"/>
  <c r="N431" i="4"/>
  <c r="M432" i="4"/>
  <c r="N432" i="4"/>
  <c r="M433" i="4"/>
  <c r="N433" i="4"/>
  <c r="M434" i="4"/>
  <c r="N434" i="4"/>
  <c r="M435" i="4"/>
  <c r="N435" i="4"/>
  <c r="M436" i="4"/>
  <c r="N436" i="4"/>
  <c r="M437" i="4"/>
  <c r="N437" i="4"/>
  <c r="M438" i="4"/>
  <c r="N438" i="4"/>
  <c r="M439" i="4"/>
  <c r="N439" i="4"/>
  <c r="M440" i="4"/>
  <c r="N440" i="4"/>
  <c r="M441" i="4"/>
  <c r="N441" i="4"/>
  <c r="M442" i="4"/>
  <c r="N442" i="4"/>
  <c r="M443" i="4"/>
  <c r="N443" i="4"/>
  <c r="M444" i="4"/>
  <c r="N444" i="4"/>
  <c r="M445" i="4"/>
  <c r="N445" i="4"/>
  <c r="M446" i="4"/>
  <c r="N446" i="4"/>
  <c r="M447" i="4"/>
  <c r="N447" i="4"/>
  <c r="M448" i="4"/>
  <c r="N448" i="4"/>
  <c r="M449" i="4"/>
  <c r="N449" i="4"/>
  <c r="M450" i="4"/>
  <c r="N450" i="4"/>
  <c r="M451" i="4"/>
  <c r="N451" i="4"/>
  <c r="M452" i="4"/>
  <c r="N452" i="4"/>
  <c r="M453" i="4"/>
  <c r="N453" i="4"/>
  <c r="M454" i="4"/>
  <c r="N454" i="4"/>
  <c r="M455" i="4"/>
  <c r="N455" i="4"/>
  <c r="M456" i="4"/>
  <c r="N456" i="4"/>
  <c r="M457" i="4"/>
  <c r="N457" i="4"/>
  <c r="M458" i="4"/>
  <c r="N458" i="4"/>
  <c r="M459" i="4"/>
  <c r="N459" i="4"/>
  <c r="M460" i="4"/>
  <c r="N460" i="4"/>
  <c r="M461" i="4"/>
  <c r="N461" i="4"/>
  <c r="M462" i="4"/>
  <c r="N462" i="4"/>
  <c r="M463" i="4"/>
  <c r="N463" i="4"/>
  <c r="M464" i="4"/>
  <c r="N464" i="4"/>
  <c r="M465" i="4"/>
  <c r="N465" i="4"/>
  <c r="M466" i="4"/>
  <c r="N466" i="4"/>
  <c r="M467" i="4"/>
  <c r="N467" i="4"/>
  <c r="M468" i="4"/>
  <c r="N468" i="4"/>
  <c r="M469" i="4"/>
  <c r="N469" i="4"/>
  <c r="M470" i="4"/>
  <c r="N470" i="4"/>
  <c r="M471" i="4"/>
  <c r="N471" i="4"/>
  <c r="M472" i="4"/>
  <c r="N472" i="4"/>
  <c r="M473" i="4"/>
  <c r="N473" i="4"/>
  <c r="M474" i="4"/>
  <c r="N474" i="4"/>
  <c r="M475" i="4"/>
  <c r="N475" i="4"/>
  <c r="M476" i="4"/>
  <c r="N476" i="4"/>
  <c r="M477" i="4"/>
  <c r="N477" i="4"/>
  <c r="M478" i="4"/>
  <c r="N478" i="4"/>
  <c r="M479" i="4"/>
  <c r="N479" i="4"/>
  <c r="N480" i="4"/>
  <c r="N481" i="4"/>
  <c r="M482" i="4"/>
  <c r="N482" i="4"/>
  <c r="M483" i="4"/>
  <c r="N483" i="4"/>
  <c r="M484" i="4"/>
  <c r="N484" i="4"/>
  <c r="M485" i="4"/>
  <c r="N485" i="4"/>
  <c r="M486" i="4"/>
  <c r="N486" i="4"/>
  <c r="M487" i="4"/>
  <c r="N487" i="4"/>
  <c r="M488" i="4"/>
  <c r="N488" i="4"/>
  <c r="M489" i="4"/>
  <c r="N489" i="4"/>
  <c r="M490" i="4"/>
  <c r="N490" i="4"/>
  <c r="M491" i="4"/>
  <c r="N491" i="4"/>
  <c r="M492" i="4"/>
  <c r="N492" i="4"/>
  <c r="M493" i="4"/>
  <c r="N493" i="4"/>
  <c r="M494" i="4"/>
  <c r="N494" i="4"/>
  <c r="M495" i="4"/>
  <c r="N495" i="4"/>
  <c r="M496" i="4"/>
  <c r="N496" i="4"/>
  <c r="M497" i="4"/>
  <c r="N497" i="4"/>
  <c r="M498" i="4"/>
  <c r="N498" i="4"/>
  <c r="M499" i="4"/>
  <c r="N499" i="4"/>
  <c r="M500" i="4"/>
  <c r="N500" i="4"/>
  <c r="M501" i="4"/>
  <c r="N501" i="4"/>
  <c r="M502" i="4"/>
  <c r="N502" i="4"/>
  <c r="M503" i="4"/>
  <c r="N503" i="4"/>
  <c r="M504" i="4"/>
  <c r="N504" i="4"/>
  <c r="M505" i="4"/>
  <c r="N505" i="4"/>
  <c r="M506" i="4"/>
  <c r="N506" i="4"/>
  <c r="M507" i="4"/>
  <c r="N507" i="4"/>
  <c r="M508" i="4"/>
  <c r="N508" i="4"/>
  <c r="M509" i="4"/>
  <c r="N509" i="4"/>
  <c r="M510" i="4"/>
  <c r="N510" i="4"/>
  <c r="M511" i="4"/>
  <c r="N511" i="4"/>
  <c r="M512" i="4"/>
  <c r="N512" i="4"/>
  <c r="M513" i="4"/>
  <c r="N513" i="4"/>
  <c r="M514" i="4"/>
  <c r="N514" i="4"/>
  <c r="M515" i="4"/>
  <c r="N515" i="4"/>
  <c r="M516" i="4"/>
  <c r="N516" i="4"/>
  <c r="M517" i="4"/>
  <c r="N517" i="4"/>
  <c r="M518" i="4"/>
  <c r="N518" i="4"/>
  <c r="M519" i="4"/>
  <c r="N519" i="4"/>
  <c r="M520" i="4"/>
  <c r="N520" i="4"/>
  <c r="M521" i="4"/>
  <c r="N521" i="4"/>
  <c r="M522" i="4"/>
  <c r="N522" i="4"/>
  <c r="M523" i="4"/>
  <c r="N523" i="4"/>
  <c r="M524" i="4"/>
  <c r="N524" i="4"/>
  <c r="M525" i="4"/>
  <c r="N525" i="4"/>
  <c r="M526" i="4"/>
  <c r="N526" i="4"/>
  <c r="M527" i="4"/>
  <c r="N527" i="4"/>
  <c r="M528" i="4"/>
  <c r="N528" i="4"/>
  <c r="M529" i="4"/>
  <c r="N529" i="4"/>
  <c r="M530" i="4"/>
  <c r="N530" i="4"/>
  <c r="M531" i="4"/>
  <c r="N531" i="4"/>
  <c r="M532" i="4"/>
  <c r="N532" i="4"/>
  <c r="M533" i="4"/>
  <c r="N533" i="4"/>
  <c r="M534" i="4"/>
  <c r="N534" i="4"/>
  <c r="M535" i="4"/>
  <c r="N535" i="4"/>
  <c r="M536" i="4"/>
  <c r="N536" i="4"/>
  <c r="M537" i="4"/>
  <c r="N537" i="4"/>
  <c r="M538" i="4"/>
  <c r="N538" i="4"/>
  <c r="M539" i="4"/>
  <c r="N539" i="4"/>
  <c r="M540" i="4"/>
  <c r="N540" i="4"/>
  <c r="M541" i="4"/>
  <c r="N541" i="4"/>
  <c r="M542" i="4"/>
  <c r="N542" i="4"/>
  <c r="M543" i="4"/>
  <c r="N543" i="4"/>
  <c r="M544" i="4"/>
  <c r="N544" i="4"/>
  <c r="M545" i="4"/>
  <c r="N545" i="4"/>
  <c r="M546" i="4"/>
  <c r="N546" i="4"/>
  <c r="M547" i="4"/>
  <c r="N547" i="4"/>
  <c r="M548" i="4"/>
  <c r="N548" i="4"/>
  <c r="M549" i="4"/>
  <c r="N549" i="4"/>
  <c r="M550" i="4"/>
  <c r="N550" i="4"/>
  <c r="M551" i="4"/>
  <c r="N551" i="4"/>
  <c r="M552" i="4"/>
  <c r="N552" i="4"/>
  <c r="M553" i="4"/>
  <c r="N553" i="4"/>
  <c r="M554" i="4"/>
  <c r="N554" i="4"/>
  <c r="M555" i="4"/>
  <c r="N555" i="4"/>
  <c r="M556" i="4"/>
  <c r="N556" i="4"/>
  <c r="M557" i="4"/>
  <c r="N557" i="4"/>
  <c r="M558" i="4"/>
  <c r="N558" i="4"/>
  <c r="M559" i="4"/>
  <c r="N559" i="4"/>
  <c r="M560" i="4"/>
  <c r="N560" i="4"/>
  <c r="M561" i="4"/>
  <c r="N561" i="4"/>
  <c r="M562" i="4"/>
  <c r="N562" i="4"/>
  <c r="M563" i="4"/>
  <c r="N563" i="4"/>
  <c r="M564" i="4"/>
  <c r="N564" i="4"/>
  <c r="M565" i="4"/>
  <c r="N565" i="4"/>
  <c r="M566" i="4"/>
  <c r="N566" i="4"/>
  <c r="M567" i="4"/>
  <c r="N567" i="4"/>
  <c r="M568" i="4"/>
  <c r="N568" i="4"/>
  <c r="M569" i="4"/>
  <c r="N569" i="4"/>
  <c r="M570" i="4"/>
  <c r="N570" i="4"/>
  <c r="M571" i="4"/>
  <c r="N571" i="4"/>
  <c r="M572" i="4"/>
  <c r="N572" i="4"/>
  <c r="M573" i="4"/>
  <c r="N573" i="4"/>
  <c r="M574" i="4"/>
  <c r="N574" i="4"/>
  <c r="M575" i="4"/>
  <c r="N575" i="4"/>
  <c r="M576" i="4"/>
  <c r="N576" i="4"/>
  <c r="M577" i="4"/>
  <c r="N577" i="4"/>
  <c r="M578" i="4"/>
  <c r="N578" i="4"/>
  <c r="M579" i="4"/>
  <c r="N579" i="4"/>
  <c r="M580" i="4"/>
  <c r="N580" i="4"/>
  <c r="M581" i="4"/>
  <c r="N581" i="4"/>
  <c r="M582" i="4"/>
  <c r="N582" i="4"/>
  <c r="M583" i="4"/>
  <c r="N583" i="4"/>
  <c r="M584" i="4"/>
  <c r="N584" i="4"/>
  <c r="M585" i="4"/>
  <c r="N585" i="4"/>
  <c r="M586" i="4"/>
  <c r="N586" i="4"/>
  <c r="M587" i="4"/>
  <c r="N587" i="4"/>
  <c r="M588" i="4"/>
  <c r="N588" i="4"/>
  <c r="M589" i="4"/>
  <c r="N589" i="4"/>
  <c r="M590" i="4"/>
  <c r="N590" i="4"/>
  <c r="M591" i="4"/>
  <c r="N591" i="4"/>
  <c r="M592" i="4"/>
  <c r="N592" i="4"/>
  <c r="M593" i="4"/>
  <c r="N593" i="4"/>
  <c r="M594" i="4"/>
  <c r="N594" i="4"/>
  <c r="M595" i="4"/>
  <c r="N595" i="4"/>
  <c r="M596" i="4"/>
  <c r="N596" i="4"/>
  <c r="M597" i="4"/>
  <c r="N597" i="4"/>
  <c r="M598" i="4"/>
  <c r="N598" i="4"/>
  <c r="M599" i="4"/>
  <c r="N599" i="4"/>
  <c r="M600" i="4"/>
  <c r="N600" i="4"/>
  <c r="M601" i="4"/>
  <c r="N601" i="4"/>
  <c r="N602" i="4"/>
  <c r="M603" i="4"/>
  <c r="N603" i="4"/>
  <c r="M604" i="4"/>
  <c r="N604" i="4"/>
  <c r="M605" i="4"/>
  <c r="N605" i="4"/>
  <c r="M606" i="4"/>
  <c r="N606" i="4"/>
  <c r="M607" i="4"/>
  <c r="N607" i="4"/>
  <c r="M608" i="4"/>
  <c r="N608" i="4"/>
  <c r="M609" i="4"/>
  <c r="N609" i="4"/>
  <c r="M610" i="4"/>
  <c r="N610" i="4"/>
  <c r="M611" i="4"/>
  <c r="N611" i="4"/>
  <c r="M612" i="4"/>
  <c r="N612" i="4"/>
  <c r="M613" i="4"/>
  <c r="N613" i="4"/>
  <c r="M614" i="4"/>
  <c r="N614" i="4"/>
  <c r="M615" i="4"/>
  <c r="N615" i="4"/>
  <c r="M616" i="4"/>
  <c r="N616" i="4"/>
  <c r="M617" i="4"/>
  <c r="N617" i="4"/>
  <c r="M618" i="4"/>
  <c r="N618" i="4"/>
  <c r="M619" i="4"/>
  <c r="N619" i="4"/>
  <c r="M620" i="4"/>
  <c r="N620" i="4"/>
  <c r="M621" i="4"/>
  <c r="N621" i="4"/>
  <c r="M622" i="4"/>
  <c r="N622" i="4"/>
  <c r="M623" i="4"/>
  <c r="N623" i="4"/>
  <c r="M624" i="4"/>
  <c r="N624" i="4"/>
  <c r="M625" i="4"/>
  <c r="N625" i="4"/>
  <c r="M626" i="4"/>
  <c r="N626" i="4"/>
  <c r="M627" i="4"/>
  <c r="N627" i="4"/>
  <c r="M628" i="4"/>
  <c r="N628" i="4"/>
  <c r="M629" i="4"/>
  <c r="N629" i="4"/>
  <c r="M630" i="4"/>
  <c r="N630" i="4"/>
  <c r="M631" i="4"/>
  <c r="N631" i="4"/>
  <c r="M632" i="4"/>
  <c r="N632" i="4"/>
  <c r="M633" i="4"/>
  <c r="N633" i="4"/>
  <c r="M634" i="4"/>
  <c r="N634" i="4"/>
  <c r="M635" i="4"/>
  <c r="N635" i="4"/>
  <c r="M636" i="4"/>
  <c r="N636" i="4"/>
  <c r="M637" i="4"/>
  <c r="N637" i="4"/>
  <c r="M638" i="4"/>
  <c r="N638" i="4"/>
  <c r="M639" i="4"/>
  <c r="N639" i="4"/>
  <c r="M640" i="4"/>
  <c r="N640" i="4"/>
  <c r="M641" i="4"/>
  <c r="N641" i="4"/>
  <c r="M642" i="4"/>
  <c r="N642" i="4"/>
  <c r="M643" i="4"/>
  <c r="N643" i="4"/>
  <c r="M644" i="4"/>
  <c r="N644" i="4"/>
  <c r="M645" i="4"/>
  <c r="N645" i="4"/>
  <c r="M646" i="4"/>
  <c r="N646" i="4"/>
  <c r="M647" i="4"/>
  <c r="N647" i="4"/>
  <c r="M648" i="4"/>
  <c r="N648" i="4"/>
  <c r="M649" i="4"/>
  <c r="N649" i="4"/>
  <c r="M650" i="4"/>
  <c r="N650" i="4"/>
  <c r="M651" i="4"/>
  <c r="N651" i="4"/>
  <c r="M652" i="4"/>
  <c r="N652" i="4"/>
  <c r="M653" i="4"/>
  <c r="N653" i="4"/>
  <c r="M654" i="4"/>
  <c r="N654" i="4"/>
  <c r="M655" i="4"/>
  <c r="N655" i="4"/>
  <c r="M656" i="4"/>
  <c r="N656" i="4"/>
  <c r="M657" i="4"/>
  <c r="N657" i="4"/>
  <c r="M658" i="4"/>
  <c r="N658" i="4"/>
  <c r="M659" i="4"/>
  <c r="N659" i="4"/>
  <c r="M660" i="4"/>
  <c r="N660" i="4"/>
  <c r="M661" i="4"/>
  <c r="N661" i="4"/>
  <c r="M662" i="4"/>
  <c r="N662" i="4"/>
  <c r="M663" i="4"/>
  <c r="N663" i="4"/>
  <c r="M664" i="4"/>
  <c r="N664" i="4"/>
  <c r="M665" i="4"/>
  <c r="N665" i="4"/>
  <c r="M666" i="4"/>
  <c r="N666" i="4"/>
  <c r="M667" i="4"/>
  <c r="N667" i="4"/>
  <c r="M668" i="4"/>
  <c r="N668" i="4"/>
  <c r="M669" i="4"/>
  <c r="N669" i="4"/>
  <c r="M670" i="4"/>
  <c r="N670" i="4"/>
  <c r="M671" i="4"/>
  <c r="N671" i="4"/>
  <c r="M672" i="4"/>
  <c r="N672" i="4"/>
  <c r="M673" i="4"/>
  <c r="N673" i="4"/>
  <c r="M674" i="4"/>
  <c r="N674" i="4"/>
  <c r="M675" i="4"/>
  <c r="N675" i="4"/>
  <c r="M676" i="4"/>
  <c r="N676" i="4"/>
  <c r="M677" i="4"/>
  <c r="N677" i="4"/>
  <c r="M678" i="4"/>
  <c r="N678" i="4"/>
  <c r="M679" i="4"/>
  <c r="N679" i="4"/>
  <c r="M680" i="4"/>
  <c r="N680" i="4"/>
  <c r="M681" i="4"/>
  <c r="N681" i="4"/>
  <c r="M682" i="4"/>
  <c r="N682" i="4"/>
  <c r="M683" i="4"/>
  <c r="N683" i="4"/>
  <c r="M684" i="4"/>
  <c r="N684" i="4"/>
  <c r="M685" i="4"/>
  <c r="N685" i="4"/>
  <c r="M686" i="4"/>
  <c r="N686" i="4"/>
  <c r="M687" i="4"/>
  <c r="N687" i="4"/>
  <c r="M688" i="4"/>
  <c r="N688" i="4"/>
  <c r="M689" i="4"/>
  <c r="N689" i="4"/>
  <c r="M690" i="4"/>
  <c r="N690" i="4"/>
  <c r="M691" i="4"/>
  <c r="N691" i="4"/>
  <c r="M692" i="4"/>
  <c r="N692" i="4"/>
  <c r="M693" i="4"/>
  <c r="N693" i="4"/>
  <c r="M694" i="4"/>
  <c r="N694" i="4"/>
  <c r="M695" i="4"/>
  <c r="N695" i="4"/>
  <c r="M696" i="4"/>
  <c r="N696" i="4"/>
  <c r="N697" i="4"/>
  <c r="M699" i="4"/>
  <c r="N699" i="4"/>
  <c r="M700" i="4"/>
  <c r="N700" i="4"/>
  <c r="M701" i="4"/>
  <c r="N701" i="4"/>
  <c r="M702" i="4"/>
  <c r="N702" i="4"/>
  <c r="M703" i="4"/>
  <c r="N703" i="4"/>
  <c r="M704" i="4"/>
  <c r="N704" i="4"/>
  <c r="M705" i="4"/>
  <c r="N705" i="4"/>
  <c r="M706" i="4"/>
  <c r="N706" i="4"/>
  <c r="M707" i="4"/>
  <c r="N707" i="4"/>
  <c r="M708" i="4"/>
  <c r="N708" i="4"/>
  <c r="M709" i="4"/>
  <c r="N709" i="4"/>
  <c r="M710" i="4"/>
  <c r="N710" i="4"/>
  <c r="M711" i="4"/>
  <c r="N711" i="4"/>
  <c r="M712" i="4"/>
  <c r="N712" i="4"/>
  <c r="M713" i="4"/>
  <c r="N713" i="4"/>
  <c r="M714" i="4"/>
  <c r="N714" i="4"/>
  <c r="M715" i="4"/>
  <c r="N715" i="4"/>
  <c r="M716" i="4"/>
  <c r="N716" i="4"/>
  <c r="M717" i="4"/>
  <c r="N717" i="4"/>
  <c r="M718" i="4"/>
  <c r="N718" i="4"/>
  <c r="M719" i="4"/>
  <c r="N719" i="4"/>
  <c r="M720" i="4"/>
  <c r="N720" i="4"/>
  <c r="M721" i="4"/>
  <c r="N721" i="4"/>
  <c r="M722" i="4"/>
  <c r="N722" i="4"/>
  <c r="M723" i="4"/>
  <c r="N723" i="4"/>
  <c r="M724" i="4"/>
  <c r="N724" i="4"/>
  <c r="M725" i="4"/>
  <c r="N725" i="4"/>
  <c r="M726" i="4"/>
  <c r="N726" i="4"/>
  <c r="M727" i="4"/>
  <c r="N727" i="4"/>
  <c r="M728" i="4"/>
  <c r="N728" i="4"/>
  <c r="M729" i="4"/>
  <c r="N729" i="4"/>
  <c r="M730" i="4"/>
  <c r="N730" i="4"/>
  <c r="M731" i="4"/>
  <c r="N731" i="4"/>
  <c r="M732" i="4"/>
  <c r="N732" i="4"/>
  <c r="M733" i="4"/>
  <c r="N733" i="4"/>
  <c r="M734" i="4"/>
  <c r="N734" i="4"/>
  <c r="M735" i="4"/>
  <c r="N735" i="4"/>
  <c r="M736" i="4"/>
  <c r="N736" i="4"/>
  <c r="M737" i="4"/>
  <c r="N737" i="4"/>
  <c r="M738" i="4"/>
  <c r="N738" i="4"/>
  <c r="M739" i="4"/>
  <c r="N739" i="4"/>
  <c r="M740" i="4"/>
  <c r="N740" i="4"/>
  <c r="M741" i="4"/>
  <c r="N741" i="4"/>
  <c r="M742" i="4"/>
  <c r="N742" i="4"/>
  <c r="M743" i="4"/>
  <c r="N743" i="4"/>
  <c r="M744" i="4"/>
  <c r="N744" i="4"/>
  <c r="M745" i="4"/>
  <c r="N745" i="4"/>
  <c r="M746" i="4"/>
  <c r="N746" i="4"/>
  <c r="M747" i="4"/>
  <c r="N747" i="4"/>
  <c r="M748" i="4"/>
  <c r="N748" i="4"/>
  <c r="M749" i="4"/>
  <c r="N749" i="4"/>
  <c r="M750" i="4"/>
  <c r="N750" i="4"/>
  <c r="M751" i="4"/>
  <c r="N751" i="4"/>
  <c r="M752" i="4"/>
  <c r="N752" i="4"/>
  <c r="M753" i="4"/>
  <c r="N753" i="4"/>
  <c r="M754" i="4"/>
  <c r="N754" i="4"/>
  <c r="M755" i="4"/>
  <c r="N755" i="4"/>
  <c r="M756" i="4"/>
  <c r="N756" i="4"/>
  <c r="M757" i="4"/>
  <c r="N757" i="4"/>
  <c r="M758" i="4"/>
  <c r="N758" i="4"/>
  <c r="M759" i="4"/>
  <c r="N759" i="4"/>
  <c r="M760" i="4"/>
  <c r="N760" i="4"/>
  <c r="M761" i="4"/>
  <c r="N761" i="4"/>
  <c r="M762" i="4"/>
  <c r="N762" i="4"/>
  <c r="M763" i="4"/>
  <c r="N763" i="4"/>
  <c r="M764" i="4"/>
  <c r="N764" i="4"/>
  <c r="M765" i="4"/>
  <c r="N765" i="4"/>
  <c r="M766" i="4"/>
  <c r="N766" i="4"/>
  <c r="M767" i="4"/>
  <c r="N767" i="4"/>
  <c r="M768" i="4"/>
  <c r="N768" i="4"/>
  <c r="M769" i="4"/>
  <c r="N769" i="4"/>
  <c r="M770" i="4"/>
  <c r="N770" i="4"/>
  <c r="M771" i="4"/>
  <c r="N771" i="4"/>
  <c r="M772" i="4"/>
  <c r="N772" i="4"/>
  <c r="M773" i="4"/>
  <c r="N773" i="4"/>
  <c r="M774" i="4"/>
  <c r="N774" i="4"/>
  <c r="M775" i="4"/>
  <c r="N775" i="4"/>
  <c r="M776" i="4"/>
  <c r="N776" i="4"/>
  <c r="M777" i="4"/>
  <c r="N777" i="4"/>
  <c r="M778" i="4"/>
  <c r="N778" i="4"/>
  <c r="M779" i="4"/>
  <c r="N779" i="4"/>
  <c r="M780" i="4"/>
  <c r="N780" i="4"/>
  <c r="M781" i="4"/>
  <c r="N781" i="4"/>
  <c r="M782" i="4"/>
  <c r="N782" i="4"/>
  <c r="M783" i="4"/>
  <c r="N783" i="4"/>
  <c r="M784" i="4"/>
  <c r="N784" i="4"/>
  <c r="M785" i="4"/>
  <c r="N785" i="4"/>
  <c r="M786" i="4"/>
  <c r="N786" i="4"/>
  <c r="M787" i="4"/>
  <c r="N787" i="4"/>
  <c r="M788" i="4"/>
  <c r="N788" i="4"/>
  <c r="M789" i="4"/>
  <c r="N789" i="4"/>
  <c r="M790" i="4"/>
  <c r="N790" i="4"/>
  <c r="M791" i="4"/>
  <c r="N791" i="4"/>
  <c r="M792" i="4"/>
  <c r="N792" i="4"/>
  <c r="M793" i="4"/>
  <c r="N793" i="4"/>
  <c r="M794" i="4"/>
  <c r="N794" i="4"/>
  <c r="M795" i="4"/>
  <c r="N795" i="4"/>
  <c r="M796" i="4"/>
  <c r="N796" i="4"/>
  <c r="M797" i="4"/>
  <c r="N797" i="4"/>
  <c r="M798" i="4"/>
  <c r="N798" i="4"/>
  <c r="M799" i="4"/>
  <c r="N799" i="4"/>
  <c r="M800" i="4"/>
  <c r="N800" i="4"/>
  <c r="M801" i="4"/>
  <c r="N801" i="4"/>
  <c r="M802" i="4"/>
  <c r="N802" i="4"/>
  <c r="M803" i="4"/>
  <c r="N803" i="4"/>
  <c r="M804" i="4"/>
  <c r="N804" i="4"/>
  <c r="M805" i="4"/>
  <c r="N805" i="4"/>
  <c r="M806" i="4"/>
  <c r="N806" i="4"/>
  <c r="M807" i="4"/>
  <c r="N807" i="4"/>
  <c r="M808" i="4"/>
  <c r="N808" i="4"/>
  <c r="M809" i="4"/>
  <c r="N809" i="4"/>
  <c r="M810" i="4"/>
  <c r="N810" i="4"/>
  <c r="M811" i="4"/>
  <c r="N811" i="4"/>
  <c r="M812" i="4"/>
  <c r="N812" i="4"/>
  <c r="M813" i="4"/>
  <c r="N813" i="4"/>
  <c r="M814" i="4"/>
  <c r="N814" i="4"/>
  <c r="M815" i="4"/>
  <c r="N815" i="4"/>
  <c r="M816" i="4"/>
  <c r="N816" i="4"/>
  <c r="M817" i="4"/>
  <c r="N817" i="4"/>
  <c r="M818" i="4"/>
  <c r="N818" i="4"/>
  <c r="M819" i="4"/>
  <c r="N819" i="4"/>
  <c r="M820" i="4"/>
  <c r="N820" i="4"/>
  <c r="M821" i="4"/>
  <c r="N821" i="4"/>
  <c r="M822" i="4"/>
  <c r="N822" i="4"/>
  <c r="M823" i="4"/>
  <c r="N823" i="4"/>
  <c r="M824" i="4"/>
  <c r="N824" i="4"/>
  <c r="M825" i="4"/>
  <c r="N825" i="4"/>
  <c r="M826" i="4"/>
  <c r="N826" i="4"/>
  <c r="M827" i="4"/>
  <c r="N827" i="4"/>
  <c r="M828" i="4"/>
  <c r="N828" i="4"/>
  <c r="M829" i="4"/>
  <c r="N829" i="4"/>
  <c r="M830" i="4"/>
  <c r="N830" i="4"/>
  <c r="M831" i="4"/>
  <c r="N831" i="4"/>
  <c r="M832" i="4"/>
  <c r="N832" i="4"/>
  <c r="M833" i="4"/>
  <c r="N833" i="4"/>
  <c r="M834" i="4"/>
  <c r="N834" i="4"/>
  <c r="M835" i="4"/>
  <c r="N835" i="4"/>
  <c r="M836" i="4"/>
  <c r="N836" i="4"/>
  <c r="M837" i="4"/>
  <c r="N837" i="4"/>
  <c r="M838" i="4"/>
  <c r="N838" i="4"/>
  <c r="N839" i="4"/>
  <c r="N840" i="4"/>
  <c r="M841" i="4"/>
  <c r="N841" i="4"/>
  <c r="M842" i="4"/>
  <c r="N842" i="4"/>
  <c r="M843" i="4"/>
  <c r="N843" i="4"/>
  <c r="M844" i="4"/>
  <c r="N844" i="4"/>
  <c r="M845" i="4"/>
  <c r="N845" i="4"/>
  <c r="M846" i="4"/>
  <c r="N846" i="4"/>
  <c r="M847" i="4"/>
  <c r="N847" i="4"/>
  <c r="M848" i="4"/>
  <c r="N848" i="4"/>
  <c r="M849" i="4"/>
  <c r="N849" i="4"/>
  <c r="M850" i="4"/>
  <c r="N850" i="4"/>
  <c r="M851" i="4"/>
  <c r="N851" i="4"/>
  <c r="M852" i="4"/>
  <c r="N852" i="4"/>
  <c r="M853" i="4"/>
  <c r="N853" i="4"/>
  <c r="M854" i="4"/>
  <c r="N854" i="4"/>
  <c r="M855" i="4"/>
  <c r="N855" i="4"/>
  <c r="M856" i="4"/>
  <c r="N856" i="4"/>
  <c r="M857" i="4"/>
  <c r="N857" i="4"/>
  <c r="M858" i="4"/>
  <c r="N858" i="4"/>
  <c r="M859" i="4"/>
  <c r="N859" i="4"/>
  <c r="M860" i="4"/>
  <c r="N860" i="4"/>
  <c r="M861" i="4"/>
  <c r="N861" i="4"/>
  <c r="M862" i="4"/>
  <c r="N862" i="4"/>
  <c r="M863" i="4"/>
  <c r="N863" i="4"/>
  <c r="M864" i="4"/>
  <c r="N864" i="4"/>
  <c r="M865" i="4"/>
  <c r="N865" i="4"/>
  <c r="M866" i="4"/>
  <c r="N866" i="4"/>
  <c r="M867" i="4"/>
  <c r="N867" i="4"/>
  <c r="M868" i="4"/>
  <c r="N868" i="4"/>
  <c r="M869" i="4"/>
  <c r="N869" i="4"/>
  <c r="M870" i="4"/>
  <c r="N870" i="4"/>
  <c r="M871" i="4"/>
  <c r="N871" i="4"/>
  <c r="M872" i="4"/>
  <c r="N872" i="4"/>
  <c r="M873" i="4"/>
  <c r="N873" i="4"/>
  <c r="M874" i="4"/>
  <c r="N874" i="4"/>
  <c r="M875" i="4"/>
  <c r="N875" i="4"/>
  <c r="M876" i="4"/>
  <c r="N876" i="4"/>
  <c r="M877" i="4"/>
  <c r="N877" i="4"/>
  <c r="M878" i="4"/>
  <c r="N878" i="4"/>
  <c r="M879" i="4"/>
  <c r="N879" i="4"/>
  <c r="M880" i="4"/>
  <c r="N880" i="4"/>
  <c r="M881" i="4"/>
  <c r="N881" i="4"/>
  <c r="M882" i="4"/>
  <c r="N882" i="4"/>
  <c r="M883" i="4"/>
  <c r="N883" i="4"/>
  <c r="M884" i="4"/>
  <c r="N884" i="4"/>
  <c r="M885" i="4"/>
  <c r="N885" i="4"/>
  <c r="M886" i="4"/>
  <c r="N886" i="4"/>
  <c r="M887" i="4"/>
  <c r="N887" i="4"/>
  <c r="M888" i="4"/>
  <c r="N888" i="4"/>
  <c r="M889" i="4"/>
  <c r="N889" i="4"/>
  <c r="M890" i="4"/>
  <c r="N890" i="4"/>
  <c r="M891" i="4"/>
  <c r="N891" i="4"/>
  <c r="M892" i="4"/>
  <c r="N892" i="4"/>
  <c r="M893" i="4"/>
  <c r="N893" i="4"/>
  <c r="M894" i="4"/>
  <c r="N894" i="4"/>
  <c r="M895" i="4"/>
  <c r="N895" i="4"/>
  <c r="M896" i="4"/>
  <c r="N896" i="4"/>
  <c r="M897" i="4"/>
  <c r="N897" i="4"/>
  <c r="M898" i="4"/>
  <c r="N898" i="4"/>
  <c r="M899" i="4"/>
  <c r="N899" i="4"/>
  <c r="M900" i="4"/>
  <c r="N900" i="4"/>
  <c r="M901" i="4"/>
  <c r="N901" i="4"/>
  <c r="M902" i="4"/>
  <c r="N902" i="4"/>
  <c r="M903" i="4"/>
  <c r="N903" i="4"/>
  <c r="M904" i="4"/>
  <c r="N904" i="4"/>
  <c r="M905" i="4"/>
  <c r="N905" i="4"/>
  <c r="M906" i="4"/>
  <c r="N906" i="4"/>
  <c r="M907" i="4"/>
  <c r="N907" i="4"/>
  <c r="M908" i="4"/>
  <c r="N908" i="4"/>
  <c r="M909" i="4"/>
  <c r="N909" i="4"/>
  <c r="M910" i="4"/>
  <c r="N910" i="4"/>
  <c r="M911" i="4"/>
  <c r="N911" i="4"/>
  <c r="M912" i="4"/>
  <c r="N912" i="4"/>
  <c r="M913" i="4"/>
  <c r="N913" i="4"/>
  <c r="M914" i="4"/>
  <c r="N914" i="4"/>
  <c r="M915" i="4"/>
  <c r="N915" i="4"/>
  <c r="M916" i="4"/>
  <c r="N916" i="4"/>
  <c r="M917" i="4"/>
  <c r="N917" i="4"/>
  <c r="M918" i="4"/>
  <c r="N918" i="4"/>
  <c r="M919" i="4"/>
  <c r="N919" i="4"/>
  <c r="M920" i="4"/>
  <c r="N920" i="4"/>
  <c r="M921" i="4"/>
  <c r="N921" i="4"/>
  <c r="M922" i="4"/>
  <c r="N922" i="4"/>
  <c r="M923" i="4"/>
  <c r="N923" i="4"/>
  <c r="M924" i="4"/>
  <c r="N924" i="4"/>
  <c r="M925" i="4"/>
  <c r="N925" i="4"/>
  <c r="N926" i="4"/>
  <c r="M927" i="4"/>
  <c r="N927" i="4"/>
  <c r="M928" i="4"/>
  <c r="N928" i="4"/>
  <c r="M929" i="4"/>
  <c r="N929" i="4"/>
  <c r="M930" i="4"/>
  <c r="N930" i="4"/>
  <c r="M931" i="4"/>
  <c r="N931" i="4"/>
  <c r="M932" i="4"/>
  <c r="N932" i="4"/>
  <c r="M933" i="4"/>
  <c r="N933" i="4"/>
  <c r="M934" i="4"/>
  <c r="N934" i="4"/>
  <c r="M935" i="4"/>
  <c r="N935" i="4"/>
  <c r="M936" i="4"/>
  <c r="N936" i="4"/>
  <c r="M937" i="4"/>
  <c r="N937" i="4"/>
  <c r="M938" i="4"/>
  <c r="N938" i="4"/>
  <c r="M939" i="4"/>
  <c r="N939" i="4"/>
  <c r="M940" i="4"/>
  <c r="N940" i="4"/>
  <c r="M941" i="4"/>
  <c r="N941" i="4"/>
  <c r="M942" i="4"/>
  <c r="N942" i="4"/>
  <c r="M943" i="4"/>
  <c r="N943" i="4"/>
  <c r="M944" i="4"/>
  <c r="N944" i="4"/>
  <c r="M945" i="4"/>
  <c r="N945" i="4"/>
  <c r="M946" i="4"/>
  <c r="N946" i="4"/>
  <c r="M947" i="4"/>
  <c r="N947" i="4"/>
  <c r="M948" i="4"/>
  <c r="N948" i="4"/>
  <c r="M949" i="4"/>
  <c r="N949" i="4"/>
  <c r="M950" i="4"/>
  <c r="N950" i="4"/>
  <c r="M951" i="4"/>
  <c r="N951" i="4"/>
  <c r="M952" i="4"/>
  <c r="N952" i="4"/>
  <c r="M953" i="4"/>
  <c r="N953" i="4"/>
  <c r="M954" i="4"/>
  <c r="N954" i="4"/>
  <c r="M955" i="4"/>
  <c r="N955" i="4"/>
  <c r="M956" i="4"/>
  <c r="N956" i="4"/>
  <c r="M957" i="4"/>
  <c r="N957" i="4"/>
  <c r="M958" i="4"/>
  <c r="N958" i="4"/>
  <c r="M959" i="4"/>
  <c r="N959" i="4"/>
  <c r="M960" i="4"/>
  <c r="N960" i="4"/>
  <c r="M961" i="4"/>
  <c r="N961" i="4"/>
  <c r="M962" i="4"/>
  <c r="N962" i="4"/>
  <c r="M963" i="4"/>
  <c r="N963" i="4"/>
  <c r="M964" i="4"/>
  <c r="N964" i="4"/>
  <c r="M965" i="4"/>
  <c r="N965" i="4"/>
  <c r="M966" i="4"/>
  <c r="N966" i="4"/>
  <c r="M967" i="4"/>
  <c r="N967" i="4"/>
  <c r="M968" i="4"/>
  <c r="N968" i="4"/>
  <c r="M969" i="4"/>
  <c r="N969" i="4"/>
  <c r="M970" i="4"/>
  <c r="N970" i="4"/>
  <c r="M971" i="4"/>
  <c r="N971" i="4"/>
  <c r="M972" i="4"/>
  <c r="N972" i="4"/>
  <c r="M973" i="4"/>
  <c r="N973" i="4"/>
  <c r="M974" i="4"/>
  <c r="N974" i="4"/>
  <c r="M975" i="4"/>
  <c r="N975" i="4"/>
  <c r="M976" i="4"/>
  <c r="N976" i="4"/>
  <c r="M977" i="4"/>
  <c r="N977" i="4"/>
  <c r="M978" i="4"/>
  <c r="N978" i="4"/>
  <c r="M979" i="4"/>
  <c r="N979" i="4"/>
  <c r="M980" i="4"/>
  <c r="N980" i="4"/>
  <c r="M981" i="4"/>
  <c r="N981" i="4"/>
  <c r="M982" i="4"/>
  <c r="N982" i="4"/>
  <c r="M983" i="4"/>
  <c r="N983" i="4"/>
  <c r="M984" i="4"/>
  <c r="N984" i="4"/>
  <c r="M985" i="4"/>
  <c r="N985" i="4"/>
  <c r="M986" i="4"/>
  <c r="N986" i="4"/>
  <c r="M987" i="4"/>
  <c r="N987" i="4"/>
  <c r="M988" i="4"/>
  <c r="N988" i="4"/>
  <c r="M989" i="4"/>
  <c r="N989" i="4"/>
  <c r="M990" i="4"/>
  <c r="N990" i="4"/>
  <c r="M991" i="4"/>
  <c r="N991" i="4"/>
  <c r="M992" i="4"/>
  <c r="N992" i="4"/>
  <c r="M993" i="4"/>
  <c r="N993" i="4"/>
  <c r="M994" i="4"/>
  <c r="N994" i="4"/>
  <c r="M995" i="4"/>
  <c r="N995" i="4"/>
  <c r="M996" i="4"/>
  <c r="N996" i="4"/>
  <c r="M997" i="4"/>
  <c r="N997" i="4"/>
  <c r="M998" i="4"/>
  <c r="N998" i="4"/>
  <c r="M999" i="4"/>
  <c r="N999" i="4"/>
  <c r="M1000" i="4"/>
  <c r="N1000" i="4"/>
  <c r="M1001" i="4"/>
  <c r="N1001" i="4"/>
  <c r="M1002" i="4"/>
  <c r="N1002" i="4"/>
  <c r="M1003" i="4"/>
  <c r="N1003" i="4"/>
  <c r="M1004" i="4"/>
  <c r="N1004" i="4"/>
  <c r="M1005" i="4"/>
  <c r="N1005" i="4"/>
  <c r="M1006" i="4"/>
  <c r="N1006" i="4"/>
  <c r="M1007" i="4"/>
  <c r="N1007" i="4"/>
  <c r="M1008" i="4"/>
  <c r="N1008" i="4"/>
  <c r="M1009" i="4"/>
  <c r="N1009" i="4"/>
  <c r="M1010" i="4"/>
  <c r="N1010" i="4"/>
  <c r="M1011" i="4"/>
  <c r="N1011" i="4"/>
  <c r="M1012" i="4"/>
  <c r="N1012" i="4"/>
  <c r="M1013" i="4"/>
  <c r="N1013" i="4"/>
  <c r="M1014" i="4"/>
  <c r="N1014" i="4"/>
  <c r="M1015" i="4"/>
  <c r="N1015" i="4"/>
  <c r="M1016" i="4"/>
  <c r="N1016" i="4"/>
  <c r="M1017" i="4"/>
  <c r="N1017" i="4"/>
  <c r="M1018" i="4"/>
  <c r="N1018" i="4"/>
  <c r="M1019" i="4"/>
  <c r="N1019" i="4"/>
  <c r="M1020" i="4"/>
  <c r="N1020" i="4"/>
  <c r="M1021" i="4"/>
  <c r="N1021" i="4"/>
  <c r="M1022" i="4"/>
  <c r="N1022" i="4"/>
  <c r="M1023" i="4"/>
  <c r="N1023" i="4"/>
  <c r="M1024" i="4"/>
  <c r="N1024" i="4"/>
  <c r="M1025" i="4"/>
  <c r="N1025" i="4"/>
  <c r="M1026" i="4"/>
  <c r="N1026" i="4"/>
  <c r="M1027" i="4"/>
  <c r="N1027" i="4"/>
  <c r="M1028" i="4"/>
  <c r="N1028" i="4"/>
  <c r="M1029" i="4"/>
  <c r="N1029" i="4"/>
  <c r="M1030" i="4"/>
  <c r="N1030" i="4"/>
  <c r="M1031" i="4"/>
  <c r="N1031" i="4"/>
  <c r="M1032" i="4"/>
  <c r="N1032" i="4"/>
  <c r="M1033" i="4"/>
  <c r="N1033" i="4"/>
  <c r="M1034" i="4"/>
  <c r="N1034" i="4"/>
  <c r="M1035" i="4"/>
  <c r="N1035" i="4"/>
  <c r="M1036" i="4"/>
  <c r="N1036" i="4"/>
  <c r="M1037" i="4"/>
  <c r="N1037" i="4"/>
  <c r="M1038" i="4"/>
  <c r="N1038" i="4"/>
  <c r="M1039" i="4"/>
  <c r="N1039" i="4"/>
  <c r="M1040" i="4"/>
  <c r="N1040" i="4"/>
  <c r="M1041" i="4"/>
  <c r="N1041" i="4"/>
  <c r="M1042" i="4"/>
  <c r="N1042" i="4"/>
  <c r="M1043" i="4"/>
  <c r="N1043" i="4"/>
  <c r="M1044" i="4"/>
  <c r="N1044" i="4"/>
  <c r="M1045" i="4"/>
  <c r="N1045" i="4"/>
  <c r="M1046" i="4"/>
  <c r="N1046" i="4"/>
  <c r="M1047" i="4"/>
  <c r="N1047" i="4"/>
  <c r="M1048" i="4"/>
  <c r="N1048" i="4"/>
  <c r="M1049" i="4"/>
  <c r="N1049" i="4"/>
  <c r="M1050" i="4"/>
  <c r="N1050" i="4"/>
  <c r="M1051" i="4"/>
  <c r="N1051" i="4"/>
  <c r="M1052" i="4"/>
  <c r="N1052" i="4"/>
  <c r="M1053" i="4"/>
  <c r="N1053" i="4"/>
  <c r="M1054" i="4"/>
  <c r="N1054" i="4"/>
  <c r="M1055" i="4"/>
  <c r="N1055" i="4"/>
  <c r="M1056" i="4"/>
  <c r="N1056" i="4"/>
  <c r="M1057" i="4"/>
  <c r="N1057" i="4"/>
  <c r="M1058" i="4"/>
  <c r="N1058" i="4"/>
  <c r="M1059" i="4"/>
  <c r="N1059" i="4"/>
  <c r="M1060" i="4"/>
  <c r="N1060" i="4"/>
  <c r="M1061" i="4"/>
  <c r="N1061" i="4"/>
  <c r="M1062" i="4"/>
  <c r="N1062" i="4"/>
  <c r="M1063" i="4"/>
  <c r="N1063" i="4"/>
  <c r="M1064" i="4"/>
  <c r="N1064" i="4"/>
  <c r="M1065" i="4"/>
  <c r="N1065" i="4"/>
  <c r="M1066" i="4"/>
  <c r="N1066" i="4"/>
  <c r="M1067" i="4"/>
  <c r="N1067" i="4"/>
  <c r="M1068" i="4"/>
  <c r="N1068" i="4"/>
  <c r="M1069" i="4"/>
  <c r="N1069" i="4"/>
  <c r="M1070" i="4"/>
  <c r="N1070" i="4"/>
  <c r="M1071" i="4"/>
  <c r="N1071" i="4"/>
  <c r="M1072" i="4"/>
  <c r="N1072" i="4"/>
  <c r="M1073" i="4"/>
  <c r="N1073" i="4"/>
  <c r="M1074" i="4"/>
  <c r="N1074" i="4"/>
  <c r="M1075" i="4"/>
  <c r="N1075" i="4"/>
  <c r="M1076" i="4"/>
  <c r="N1076" i="4"/>
  <c r="M1077" i="4"/>
  <c r="N1077" i="4"/>
  <c r="M1078" i="4"/>
  <c r="N1078" i="4"/>
  <c r="M1079" i="4"/>
  <c r="N1079" i="4"/>
  <c r="M1080" i="4"/>
  <c r="N1080" i="4"/>
  <c r="M1081" i="4"/>
  <c r="N1081" i="4"/>
  <c r="M1082" i="4"/>
  <c r="N1082" i="4"/>
  <c r="M1083" i="4"/>
  <c r="N1083" i="4"/>
  <c r="M1084" i="4"/>
  <c r="N1084" i="4"/>
  <c r="M1085" i="4"/>
  <c r="N1085" i="4"/>
  <c r="M1086" i="4"/>
  <c r="N1086" i="4"/>
  <c r="M1087" i="4"/>
  <c r="N1087" i="4"/>
  <c r="M1088" i="4"/>
  <c r="N1088" i="4"/>
  <c r="M1089" i="4"/>
  <c r="N1089" i="4"/>
  <c r="M1090" i="4"/>
  <c r="N1090" i="4"/>
  <c r="M1091" i="4"/>
  <c r="N1091" i="4"/>
  <c r="M1092" i="4"/>
  <c r="N1092" i="4"/>
  <c r="M1093" i="4"/>
  <c r="N1093" i="4"/>
  <c r="M1094" i="4"/>
  <c r="N1094" i="4"/>
  <c r="M1095" i="4"/>
  <c r="N1095" i="4"/>
  <c r="M1096" i="4"/>
  <c r="N1096" i="4"/>
  <c r="M1097" i="4"/>
  <c r="N1097" i="4"/>
  <c r="M1098" i="4"/>
  <c r="N1098" i="4"/>
  <c r="N1099" i="4"/>
  <c r="N1100" i="4"/>
  <c r="M1101" i="4"/>
  <c r="N1101" i="4"/>
  <c r="M1102" i="4"/>
  <c r="N1102" i="4"/>
  <c r="M1103" i="4"/>
  <c r="N1103" i="4"/>
  <c r="M1104" i="4"/>
  <c r="N1104" i="4"/>
  <c r="M1105" i="4"/>
  <c r="N1105" i="4"/>
  <c r="M1106" i="4"/>
  <c r="N1106" i="4"/>
  <c r="M1107" i="4"/>
  <c r="N1107" i="4"/>
  <c r="M1108" i="4"/>
  <c r="N1108" i="4"/>
  <c r="M1109" i="4"/>
  <c r="N1109" i="4"/>
  <c r="M1110" i="4"/>
  <c r="N1110" i="4"/>
  <c r="M1111" i="4"/>
  <c r="N1111" i="4"/>
  <c r="M1112" i="4"/>
  <c r="N1112" i="4"/>
  <c r="M1113" i="4"/>
  <c r="N1113" i="4"/>
  <c r="M1114" i="4"/>
  <c r="N1114" i="4"/>
  <c r="M1115" i="4"/>
  <c r="N1115" i="4"/>
  <c r="M1116" i="4"/>
  <c r="N1116" i="4"/>
  <c r="M1117" i="4"/>
  <c r="N1117" i="4"/>
  <c r="M1118" i="4"/>
  <c r="N1118" i="4"/>
  <c r="M1119" i="4"/>
  <c r="N1119" i="4"/>
  <c r="M1120" i="4"/>
  <c r="N1120" i="4"/>
  <c r="M1121" i="4"/>
  <c r="N1121" i="4"/>
  <c r="M1122" i="4"/>
  <c r="N1122" i="4"/>
  <c r="M1123" i="4"/>
  <c r="N1123" i="4"/>
  <c r="M1124" i="4"/>
  <c r="N1124" i="4"/>
  <c r="M1125" i="4"/>
  <c r="N1125" i="4"/>
  <c r="M1126" i="4"/>
  <c r="N1126" i="4"/>
  <c r="M1127" i="4"/>
  <c r="N1127" i="4"/>
  <c r="M1128" i="4"/>
  <c r="N1128" i="4"/>
  <c r="M1129" i="4"/>
  <c r="N1129" i="4"/>
  <c r="M1130" i="4"/>
  <c r="N1130" i="4"/>
  <c r="M1131" i="4"/>
  <c r="N1131" i="4"/>
  <c r="M1132" i="4"/>
  <c r="N1132" i="4"/>
  <c r="M1133" i="4"/>
  <c r="N1133" i="4"/>
  <c r="M1134" i="4"/>
  <c r="N1134" i="4"/>
  <c r="M1135" i="4"/>
  <c r="N1135" i="4"/>
  <c r="M1136" i="4"/>
  <c r="N1136" i="4"/>
  <c r="M1137" i="4"/>
  <c r="N1137" i="4"/>
  <c r="M1138" i="4"/>
  <c r="N1138" i="4"/>
  <c r="M1139" i="4"/>
  <c r="N1139" i="4"/>
  <c r="M1140" i="4"/>
  <c r="N1140" i="4"/>
  <c r="M1141" i="4"/>
  <c r="N1141" i="4"/>
  <c r="M1142" i="4"/>
  <c r="N1142" i="4"/>
  <c r="M1143" i="4"/>
  <c r="N1143" i="4"/>
  <c r="M1144" i="4"/>
  <c r="N1144" i="4"/>
  <c r="M1145" i="4"/>
  <c r="N1145" i="4"/>
  <c r="M1146" i="4"/>
  <c r="N1146" i="4"/>
  <c r="M1147" i="4"/>
  <c r="N1147" i="4"/>
  <c r="M1148" i="4"/>
  <c r="N1148" i="4"/>
  <c r="M1149" i="4"/>
  <c r="N1149" i="4"/>
  <c r="M1150" i="4"/>
  <c r="N1150" i="4"/>
  <c r="M1151" i="4"/>
  <c r="N1151" i="4"/>
  <c r="M1152" i="4"/>
  <c r="N1152" i="4"/>
  <c r="M1153" i="4"/>
  <c r="N1153" i="4"/>
  <c r="M1154" i="4"/>
  <c r="N1154" i="4"/>
  <c r="M1155" i="4"/>
  <c r="N1155" i="4"/>
  <c r="M1156" i="4"/>
  <c r="N1156" i="4"/>
  <c r="M1157" i="4"/>
  <c r="N1157" i="4"/>
  <c r="M1158" i="4"/>
  <c r="N1158" i="4"/>
  <c r="M1159" i="4"/>
  <c r="N1159" i="4"/>
  <c r="M1160" i="4"/>
  <c r="N1160" i="4"/>
  <c r="M1161" i="4"/>
  <c r="N1161" i="4"/>
  <c r="M1162" i="4"/>
  <c r="N1162" i="4"/>
  <c r="M1163" i="4"/>
  <c r="N1163" i="4"/>
  <c r="M1164" i="4"/>
  <c r="N1164" i="4"/>
  <c r="M1165" i="4"/>
  <c r="N1165" i="4"/>
  <c r="M1166" i="4"/>
  <c r="N1166" i="4"/>
  <c r="M1167" i="4"/>
  <c r="N1167" i="4"/>
  <c r="M1168" i="4"/>
  <c r="N1168" i="4"/>
  <c r="M1169" i="4"/>
  <c r="N1169" i="4"/>
  <c r="M1170" i="4"/>
  <c r="N1170" i="4"/>
  <c r="M1171" i="4"/>
  <c r="N1171" i="4"/>
  <c r="M1172" i="4"/>
  <c r="N1172" i="4"/>
  <c r="M1173" i="4"/>
  <c r="N1173" i="4"/>
  <c r="M1174" i="4"/>
  <c r="N1174" i="4"/>
  <c r="M1175" i="4"/>
  <c r="N1175" i="4"/>
  <c r="M1176" i="4"/>
  <c r="N1176" i="4"/>
  <c r="M1177" i="4"/>
  <c r="N1177" i="4"/>
  <c r="M1178" i="4"/>
  <c r="N1178" i="4"/>
  <c r="M1179" i="4"/>
  <c r="N1179" i="4"/>
  <c r="M1180" i="4"/>
  <c r="N1180" i="4"/>
  <c r="M1181" i="4"/>
  <c r="N1181" i="4"/>
  <c r="M1182" i="4"/>
  <c r="N1182" i="4"/>
  <c r="M1183" i="4"/>
  <c r="N1183" i="4"/>
  <c r="M1184" i="4"/>
  <c r="N1184" i="4"/>
  <c r="M1185" i="4"/>
  <c r="N1185" i="4"/>
  <c r="M1186" i="4"/>
  <c r="N1186" i="4"/>
  <c r="M1187" i="4"/>
  <c r="N1187" i="4"/>
  <c r="M1188" i="4"/>
  <c r="N1188" i="4"/>
  <c r="M1189" i="4"/>
  <c r="N1189" i="4"/>
  <c r="M1190" i="4"/>
  <c r="N1190" i="4"/>
  <c r="M1191" i="4"/>
  <c r="N1191" i="4"/>
  <c r="M1192" i="4"/>
  <c r="N1192" i="4"/>
  <c r="M1193" i="4"/>
  <c r="N1193" i="4"/>
  <c r="M1194" i="4"/>
  <c r="N1194" i="4"/>
  <c r="M1195" i="4"/>
  <c r="N1195" i="4"/>
  <c r="M1196" i="4"/>
  <c r="N1196" i="4"/>
  <c r="M1197" i="4"/>
  <c r="N1197" i="4"/>
  <c r="M1198" i="4"/>
  <c r="N1198" i="4"/>
  <c r="M1199" i="4"/>
  <c r="N1199" i="4"/>
  <c r="M1200" i="4"/>
  <c r="N1200" i="4"/>
  <c r="M1201" i="4"/>
  <c r="N1201" i="4"/>
  <c r="M1202" i="4"/>
  <c r="N1202" i="4"/>
  <c r="M1203" i="4"/>
  <c r="N1203" i="4"/>
  <c r="M1204" i="4"/>
  <c r="N1204" i="4"/>
  <c r="M1205" i="4"/>
  <c r="N1205" i="4"/>
  <c r="M1206" i="4"/>
  <c r="N1206" i="4"/>
  <c r="M1207" i="4"/>
  <c r="N1207" i="4"/>
  <c r="M1208" i="4"/>
  <c r="N1208" i="4"/>
  <c r="M1209" i="4"/>
  <c r="N1209" i="4"/>
  <c r="M1210" i="4"/>
  <c r="N1210" i="4"/>
  <c r="M1211" i="4"/>
  <c r="N1211" i="4"/>
  <c r="M1212" i="4"/>
  <c r="N1212" i="4"/>
  <c r="M1213" i="4"/>
  <c r="N1213" i="4"/>
  <c r="M1214" i="4"/>
  <c r="N1214" i="4"/>
  <c r="M1215" i="4"/>
  <c r="N1215" i="4"/>
  <c r="M1216" i="4"/>
  <c r="N1216" i="4"/>
  <c r="M1217" i="4"/>
  <c r="N1217" i="4"/>
  <c r="M1218" i="4"/>
  <c r="N1218" i="4"/>
  <c r="M1219" i="4"/>
  <c r="N1219" i="4"/>
  <c r="M1220" i="4"/>
  <c r="N1220" i="4"/>
  <c r="M1221" i="4"/>
  <c r="N1221" i="4"/>
  <c r="M1222" i="4"/>
  <c r="N1222" i="4"/>
  <c r="M1223" i="4"/>
  <c r="N1223" i="4"/>
  <c r="M1224" i="4"/>
  <c r="N1224" i="4"/>
  <c r="M1225" i="4"/>
  <c r="N1225" i="4"/>
  <c r="M1226" i="4"/>
  <c r="N1226" i="4"/>
  <c r="M1227" i="4"/>
  <c r="N1227" i="4"/>
  <c r="M1228" i="4"/>
  <c r="N1228" i="4"/>
  <c r="M1229" i="4"/>
  <c r="N1229" i="4"/>
  <c r="M1230" i="4"/>
  <c r="N1230" i="4"/>
  <c r="M1231" i="4"/>
  <c r="N1231" i="4"/>
  <c r="M1232" i="4"/>
  <c r="N1232" i="4"/>
  <c r="M1233" i="4"/>
  <c r="N1233" i="4"/>
  <c r="M1234" i="4"/>
  <c r="N1234" i="4"/>
  <c r="M1235" i="4"/>
  <c r="N1235" i="4"/>
  <c r="M1236" i="4"/>
  <c r="N1236" i="4"/>
  <c r="M1237" i="4"/>
  <c r="N1237" i="4"/>
  <c r="M1238" i="4"/>
  <c r="N1238" i="4"/>
  <c r="M1239" i="4"/>
  <c r="N1239" i="4"/>
  <c r="M1240" i="4"/>
  <c r="N1240" i="4"/>
  <c r="M1241" i="4"/>
  <c r="N1241" i="4"/>
  <c r="M1242" i="4"/>
  <c r="N1242" i="4"/>
  <c r="M1243" i="4"/>
  <c r="N1243" i="4"/>
  <c r="M1244" i="4"/>
  <c r="N1244" i="4"/>
  <c r="M1245" i="4"/>
  <c r="N1245" i="4"/>
  <c r="M1246" i="4"/>
  <c r="N1246" i="4"/>
  <c r="M1247" i="4"/>
  <c r="N1247" i="4"/>
  <c r="M1248" i="4"/>
  <c r="N1248" i="4"/>
  <c r="M1249" i="4"/>
  <c r="N1249" i="4"/>
  <c r="M1250" i="4"/>
  <c r="N1250" i="4"/>
  <c r="M1251" i="4"/>
  <c r="N1251" i="4"/>
  <c r="M1252" i="4"/>
  <c r="N1252" i="4"/>
  <c r="M1253" i="4"/>
  <c r="N1253" i="4"/>
  <c r="M1254" i="4"/>
  <c r="N1254" i="4"/>
  <c r="M1255" i="4"/>
  <c r="N1255" i="4"/>
  <c r="M1256" i="4"/>
  <c r="N1256" i="4"/>
  <c r="M1257" i="4"/>
  <c r="N1257" i="4"/>
  <c r="M1258" i="4"/>
  <c r="N1258" i="4"/>
  <c r="M1259" i="4"/>
  <c r="N1259" i="4"/>
  <c r="M1260" i="4"/>
  <c r="N1260" i="4"/>
  <c r="M1261" i="4"/>
  <c r="N1261" i="4"/>
  <c r="M1262" i="4"/>
  <c r="N1262" i="4"/>
  <c r="M1263" i="4"/>
  <c r="N1263" i="4"/>
  <c r="M1264" i="4"/>
  <c r="N1264" i="4"/>
  <c r="M1265" i="4"/>
  <c r="N1265" i="4"/>
  <c r="M1266" i="4"/>
  <c r="N1266" i="4"/>
  <c r="M1267" i="4"/>
  <c r="N1267" i="4"/>
  <c r="M1268" i="4"/>
  <c r="N1268" i="4"/>
  <c r="M1269" i="4"/>
  <c r="N1269" i="4"/>
  <c r="M1270" i="4"/>
  <c r="N1270" i="4"/>
  <c r="M1271" i="4"/>
  <c r="N1271" i="4"/>
  <c r="M1272" i="4"/>
  <c r="N1272" i="4"/>
  <c r="M1273" i="4"/>
  <c r="N1273" i="4"/>
  <c r="M1274" i="4"/>
  <c r="N1274" i="4"/>
  <c r="M1275" i="4"/>
  <c r="N1275" i="4"/>
  <c r="M1276" i="4"/>
  <c r="N1276" i="4"/>
  <c r="M1277" i="4"/>
  <c r="N1277" i="4"/>
  <c r="M1278" i="4"/>
  <c r="N1278" i="4"/>
  <c r="M1279" i="4"/>
  <c r="N1279" i="4"/>
  <c r="M1280" i="4"/>
  <c r="N1280" i="4"/>
  <c r="M1281" i="4"/>
  <c r="N1281" i="4"/>
  <c r="M1282" i="4"/>
  <c r="N1282" i="4"/>
  <c r="M1283" i="4"/>
  <c r="N1283" i="4"/>
  <c r="M1284" i="4"/>
  <c r="N1284" i="4"/>
  <c r="M1285" i="4"/>
  <c r="N1285" i="4"/>
  <c r="M1286" i="4"/>
  <c r="N1286" i="4"/>
  <c r="M1287" i="4"/>
  <c r="N1287" i="4"/>
  <c r="M1288" i="4"/>
  <c r="N1288" i="4"/>
  <c r="M1289" i="4"/>
  <c r="N1289" i="4"/>
  <c r="M1290" i="4"/>
  <c r="N1290" i="4"/>
  <c r="M1291" i="4"/>
  <c r="N1291" i="4"/>
  <c r="M1292" i="4"/>
  <c r="N1292" i="4"/>
  <c r="M1293" i="4"/>
  <c r="N1293" i="4"/>
  <c r="M1294" i="4"/>
  <c r="N1294" i="4"/>
  <c r="M1295" i="4"/>
  <c r="N1295" i="4"/>
  <c r="M1296" i="4"/>
  <c r="N1296" i="4"/>
  <c r="M1297" i="4"/>
  <c r="N1297" i="4"/>
  <c r="M1298" i="4"/>
  <c r="N1298" i="4"/>
  <c r="M1299" i="4"/>
  <c r="N1299" i="4"/>
  <c r="M1300" i="4"/>
  <c r="N1300" i="4"/>
  <c r="M1301" i="4"/>
  <c r="N1301" i="4"/>
  <c r="M1302" i="4"/>
  <c r="N1302" i="4"/>
  <c r="M1303" i="4"/>
  <c r="N1303" i="4"/>
  <c r="M1304" i="4"/>
  <c r="N1304" i="4"/>
  <c r="M1305" i="4"/>
  <c r="N1305" i="4"/>
  <c r="M1306" i="4"/>
  <c r="N1306" i="4"/>
  <c r="M1307" i="4"/>
  <c r="N1307" i="4"/>
  <c r="M1308" i="4"/>
  <c r="N1308" i="4"/>
  <c r="M1309" i="4"/>
  <c r="N1309" i="4"/>
  <c r="M1310" i="4"/>
  <c r="N1310" i="4"/>
  <c r="M1311" i="4"/>
  <c r="N1311" i="4"/>
  <c r="M1312" i="4"/>
  <c r="N1312" i="4"/>
  <c r="M1313" i="4"/>
  <c r="N1313" i="4"/>
  <c r="M1314" i="4"/>
  <c r="N1314" i="4"/>
  <c r="M1315" i="4"/>
  <c r="N1315" i="4"/>
  <c r="M1316" i="4"/>
  <c r="N1316" i="4"/>
  <c r="M1317" i="4"/>
  <c r="N1317" i="4"/>
  <c r="M1318" i="4"/>
  <c r="N1318" i="4"/>
  <c r="M1319" i="4"/>
  <c r="N1319" i="4"/>
  <c r="M1320" i="4"/>
  <c r="N1320" i="4"/>
  <c r="M1321" i="4"/>
  <c r="N1321" i="4"/>
  <c r="M1322" i="4"/>
  <c r="N1322" i="4"/>
  <c r="M1323" i="4"/>
  <c r="N1323" i="4"/>
  <c r="M1324" i="4"/>
  <c r="N1324" i="4"/>
  <c r="M1325" i="4"/>
  <c r="N1325" i="4"/>
  <c r="M1326" i="4"/>
  <c r="N1326" i="4"/>
  <c r="M1327" i="4"/>
  <c r="N1327" i="4"/>
  <c r="M1328" i="4"/>
  <c r="N1328" i="4"/>
  <c r="M1329" i="4"/>
  <c r="N1329" i="4"/>
  <c r="M1330" i="4"/>
  <c r="N1330" i="4"/>
  <c r="M1331" i="4"/>
  <c r="N1331" i="4"/>
  <c r="M1332" i="4"/>
  <c r="N1332" i="4"/>
  <c r="M1333" i="4"/>
  <c r="N1333" i="4"/>
  <c r="M1334" i="4"/>
  <c r="N1334" i="4"/>
  <c r="M1335" i="4"/>
  <c r="N1335" i="4"/>
  <c r="N1336" i="4"/>
  <c r="M1337" i="4"/>
  <c r="N1337" i="4"/>
  <c r="M1338" i="4"/>
  <c r="N1338" i="4"/>
  <c r="M1339" i="4"/>
  <c r="N1339" i="4"/>
  <c r="M1340" i="4"/>
  <c r="N1340" i="4"/>
  <c r="M1341" i="4"/>
  <c r="N1341" i="4"/>
  <c r="M1342" i="4"/>
  <c r="N1342" i="4"/>
  <c r="M1343" i="4"/>
  <c r="N1343" i="4"/>
  <c r="M1344" i="4"/>
  <c r="N1344" i="4"/>
  <c r="M1345" i="4"/>
  <c r="N1345" i="4"/>
  <c r="M1346" i="4"/>
  <c r="N1346" i="4"/>
  <c r="M1347" i="4"/>
  <c r="N1347" i="4"/>
  <c r="M1348" i="4"/>
  <c r="N1348" i="4"/>
  <c r="M1349" i="4"/>
  <c r="N1349" i="4"/>
  <c r="M1350" i="4"/>
  <c r="N1350" i="4"/>
  <c r="M1351" i="4"/>
  <c r="N1351" i="4"/>
  <c r="M1352" i="4"/>
  <c r="N1352" i="4"/>
  <c r="M1353" i="4"/>
  <c r="N1353" i="4"/>
  <c r="M1354" i="4"/>
  <c r="N1354" i="4"/>
  <c r="M1355" i="4"/>
  <c r="N1355" i="4"/>
  <c r="M1356" i="4"/>
  <c r="N1356" i="4"/>
  <c r="M1357" i="4"/>
  <c r="N1357" i="4"/>
  <c r="M1358" i="4"/>
  <c r="N1358" i="4"/>
  <c r="M1359" i="4"/>
  <c r="N1359" i="4"/>
  <c r="M1360" i="4"/>
  <c r="N1360" i="4"/>
  <c r="M1361" i="4"/>
  <c r="N1361" i="4"/>
  <c r="M1362" i="4"/>
  <c r="N1362" i="4"/>
  <c r="M1363" i="4"/>
  <c r="N1363" i="4"/>
  <c r="M1364" i="4"/>
  <c r="N1364" i="4"/>
  <c r="M1365" i="4"/>
  <c r="N1365" i="4"/>
  <c r="M1366" i="4"/>
  <c r="N1366" i="4"/>
  <c r="M1367" i="4"/>
  <c r="N1367" i="4"/>
  <c r="M1368" i="4"/>
  <c r="N1368" i="4"/>
  <c r="M1369" i="4"/>
  <c r="N1369" i="4"/>
  <c r="M1370" i="4"/>
  <c r="N1370" i="4"/>
  <c r="M1371" i="4"/>
  <c r="N1371" i="4"/>
  <c r="M1372" i="4"/>
  <c r="N1372" i="4"/>
  <c r="M1373" i="4"/>
  <c r="N1373" i="4"/>
  <c r="M1374" i="4"/>
  <c r="N1374" i="4"/>
  <c r="M1375" i="4"/>
  <c r="N1375" i="4"/>
  <c r="M1376" i="4"/>
  <c r="N1376" i="4"/>
  <c r="M1377" i="4"/>
  <c r="N1377" i="4"/>
  <c r="M1378" i="4"/>
  <c r="N1378" i="4"/>
  <c r="M1379" i="4"/>
  <c r="N1379" i="4"/>
  <c r="M1380" i="4"/>
  <c r="N1380" i="4"/>
  <c r="M1381" i="4"/>
  <c r="N1381" i="4"/>
  <c r="M1382" i="4"/>
  <c r="N1382" i="4"/>
  <c r="M1383" i="4"/>
  <c r="N1383" i="4"/>
  <c r="M1384" i="4"/>
  <c r="N1384" i="4"/>
  <c r="M1385" i="4"/>
  <c r="N1385" i="4"/>
  <c r="M1386" i="4"/>
  <c r="N1386" i="4"/>
  <c r="M1387" i="4"/>
  <c r="N1387" i="4"/>
  <c r="M1388" i="4"/>
  <c r="N1388" i="4"/>
  <c r="M1389" i="4"/>
  <c r="N1389" i="4"/>
  <c r="M1390" i="4"/>
  <c r="N1390" i="4"/>
  <c r="M1391" i="4"/>
  <c r="N1391" i="4"/>
  <c r="M1392" i="4"/>
  <c r="N1392" i="4"/>
  <c r="M1393" i="4"/>
  <c r="N1393" i="4"/>
  <c r="M1394" i="4"/>
  <c r="N1394" i="4"/>
  <c r="M1395" i="4"/>
  <c r="N1395" i="4"/>
  <c r="M1396" i="4"/>
  <c r="N1396" i="4"/>
  <c r="M1397" i="4"/>
  <c r="N1397" i="4"/>
  <c r="M1398" i="4"/>
  <c r="N1398" i="4"/>
  <c r="M1399" i="4"/>
  <c r="N1399" i="4"/>
  <c r="M1400" i="4"/>
  <c r="N1400" i="4"/>
  <c r="M1401" i="4"/>
  <c r="N1401" i="4"/>
  <c r="M1402" i="4"/>
  <c r="N1402" i="4"/>
  <c r="M1403" i="4"/>
  <c r="N1403" i="4"/>
  <c r="M1404" i="4"/>
  <c r="N1404" i="4"/>
  <c r="M1405" i="4"/>
  <c r="N1405" i="4"/>
  <c r="M1406" i="4"/>
  <c r="N1406" i="4"/>
  <c r="M1407" i="4"/>
  <c r="N1407" i="4"/>
  <c r="M1408" i="4"/>
  <c r="N1408" i="4"/>
  <c r="M1409" i="4"/>
  <c r="N1409" i="4"/>
  <c r="M1410" i="4"/>
  <c r="N1410" i="4"/>
  <c r="M1411" i="4"/>
  <c r="N1411" i="4"/>
  <c r="M1412" i="4"/>
  <c r="N1412" i="4"/>
  <c r="M1413" i="4"/>
  <c r="N1413" i="4"/>
  <c r="M1414" i="4"/>
  <c r="N1414" i="4"/>
  <c r="M1415" i="4"/>
  <c r="N1415" i="4"/>
  <c r="M1416" i="4"/>
  <c r="N1416" i="4"/>
  <c r="M1417" i="4"/>
  <c r="N1417" i="4"/>
  <c r="M1418" i="4"/>
  <c r="N1418" i="4"/>
  <c r="M1419" i="4"/>
  <c r="N1419" i="4"/>
  <c r="M1420" i="4"/>
  <c r="N1420" i="4"/>
  <c r="M1421" i="4"/>
  <c r="N1421" i="4"/>
  <c r="M1422" i="4"/>
  <c r="N1422" i="4"/>
  <c r="M1423" i="4"/>
  <c r="N1423" i="4"/>
  <c r="M1424" i="4"/>
  <c r="N1424" i="4"/>
  <c r="M1425" i="4"/>
  <c r="N1425" i="4"/>
  <c r="M1426" i="4"/>
  <c r="N1426" i="4"/>
  <c r="M1427" i="4"/>
  <c r="N1427" i="4"/>
  <c r="M1428" i="4"/>
  <c r="N1428" i="4"/>
  <c r="M1429" i="4"/>
  <c r="N1429" i="4"/>
  <c r="M1430" i="4"/>
  <c r="N1430" i="4"/>
  <c r="M1431" i="4"/>
  <c r="N1431" i="4"/>
  <c r="M1432" i="4"/>
  <c r="N1432" i="4"/>
  <c r="M1433" i="4"/>
  <c r="N1433" i="4"/>
  <c r="M1434" i="4"/>
  <c r="N1434" i="4"/>
  <c r="M1435" i="4"/>
  <c r="N1435" i="4"/>
  <c r="M1436" i="4"/>
  <c r="N1436" i="4"/>
  <c r="M1437" i="4"/>
  <c r="N1437" i="4"/>
  <c r="M1438" i="4"/>
  <c r="N1438" i="4"/>
  <c r="M1439" i="4"/>
  <c r="N1439" i="4"/>
  <c r="M1440" i="4"/>
  <c r="N1440" i="4"/>
  <c r="M1441" i="4"/>
  <c r="N1441" i="4"/>
  <c r="M1442" i="4"/>
  <c r="N1442" i="4"/>
  <c r="M1443" i="4"/>
  <c r="N1443" i="4"/>
  <c r="M1444" i="4"/>
  <c r="N1444" i="4"/>
  <c r="M1445" i="4"/>
  <c r="N1445" i="4"/>
  <c r="M1446" i="4"/>
  <c r="N1446" i="4"/>
  <c r="M1447" i="4"/>
  <c r="N1447" i="4"/>
  <c r="M1448" i="4"/>
  <c r="N1448" i="4"/>
  <c r="M1449" i="4"/>
  <c r="N1449" i="4"/>
  <c r="M1450" i="4"/>
  <c r="N1450" i="4"/>
  <c r="M1451" i="4"/>
  <c r="N1451" i="4"/>
  <c r="M1452" i="4"/>
  <c r="N1452" i="4"/>
  <c r="M1453" i="4"/>
  <c r="N1453" i="4"/>
  <c r="M1454" i="4"/>
  <c r="N1454" i="4"/>
  <c r="M1455" i="4"/>
  <c r="N1455" i="4"/>
  <c r="M1456" i="4"/>
  <c r="N1456" i="4"/>
  <c r="M1457" i="4"/>
  <c r="N1457" i="4"/>
  <c r="M1458" i="4"/>
  <c r="N1458" i="4"/>
  <c r="M1459" i="4"/>
  <c r="N1459" i="4"/>
  <c r="M1460" i="4"/>
  <c r="N1460" i="4"/>
  <c r="M1461" i="4"/>
  <c r="N1461" i="4"/>
  <c r="M1462" i="4"/>
  <c r="N1462" i="4"/>
  <c r="M1463" i="4"/>
  <c r="N1463" i="4"/>
  <c r="M1464" i="4"/>
  <c r="N1464" i="4"/>
  <c r="M1465" i="4"/>
  <c r="N1465" i="4"/>
  <c r="M1466" i="4"/>
  <c r="N1466" i="4"/>
  <c r="M1467" i="4"/>
  <c r="N1467" i="4"/>
  <c r="M1468" i="4"/>
  <c r="N1468" i="4"/>
  <c r="M1469" i="4"/>
  <c r="N1469" i="4"/>
  <c r="M1470" i="4"/>
  <c r="N1470" i="4"/>
  <c r="M1471" i="4"/>
  <c r="N1471" i="4"/>
  <c r="M1472" i="4"/>
  <c r="N1472" i="4"/>
  <c r="M1473" i="4"/>
  <c r="N1473" i="4"/>
  <c r="M1474" i="4"/>
  <c r="N1474" i="4"/>
  <c r="M1475" i="4"/>
  <c r="N1475" i="4"/>
  <c r="M1476" i="4"/>
  <c r="N1476" i="4"/>
  <c r="M1477" i="4"/>
  <c r="N1477" i="4"/>
  <c r="M1478" i="4"/>
  <c r="N1478" i="4"/>
  <c r="M1479" i="4"/>
  <c r="N1479" i="4"/>
  <c r="M1480" i="4"/>
  <c r="N1480" i="4"/>
  <c r="M1481" i="4"/>
  <c r="N1481" i="4"/>
  <c r="M1482" i="4"/>
  <c r="N1482" i="4"/>
  <c r="M1483" i="4"/>
  <c r="N1483" i="4"/>
  <c r="M1484" i="4"/>
  <c r="N1484" i="4"/>
  <c r="M1485" i="4"/>
  <c r="N1485" i="4"/>
  <c r="M1486" i="4"/>
  <c r="N1486" i="4"/>
  <c r="M1487" i="4"/>
  <c r="N1487" i="4"/>
  <c r="M1488" i="4"/>
  <c r="N1488" i="4"/>
  <c r="M1489" i="4"/>
  <c r="N1489" i="4"/>
  <c r="M1490" i="4"/>
  <c r="N1490" i="4"/>
  <c r="M1491" i="4"/>
  <c r="N1491" i="4"/>
  <c r="M1492" i="4"/>
  <c r="N1492" i="4"/>
  <c r="M1493" i="4"/>
  <c r="N1493" i="4"/>
  <c r="M1494" i="4"/>
  <c r="N1494" i="4"/>
  <c r="M1495" i="4"/>
  <c r="N1495" i="4"/>
  <c r="M1496" i="4"/>
  <c r="N1496" i="4"/>
  <c r="M1497" i="4"/>
  <c r="N1497" i="4"/>
  <c r="M1498" i="4"/>
  <c r="N1498" i="4"/>
  <c r="M1499" i="4"/>
  <c r="N1499" i="4"/>
  <c r="M1500" i="4"/>
  <c r="N1500" i="4"/>
  <c r="M1501" i="4"/>
  <c r="N1501" i="4"/>
  <c r="M1502" i="4"/>
  <c r="N1502" i="4"/>
  <c r="M1503" i="4"/>
  <c r="N1503" i="4"/>
  <c r="M1504" i="4"/>
  <c r="N1504" i="4"/>
  <c r="M1505" i="4"/>
  <c r="N1505" i="4"/>
  <c r="M1506" i="4"/>
  <c r="N1506" i="4"/>
  <c r="M1507" i="4"/>
  <c r="N1507" i="4"/>
  <c r="M1508" i="4"/>
  <c r="N1508" i="4"/>
  <c r="M1509" i="4"/>
  <c r="N1509" i="4"/>
  <c r="M1510" i="4"/>
  <c r="N1510" i="4"/>
  <c r="M1511" i="4"/>
  <c r="N1511" i="4"/>
  <c r="M1512" i="4"/>
  <c r="N1512" i="4"/>
  <c r="M1513" i="4"/>
  <c r="N1513" i="4"/>
  <c r="M1514" i="4"/>
  <c r="N1514" i="4"/>
  <c r="M1515" i="4"/>
  <c r="N1515" i="4"/>
  <c r="M1516" i="4"/>
  <c r="N1516" i="4"/>
  <c r="M1517" i="4"/>
  <c r="N1517" i="4"/>
  <c r="M1518" i="4"/>
  <c r="N1518" i="4"/>
  <c r="M1519" i="4"/>
  <c r="N1519" i="4"/>
  <c r="M1520" i="4"/>
  <c r="N1520" i="4"/>
  <c r="M1521" i="4"/>
  <c r="N1521" i="4"/>
  <c r="M1522" i="4"/>
  <c r="N1522" i="4"/>
  <c r="M1523" i="4"/>
  <c r="N1523" i="4"/>
  <c r="M1524" i="4"/>
  <c r="N1524" i="4"/>
  <c r="M1525" i="4"/>
  <c r="N1525" i="4"/>
  <c r="M1526" i="4"/>
  <c r="N1526" i="4"/>
  <c r="M1527" i="4"/>
  <c r="N1527" i="4"/>
  <c r="M1528" i="4"/>
  <c r="N1528" i="4"/>
  <c r="M1529" i="4"/>
  <c r="N1529" i="4"/>
  <c r="M1530" i="4"/>
  <c r="N1530" i="4"/>
  <c r="M1531" i="4"/>
  <c r="N1531" i="4"/>
  <c r="M1532" i="4"/>
  <c r="N1532" i="4"/>
  <c r="M1533" i="4"/>
  <c r="N1533" i="4"/>
  <c r="M1534" i="4"/>
  <c r="N1534" i="4"/>
  <c r="M1535" i="4"/>
  <c r="N1535" i="4"/>
  <c r="M1536" i="4"/>
  <c r="N1536" i="4"/>
  <c r="M1537" i="4"/>
  <c r="N1537" i="4"/>
  <c r="M1538" i="4"/>
  <c r="N1538" i="4"/>
  <c r="M1539" i="4"/>
  <c r="N1539" i="4"/>
  <c r="M1540" i="4"/>
  <c r="N1540" i="4"/>
  <c r="M1541" i="4"/>
  <c r="N1541" i="4"/>
  <c r="M1542" i="4"/>
  <c r="N1542" i="4"/>
  <c r="M1543" i="4"/>
  <c r="N1543" i="4"/>
  <c r="M1544" i="4"/>
  <c r="N1544" i="4"/>
  <c r="M1545" i="4"/>
  <c r="N1545" i="4"/>
  <c r="M1546" i="4"/>
  <c r="N1546" i="4"/>
  <c r="M1547" i="4"/>
  <c r="N1547" i="4"/>
  <c r="M1548" i="4"/>
  <c r="N1548" i="4"/>
  <c r="M1549" i="4"/>
  <c r="N1549" i="4"/>
  <c r="M1550" i="4"/>
  <c r="N1550" i="4"/>
  <c r="M1551" i="4"/>
  <c r="N1551" i="4"/>
  <c r="M1552" i="4"/>
  <c r="N1552" i="4"/>
  <c r="M1553" i="4"/>
  <c r="N1553" i="4"/>
  <c r="M1554" i="4"/>
  <c r="N1554" i="4"/>
  <c r="M1555" i="4"/>
  <c r="N1555" i="4"/>
  <c r="M1556" i="4"/>
  <c r="N1556" i="4"/>
  <c r="M1557" i="4"/>
  <c r="N1557" i="4"/>
  <c r="M1558" i="4"/>
  <c r="N1558" i="4"/>
  <c r="M1559" i="4"/>
  <c r="N1559" i="4"/>
  <c r="M1560" i="4"/>
  <c r="N1560" i="4"/>
  <c r="M1561" i="4"/>
  <c r="N1561" i="4"/>
  <c r="M1562" i="4"/>
  <c r="N1562" i="4"/>
  <c r="M1563" i="4"/>
  <c r="N1563" i="4"/>
  <c r="M1564" i="4"/>
  <c r="N1564" i="4"/>
  <c r="M1565" i="4"/>
  <c r="N1565" i="4"/>
  <c r="M1566" i="4"/>
  <c r="N1566" i="4"/>
  <c r="M1567" i="4"/>
  <c r="N1567" i="4"/>
  <c r="M1568" i="4"/>
  <c r="N1568" i="4"/>
  <c r="M1569" i="4"/>
  <c r="N1569" i="4"/>
  <c r="M1570" i="4"/>
  <c r="N1570" i="4"/>
  <c r="M1571" i="4"/>
  <c r="N1571" i="4"/>
  <c r="M1572" i="4"/>
  <c r="N1572" i="4"/>
  <c r="M1573" i="4"/>
  <c r="N1573" i="4"/>
  <c r="M1574" i="4"/>
  <c r="N1574" i="4"/>
  <c r="M1575" i="4"/>
  <c r="N1575" i="4"/>
  <c r="M1576" i="4"/>
  <c r="N1576" i="4"/>
  <c r="M1577" i="4"/>
  <c r="N1577" i="4"/>
  <c r="N1578" i="4"/>
  <c r="N1579" i="4"/>
  <c r="M1580" i="4"/>
  <c r="N1580" i="4"/>
  <c r="M1581" i="4"/>
  <c r="N1581" i="4"/>
  <c r="M1582" i="4"/>
  <c r="N1582" i="4"/>
  <c r="M1583" i="4"/>
  <c r="N1583" i="4"/>
  <c r="M1584" i="4"/>
  <c r="N1584" i="4"/>
  <c r="M1585" i="4"/>
  <c r="N1585" i="4"/>
  <c r="M1586" i="4"/>
  <c r="N1586" i="4"/>
  <c r="M1587" i="4"/>
  <c r="N1587" i="4"/>
  <c r="M1588" i="4"/>
  <c r="N1588" i="4"/>
  <c r="M1589" i="4"/>
  <c r="N1589" i="4"/>
  <c r="M1590" i="4"/>
  <c r="N1590" i="4"/>
  <c r="M1591" i="4"/>
  <c r="N1591" i="4"/>
  <c r="M1592" i="4"/>
  <c r="N1592" i="4"/>
  <c r="M1593" i="4"/>
  <c r="N1593" i="4"/>
  <c r="M1594" i="4"/>
  <c r="N1594" i="4"/>
  <c r="M1595" i="4"/>
  <c r="N1595" i="4"/>
  <c r="M1596" i="4"/>
  <c r="N1596" i="4"/>
  <c r="M1597" i="4"/>
  <c r="N1597" i="4"/>
  <c r="M1598" i="4"/>
  <c r="N1598" i="4"/>
  <c r="M1599" i="4"/>
  <c r="N1599" i="4"/>
  <c r="M1600" i="4"/>
  <c r="N1600" i="4"/>
  <c r="M1601" i="4"/>
  <c r="N1601" i="4"/>
  <c r="M1602" i="4"/>
  <c r="N1602" i="4"/>
  <c r="M1603" i="4"/>
  <c r="N1603" i="4"/>
  <c r="M1604" i="4"/>
  <c r="N1604" i="4"/>
  <c r="M1605" i="4"/>
  <c r="N1605" i="4"/>
  <c r="M1606" i="4"/>
  <c r="N1606" i="4"/>
  <c r="M1607" i="4"/>
  <c r="N1607" i="4"/>
  <c r="M1608" i="4"/>
  <c r="N1608" i="4"/>
  <c r="M1609" i="4"/>
  <c r="N1609" i="4"/>
  <c r="M1610" i="4"/>
  <c r="N1610" i="4"/>
  <c r="M1611" i="4"/>
  <c r="N1611" i="4"/>
  <c r="M1612" i="4"/>
  <c r="N1612" i="4"/>
  <c r="M1613" i="4"/>
  <c r="N1613" i="4"/>
  <c r="M1614" i="4"/>
  <c r="N1614" i="4"/>
  <c r="M1615" i="4"/>
  <c r="N1615" i="4"/>
  <c r="M1616" i="4"/>
  <c r="N1616" i="4"/>
  <c r="M1617" i="4"/>
  <c r="N1617" i="4"/>
  <c r="M1618" i="4"/>
  <c r="N1618" i="4"/>
  <c r="M1619" i="4"/>
  <c r="N1619" i="4"/>
  <c r="M1620" i="4"/>
  <c r="N1620" i="4"/>
  <c r="M1621" i="4"/>
  <c r="N1621" i="4"/>
  <c r="M1622" i="4"/>
  <c r="N1622" i="4"/>
  <c r="M1623" i="4"/>
  <c r="N1623" i="4"/>
  <c r="M1624" i="4"/>
  <c r="N1624" i="4"/>
  <c r="M1625" i="4"/>
  <c r="N1625" i="4"/>
  <c r="M1626" i="4"/>
  <c r="N1626" i="4"/>
  <c r="M1627" i="4"/>
  <c r="N1627" i="4"/>
  <c r="M1628" i="4"/>
  <c r="N1628" i="4"/>
  <c r="M1629" i="4"/>
  <c r="N1629" i="4"/>
  <c r="M1630" i="4"/>
  <c r="N1630" i="4"/>
  <c r="M1631" i="4"/>
  <c r="N1631" i="4"/>
  <c r="M1632" i="4"/>
  <c r="N1632" i="4"/>
  <c r="M1633" i="4"/>
  <c r="N1633" i="4"/>
  <c r="M1634" i="4"/>
  <c r="N1634" i="4"/>
  <c r="M1635" i="4"/>
  <c r="N1635" i="4"/>
  <c r="M1636" i="4"/>
  <c r="N1636" i="4"/>
  <c r="M1637" i="4"/>
  <c r="N1637" i="4"/>
  <c r="M1638" i="4"/>
  <c r="N1638" i="4"/>
  <c r="M1639" i="4"/>
  <c r="N1639" i="4"/>
  <c r="M1640" i="4"/>
  <c r="N1640" i="4"/>
  <c r="M1641" i="4"/>
  <c r="N1641" i="4"/>
  <c r="M1642" i="4"/>
  <c r="N1642" i="4"/>
  <c r="M1643" i="4"/>
  <c r="N1643" i="4"/>
  <c r="M1644" i="4"/>
  <c r="N1644" i="4"/>
  <c r="M1645" i="4"/>
  <c r="N1645" i="4"/>
  <c r="M1646" i="4"/>
  <c r="N1646" i="4"/>
  <c r="M1647" i="4"/>
  <c r="N1647" i="4"/>
  <c r="M1648" i="4"/>
  <c r="N1648" i="4"/>
  <c r="M1649" i="4"/>
  <c r="N1649" i="4"/>
  <c r="M1650" i="4"/>
  <c r="N1650" i="4"/>
  <c r="M1651" i="4"/>
  <c r="N1651" i="4"/>
  <c r="M1652" i="4"/>
  <c r="N1652" i="4"/>
  <c r="M1653" i="4"/>
  <c r="N1653" i="4"/>
  <c r="M1654" i="4"/>
  <c r="N1654" i="4"/>
  <c r="M1655" i="4"/>
  <c r="N1655" i="4"/>
  <c r="M1656" i="4"/>
  <c r="N1656" i="4"/>
  <c r="M1657" i="4"/>
  <c r="N1657" i="4"/>
  <c r="M1658" i="4"/>
  <c r="N1658" i="4"/>
  <c r="M1659" i="4"/>
  <c r="N1659" i="4"/>
  <c r="M1660" i="4"/>
  <c r="N1660" i="4"/>
  <c r="M1661" i="4"/>
  <c r="N1661" i="4"/>
  <c r="M1662" i="4"/>
  <c r="N1662" i="4"/>
  <c r="M1663" i="4"/>
  <c r="N1663" i="4"/>
  <c r="M1664" i="4"/>
  <c r="N1664" i="4"/>
  <c r="M1665" i="4"/>
  <c r="N1665" i="4"/>
  <c r="M1666" i="4"/>
  <c r="N1666" i="4"/>
  <c r="M1667" i="4"/>
  <c r="N1667" i="4"/>
  <c r="M1668" i="4"/>
  <c r="N1668" i="4"/>
  <c r="M1669" i="4"/>
  <c r="N1669" i="4"/>
  <c r="M1670" i="4"/>
  <c r="N1670" i="4"/>
  <c r="M1671" i="4"/>
  <c r="N1671" i="4"/>
  <c r="M1672" i="4"/>
  <c r="N1672" i="4"/>
  <c r="M1673" i="4"/>
  <c r="N1673" i="4"/>
  <c r="M1674" i="4"/>
  <c r="N1674" i="4"/>
  <c r="M1675" i="4"/>
  <c r="N1675" i="4"/>
  <c r="M1676" i="4"/>
  <c r="N1676" i="4"/>
  <c r="M1677" i="4"/>
  <c r="N1677" i="4"/>
  <c r="M1678" i="4"/>
  <c r="N1678" i="4"/>
  <c r="M1679" i="4"/>
  <c r="N1679" i="4"/>
  <c r="M1680" i="4"/>
  <c r="N1680" i="4"/>
  <c r="M1681" i="4"/>
  <c r="N1681" i="4"/>
  <c r="M1682" i="4"/>
  <c r="N1682" i="4"/>
  <c r="M1683" i="4"/>
  <c r="N1683" i="4"/>
  <c r="M1684" i="4"/>
  <c r="N1684" i="4"/>
  <c r="M1685" i="4"/>
  <c r="N1685" i="4"/>
  <c r="M1686" i="4"/>
  <c r="N1686" i="4"/>
  <c r="M1687" i="4"/>
  <c r="N1687" i="4"/>
  <c r="M1688" i="4"/>
  <c r="N1688" i="4"/>
  <c r="M1689" i="4"/>
  <c r="N1689" i="4"/>
  <c r="M1690" i="4"/>
  <c r="N1690" i="4"/>
  <c r="M1691" i="4"/>
  <c r="N1691" i="4"/>
  <c r="M1692" i="4"/>
  <c r="N1692" i="4"/>
  <c r="M1693" i="4"/>
  <c r="N1693" i="4"/>
  <c r="M1694" i="4"/>
  <c r="N1694" i="4"/>
  <c r="M1695" i="4"/>
  <c r="N1695" i="4"/>
  <c r="M1696" i="4"/>
  <c r="N1696" i="4"/>
  <c r="M1697" i="4"/>
  <c r="N1697" i="4"/>
  <c r="M1698" i="4"/>
  <c r="N1698" i="4"/>
  <c r="M1699" i="4"/>
  <c r="N1699" i="4"/>
  <c r="M1700" i="4"/>
  <c r="N1700" i="4"/>
  <c r="M1701" i="4"/>
  <c r="N1701" i="4"/>
  <c r="M1702" i="4"/>
  <c r="N1702" i="4"/>
  <c r="M1703" i="4"/>
  <c r="N1703" i="4"/>
  <c r="M1704" i="4"/>
  <c r="N1704" i="4"/>
  <c r="M1705" i="4"/>
  <c r="N1705" i="4"/>
  <c r="M1706" i="4"/>
  <c r="N1706" i="4"/>
  <c r="M1707" i="4"/>
  <c r="N1707" i="4"/>
  <c r="M1708" i="4"/>
  <c r="N1708" i="4"/>
  <c r="J3" i="4"/>
  <c r="J4" i="4" s="1"/>
  <c r="J5" i="4" s="1"/>
  <c r="J135" i="4"/>
  <c r="J136" i="4" s="1"/>
  <c r="J137" i="4" s="1"/>
  <c r="J138" i="4" s="1"/>
  <c r="J145" i="4"/>
  <c r="M146" i="4" s="1"/>
  <c r="J184" i="4"/>
  <c r="M184" i="4" s="1"/>
  <c r="J222" i="4"/>
  <c r="M222" i="4" s="1"/>
  <c r="J315" i="4"/>
  <c r="M316" i="4" s="1"/>
  <c r="J359" i="4"/>
  <c r="M360" i="4" s="1"/>
  <c r="I3" i="4"/>
  <c r="I4" i="4" s="1"/>
  <c r="I5" i="4" s="1"/>
  <c r="I6" i="4" s="1"/>
  <c r="I7" i="4" s="1"/>
  <c r="I8" i="4" s="1"/>
  <c r="I9" i="4" s="1"/>
  <c r="I10" i="4" s="1"/>
  <c r="I11" i="4" s="1"/>
  <c r="I12" i="4" s="1"/>
  <c r="I13" i="4" s="1"/>
  <c r="I14" i="4" s="1"/>
  <c r="I15" i="4" s="1"/>
  <c r="I16" i="4" s="1"/>
  <c r="I17" i="4" s="1"/>
  <c r="I18" i="4" s="1"/>
  <c r="I19" i="4" s="1"/>
  <c r="I20" i="4" s="1"/>
  <c r="I21" i="4" s="1"/>
  <c r="I22" i="4" s="1"/>
  <c r="I23" i="4" s="1"/>
  <c r="I24" i="4" s="1"/>
  <c r="I25" i="4" s="1"/>
  <c r="I26" i="4" s="1"/>
  <c r="I27" i="4" s="1"/>
  <c r="I28" i="4" s="1"/>
  <c r="I29" i="4" s="1"/>
  <c r="I30" i="4" s="1"/>
  <c r="I31" i="4" s="1"/>
  <c r="I32" i="4" s="1"/>
  <c r="I33" i="4" s="1"/>
  <c r="I34" i="4" s="1"/>
  <c r="I35" i="4" s="1"/>
  <c r="I36" i="4" s="1"/>
  <c r="I37" i="4" s="1"/>
  <c r="I38" i="4" s="1"/>
  <c r="I39" i="4" s="1"/>
  <c r="I40" i="4" s="1"/>
  <c r="I41" i="4" s="1"/>
  <c r="I42" i="4" s="1"/>
  <c r="I43" i="4" s="1"/>
  <c r="I44" i="4" s="1"/>
  <c r="I45" i="4" s="1"/>
  <c r="I46" i="4" s="1"/>
  <c r="I47" i="4" s="1"/>
  <c r="I48" i="4" s="1"/>
  <c r="I49" i="4" s="1"/>
  <c r="I50" i="4" s="1"/>
  <c r="I51" i="4" s="1"/>
  <c r="I52" i="4" s="1"/>
  <c r="I53" i="4" s="1"/>
  <c r="I54" i="4" s="1"/>
  <c r="I55" i="4" s="1"/>
  <c r="I56" i="4" s="1"/>
  <c r="I57" i="4" s="1"/>
  <c r="I58" i="4" s="1"/>
  <c r="I59" i="4" s="1"/>
  <c r="I60" i="4" s="1"/>
  <c r="I61" i="4" s="1"/>
  <c r="I62" i="4" s="1"/>
  <c r="I63" i="4" s="1"/>
  <c r="I64" i="4" s="1"/>
  <c r="I65" i="4" s="1"/>
  <c r="I66" i="4" s="1"/>
  <c r="I67" i="4" s="1"/>
  <c r="I68" i="4" s="1"/>
  <c r="I69" i="4" s="1"/>
  <c r="I70" i="4" s="1"/>
  <c r="I71" i="4" s="1"/>
  <c r="I72" i="4" s="1"/>
  <c r="I73" i="4" s="1"/>
  <c r="I74" i="4" s="1"/>
  <c r="I75" i="4" s="1"/>
  <c r="I76" i="4" s="1"/>
  <c r="I77" i="4" s="1"/>
  <c r="I78" i="4" s="1"/>
  <c r="I79" i="4" s="1"/>
  <c r="I80" i="4" s="1"/>
  <c r="I81" i="4" s="1"/>
  <c r="I82" i="4" s="1"/>
  <c r="I83" i="4" s="1"/>
  <c r="I84" i="4" s="1"/>
  <c r="I85" i="4" s="1"/>
  <c r="I86" i="4" s="1"/>
  <c r="I87" i="4" s="1"/>
  <c r="I88" i="4" s="1"/>
  <c r="I89" i="4" s="1"/>
  <c r="I90" i="4" s="1"/>
  <c r="I91" i="4" s="1"/>
  <c r="I92" i="4" s="1"/>
  <c r="I93" i="4" s="1"/>
  <c r="I94" i="4" s="1"/>
  <c r="I95" i="4" s="1"/>
  <c r="I96" i="4" s="1"/>
  <c r="I97" i="4" s="1"/>
  <c r="I98" i="4" s="1"/>
  <c r="I99" i="4" s="1"/>
  <c r="I100" i="4" s="1"/>
  <c r="I101" i="4" s="1"/>
  <c r="I102" i="4" s="1"/>
  <c r="I103" i="4" s="1"/>
  <c r="I104" i="4" s="1"/>
  <c r="I105" i="4" s="1"/>
  <c r="I106" i="4" s="1"/>
  <c r="I107" i="4" s="1"/>
  <c r="I108" i="4" s="1"/>
  <c r="I109" i="4" s="1"/>
  <c r="I110" i="4" s="1"/>
  <c r="I111" i="4" s="1"/>
  <c r="I112" i="4" s="1"/>
  <c r="I113" i="4" s="1"/>
  <c r="I114" i="4" s="1"/>
  <c r="I115" i="4" s="1"/>
  <c r="I116" i="4" s="1"/>
  <c r="I117" i="4" s="1"/>
  <c r="I118" i="4" s="1"/>
  <c r="I119" i="4" s="1"/>
  <c r="I120" i="4" s="1"/>
  <c r="I121" i="4" s="1"/>
  <c r="I122" i="4" s="1"/>
  <c r="I123" i="4" s="1"/>
  <c r="I124" i="4" s="1"/>
  <c r="I125" i="4" s="1"/>
  <c r="I126" i="4" s="1"/>
  <c r="I127" i="4" s="1"/>
  <c r="I128" i="4" s="1"/>
  <c r="I129" i="4" s="1"/>
  <c r="I130" i="4" s="1"/>
  <c r="I131" i="4" s="1"/>
  <c r="I132" i="4" s="1"/>
  <c r="I133" i="4" s="1"/>
  <c r="I134" i="4" s="1"/>
  <c r="I135" i="4" s="1"/>
  <c r="I136" i="4" s="1"/>
  <c r="I137" i="4" s="1"/>
  <c r="I138" i="4" s="1"/>
  <c r="I139" i="4" s="1"/>
  <c r="I140" i="4" s="1"/>
  <c r="I141" i="4" s="1"/>
  <c r="I142" i="4" s="1"/>
  <c r="I143" i="4" s="1"/>
  <c r="I144" i="4" s="1"/>
  <c r="I145" i="4" s="1"/>
  <c r="I146" i="4" s="1"/>
  <c r="I147" i="4" s="1"/>
  <c r="I148" i="4" s="1"/>
  <c r="I149" i="4" s="1"/>
  <c r="I150" i="4" s="1"/>
  <c r="I151" i="4" s="1"/>
  <c r="I152" i="4" s="1"/>
  <c r="I153" i="4" s="1"/>
  <c r="I154" i="4" s="1"/>
  <c r="I155" i="4" s="1"/>
  <c r="I156" i="4" s="1"/>
  <c r="I157" i="4" s="1"/>
  <c r="I158" i="4" s="1"/>
  <c r="I159" i="4" s="1"/>
  <c r="I160" i="4" s="1"/>
  <c r="I161" i="4" s="1"/>
  <c r="I162" i="4" s="1"/>
  <c r="I163" i="4" s="1"/>
  <c r="I164" i="4" s="1"/>
  <c r="I165" i="4" s="1"/>
  <c r="I166" i="4" s="1"/>
  <c r="I167" i="4" s="1"/>
  <c r="I168" i="4" s="1"/>
  <c r="I169" i="4" s="1"/>
  <c r="I170" i="4" s="1"/>
  <c r="I171" i="4" s="1"/>
  <c r="I172" i="4" s="1"/>
  <c r="I173" i="4" s="1"/>
  <c r="I174" i="4" s="1"/>
  <c r="I175" i="4" s="1"/>
  <c r="I176" i="4" s="1"/>
  <c r="I177" i="4" s="1"/>
  <c r="I178" i="4" s="1"/>
  <c r="I179" i="4" s="1"/>
  <c r="I180" i="4" s="1"/>
  <c r="I181" i="4" s="1"/>
  <c r="I182" i="4" s="1"/>
  <c r="I183" i="4" s="1"/>
  <c r="I184" i="4" s="1"/>
  <c r="I185" i="4" s="1"/>
  <c r="I186" i="4" s="1"/>
  <c r="I187" i="4" s="1"/>
  <c r="I188" i="4" s="1"/>
  <c r="I189" i="4" s="1"/>
  <c r="I190" i="4" s="1"/>
  <c r="I191" i="4" s="1"/>
  <c r="I192" i="4" s="1"/>
  <c r="I193" i="4" s="1"/>
  <c r="I194" i="4" s="1"/>
  <c r="I195" i="4" s="1"/>
  <c r="I196" i="4" s="1"/>
  <c r="I197" i="4" s="1"/>
  <c r="I198" i="4" s="1"/>
  <c r="I199" i="4" s="1"/>
  <c r="I200" i="4" s="1"/>
  <c r="I201" i="4" s="1"/>
  <c r="I202" i="4" s="1"/>
  <c r="I203" i="4" s="1"/>
  <c r="I204" i="4" s="1"/>
  <c r="I205" i="4" s="1"/>
  <c r="I206" i="4" s="1"/>
  <c r="I207" i="4" s="1"/>
  <c r="I208" i="4" s="1"/>
  <c r="I209" i="4" s="1"/>
  <c r="I210" i="4" s="1"/>
  <c r="I211" i="4" s="1"/>
  <c r="I212" i="4" s="1"/>
  <c r="I213" i="4" s="1"/>
  <c r="I214" i="4" s="1"/>
  <c r="I215" i="4" s="1"/>
  <c r="I216" i="4" s="1"/>
  <c r="I217" i="4" s="1"/>
  <c r="I218" i="4" s="1"/>
  <c r="I219" i="4" s="1"/>
  <c r="I220" i="4" s="1"/>
  <c r="I221" i="4" s="1"/>
  <c r="I222" i="4" s="1"/>
  <c r="I223" i="4" s="1"/>
  <c r="I224" i="4" s="1"/>
  <c r="I225" i="4" s="1"/>
  <c r="I226" i="4" s="1"/>
  <c r="I227" i="4" s="1"/>
  <c r="I228" i="4" s="1"/>
  <c r="I229" i="4" s="1"/>
  <c r="I230" i="4" s="1"/>
  <c r="I231" i="4" s="1"/>
  <c r="I232" i="4" s="1"/>
  <c r="I233" i="4" s="1"/>
  <c r="I234" i="4" s="1"/>
  <c r="I235" i="4" s="1"/>
  <c r="I236" i="4" s="1"/>
  <c r="I237" i="4" s="1"/>
  <c r="I238" i="4" s="1"/>
  <c r="I239" i="4" s="1"/>
  <c r="I240" i="4" s="1"/>
  <c r="I241" i="4" s="1"/>
  <c r="I242" i="4" s="1"/>
  <c r="I243" i="4" s="1"/>
  <c r="I244" i="4" s="1"/>
  <c r="I245" i="4" s="1"/>
  <c r="I246" i="4" s="1"/>
  <c r="I247" i="4" s="1"/>
  <c r="I248" i="4" s="1"/>
  <c r="I249" i="4" s="1"/>
  <c r="I250" i="4" s="1"/>
  <c r="I251" i="4" s="1"/>
  <c r="I252" i="4" s="1"/>
  <c r="I253" i="4" s="1"/>
  <c r="I254" i="4" s="1"/>
  <c r="I255" i="4" s="1"/>
  <c r="I256" i="4" s="1"/>
  <c r="I257" i="4" s="1"/>
  <c r="I258" i="4" s="1"/>
  <c r="I259" i="4" s="1"/>
  <c r="I260" i="4" s="1"/>
  <c r="I261" i="4" s="1"/>
  <c r="I262" i="4" s="1"/>
  <c r="I263" i="4" s="1"/>
  <c r="I264" i="4" s="1"/>
  <c r="I265" i="4" s="1"/>
  <c r="I266" i="4" s="1"/>
  <c r="I267" i="4" s="1"/>
  <c r="I268" i="4" s="1"/>
  <c r="I269" i="4" s="1"/>
  <c r="I270" i="4" s="1"/>
  <c r="I271" i="4" s="1"/>
  <c r="I272" i="4" s="1"/>
  <c r="I273" i="4" s="1"/>
  <c r="I274" i="4" s="1"/>
  <c r="I275" i="4" s="1"/>
  <c r="I276" i="4" s="1"/>
  <c r="I277" i="4" s="1"/>
  <c r="I278" i="4" s="1"/>
  <c r="I279" i="4" s="1"/>
  <c r="I280" i="4" s="1"/>
  <c r="I281" i="4" s="1"/>
  <c r="I282" i="4" s="1"/>
  <c r="I283" i="4" s="1"/>
  <c r="I284" i="4" s="1"/>
  <c r="I285" i="4" s="1"/>
  <c r="I286" i="4" s="1"/>
  <c r="I287" i="4" s="1"/>
  <c r="I288" i="4" s="1"/>
  <c r="I289" i="4" s="1"/>
  <c r="I290" i="4" s="1"/>
  <c r="I291" i="4" s="1"/>
  <c r="I292" i="4" s="1"/>
  <c r="I293" i="4" s="1"/>
  <c r="I294" i="4" s="1"/>
  <c r="I295" i="4" s="1"/>
  <c r="I296" i="4" s="1"/>
  <c r="I297" i="4" s="1"/>
  <c r="I298" i="4" s="1"/>
  <c r="I299" i="4" s="1"/>
  <c r="I300" i="4" s="1"/>
  <c r="I301" i="4" s="1"/>
  <c r="I302" i="4" s="1"/>
  <c r="I303" i="4" s="1"/>
  <c r="I304" i="4" s="1"/>
  <c r="I305" i="4" s="1"/>
  <c r="I306" i="4" s="1"/>
  <c r="I307" i="4" s="1"/>
  <c r="I308" i="4" s="1"/>
  <c r="I309" i="4" s="1"/>
  <c r="I310" i="4" s="1"/>
  <c r="I311" i="4" s="1"/>
  <c r="I312" i="4" s="1"/>
  <c r="I313" i="4" s="1"/>
  <c r="I314" i="4" s="1"/>
  <c r="I315" i="4" s="1"/>
  <c r="I316" i="4" s="1"/>
  <c r="I317" i="4" s="1"/>
  <c r="I318" i="4" s="1"/>
  <c r="I319" i="4" s="1"/>
  <c r="I320" i="4" s="1"/>
  <c r="I321" i="4" s="1"/>
  <c r="I322" i="4" s="1"/>
  <c r="I323" i="4" s="1"/>
  <c r="I324" i="4" s="1"/>
  <c r="I325" i="4" s="1"/>
  <c r="I326" i="4" s="1"/>
  <c r="I327" i="4" s="1"/>
  <c r="I328" i="4" s="1"/>
  <c r="I329" i="4" s="1"/>
  <c r="I330" i="4" s="1"/>
  <c r="I331" i="4" s="1"/>
  <c r="I332" i="4" s="1"/>
  <c r="I333" i="4" s="1"/>
  <c r="I334" i="4" s="1"/>
  <c r="I335" i="4" s="1"/>
  <c r="I336" i="4" s="1"/>
  <c r="I337" i="4" s="1"/>
  <c r="I338" i="4" s="1"/>
  <c r="I339" i="4" s="1"/>
  <c r="I340" i="4" s="1"/>
  <c r="I341" i="4" s="1"/>
  <c r="I342" i="4" s="1"/>
  <c r="I343" i="4" s="1"/>
  <c r="I344" i="4" s="1"/>
  <c r="I345" i="4" s="1"/>
  <c r="I346" i="4" s="1"/>
  <c r="I347" i="4" s="1"/>
  <c r="I348" i="4" s="1"/>
  <c r="I349" i="4" s="1"/>
  <c r="I350" i="4" s="1"/>
  <c r="I351" i="4" s="1"/>
  <c r="I352" i="4" s="1"/>
  <c r="I353" i="4" s="1"/>
  <c r="I354" i="4" s="1"/>
  <c r="I355" i="4" s="1"/>
  <c r="I356" i="4" s="1"/>
  <c r="I357" i="4" s="1"/>
  <c r="I358" i="4" s="1"/>
  <c r="I359" i="4" s="1"/>
  <c r="I360" i="4" s="1"/>
  <c r="I361" i="4" s="1"/>
  <c r="I362" i="4" s="1"/>
  <c r="I363" i="4" s="1"/>
  <c r="I364" i="4" s="1"/>
  <c r="I365" i="4" s="1"/>
  <c r="I366" i="4" s="1"/>
  <c r="I367" i="4" s="1"/>
  <c r="I368" i="4" s="1"/>
  <c r="I369" i="4" s="1"/>
  <c r="I370" i="4" s="1"/>
  <c r="I371" i="4" s="1"/>
  <c r="I372" i="4" s="1"/>
  <c r="I373" i="4" s="1"/>
  <c r="I374" i="4" s="1"/>
  <c r="I375" i="4" s="1"/>
  <c r="I376" i="4" s="1"/>
  <c r="I377" i="4" s="1"/>
  <c r="I378" i="4" s="1"/>
  <c r="I379" i="4" s="1"/>
  <c r="I380" i="4" s="1"/>
  <c r="I381" i="4" s="1"/>
  <c r="I382" i="4" s="1"/>
  <c r="I383" i="4" s="1"/>
  <c r="I384" i="4" s="1"/>
  <c r="I385" i="4" s="1"/>
  <c r="I386" i="4" s="1"/>
  <c r="I387" i="4" s="1"/>
  <c r="I388" i="4" s="1"/>
  <c r="I389" i="4" s="1"/>
  <c r="I390" i="4" s="1"/>
  <c r="I480" i="4"/>
  <c r="J480" i="4"/>
  <c r="M480" i="4" s="1"/>
  <c r="I601" i="4"/>
  <c r="J601" i="4"/>
  <c r="M602" i="4" s="1"/>
  <c r="I697" i="4"/>
  <c r="J697" i="4"/>
  <c r="M698" i="4" s="1"/>
  <c r="K697" i="4"/>
  <c r="N698" i="4" s="1"/>
  <c r="I839" i="4"/>
  <c r="J839" i="4"/>
  <c r="M840" i="4" s="1"/>
  <c r="I925" i="4"/>
  <c r="J925" i="4"/>
  <c r="M926" i="4" s="1"/>
  <c r="I1099" i="4"/>
  <c r="J1099" i="4"/>
  <c r="M1099" i="4" s="1"/>
  <c r="I1336" i="4"/>
  <c r="J1336" i="4"/>
  <c r="M1336" i="4" s="1"/>
  <c r="I1578" i="4"/>
  <c r="J1578" i="4"/>
  <c r="M1579" i="4" s="1"/>
  <c r="F4" i="4"/>
  <c r="G4" i="4"/>
  <c r="G5" i="4"/>
  <c r="G6" i="4"/>
  <c r="G7" i="4"/>
  <c r="F8" i="4"/>
  <c r="G8" i="4"/>
  <c r="F9" i="4"/>
  <c r="G9" i="4"/>
  <c r="F10" i="4"/>
  <c r="G10" i="4"/>
  <c r="F11" i="4"/>
  <c r="G11" i="4"/>
  <c r="F12" i="4"/>
  <c r="G12" i="4"/>
  <c r="F13" i="4"/>
  <c r="G13" i="4"/>
  <c r="F14" i="4"/>
  <c r="G14" i="4"/>
  <c r="F15" i="4"/>
  <c r="G15" i="4"/>
  <c r="F16" i="4"/>
  <c r="G16" i="4"/>
  <c r="F17" i="4"/>
  <c r="G17" i="4"/>
  <c r="F18" i="4"/>
  <c r="G18" i="4"/>
  <c r="F19" i="4"/>
  <c r="G19" i="4"/>
  <c r="F20" i="4"/>
  <c r="G20" i="4"/>
  <c r="F21" i="4"/>
  <c r="G21" i="4"/>
  <c r="F22" i="4"/>
  <c r="G22" i="4"/>
  <c r="F23" i="4"/>
  <c r="G23" i="4"/>
  <c r="F24" i="4"/>
  <c r="G24" i="4"/>
  <c r="F25" i="4"/>
  <c r="G25" i="4"/>
  <c r="F26" i="4"/>
  <c r="G26" i="4"/>
  <c r="F27" i="4"/>
  <c r="G27" i="4"/>
  <c r="F28" i="4"/>
  <c r="G28" i="4"/>
  <c r="F29" i="4"/>
  <c r="G29" i="4"/>
  <c r="F30" i="4"/>
  <c r="G30" i="4"/>
  <c r="F31" i="4"/>
  <c r="G31" i="4"/>
  <c r="F32" i="4"/>
  <c r="G32" i="4"/>
  <c r="F33" i="4"/>
  <c r="G33" i="4"/>
  <c r="F34" i="4"/>
  <c r="G34" i="4"/>
  <c r="F35" i="4"/>
  <c r="G35" i="4"/>
  <c r="F36" i="4"/>
  <c r="G36" i="4"/>
  <c r="F37" i="4"/>
  <c r="G37" i="4"/>
  <c r="F38" i="4"/>
  <c r="G38" i="4"/>
  <c r="F39" i="4"/>
  <c r="G39" i="4"/>
  <c r="F40" i="4"/>
  <c r="G40" i="4"/>
  <c r="F41" i="4"/>
  <c r="G41" i="4"/>
  <c r="F42" i="4"/>
  <c r="G42" i="4"/>
  <c r="F43" i="4"/>
  <c r="G43" i="4"/>
  <c r="F44" i="4"/>
  <c r="G44" i="4"/>
  <c r="F45" i="4"/>
  <c r="G45" i="4"/>
  <c r="F46" i="4"/>
  <c r="G46" i="4"/>
  <c r="F47" i="4"/>
  <c r="G47" i="4"/>
  <c r="F48" i="4"/>
  <c r="G48" i="4"/>
  <c r="F49" i="4"/>
  <c r="G49" i="4"/>
  <c r="F50" i="4"/>
  <c r="G50" i="4"/>
  <c r="F51" i="4"/>
  <c r="G51" i="4"/>
  <c r="F52" i="4"/>
  <c r="G52" i="4"/>
  <c r="F53" i="4"/>
  <c r="G53" i="4"/>
  <c r="F54" i="4"/>
  <c r="G54" i="4"/>
  <c r="F55" i="4"/>
  <c r="G55" i="4"/>
  <c r="F56" i="4"/>
  <c r="G56" i="4"/>
  <c r="F57" i="4"/>
  <c r="G57" i="4"/>
  <c r="F58" i="4"/>
  <c r="G58" i="4"/>
  <c r="F59" i="4"/>
  <c r="G59" i="4"/>
  <c r="F60" i="4"/>
  <c r="G60" i="4"/>
  <c r="F61" i="4"/>
  <c r="G61" i="4"/>
  <c r="F62" i="4"/>
  <c r="G62" i="4"/>
  <c r="F63" i="4"/>
  <c r="G63" i="4"/>
  <c r="F64" i="4"/>
  <c r="G64" i="4"/>
  <c r="F65" i="4"/>
  <c r="G65" i="4"/>
  <c r="F66" i="4"/>
  <c r="G66" i="4"/>
  <c r="F67" i="4"/>
  <c r="G67" i="4"/>
  <c r="F68" i="4"/>
  <c r="G68" i="4"/>
  <c r="F69" i="4"/>
  <c r="G69" i="4"/>
  <c r="F70" i="4"/>
  <c r="G70" i="4"/>
  <c r="F71" i="4"/>
  <c r="G71" i="4"/>
  <c r="F72" i="4"/>
  <c r="G72" i="4"/>
  <c r="F73" i="4"/>
  <c r="G73" i="4"/>
  <c r="F74" i="4"/>
  <c r="G74" i="4"/>
  <c r="F75" i="4"/>
  <c r="G75" i="4"/>
  <c r="F76" i="4"/>
  <c r="G76" i="4"/>
  <c r="F77" i="4"/>
  <c r="G77" i="4"/>
  <c r="F78" i="4"/>
  <c r="G78" i="4"/>
  <c r="F79" i="4"/>
  <c r="G79" i="4"/>
  <c r="F80" i="4"/>
  <c r="G80" i="4"/>
  <c r="F81" i="4"/>
  <c r="G81" i="4"/>
  <c r="F82" i="4"/>
  <c r="G82" i="4"/>
  <c r="F83" i="4"/>
  <c r="G83" i="4"/>
  <c r="F84" i="4"/>
  <c r="G84" i="4"/>
  <c r="F85" i="4"/>
  <c r="G85" i="4"/>
  <c r="F86" i="4"/>
  <c r="G86" i="4"/>
  <c r="F87" i="4"/>
  <c r="G87" i="4"/>
  <c r="F88" i="4"/>
  <c r="G88" i="4"/>
  <c r="F89" i="4"/>
  <c r="G89" i="4"/>
  <c r="F90" i="4"/>
  <c r="G90" i="4"/>
  <c r="F91" i="4"/>
  <c r="G91" i="4"/>
  <c r="F92" i="4"/>
  <c r="G92" i="4"/>
  <c r="F93" i="4"/>
  <c r="G93" i="4"/>
  <c r="F94" i="4"/>
  <c r="G94" i="4"/>
  <c r="F95" i="4"/>
  <c r="G95" i="4"/>
  <c r="F96" i="4"/>
  <c r="G96" i="4"/>
  <c r="G97" i="4"/>
  <c r="F98" i="4"/>
  <c r="G98" i="4"/>
  <c r="F99" i="4"/>
  <c r="G99" i="4"/>
  <c r="F100" i="4"/>
  <c r="G100" i="4"/>
  <c r="F101" i="4"/>
  <c r="G101" i="4"/>
  <c r="F102" i="4"/>
  <c r="G102" i="4"/>
  <c r="F103" i="4"/>
  <c r="G103" i="4"/>
  <c r="F104" i="4"/>
  <c r="G104" i="4"/>
  <c r="F105" i="4"/>
  <c r="G105" i="4"/>
  <c r="F106" i="4"/>
  <c r="G106" i="4"/>
  <c r="F107" i="4"/>
  <c r="G107" i="4"/>
  <c r="F108" i="4"/>
  <c r="G108" i="4"/>
  <c r="F109" i="4"/>
  <c r="G109" i="4"/>
  <c r="F110" i="4"/>
  <c r="G110" i="4"/>
  <c r="F111" i="4"/>
  <c r="G111" i="4"/>
  <c r="F112" i="4"/>
  <c r="G112" i="4"/>
  <c r="F113" i="4"/>
  <c r="G113" i="4"/>
  <c r="F114" i="4"/>
  <c r="G114" i="4"/>
  <c r="F115" i="4"/>
  <c r="G115" i="4"/>
  <c r="F116" i="4"/>
  <c r="G116" i="4"/>
  <c r="F117" i="4"/>
  <c r="G117" i="4"/>
  <c r="F118" i="4"/>
  <c r="G118" i="4"/>
  <c r="F119" i="4"/>
  <c r="G119" i="4"/>
  <c r="F120" i="4"/>
  <c r="G120" i="4"/>
  <c r="F121" i="4"/>
  <c r="G121" i="4"/>
  <c r="F122" i="4"/>
  <c r="G122" i="4"/>
  <c r="F123" i="4"/>
  <c r="G123" i="4"/>
  <c r="F124" i="4"/>
  <c r="G124" i="4"/>
  <c r="F125" i="4"/>
  <c r="G125" i="4"/>
  <c r="F126" i="4"/>
  <c r="G126" i="4"/>
  <c r="F127" i="4"/>
  <c r="G127" i="4"/>
  <c r="F128" i="4"/>
  <c r="G128" i="4"/>
  <c r="F129" i="4"/>
  <c r="G129" i="4"/>
  <c r="F130" i="4"/>
  <c r="G130" i="4"/>
  <c r="F131" i="4"/>
  <c r="G131" i="4"/>
  <c r="F132" i="4"/>
  <c r="G132" i="4"/>
  <c r="F133" i="4"/>
  <c r="G133" i="4"/>
  <c r="F134" i="4"/>
  <c r="G134" i="4"/>
  <c r="F135" i="4"/>
  <c r="G135" i="4"/>
  <c r="F136" i="4"/>
  <c r="G136" i="4"/>
  <c r="F137" i="4"/>
  <c r="G137" i="4"/>
  <c r="F138" i="4"/>
  <c r="G138" i="4"/>
  <c r="F139" i="4"/>
  <c r="G139" i="4"/>
  <c r="F140" i="4"/>
  <c r="G140" i="4"/>
  <c r="F141" i="4"/>
  <c r="G141" i="4"/>
  <c r="F142" i="4"/>
  <c r="G142" i="4"/>
  <c r="F143" i="4"/>
  <c r="G143" i="4"/>
  <c r="F144" i="4"/>
  <c r="G144" i="4"/>
  <c r="G145" i="4"/>
  <c r="F146" i="4"/>
  <c r="G146" i="4"/>
  <c r="F147" i="4"/>
  <c r="G147" i="4"/>
  <c r="F148" i="4"/>
  <c r="G148" i="4"/>
  <c r="F149" i="4"/>
  <c r="G149" i="4"/>
  <c r="F150" i="4"/>
  <c r="G150" i="4"/>
  <c r="F151" i="4"/>
  <c r="G151" i="4"/>
  <c r="F152" i="4"/>
  <c r="G152" i="4"/>
  <c r="F153" i="4"/>
  <c r="G153" i="4"/>
  <c r="F154" i="4"/>
  <c r="G154" i="4"/>
  <c r="F155" i="4"/>
  <c r="G155" i="4"/>
  <c r="F156" i="4"/>
  <c r="G156" i="4"/>
  <c r="F157" i="4"/>
  <c r="G157" i="4"/>
  <c r="F158" i="4"/>
  <c r="G158" i="4"/>
  <c r="F159" i="4"/>
  <c r="G159" i="4"/>
  <c r="F160" i="4"/>
  <c r="G160" i="4"/>
  <c r="F161" i="4"/>
  <c r="G161" i="4"/>
  <c r="F162" i="4"/>
  <c r="G162" i="4"/>
  <c r="F163" i="4"/>
  <c r="G163" i="4"/>
  <c r="F164" i="4"/>
  <c r="G164" i="4"/>
  <c r="F165" i="4"/>
  <c r="G165" i="4"/>
  <c r="F166" i="4"/>
  <c r="G166" i="4"/>
  <c r="F167" i="4"/>
  <c r="G167" i="4"/>
  <c r="F168" i="4"/>
  <c r="G168" i="4"/>
  <c r="F169" i="4"/>
  <c r="G169" i="4"/>
  <c r="F170" i="4"/>
  <c r="G170" i="4"/>
  <c r="F171" i="4"/>
  <c r="G171" i="4"/>
  <c r="F172" i="4"/>
  <c r="G172" i="4"/>
  <c r="F173" i="4"/>
  <c r="G173" i="4"/>
  <c r="F174" i="4"/>
  <c r="G174" i="4"/>
  <c r="F175" i="4"/>
  <c r="G175" i="4"/>
  <c r="F176" i="4"/>
  <c r="G176" i="4"/>
  <c r="F177" i="4"/>
  <c r="G177" i="4"/>
  <c r="F178" i="4"/>
  <c r="G178" i="4"/>
  <c r="F179" i="4"/>
  <c r="G179" i="4"/>
  <c r="F180" i="4"/>
  <c r="G180" i="4"/>
  <c r="F181" i="4"/>
  <c r="G181" i="4"/>
  <c r="F182" i="4"/>
  <c r="G182" i="4"/>
  <c r="F183" i="4"/>
  <c r="G183" i="4"/>
  <c r="F184" i="4"/>
  <c r="G184" i="4"/>
  <c r="G185" i="4"/>
  <c r="F186" i="4"/>
  <c r="G186" i="4"/>
  <c r="F187" i="4"/>
  <c r="G187" i="4"/>
  <c r="F188" i="4"/>
  <c r="G188" i="4"/>
  <c r="F189" i="4"/>
  <c r="G189" i="4"/>
  <c r="F190" i="4"/>
  <c r="G190" i="4"/>
  <c r="F191" i="4"/>
  <c r="G191" i="4"/>
  <c r="F192" i="4"/>
  <c r="G192" i="4"/>
  <c r="F193" i="4"/>
  <c r="G193" i="4"/>
  <c r="F194" i="4"/>
  <c r="G194" i="4"/>
  <c r="F195" i="4"/>
  <c r="G195" i="4"/>
  <c r="F196" i="4"/>
  <c r="G196" i="4"/>
  <c r="F197" i="4"/>
  <c r="G197" i="4"/>
  <c r="F198" i="4"/>
  <c r="G198" i="4"/>
  <c r="F199" i="4"/>
  <c r="G199" i="4"/>
  <c r="F200" i="4"/>
  <c r="G200" i="4"/>
  <c r="F201" i="4"/>
  <c r="G201" i="4"/>
  <c r="F202" i="4"/>
  <c r="G202" i="4"/>
  <c r="F203" i="4"/>
  <c r="G203" i="4"/>
  <c r="F204" i="4"/>
  <c r="G204" i="4"/>
  <c r="F205" i="4"/>
  <c r="G205" i="4"/>
  <c r="F206" i="4"/>
  <c r="G206" i="4"/>
  <c r="F207" i="4"/>
  <c r="G207" i="4"/>
  <c r="F208" i="4"/>
  <c r="G208" i="4"/>
  <c r="F209" i="4"/>
  <c r="G209" i="4"/>
  <c r="F210" i="4"/>
  <c r="G210" i="4"/>
  <c r="F211" i="4"/>
  <c r="G211" i="4"/>
  <c r="F212" i="4"/>
  <c r="G212" i="4"/>
  <c r="F213" i="4"/>
  <c r="G213" i="4"/>
  <c r="F214" i="4"/>
  <c r="G214" i="4"/>
  <c r="F215" i="4"/>
  <c r="G215" i="4"/>
  <c r="F216" i="4"/>
  <c r="G216" i="4"/>
  <c r="F217" i="4"/>
  <c r="G217" i="4"/>
  <c r="F218" i="4"/>
  <c r="G218" i="4"/>
  <c r="F219" i="4"/>
  <c r="G219" i="4"/>
  <c r="F220" i="4"/>
  <c r="G220" i="4"/>
  <c r="F221" i="4"/>
  <c r="G221" i="4"/>
  <c r="G222" i="4"/>
  <c r="G223" i="4"/>
  <c r="F224" i="4"/>
  <c r="G224" i="4"/>
  <c r="F225" i="4"/>
  <c r="G225" i="4"/>
  <c r="F226" i="4"/>
  <c r="G226" i="4"/>
  <c r="F227" i="4"/>
  <c r="G227" i="4"/>
  <c r="F228" i="4"/>
  <c r="G228" i="4"/>
  <c r="F229" i="4"/>
  <c r="G229" i="4"/>
  <c r="F230" i="4"/>
  <c r="G230" i="4"/>
  <c r="F231" i="4"/>
  <c r="G231" i="4"/>
  <c r="F232" i="4"/>
  <c r="G232" i="4"/>
  <c r="F233" i="4"/>
  <c r="G233" i="4"/>
  <c r="F234" i="4"/>
  <c r="G234" i="4"/>
  <c r="F235" i="4"/>
  <c r="G235" i="4"/>
  <c r="F236" i="4"/>
  <c r="G236" i="4"/>
  <c r="F237" i="4"/>
  <c r="G237" i="4"/>
  <c r="F238" i="4"/>
  <c r="G238" i="4"/>
  <c r="F239" i="4"/>
  <c r="G239" i="4"/>
  <c r="F240" i="4"/>
  <c r="G240" i="4"/>
  <c r="F241" i="4"/>
  <c r="G241" i="4"/>
  <c r="F242" i="4"/>
  <c r="G242" i="4"/>
  <c r="F243" i="4"/>
  <c r="G243" i="4"/>
  <c r="F244" i="4"/>
  <c r="G244" i="4"/>
  <c r="F245" i="4"/>
  <c r="G245" i="4"/>
  <c r="F246" i="4"/>
  <c r="G246" i="4"/>
  <c r="F247" i="4"/>
  <c r="G247" i="4"/>
  <c r="F248" i="4"/>
  <c r="G248" i="4"/>
  <c r="F249" i="4"/>
  <c r="G249" i="4"/>
  <c r="F250" i="4"/>
  <c r="G250" i="4"/>
  <c r="F251" i="4"/>
  <c r="G251" i="4"/>
  <c r="F252" i="4"/>
  <c r="G252" i="4"/>
  <c r="F253" i="4"/>
  <c r="G253" i="4"/>
  <c r="F254" i="4"/>
  <c r="G254" i="4"/>
  <c r="F255" i="4"/>
  <c r="G255" i="4"/>
  <c r="F256" i="4"/>
  <c r="G256" i="4"/>
  <c r="F257" i="4"/>
  <c r="G257" i="4"/>
  <c r="F258" i="4"/>
  <c r="G258" i="4"/>
  <c r="F259" i="4"/>
  <c r="G259" i="4"/>
  <c r="F260" i="4"/>
  <c r="G260" i="4"/>
  <c r="F261" i="4"/>
  <c r="G261" i="4"/>
  <c r="F262" i="4"/>
  <c r="G262" i="4"/>
  <c r="F263" i="4"/>
  <c r="G263" i="4"/>
  <c r="F264" i="4"/>
  <c r="G264" i="4"/>
  <c r="F265" i="4"/>
  <c r="G265" i="4"/>
  <c r="F266" i="4"/>
  <c r="G266" i="4"/>
  <c r="F267" i="4"/>
  <c r="G267" i="4"/>
  <c r="F268" i="4"/>
  <c r="G268" i="4"/>
  <c r="F269" i="4"/>
  <c r="G269" i="4"/>
  <c r="F270" i="4"/>
  <c r="G270" i="4"/>
  <c r="F271" i="4"/>
  <c r="G271" i="4"/>
  <c r="F272" i="4"/>
  <c r="G272" i="4"/>
  <c r="F273" i="4"/>
  <c r="G273" i="4"/>
  <c r="F274" i="4"/>
  <c r="G274" i="4"/>
  <c r="F275" i="4"/>
  <c r="G275" i="4"/>
  <c r="F276" i="4"/>
  <c r="G276" i="4"/>
  <c r="F277" i="4"/>
  <c r="G277" i="4"/>
  <c r="F278" i="4"/>
  <c r="G278" i="4"/>
  <c r="F279" i="4"/>
  <c r="G279" i="4"/>
  <c r="F280" i="4"/>
  <c r="G280" i="4"/>
  <c r="F281" i="4"/>
  <c r="G281" i="4"/>
  <c r="F282" i="4"/>
  <c r="G282" i="4"/>
  <c r="F283" i="4"/>
  <c r="G283" i="4"/>
  <c r="F284" i="4"/>
  <c r="G284" i="4"/>
  <c r="F285" i="4"/>
  <c r="G285" i="4"/>
  <c r="F286" i="4"/>
  <c r="G286" i="4"/>
  <c r="F287" i="4"/>
  <c r="G287" i="4"/>
  <c r="F288" i="4"/>
  <c r="G288" i="4"/>
  <c r="F289" i="4"/>
  <c r="G289" i="4"/>
  <c r="F290" i="4"/>
  <c r="G290" i="4"/>
  <c r="F291" i="4"/>
  <c r="G291" i="4"/>
  <c r="F292" i="4"/>
  <c r="G292" i="4"/>
  <c r="F293" i="4"/>
  <c r="G293" i="4"/>
  <c r="F294" i="4"/>
  <c r="G294" i="4"/>
  <c r="F295" i="4"/>
  <c r="G295" i="4"/>
  <c r="F296" i="4"/>
  <c r="G296" i="4"/>
  <c r="F297" i="4"/>
  <c r="G297" i="4"/>
  <c r="F298" i="4"/>
  <c r="G298" i="4"/>
  <c r="F299" i="4"/>
  <c r="G299" i="4"/>
  <c r="F300" i="4"/>
  <c r="G300" i="4"/>
  <c r="F301" i="4"/>
  <c r="G301" i="4"/>
  <c r="F302" i="4"/>
  <c r="G302" i="4"/>
  <c r="F303" i="4"/>
  <c r="G303" i="4"/>
  <c r="F304" i="4"/>
  <c r="G304" i="4"/>
  <c r="F305" i="4"/>
  <c r="G305" i="4"/>
  <c r="F306" i="4"/>
  <c r="G306" i="4"/>
  <c r="F307" i="4"/>
  <c r="G307" i="4"/>
  <c r="F308" i="4"/>
  <c r="G308" i="4"/>
  <c r="F309" i="4"/>
  <c r="G309" i="4"/>
  <c r="F310" i="4"/>
  <c r="G310" i="4"/>
  <c r="F311" i="4"/>
  <c r="G311" i="4"/>
  <c r="F312" i="4"/>
  <c r="G312" i="4"/>
  <c r="F313" i="4"/>
  <c r="G313" i="4"/>
  <c r="F314" i="4"/>
  <c r="G314" i="4"/>
  <c r="G315" i="4"/>
  <c r="F316" i="4"/>
  <c r="G316" i="4"/>
  <c r="F317" i="4"/>
  <c r="G317" i="4"/>
  <c r="F318" i="4"/>
  <c r="G318" i="4"/>
  <c r="F319" i="4"/>
  <c r="G319" i="4"/>
  <c r="F320" i="4"/>
  <c r="G320" i="4"/>
  <c r="F321" i="4"/>
  <c r="G321" i="4"/>
  <c r="F322" i="4"/>
  <c r="G322" i="4"/>
  <c r="F323" i="4"/>
  <c r="G323" i="4"/>
  <c r="F324" i="4"/>
  <c r="G324" i="4"/>
  <c r="F325" i="4"/>
  <c r="G325" i="4"/>
  <c r="F326" i="4"/>
  <c r="G326" i="4"/>
  <c r="F327" i="4"/>
  <c r="G327" i="4"/>
  <c r="F328" i="4"/>
  <c r="G328" i="4"/>
  <c r="F329" i="4"/>
  <c r="G329" i="4"/>
  <c r="F330" i="4"/>
  <c r="G330" i="4"/>
  <c r="F331" i="4"/>
  <c r="G331" i="4"/>
  <c r="F332" i="4"/>
  <c r="G332" i="4"/>
  <c r="F333" i="4"/>
  <c r="G333" i="4"/>
  <c r="F334" i="4"/>
  <c r="G334" i="4"/>
  <c r="F335" i="4"/>
  <c r="G335" i="4"/>
  <c r="F336" i="4"/>
  <c r="G336" i="4"/>
  <c r="F337" i="4"/>
  <c r="G337" i="4"/>
  <c r="F338" i="4"/>
  <c r="G338" i="4"/>
  <c r="F339" i="4"/>
  <c r="G339" i="4"/>
  <c r="F340" i="4"/>
  <c r="G340" i="4"/>
  <c r="F341" i="4"/>
  <c r="G341" i="4"/>
  <c r="F342" i="4"/>
  <c r="G342" i="4"/>
  <c r="F343" i="4"/>
  <c r="G343" i="4"/>
  <c r="F344" i="4"/>
  <c r="G344" i="4"/>
  <c r="F345" i="4"/>
  <c r="G345" i="4"/>
  <c r="F346" i="4"/>
  <c r="G346" i="4"/>
  <c r="F347" i="4"/>
  <c r="G347" i="4"/>
  <c r="F348" i="4"/>
  <c r="G348" i="4"/>
  <c r="F349" i="4"/>
  <c r="G349" i="4"/>
  <c r="F350" i="4"/>
  <c r="G350" i="4"/>
  <c r="F351" i="4"/>
  <c r="G351" i="4"/>
  <c r="F352" i="4"/>
  <c r="G352" i="4"/>
  <c r="F353" i="4"/>
  <c r="G353" i="4"/>
  <c r="F354" i="4"/>
  <c r="G354" i="4"/>
  <c r="F355" i="4"/>
  <c r="G355" i="4"/>
  <c r="F356" i="4"/>
  <c r="G356" i="4"/>
  <c r="F357" i="4"/>
  <c r="G357" i="4"/>
  <c r="F358" i="4"/>
  <c r="G358" i="4"/>
  <c r="G359" i="4"/>
  <c r="F360" i="4"/>
  <c r="G360" i="4"/>
  <c r="F361" i="4"/>
  <c r="G361" i="4"/>
  <c r="F362" i="4"/>
  <c r="G362" i="4"/>
  <c r="F363" i="4"/>
  <c r="G363" i="4"/>
  <c r="F364" i="4"/>
  <c r="G364" i="4"/>
  <c r="F365" i="4"/>
  <c r="G365" i="4"/>
  <c r="F366" i="4"/>
  <c r="G366" i="4"/>
  <c r="F367" i="4"/>
  <c r="G367" i="4"/>
  <c r="F368" i="4"/>
  <c r="G368" i="4"/>
  <c r="F369" i="4"/>
  <c r="G369" i="4"/>
  <c r="F370" i="4"/>
  <c r="G370" i="4"/>
  <c r="F371" i="4"/>
  <c r="G371" i="4"/>
  <c r="F372" i="4"/>
  <c r="G372" i="4"/>
  <c r="F373" i="4"/>
  <c r="G373" i="4"/>
  <c r="F374" i="4"/>
  <c r="G374" i="4"/>
  <c r="F375" i="4"/>
  <c r="G375" i="4"/>
  <c r="F376" i="4"/>
  <c r="G376" i="4"/>
  <c r="F377" i="4"/>
  <c r="G377" i="4"/>
  <c r="F378" i="4"/>
  <c r="G378" i="4"/>
  <c r="F379" i="4"/>
  <c r="G379" i="4"/>
  <c r="F380" i="4"/>
  <c r="G380" i="4"/>
  <c r="F381" i="4"/>
  <c r="G381" i="4"/>
  <c r="F382" i="4"/>
  <c r="G382" i="4"/>
  <c r="F383" i="4"/>
  <c r="G383" i="4"/>
  <c r="F384" i="4"/>
  <c r="G384" i="4"/>
  <c r="F385" i="4"/>
  <c r="G385" i="4"/>
  <c r="F386" i="4"/>
  <c r="G386" i="4"/>
  <c r="F387" i="4"/>
  <c r="G387" i="4"/>
  <c r="F388" i="4"/>
  <c r="G388" i="4"/>
  <c r="F389" i="4"/>
  <c r="G389" i="4"/>
  <c r="F390" i="4"/>
  <c r="G390" i="4"/>
  <c r="F391" i="4"/>
  <c r="G391" i="4"/>
  <c r="F392" i="4"/>
  <c r="G392" i="4"/>
  <c r="F393" i="4"/>
  <c r="G393" i="4"/>
  <c r="F394" i="4"/>
  <c r="G394" i="4"/>
  <c r="F395" i="4"/>
  <c r="G395" i="4"/>
  <c r="F396" i="4"/>
  <c r="G396" i="4"/>
  <c r="F397" i="4"/>
  <c r="G397" i="4"/>
  <c r="F398" i="4"/>
  <c r="G398" i="4"/>
  <c r="F399" i="4"/>
  <c r="G399" i="4"/>
  <c r="F400" i="4"/>
  <c r="G400" i="4"/>
  <c r="F401" i="4"/>
  <c r="G401" i="4"/>
  <c r="F402" i="4"/>
  <c r="G402" i="4"/>
  <c r="F403" i="4"/>
  <c r="G403" i="4"/>
  <c r="F404" i="4"/>
  <c r="G404" i="4"/>
  <c r="F405" i="4"/>
  <c r="G405" i="4"/>
  <c r="F406" i="4"/>
  <c r="G406" i="4"/>
  <c r="F407" i="4"/>
  <c r="G407" i="4"/>
  <c r="F408" i="4"/>
  <c r="G408" i="4"/>
  <c r="F409" i="4"/>
  <c r="G409" i="4"/>
  <c r="F410" i="4"/>
  <c r="G410" i="4"/>
  <c r="F411" i="4"/>
  <c r="G411" i="4"/>
  <c r="F412" i="4"/>
  <c r="G412" i="4"/>
  <c r="F413" i="4"/>
  <c r="G413" i="4"/>
  <c r="F414" i="4"/>
  <c r="G414" i="4"/>
  <c r="F415" i="4"/>
  <c r="G415" i="4"/>
  <c r="F416" i="4"/>
  <c r="G416" i="4"/>
  <c r="F417" i="4"/>
  <c r="G417" i="4"/>
  <c r="F418" i="4"/>
  <c r="G418" i="4"/>
  <c r="F419" i="4"/>
  <c r="G419" i="4"/>
  <c r="F420" i="4"/>
  <c r="G420" i="4"/>
  <c r="F421" i="4"/>
  <c r="G421" i="4"/>
  <c r="F422" i="4"/>
  <c r="G422" i="4"/>
  <c r="F423" i="4"/>
  <c r="G423" i="4"/>
  <c r="F424" i="4"/>
  <c r="G424" i="4"/>
  <c r="F425" i="4"/>
  <c r="G425" i="4"/>
  <c r="F426" i="4"/>
  <c r="G426" i="4"/>
  <c r="F427" i="4"/>
  <c r="G427" i="4"/>
  <c r="F428" i="4"/>
  <c r="G428" i="4"/>
  <c r="F429" i="4"/>
  <c r="G429" i="4"/>
  <c r="F430" i="4"/>
  <c r="G430" i="4"/>
  <c r="F431" i="4"/>
  <c r="G431" i="4"/>
  <c r="F432" i="4"/>
  <c r="G432" i="4"/>
  <c r="F433" i="4"/>
  <c r="G433" i="4"/>
  <c r="F434" i="4"/>
  <c r="G434" i="4"/>
  <c r="F435" i="4"/>
  <c r="G435" i="4"/>
  <c r="F436" i="4"/>
  <c r="G436" i="4"/>
  <c r="F437" i="4"/>
  <c r="G437" i="4"/>
  <c r="F438" i="4"/>
  <c r="G438" i="4"/>
  <c r="F439" i="4"/>
  <c r="G439" i="4"/>
  <c r="F440" i="4"/>
  <c r="G440" i="4"/>
  <c r="F441" i="4"/>
  <c r="G441" i="4"/>
  <c r="F442" i="4"/>
  <c r="G442" i="4"/>
  <c r="F443" i="4"/>
  <c r="G443" i="4"/>
  <c r="F444" i="4"/>
  <c r="G444" i="4"/>
  <c r="F445" i="4"/>
  <c r="G445" i="4"/>
  <c r="F446" i="4"/>
  <c r="G446" i="4"/>
  <c r="F447" i="4"/>
  <c r="G447" i="4"/>
  <c r="F448" i="4"/>
  <c r="G448" i="4"/>
  <c r="F449" i="4"/>
  <c r="G449" i="4"/>
  <c r="F450" i="4"/>
  <c r="G450" i="4"/>
  <c r="F451" i="4"/>
  <c r="G451" i="4"/>
  <c r="F452" i="4"/>
  <c r="G452" i="4"/>
  <c r="F453" i="4"/>
  <c r="G453" i="4"/>
  <c r="F454" i="4"/>
  <c r="G454" i="4"/>
  <c r="F455" i="4"/>
  <c r="G455" i="4"/>
  <c r="F456" i="4"/>
  <c r="G456" i="4"/>
  <c r="F457" i="4"/>
  <c r="G457" i="4"/>
  <c r="F458" i="4"/>
  <c r="G458" i="4"/>
  <c r="F459" i="4"/>
  <c r="G459" i="4"/>
  <c r="F460" i="4"/>
  <c r="G460" i="4"/>
  <c r="F461" i="4"/>
  <c r="G461" i="4"/>
  <c r="F462" i="4"/>
  <c r="G462" i="4"/>
  <c r="F463" i="4"/>
  <c r="G463" i="4"/>
  <c r="F464" i="4"/>
  <c r="G464" i="4"/>
  <c r="F465" i="4"/>
  <c r="G465" i="4"/>
  <c r="F466" i="4"/>
  <c r="G466" i="4"/>
  <c r="F467" i="4"/>
  <c r="G467" i="4"/>
  <c r="F468" i="4"/>
  <c r="G468" i="4"/>
  <c r="F469" i="4"/>
  <c r="G469" i="4"/>
  <c r="F470" i="4"/>
  <c r="G470" i="4"/>
  <c r="F471" i="4"/>
  <c r="G471" i="4"/>
  <c r="F472" i="4"/>
  <c r="G472" i="4"/>
  <c r="F473" i="4"/>
  <c r="G473" i="4"/>
  <c r="F474" i="4"/>
  <c r="G474" i="4"/>
  <c r="F475" i="4"/>
  <c r="G475" i="4"/>
  <c r="F476" i="4"/>
  <c r="G476" i="4"/>
  <c r="F477" i="4"/>
  <c r="G477" i="4"/>
  <c r="F478" i="4"/>
  <c r="G478" i="4"/>
  <c r="F479" i="4"/>
  <c r="G479" i="4"/>
  <c r="F480" i="4"/>
  <c r="G480" i="4"/>
  <c r="G481" i="4"/>
  <c r="F482" i="4"/>
  <c r="G482" i="4"/>
  <c r="F483" i="4"/>
  <c r="G483" i="4"/>
  <c r="F484" i="4"/>
  <c r="G484" i="4"/>
  <c r="F485" i="4"/>
  <c r="G485" i="4"/>
  <c r="F486" i="4"/>
  <c r="G486" i="4"/>
  <c r="F487" i="4"/>
  <c r="G487" i="4"/>
  <c r="F488" i="4"/>
  <c r="G488" i="4"/>
  <c r="F489" i="4"/>
  <c r="G489" i="4"/>
  <c r="F490" i="4"/>
  <c r="G490" i="4"/>
  <c r="F491" i="4"/>
  <c r="G491" i="4"/>
  <c r="F492" i="4"/>
  <c r="G492" i="4"/>
  <c r="F493" i="4"/>
  <c r="G493" i="4"/>
  <c r="F494" i="4"/>
  <c r="G494" i="4"/>
  <c r="F495" i="4"/>
  <c r="G495" i="4"/>
  <c r="F496" i="4"/>
  <c r="G496" i="4"/>
  <c r="F497" i="4"/>
  <c r="G497" i="4"/>
  <c r="F498" i="4"/>
  <c r="G498" i="4"/>
  <c r="F499" i="4"/>
  <c r="G499" i="4"/>
  <c r="F500" i="4"/>
  <c r="G500" i="4"/>
  <c r="F501" i="4"/>
  <c r="G501" i="4"/>
  <c r="F502" i="4"/>
  <c r="G502" i="4"/>
  <c r="F503" i="4"/>
  <c r="G503" i="4"/>
  <c r="F504" i="4"/>
  <c r="G504" i="4"/>
  <c r="F505" i="4"/>
  <c r="G505" i="4"/>
  <c r="F506" i="4"/>
  <c r="G506" i="4"/>
  <c r="F507" i="4"/>
  <c r="G507" i="4"/>
  <c r="F508" i="4"/>
  <c r="G508" i="4"/>
  <c r="F509" i="4"/>
  <c r="G509" i="4"/>
  <c r="F510" i="4"/>
  <c r="G510" i="4"/>
  <c r="F511" i="4"/>
  <c r="G511" i="4"/>
  <c r="F512" i="4"/>
  <c r="G512" i="4"/>
  <c r="F513" i="4"/>
  <c r="G513" i="4"/>
  <c r="F514" i="4"/>
  <c r="G514" i="4"/>
  <c r="F515" i="4"/>
  <c r="G515" i="4"/>
  <c r="F516" i="4"/>
  <c r="G516" i="4"/>
  <c r="F517" i="4"/>
  <c r="G517" i="4"/>
  <c r="F518" i="4"/>
  <c r="G518" i="4"/>
  <c r="F519" i="4"/>
  <c r="G519" i="4"/>
  <c r="F520" i="4"/>
  <c r="G520" i="4"/>
  <c r="F521" i="4"/>
  <c r="G521" i="4"/>
  <c r="F522" i="4"/>
  <c r="G522" i="4"/>
  <c r="F523" i="4"/>
  <c r="G523" i="4"/>
  <c r="F524" i="4"/>
  <c r="G524" i="4"/>
  <c r="F525" i="4"/>
  <c r="G525" i="4"/>
  <c r="F526" i="4"/>
  <c r="G526" i="4"/>
  <c r="F527" i="4"/>
  <c r="G527" i="4"/>
  <c r="F528" i="4"/>
  <c r="G528" i="4"/>
  <c r="F529" i="4"/>
  <c r="G529" i="4"/>
  <c r="F530" i="4"/>
  <c r="G530" i="4"/>
  <c r="F531" i="4"/>
  <c r="G531" i="4"/>
  <c r="F532" i="4"/>
  <c r="G532" i="4"/>
  <c r="F533" i="4"/>
  <c r="G533" i="4"/>
  <c r="F534" i="4"/>
  <c r="G534" i="4"/>
  <c r="F535" i="4"/>
  <c r="G535" i="4"/>
  <c r="F536" i="4"/>
  <c r="G536" i="4"/>
  <c r="F537" i="4"/>
  <c r="G537" i="4"/>
  <c r="F538" i="4"/>
  <c r="G538" i="4"/>
  <c r="F539" i="4"/>
  <c r="G539" i="4"/>
  <c r="F540" i="4"/>
  <c r="G540" i="4"/>
  <c r="F541" i="4"/>
  <c r="G541" i="4"/>
  <c r="F542" i="4"/>
  <c r="G542" i="4"/>
  <c r="F543" i="4"/>
  <c r="G543" i="4"/>
  <c r="F544" i="4"/>
  <c r="G544" i="4"/>
  <c r="F545" i="4"/>
  <c r="G545" i="4"/>
  <c r="F546" i="4"/>
  <c r="G546" i="4"/>
  <c r="F547" i="4"/>
  <c r="G547" i="4"/>
  <c r="F548" i="4"/>
  <c r="G548" i="4"/>
  <c r="F549" i="4"/>
  <c r="G549" i="4"/>
  <c r="F550" i="4"/>
  <c r="G550" i="4"/>
  <c r="F551" i="4"/>
  <c r="G551" i="4"/>
  <c r="F552" i="4"/>
  <c r="G552" i="4"/>
  <c r="F553" i="4"/>
  <c r="G553" i="4"/>
  <c r="F554" i="4"/>
  <c r="G554" i="4"/>
  <c r="F555" i="4"/>
  <c r="G555" i="4"/>
  <c r="F556" i="4"/>
  <c r="G556" i="4"/>
  <c r="F557" i="4"/>
  <c r="G557" i="4"/>
  <c r="F558" i="4"/>
  <c r="G558" i="4"/>
  <c r="F559" i="4"/>
  <c r="G559" i="4"/>
  <c r="F560" i="4"/>
  <c r="G560" i="4"/>
  <c r="F561" i="4"/>
  <c r="G561" i="4"/>
  <c r="F562" i="4"/>
  <c r="G562" i="4"/>
  <c r="F563" i="4"/>
  <c r="G563" i="4"/>
  <c r="F564" i="4"/>
  <c r="G564" i="4"/>
  <c r="F565" i="4"/>
  <c r="G565" i="4"/>
  <c r="F566" i="4"/>
  <c r="G566" i="4"/>
  <c r="F567" i="4"/>
  <c r="G567" i="4"/>
  <c r="F568" i="4"/>
  <c r="G568" i="4"/>
  <c r="F569" i="4"/>
  <c r="G569" i="4"/>
  <c r="F570" i="4"/>
  <c r="G570" i="4"/>
  <c r="F571" i="4"/>
  <c r="G571" i="4"/>
  <c r="F572" i="4"/>
  <c r="G572" i="4"/>
  <c r="F573" i="4"/>
  <c r="G573" i="4"/>
  <c r="F574" i="4"/>
  <c r="G574" i="4"/>
  <c r="F575" i="4"/>
  <c r="G575" i="4"/>
  <c r="F576" i="4"/>
  <c r="G576" i="4"/>
  <c r="F577" i="4"/>
  <c r="G577" i="4"/>
  <c r="F578" i="4"/>
  <c r="G578" i="4"/>
  <c r="F579" i="4"/>
  <c r="G579" i="4"/>
  <c r="F580" i="4"/>
  <c r="G580" i="4"/>
  <c r="F581" i="4"/>
  <c r="G581" i="4"/>
  <c r="F582" i="4"/>
  <c r="G582" i="4"/>
  <c r="F583" i="4"/>
  <c r="G583" i="4"/>
  <c r="F584" i="4"/>
  <c r="G584" i="4"/>
  <c r="F585" i="4"/>
  <c r="G585" i="4"/>
  <c r="F586" i="4"/>
  <c r="G586" i="4"/>
  <c r="F587" i="4"/>
  <c r="G587" i="4"/>
  <c r="F588" i="4"/>
  <c r="G588" i="4"/>
  <c r="F589" i="4"/>
  <c r="G589" i="4"/>
  <c r="F590" i="4"/>
  <c r="G590" i="4"/>
  <c r="F591" i="4"/>
  <c r="G591" i="4"/>
  <c r="F592" i="4"/>
  <c r="G592" i="4"/>
  <c r="F593" i="4"/>
  <c r="G593" i="4"/>
  <c r="F594" i="4"/>
  <c r="G594" i="4"/>
  <c r="F595" i="4"/>
  <c r="G595" i="4"/>
  <c r="F596" i="4"/>
  <c r="G596" i="4"/>
  <c r="F597" i="4"/>
  <c r="G597" i="4"/>
  <c r="F598" i="4"/>
  <c r="G598" i="4"/>
  <c r="F599" i="4"/>
  <c r="G599" i="4"/>
  <c r="F600" i="4"/>
  <c r="G600" i="4"/>
  <c r="G601" i="4"/>
  <c r="F602" i="4"/>
  <c r="G602" i="4"/>
  <c r="F603" i="4"/>
  <c r="G603" i="4"/>
  <c r="F604" i="4"/>
  <c r="G604" i="4"/>
  <c r="F605" i="4"/>
  <c r="G605" i="4"/>
  <c r="F606" i="4"/>
  <c r="G606" i="4"/>
  <c r="F607" i="4"/>
  <c r="G607" i="4"/>
  <c r="F608" i="4"/>
  <c r="G608" i="4"/>
  <c r="F609" i="4"/>
  <c r="G609" i="4"/>
  <c r="F610" i="4"/>
  <c r="G610" i="4"/>
  <c r="F611" i="4"/>
  <c r="G611" i="4"/>
  <c r="F612" i="4"/>
  <c r="G612" i="4"/>
  <c r="F613" i="4"/>
  <c r="G613" i="4"/>
  <c r="F614" i="4"/>
  <c r="G614" i="4"/>
  <c r="F615" i="4"/>
  <c r="G615" i="4"/>
  <c r="F616" i="4"/>
  <c r="G616" i="4"/>
  <c r="F617" i="4"/>
  <c r="G617" i="4"/>
  <c r="F618" i="4"/>
  <c r="G618" i="4"/>
  <c r="F619" i="4"/>
  <c r="G619" i="4"/>
  <c r="F620" i="4"/>
  <c r="G620" i="4"/>
  <c r="F621" i="4"/>
  <c r="G621" i="4"/>
  <c r="F622" i="4"/>
  <c r="G622" i="4"/>
  <c r="F623" i="4"/>
  <c r="G623" i="4"/>
  <c r="F624" i="4"/>
  <c r="G624" i="4"/>
  <c r="F625" i="4"/>
  <c r="G625" i="4"/>
  <c r="F626" i="4"/>
  <c r="G626" i="4"/>
  <c r="F627" i="4"/>
  <c r="G627" i="4"/>
  <c r="F628" i="4"/>
  <c r="G628" i="4"/>
  <c r="F629" i="4"/>
  <c r="G629" i="4"/>
  <c r="F630" i="4"/>
  <c r="G630" i="4"/>
  <c r="F631" i="4"/>
  <c r="G631" i="4"/>
  <c r="F632" i="4"/>
  <c r="G632" i="4"/>
  <c r="F633" i="4"/>
  <c r="G633" i="4"/>
  <c r="F634" i="4"/>
  <c r="G634" i="4"/>
  <c r="F635" i="4"/>
  <c r="G635" i="4"/>
  <c r="F636" i="4"/>
  <c r="G636" i="4"/>
  <c r="F637" i="4"/>
  <c r="G637" i="4"/>
  <c r="F638" i="4"/>
  <c r="G638" i="4"/>
  <c r="F639" i="4"/>
  <c r="G639" i="4"/>
  <c r="F640" i="4"/>
  <c r="G640" i="4"/>
  <c r="F641" i="4"/>
  <c r="G641" i="4"/>
  <c r="F642" i="4"/>
  <c r="G642" i="4"/>
  <c r="F643" i="4"/>
  <c r="G643" i="4"/>
  <c r="F644" i="4"/>
  <c r="G644" i="4"/>
  <c r="F645" i="4"/>
  <c r="G645" i="4"/>
  <c r="F646" i="4"/>
  <c r="G646" i="4"/>
  <c r="F647" i="4"/>
  <c r="G647" i="4"/>
  <c r="F648" i="4"/>
  <c r="G648" i="4"/>
  <c r="F649" i="4"/>
  <c r="G649" i="4"/>
  <c r="F650" i="4"/>
  <c r="G650" i="4"/>
  <c r="F651" i="4"/>
  <c r="G651" i="4"/>
  <c r="F652" i="4"/>
  <c r="G652" i="4"/>
  <c r="F653" i="4"/>
  <c r="G653" i="4"/>
  <c r="F654" i="4"/>
  <c r="G654" i="4"/>
  <c r="F655" i="4"/>
  <c r="G655" i="4"/>
  <c r="F656" i="4"/>
  <c r="G656" i="4"/>
  <c r="F657" i="4"/>
  <c r="G657" i="4"/>
  <c r="F658" i="4"/>
  <c r="G658" i="4"/>
  <c r="F659" i="4"/>
  <c r="G659" i="4"/>
  <c r="F660" i="4"/>
  <c r="G660" i="4"/>
  <c r="F661" i="4"/>
  <c r="G661" i="4"/>
  <c r="F662" i="4"/>
  <c r="G662" i="4"/>
  <c r="F663" i="4"/>
  <c r="G663" i="4"/>
  <c r="F664" i="4"/>
  <c r="G664" i="4"/>
  <c r="F665" i="4"/>
  <c r="G665" i="4"/>
  <c r="F666" i="4"/>
  <c r="G666" i="4"/>
  <c r="F667" i="4"/>
  <c r="G667" i="4"/>
  <c r="F668" i="4"/>
  <c r="G668" i="4"/>
  <c r="F669" i="4"/>
  <c r="G669" i="4"/>
  <c r="F670" i="4"/>
  <c r="G670" i="4"/>
  <c r="F671" i="4"/>
  <c r="G671" i="4"/>
  <c r="F672" i="4"/>
  <c r="G672" i="4"/>
  <c r="F673" i="4"/>
  <c r="G673" i="4"/>
  <c r="F674" i="4"/>
  <c r="G674" i="4"/>
  <c r="F675" i="4"/>
  <c r="G675" i="4"/>
  <c r="F676" i="4"/>
  <c r="G676" i="4"/>
  <c r="F677" i="4"/>
  <c r="G677" i="4"/>
  <c r="F678" i="4"/>
  <c r="G678" i="4"/>
  <c r="F679" i="4"/>
  <c r="G679" i="4"/>
  <c r="F680" i="4"/>
  <c r="G680" i="4"/>
  <c r="F681" i="4"/>
  <c r="G681" i="4"/>
  <c r="F682" i="4"/>
  <c r="G682" i="4"/>
  <c r="F683" i="4"/>
  <c r="G683" i="4"/>
  <c r="F684" i="4"/>
  <c r="G684" i="4"/>
  <c r="F685" i="4"/>
  <c r="G685" i="4"/>
  <c r="F686" i="4"/>
  <c r="G686" i="4"/>
  <c r="F687" i="4"/>
  <c r="G687" i="4"/>
  <c r="F688" i="4"/>
  <c r="G688" i="4"/>
  <c r="F689" i="4"/>
  <c r="G689" i="4"/>
  <c r="F690" i="4"/>
  <c r="G690" i="4"/>
  <c r="F691" i="4"/>
  <c r="G691" i="4"/>
  <c r="F692" i="4"/>
  <c r="G692" i="4"/>
  <c r="F693" i="4"/>
  <c r="G693" i="4"/>
  <c r="F694" i="4"/>
  <c r="G694" i="4"/>
  <c r="F695" i="4"/>
  <c r="G695" i="4"/>
  <c r="F696" i="4"/>
  <c r="G696" i="4"/>
  <c r="G697" i="4"/>
  <c r="F698" i="4"/>
  <c r="G698" i="4"/>
  <c r="F699" i="4"/>
  <c r="G699" i="4"/>
  <c r="F700" i="4"/>
  <c r="G700" i="4"/>
  <c r="F701" i="4"/>
  <c r="G701" i="4"/>
  <c r="F702" i="4"/>
  <c r="G702" i="4"/>
  <c r="F703" i="4"/>
  <c r="G703" i="4"/>
  <c r="F704" i="4"/>
  <c r="G704" i="4"/>
  <c r="F705" i="4"/>
  <c r="G705" i="4"/>
  <c r="F706" i="4"/>
  <c r="G706" i="4"/>
  <c r="F707" i="4"/>
  <c r="G707" i="4"/>
  <c r="F708" i="4"/>
  <c r="G708" i="4"/>
  <c r="F709" i="4"/>
  <c r="G709" i="4"/>
  <c r="F710" i="4"/>
  <c r="G710" i="4"/>
  <c r="F711" i="4"/>
  <c r="G711" i="4"/>
  <c r="F712" i="4"/>
  <c r="G712" i="4"/>
  <c r="F713" i="4"/>
  <c r="G713" i="4"/>
  <c r="F714" i="4"/>
  <c r="G714" i="4"/>
  <c r="F715" i="4"/>
  <c r="G715" i="4"/>
  <c r="F716" i="4"/>
  <c r="G716" i="4"/>
  <c r="F717" i="4"/>
  <c r="G717" i="4"/>
  <c r="F718" i="4"/>
  <c r="G718" i="4"/>
  <c r="F719" i="4"/>
  <c r="G719" i="4"/>
  <c r="F720" i="4"/>
  <c r="G720" i="4"/>
  <c r="F721" i="4"/>
  <c r="G721" i="4"/>
  <c r="F722" i="4"/>
  <c r="G722" i="4"/>
  <c r="F723" i="4"/>
  <c r="G723" i="4"/>
  <c r="F724" i="4"/>
  <c r="G724" i="4"/>
  <c r="F725" i="4"/>
  <c r="G725" i="4"/>
  <c r="F726" i="4"/>
  <c r="G726" i="4"/>
  <c r="F727" i="4"/>
  <c r="G727" i="4"/>
  <c r="F728" i="4"/>
  <c r="G728" i="4"/>
  <c r="F729" i="4"/>
  <c r="G729" i="4"/>
  <c r="F730" i="4"/>
  <c r="G730" i="4"/>
  <c r="F731" i="4"/>
  <c r="G731" i="4"/>
  <c r="F732" i="4"/>
  <c r="G732" i="4"/>
  <c r="F733" i="4"/>
  <c r="G733" i="4"/>
  <c r="F734" i="4"/>
  <c r="G734" i="4"/>
  <c r="F735" i="4"/>
  <c r="G735" i="4"/>
  <c r="F736" i="4"/>
  <c r="G736" i="4"/>
  <c r="F737" i="4"/>
  <c r="G737" i="4"/>
  <c r="F738" i="4"/>
  <c r="G738" i="4"/>
  <c r="F739" i="4"/>
  <c r="G739" i="4"/>
  <c r="F740" i="4"/>
  <c r="G740" i="4"/>
  <c r="F741" i="4"/>
  <c r="G741" i="4"/>
  <c r="F742" i="4"/>
  <c r="G742" i="4"/>
  <c r="F743" i="4"/>
  <c r="G743" i="4"/>
  <c r="F744" i="4"/>
  <c r="G744" i="4"/>
  <c r="F745" i="4"/>
  <c r="G745" i="4"/>
  <c r="F746" i="4"/>
  <c r="G746" i="4"/>
  <c r="F747" i="4"/>
  <c r="G747" i="4"/>
  <c r="F748" i="4"/>
  <c r="G748" i="4"/>
  <c r="F749" i="4"/>
  <c r="G749" i="4"/>
  <c r="F750" i="4"/>
  <c r="G750" i="4"/>
  <c r="F751" i="4"/>
  <c r="G751" i="4"/>
  <c r="F752" i="4"/>
  <c r="G752" i="4"/>
  <c r="F753" i="4"/>
  <c r="G753" i="4"/>
  <c r="F754" i="4"/>
  <c r="G754" i="4"/>
  <c r="F755" i="4"/>
  <c r="G755" i="4"/>
  <c r="F756" i="4"/>
  <c r="G756" i="4"/>
  <c r="F757" i="4"/>
  <c r="G757" i="4"/>
  <c r="F758" i="4"/>
  <c r="G758" i="4"/>
  <c r="F759" i="4"/>
  <c r="G759" i="4"/>
  <c r="F760" i="4"/>
  <c r="G760" i="4"/>
  <c r="F761" i="4"/>
  <c r="G761" i="4"/>
  <c r="F762" i="4"/>
  <c r="G762" i="4"/>
  <c r="F763" i="4"/>
  <c r="G763" i="4"/>
  <c r="F764" i="4"/>
  <c r="G764" i="4"/>
  <c r="F765" i="4"/>
  <c r="G765" i="4"/>
  <c r="F766" i="4"/>
  <c r="G766" i="4"/>
  <c r="F767" i="4"/>
  <c r="G767" i="4"/>
  <c r="F768" i="4"/>
  <c r="G768" i="4"/>
  <c r="F769" i="4"/>
  <c r="G769" i="4"/>
  <c r="F770" i="4"/>
  <c r="G770" i="4"/>
  <c r="F771" i="4"/>
  <c r="G771" i="4"/>
  <c r="F772" i="4"/>
  <c r="G772" i="4"/>
  <c r="F773" i="4"/>
  <c r="G773" i="4"/>
  <c r="F774" i="4"/>
  <c r="G774" i="4"/>
  <c r="F775" i="4"/>
  <c r="G775" i="4"/>
  <c r="F776" i="4"/>
  <c r="G776" i="4"/>
  <c r="F777" i="4"/>
  <c r="G777" i="4"/>
  <c r="F778" i="4"/>
  <c r="G778" i="4"/>
  <c r="F779" i="4"/>
  <c r="G779" i="4"/>
  <c r="F780" i="4"/>
  <c r="G780" i="4"/>
  <c r="F781" i="4"/>
  <c r="G781" i="4"/>
  <c r="F782" i="4"/>
  <c r="G782" i="4"/>
  <c r="F783" i="4"/>
  <c r="G783" i="4"/>
  <c r="F784" i="4"/>
  <c r="G784" i="4"/>
  <c r="F785" i="4"/>
  <c r="G785" i="4"/>
  <c r="F786" i="4"/>
  <c r="G786" i="4"/>
  <c r="F787" i="4"/>
  <c r="G787" i="4"/>
  <c r="F788" i="4"/>
  <c r="G788" i="4"/>
  <c r="F789" i="4"/>
  <c r="G789" i="4"/>
  <c r="F790" i="4"/>
  <c r="G790" i="4"/>
  <c r="F791" i="4"/>
  <c r="G791" i="4"/>
  <c r="F792" i="4"/>
  <c r="G792" i="4"/>
  <c r="F793" i="4"/>
  <c r="G793" i="4"/>
  <c r="F794" i="4"/>
  <c r="G794" i="4"/>
  <c r="F795" i="4"/>
  <c r="G795" i="4"/>
  <c r="F796" i="4"/>
  <c r="G796" i="4"/>
  <c r="F797" i="4"/>
  <c r="G797" i="4"/>
  <c r="F798" i="4"/>
  <c r="G798" i="4"/>
  <c r="F799" i="4"/>
  <c r="G799" i="4"/>
  <c r="F800" i="4"/>
  <c r="G800" i="4"/>
  <c r="F801" i="4"/>
  <c r="G801" i="4"/>
  <c r="F802" i="4"/>
  <c r="G802" i="4"/>
  <c r="F803" i="4"/>
  <c r="G803" i="4"/>
  <c r="F804" i="4"/>
  <c r="G804" i="4"/>
  <c r="F805" i="4"/>
  <c r="G805" i="4"/>
  <c r="F806" i="4"/>
  <c r="G806" i="4"/>
  <c r="F807" i="4"/>
  <c r="G807" i="4"/>
  <c r="F808" i="4"/>
  <c r="G808" i="4"/>
  <c r="F809" i="4"/>
  <c r="G809" i="4"/>
  <c r="F810" i="4"/>
  <c r="G810" i="4"/>
  <c r="F811" i="4"/>
  <c r="G811" i="4"/>
  <c r="F812" i="4"/>
  <c r="G812" i="4"/>
  <c r="F813" i="4"/>
  <c r="G813" i="4"/>
  <c r="F814" i="4"/>
  <c r="G814" i="4"/>
  <c r="F815" i="4"/>
  <c r="G815" i="4"/>
  <c r="F816" i="4"/>
  <c r="G816" i="4"/>
  <c r="F817" i="4"/>
  <c r="G817" i="4"/>
  <c r="F818" i="4"/>
  <c r="G818" i="4"/>
  <c r="F819" i="4"/>
  <c r="G819" i="4"/>
  <c r="F820" i="4"/>
  <c r="G820" i="4"/>
  <c r="F821" i="4"/>
  <c r="G821" i="4"/>
  <c r="F822" i="4"/>
  <c r="G822" i="4"/>
  <c r="F823" i="4"/>
  <c r="G823" i="4"/>
  <c r="F824" i="4"/>
  <c r="G824" i="4"/>
  <c r="F825" i="4"/>
  <c r="G825" i="4"/>
  <c r="F826" i="4"/>
  <c r="G826" i="4"/>
  <c r="F827" i="4"/>
  <c r="G827" i="4"/>
  <c r="F828" i="4"/>
  <c r="G828" i="4"/>
  <c r="F829" i="4"/>
  <c r="G829" i="4"/>
  <c r="F830" i="4"/>
  <c r="G830" i="4"/>
  <c r="F831" i="4"/>
  <c r="G831" i="4"/>
  <c r="F832" i="4"/>
  <c r="G832" i="4"/>
  <c r="F833" i="4"/>
  <c r="G833" i="4"/>
  <c r="F834" i="4"/>
  <c r="G834" i="4"/>
  <c r="F835" i="4"/>
  <c r="G835" i="4"/>
  <c r="F836" i="4"/>
  <c r="G836" i="4"/>
  <c r="F837" i="4"/>
  <c r="G837" i="4"/>
  <c r="F838" i="4"/>
  <c r="G838" i="4"/>
  <c r="G839" i="4"/>
  <c r="F840" i="4"/>
  <c r="G840" i="4"/>
  <c r="F841" i="4"/>
  <c r="G841" i="4"/>
  <c r="F842" i="4"/>
  <c r="G842" i="4"/>
  <c r="F843" i="4"/>
  <c r="G843" i="4"/>
  <c r="F844" i="4"/>
  <c r="G844" i="4"/>
  <c r="F845" i="4"/>
  <c r="G845" i="4"/>
  <c r="F846" i="4"/>
  <c r="G846" i="4"/>
  <c r="F847" i="4"/>
  <c r="G847" i="4"/>
  <c r="F848" i="4"/>
  <c r="G848" i="4"/>
  <c r="F849" i="4"/>
  <c r="G849" i="4"/>
  <c r="F850" i="4"/>
  <c r="G850" i="4"/>
  <c r="F851" i="4"/>
  <c r="G851" i="4"/>
  <c r="F852" i="4"/>
  <c r="G852" i="4"/>
  <c r="F853" i="4"/>
  <c r="G853" i="4"/>
  <c r="F854" i="4"/>
  <c r="G854" i="4"/>
  <c r="F855" i="4"/>
  <c r="G855" i="4"/>
  <c r="F856" i="4"/>
  <c r="G856" i="4"/>
  <c r="F857" i="4"/>
  <c r="G857" i="4"/>
  <c r="F858" i="4"/>
  <c r="G858" i="4"/>
  <c r="F859" i="4"/>
  <c r="G859" i="4"/>
  <c r="F860" i="4"/>
  <c r="G860" i="4"/>
  <c r="F861" i="4"/>
  <c r="G861" i="4"/>
  <c r="F862" i="4"/>
  <c r="G862" i="4"/>
  <c r="F863" i="4"/>
  <c r="G863" i="4"/>
  <c r="F864" i="4"/>
  <c r="G864" i="4"/>
  <c r="F865" i="4"/>
  <c r="G865" i="4"/>
  <c r="F866" i="4"/>
  <c r="G866" i="4"/>
  <c r="F867" i="4"/>
  <c r="G867" i="4"/>
  <c r="F868" i="4"/>
  <c r="G868" i="4"/>
  <c r="F869" i="4"/>
  <c r="G869" i="4"/>
  <c r="F870" i="4"/>
  <c r="G870" i="4"/>
  <c r="F871" i="4"/>
  <c r="G871" i="4"/>
  <c r="F872" i="4"/>
  <c r="G872" i="4"/>
  <c r="F873" i="4"/>
  <c r="G873" i="4"/>
  <c r="F874" i="4"/>
  <c r="G874" i="4"/>
  <c r="F875" i="4"/>
  <c r="G875" i="4"/>
  <c r="F876" i="4"/>
  <c r="G876" i="4"/>
  <c r="F877" i="4"/>
  <c r="G877" i="4"/>
  <c r="F878" i="4"/>
  <c r="G878" i="4"/>
  <c r="F879" i="4"/>
  <c r="G879" i="4"/>
  <c r="F880" i="4"/>
  <c r="G880" i="4"/>
  <c r="F881" i="4"/>
  <c r="G881" i="4"/>
  <c r="F882" i="4"/>
  <c r="G882" i="4"/>
  <c r="F883" i="4"/>
  <c r="G883" i="4"/>
  <c r="F884" i="4"/>
  <c r="G884" i="4"/>
  <c r="F885" i="4"/>
  <c r="G885" i="4"/>
  <c r="F886" i="4"/>
  <c r="G886" i="4"/>
  <c r="F887" i="4"/>
  <c r="G887" i="4"/>
  <c r="F888" i="4"/>
  <c r="G888" i="4"/>
  <c r="F889" i="4"/>
  <c r="G889" i="4"/>
  <c r="F890" i="4"/>
  <c r="G890" i="4"/>
  <c r="F891" i="4"/>
  <c r="G891" i="4"/>
  <c r="F892" i="4"/>
  <c r="G892" i="4"/>
  <c r="F893" i="4"/>
  <c r="G893" i="4"/>
  <c r="F894" i="4"/>
  <c r="G894" i="4"/>
  <c r="F895" i="4"/>
  <c r="G895" i="4"/>
  <c r="F896" i="4"/>
  <c r="G896" i="4"/>
  <c r="F897" i="4"/>
  <c r="G897" i="4"/>
  <c r="F898" i="4"/>
  <c r="G898" i="4"/>
  <c r="F899" i="4"/>
  <c r="G899" i="4"/>
  <c r="F900" i="4"/>
  <c r="G900" i="4"/>
  <c r="F901" i="4"/>
  <c r="G901" i="4"/>
  <c r="F902" i="4"/>
  <c r="G902" i="4"/>
  <c r="F903" i="4"/>
  <c r="G903" i="4"/>
  <c r="F904" i="4"/>
  <c r="G904" i="4"/>
  <c r="F905" i="4"/>
  <c r="G905" i="4"/>
  <c r="F906" i="4"/>
  <c r="G906" i="4"/>
  <c r="F907" i="4"/>
  <c r="G907" i="4"/>
  <c r="F908" i="4"/>
  <c r="G908" i="4"/>
  <c r="F909" i="4"/>
  <c r="G909" i="4"/>
  <c r="F910" i="4"/>
  <c r="G910" i="4"/>
  <c r="F911" i="4"/>
  <c r="G911" i="4"/>
  <c r="F912" i="4"/>
  <c r="G912" i="4"/>
  <c r="F913" i="4"/>
  <c r="G913" i="4"/>
  <c r="F914" i="4"/>
  <c r="G914" i="4"/>
  <c r="F915" i="4"/>
  <c r="G915" i="4"/>
  <c r="F916" i="4"/>
  <c r="G916" i="4"/>
  <c r="F917" i="4"/>
  <c r="G917" i="4"/>
  <c r="F918" i="4"/>
  <c r="G918" i="4"/>
  <c r="F919" i="4"/>
  <c r="G919" i="4"/>
  <c r="F920" i="4"/>
  <c r="G920" i="4"/>
  <c r="F921" i="4"/>
  <c r="G921" i="4"/>
  <c r="F922" i="4"/>
  <c r="G922" i="4"/>
  <c r="F923" i="4"/>
  <c r="G923" i="4"/>
  <c r="F924" i="4"/>
  <c r="G924" i="4"/>
  <c r="G925" i="4"/>
  <c r="G926" i="4"/>
  <c r="F927" i="4"/>
  <c r="G927" i="4"/>
  <c r="F928" i="4"/>
  <c r="G928" i="4"/>
  <c r="F929" i="4"/>
  <c r="G929" i="4"/>
  <c r="F930" i="4"/>
  <c r="G930" i="4"/>
  <c r="F931" i="4"/>
  <c r="G931" i="4"/>
  <c r="F932" i="4"/>
  <c r="G932" i="4"/>
  <c r="F933" i="4"/>
  <c r="G933" i="4"/>
  <c r="F934" i="4"/>
  <c r="G934" i="4"/>
  <c r="F935" i="4"/>
  <c r="G935" i="4"/>
  <c r="F936" i="4"/>
  <c r="G936" i="4"/>
  <c r="F937" i="4"/>
  <c r="G937" i="4"/>
  <c r="F938" i="4"/>
  <c r="G938" i="4"/>
  <c r="F939" i="4"/>
  <c r="G939" i="4"/>
  <c r="F940" i="4"/>
  <c r="G940" i="4"/>
  <c r="F941" i="4"/>
  <c r="G941" i="4"/>
  <c r="F942" i="4"/>
  <c r="G942" i="4"/>
  <c r="F943" i="4"/>
  <c r="G943" i="4"/>
  <c r="F944" i="4"/>
  <c r="G944" i="4"/>
  <c r="F945" i="4"/>
  <c r="G945" i="4"/>
  <c r="F946" i="4"/>
  <c r="G946" i="4"/>
  <c r="F947" i="4"/>
  <c r="G947" i="4"/>
  <c r="F948" i="4"/>
  <c r="G948" i="4"/>
  <c r="F949" i="4"/>
  <c r="G949" i="4"/>
  <c r="F950" i="4"/>
  <c r="G950" i="4"/>
  <c r="F951" i="4"/>
  <c r="G951" i="4"/>
  <c r="F952" i="4"/>
  <c r="G952" i="4"/>
  <c r="F953" i="4"/>
  <c r="G953" i="4"/>
  <c r="F954" i="4"/>
  <c r="G954" i="4"/>
  <c r="F955" i="4"/>
  <c r="G955" i="4"/>
  <c r="F956" i="4"/>
  <c r="G956" i="4"/>
  <c r="F957" i="4"/>
  <c r="G957" i="4"/>
  <c r="F958" i="4"/>
  <c r="G958" i="4"/>
  <c r="F959" i="4"/>
  <c r="G959" i="4"/>
  <c r="F960" i="4"/>
  <c r="G960" i="4"/>
  <c r="F961" i="4"/>
  <c r="G961" i="4"/>
  <c r="F962" i="4"/>
  <c r="G962" i="4"/>
  <c r="F963" i="4"/>
  <c r="G963" i="4"/>
  <c r="F964" i="4"/>
  <c r="G964" i="4"/>
  <c r="F965" i="4"/>
  <c r="G965" i="4"/>
  <c r="F966" i="4"/>
  <c r="G966" i="4"/>
  <c r="F967" i="4"/>
  <c r="G967" i="4"/>
  <c r="F968" i="4"/>
  <c r="G968" i="4"/>
  <c r="F969" i="4"/>
  <c r="G969" i="4"/>
  <c r="F970" i="4"/>
  <c r="G970" i="4"/>
  <c r="F971" i="4"/>
  <c r="G971" i="4"/>
  <c r="F972" i="4"/>
  <c r="G972" i="4"/>
  <c r="F973" i="4"/>
  <c r="G973" i="4"/>
  <c r="F974" i="4"/>
  <c r="G974" i="4"/>
  <c r="F975" i="4"/>
  <c r="G975" i="4"/>
  <c r="F976" i="4"/>
  <c r="G976" i="4"/>
  <c r="F977" i="4"/>
  <c r="G977" i="4"/>
  <c r="F978" i="4"/>
  <c r="G978" i="4"/>
  <c r="F979" i="4"/>
  <c r="G979" i="4"/>
  <c r="F980" i="4"/>
  <c r="G980" i="4"/>
  <c r="F981" i="4"/>
  <c r="G981" i="4"/>
  <c r="F982" i="4"/>
  <c r="G982" i="4"/>
  <c r="F983" i="4"/>
  <c r="G983" i="4"/>
  <c r="F984" i="4"/>
  <c r="G984" i="4"/>
  <c r="F985" i="4"/>
  <c r="G985" i="4"/>
  <c r="F986" i="4"/>
  <c r="G986" i="4"/>
  <c r="F987" i="4"/>
  <c r="G987" i="4"/>
  <c r="F988" i="4"/>
  <c r="G988" i="4"/>
  <c r="F989" i="4"/>
  <c r="G989" i="4"/>
  <c r="F990" i="4"/>
  <c r="G990" i="4"/>
  <c r="F991" i="4"/>
  <c r="G991" i="4"/>
  <c r="F992" i="4"/>
  <c r="G992" i="4"/>
  <c r="F993" i="4"/>
  <c r="G993" i="4"/>
  <c r="F994" i="4"/>
  <c r="G994" i="4"/>
  <c r="F995" i="4"/>
  <c r="G995" i="4"/>
  <c r="F996" i="4"/>
  <c r="G996" i="4"/>
  <c r="F997" i="4"/>
  <c r="G997" i="4"/>
  <c r="F998" i="4"/>
  <c r="G998" i="4"/>
  <c r="F999" i="4"/>
  <c r="G999" i="4"/>
  <c r="F1000" i="4"/>
  <c r="G1000" i="4"/>
  <c r="F1001" i="4"/>
  <c r="G1001" i="4"/>
  <c r="F1002" i="4"/>
  <c r="G1002" i="4"/>
  <c r="F1003" i="4"/>
  <c r="G1003" i="4"/>
  <c r="F1004" i="4"/>
  <c r="G1004" i="4"/>
  <c r="F1005" i="4"/>
  <c r="G1005" i="4"/>
  <c r="F1006" i="4"/>
  <c r="G1006" i="4"/>
  <c r="F1007" i="4"/>
  <c r="G1007" i="4"/>
  <c r="F1008" i="4"/>
  <c r="G1008" i="4"/>
  <c r="F1009" i="4"/>
  <c r="G1009" i="4"/>
  <c r="F1010" i="4"/>
  <c r="G1010" i="4"/>
  <c r="F1011" i="4"/>
  <c r="G1011" i="4"/>
  <c r="F1012" i="4"/>
  <c r="G1012" i="4"/>
  <c r="F1013" i="4"/>
  <c r="G1013" i="4"/>
  <c r="F1014" i="4"/>
  <c r="G1014" i="4"/>
  <c r="F1015" i="4"/>
  <c r="G1015" i="4"/>
  <c r="F1016" i="4"/>
  <c r="G1016" i="4"/>
  <c r="F1017" i="4"/>
  <c r="G1017" i="4"/>
  <c r="F1018" i="4"/>
  <c r="G1018" i="4"/>
  <c r="F1019" i="4"/>
  <c r="G1019" i="4"/>
  <c r="F1020" i="4"/>
  <c r="G1020" i="4"/>
  <c r="F1021" i="4"/>
  <c r="G1021" i="4"/>
  <c r="F1022" i="4"/>
  <c r="G1022" i="4"/>
  <c r="F1023" i="4"/>
  <c r="G1023" i="4"/>
  <c r="F1024" i="4"/>
  <c r="G1024" i="4"/>
  <c r="F1025" i="4"/>
  <c r="G1025" i="4"/>
  <c r="F1026" i="4"/>
  <c r="G1026" i="4"/>
  <c r="F1027" i="4"/>
  <c r="G1027" i="4"/>
  <c r="F1028" i="4"/>
  <c r="G1028" i="4"/>
  <c r="F1029" i="4"/>
  <c r="G1029" i="4"/>
  <c r="F1030" i="4"/>
  <c r="G1030" i="4"/>
  <c r="F1031" i="4"/>
  <c r="G1031" i="4"/>
  <c r="F1032" i="4"/>
  <c r="G1032" i="4"/>
  <c r="F1033" i="4"/>
  <c r="G1033" i="4"/>
  <c r="F1034" i="4"/>
  <c r="G1034" i="4"/>
  <c r="F1035" i="4"/>
  <c r="G1035" i="4"/>
  <c r="F1036" i="4"/>
  <c r="G1036" i="4"/>
  <c r="F1037" i="4"/>
  <c r="G1037" i="4"/>
  <c r="F1038" i="4"/>
  <c r="G1038" i="4"/>
  <c r="F1039" i="4"/>
  <c r="G1039" i="4"/>
  <c r="F1040" i="4"/>
  <c r="G1040" i="4"/>
  <c r="F1041" i="4"/>
  <c r="G1041" i="4"/>
  <c r="F1042" i="4"/>
  <c r="G1042" i="4"/>
  <c r="F1043" i="4"/>
  <c r="G1043" i="4"/>
  <c r="F1044" i="4"/>
  <c r="G1044" i="4"/>
  <c r="F1045" i="4"/>
  <c r="G1045" i="4"/>
  <c r="F1046" i="4"/>
  <c r="G1046" i="4"/>
  <c r="F1047" i="4"/>
  <c r="G1047" i="4"/>
  <c r="F1048" i="4"/>
  <c r="G1048" i="4"/>
  <c r="F1049" i="4"/>
  <c r="G1049" i="4"/>
  <c r="F1050" i="4"/>
  <c r="G1050" i="4"/>
  <c r="F1051" i="4"/>
  <c r="G1051" i="4"/>
  <c r="F1052" i="4"/>
  <c r="G1052" i="4"/>
  <c r="F1053" i="4"/>
  <c r="G1053" i="4"/>
  <c r="F1054" i="4"/>
  <c r="G1054" i="4"/>
  <c r="F1055" i="4"/>
  <c r="G1055" i="4"/>
  <c r="F1056" i="4"/>
  <c r="G1056" i="4"/>
  <c r="F1057" i="4"/>
  <c r="G1057" i="4"/>
  <c r="F1058" i="4"/>
  <c r="G1058" i="4"/>
  <c r="F1059" i="4"/>
  <c r="G1059" i="4"/>
  <c r="F1060" i="4"/>
  <c r="G1060" i="4"/>
  <c r="F1061" i="4"/>
  <c r="G1061" i="4"/>
  <c r="F1062" i="4"/>
  <c r="G1062" i="4"/>
  <c r="F1063" i="4"/>
  <c r="G1063" i="4"/>
  <c r="F1064" i="4"/>
  <c r="G1064" i="4"/>
  <c r="F1065" i="4"/>
  <c r="G1065" i="4"/>
  <c r="F1066" i="4"/>
  <c r="G1066" i="4"/>
  <c r="F1067" i="4"/>
  <c r="G1067" i="4"/>
  <c r="F1068" i="4"/>
  <c r="G1068" i="4"/>
  <c r="F1069" i="4"/>
  <c r="G1069" i="4"/>
  <c r="F1070" i="4"/>
  <c r="G1070" i="4"/>
  <c r="F1071" i="4"/>
  <c r="G1071" i="4"/>
  <c r="F1072" i="4"/>
  <c r="G1072" i="4"/>
  <c r="F1073" i="4"/>
  <c r="G1073" i="4"/>
  <c r="F1074" i="4"/>
  <c r="G1074" i="4"/>
  <c r="F1075" i="4"/>
  <c r="G1075" i="4"/>
  <c r="F1076" i="4"/>
  <c r="G1076" i="4"/>
  <c r="F1077" i="4"/>
  <c r="G1077" i="4"/>
  <c r="F1078" i="4"/>
  <c r="G1078" i="4"/>
  <c r="F1079" i="4"/>
  <c r="G1079" i="4"/>
  <c r="F1080" i="4"/>
  <c r="G1080" i="4"/>
  <c r="F1081" i="4"/>
  <c r="G1081" i="4"/>
  <c r="F1082" i="4"/>
  <c r="G1082" i="4"/>
  <c r="F1083" i="4"/>
  <c r="G1083" i="4"/>
  <c r="F1084" i="4"/>
  <c r="G1084" i="4"/>
  <c r="F1085" i="4"/>
  <c r="G1085" i="4"/>
  <c r="F1086" i="4"/>
  <c r="G1086" i="4"/>
  <c r="F1087" i="4"/>
  <c r="G1087" i="4"/>
  <c r="F1088" i="4"/>
  <c r="G1088" i="4"/>
  <c r="F1089" i="4"/>
  <c r="G1089" i="4"/>
  <c r="F1090" i="4"/>
  <c r="G1090" i="4"/>
  <c r="F1091" i="4"/>
  <c r="G1091" i="4"/>
  <c r="F1092" i="4"/>
  <c r="G1092" i="4"/>
  <c r="F1093" i="4"/>
  <c r="G1093" i="4"/>
  <c r="F1094" i="4"/>
  <c r="G1094" i="4"/>
  <c r="F1095" i="4"/>
  <c r="G1095" i="4"/>
  <c r="F1096" i="4"/>
  <c r="G1096" i="4"/>
  <c r="F1097" i="4"/>
  <c r="G1097" i="4"/>
  <c r="F1098" i="4"/>
  <c r="G1098" i="4"/>
  <c r="G1099" i="4"/>
  <c r="F1100" i="4"/>
  <c r="G1100" i="4"/>
  <c r="F1101" i="4"/>
  <c r="G1101" i="4"/>
  <c r="F1102" i="4"/>
  <c r="G1102" i="4"/>
  <c r="F1103" i="4"/>
  <c r="G1103" i="4"/>
  <c r="F1104" i="4"/>
  <c r="G1104" i="4"/>
  <c r="F1105" i="4"/>
  <c r="G1105" i="4"/>
  <c r="F1106" i="4"/>
  <c r="G1106" i="4"/>
  <c r="F1107" i="4"/>
  <c r="G1107" i="4"/>
  <c r="F1108" i="4"/>
  <c r="G1108" i="4"/>
  <c r="F1109" i="4"/>
  <c r="G1109" i="4"/>
  <c r="F1110" i="4"/>
  <c r="G1110" i="4"/>
  <c r="F1111" i="4"/>
  <c r="G1111" i="4"/>
  <c r="F1112" i="4"/>
  <c r="G1112" i="4"/>
  <c r="F1113" i="4"/>
  <c r="G1113" i="4"/>
  <c r="F1114" i="4"/>
  <c r="G1114" i="4"/>
  <c r="F1115" i="4"/>
  <c r="G1115" i="4"/>
  <c r="F1116" i="4"/>
  <c r="G1116" i="4"/>
  <c r="F1117" i="4"/>
  <c r="G1117" i="4"/>
  <c r="F1118" i="4"/>
  <c r="G1118" i="4"/>
  <c r="F1119" i="4"/>
  <c r="G1119" i="4"/>
  <c r="F1120" i="4"/>
  <c r="G1120" i="4"/>
  <c r="F1121" i="4"/>
  <c r="G1121" i="4"/>
  <c r="F1122" i="4"/>
  <c r="G1122" i="4"/>
  <c r="F1123" i="4"/>
  <c r="G1123" i="4"/>
  <c r="F1124" i="4"/>
  <c r="G1124" i="4"/>
  <c r="F1125" i="4"/>
  <c r="G1125" i="4"/>
  <c r="F1126" i="4"/>
  <c r="G1126" i="4"/>
  <c r="F1127" i="4"/>
  <c r="G1127" i="4"/>
  <c r="F1128" i="4"/>
  <c r="G1128" i="4"/>
  <c r="F1129" i="4"/>
  <c r="G1129" i="4"/>
  <c r="F1130" i="4"/>
  <c r="G1130" i="4"/>
  <c r="F1131" i="4"/>
  <c r="G1131" i="4"/>
  <c r="F1132" i="4"/>
  <c r="G1132" i="4"/>
  <c r="F1133" i="4"/>
  <c r="G1133" i="4"/>
  <c r="F1134" i="4"/>
  <c r="G1134" i="4"/>
  <c r="F1135" i="4"/>
  <c r="G1135" i="4"/>
  <c r="F1136" i="4"/>
  <c r="G1136" i="4"/>
  <c r="F1137" i="4"/>
  <c r="G1137" i="4"/>
  <c r="F1138" i="4"/>
  <c r="G1138" i="4"/>
  <c r="F1139" i="4"/>
  <c r="G1139" i="4"/>
  <c r="F1140" i="4"/>
  <c r="G1140" i="4"/>
  <c r="F1141" i="4"/>
  <c r="G1141" i="4"/>
  <c r="F1142" i="4"/>
  <c r="G1142" i="4"/>
  <c r="F1143" i="4"/>
  <c r="G1143" i="4"/>
  <c r="F1144" i="4"/>
  <c r="G1144" i="4"/>
  <c r="F1145" i="4"/>
  <c r="G1145" i="4"/>
  <c r="F1146" i="4"/>
  <c r="G1146" i="4"/>
  <c r="F1147" i="4"/>
  <c r="G1147" i="4"/>
  <c r="F1148" i="4"/>
  <c r="G1148" i="4"/>
  <c r="F1149" i="4"/>
  <c r="G1149" i="4"/>
  <c r="F1150" i="4"/>
  <c r="G1150" i="4"/>
  <c r="F1151" i="4"/>
  <c r="G1151" i="4"/>
  <c r="F1152" i="4"/>
  <c r="G1152" i="4"/>
  <c r="F1153" i="4"/>
  <c r="G1153" i="4"/>
  <c r="F1154" i="4"/>
  <c r="G1154" i="4"/>
  <c r="F1155" i="4"/>
  <c r="G1155" i="4"/>
  <c r="F1156" i="4"/>
  <c r="G1156" i="4"/>
  <c r="F1157" i="4"/>
  <c r="G1157" i="4"/>
  <c r="F1158" i="4"/>
  <c r="G1158" i="4"/>
  <c r="F1159" i="4"/>
  <c r="G1159" i="4"/>
  <c r="F1160" i="4"/>
  <c r="G1160" i="4"/>
  <c r="F1161" i="4"/>
  <c r="G1161" i="4"/>
  <c r="F1162" i="4"/>
  <c r="G1162" i="4"/>
  <c r="F1163" i="4"/>
  <c r="G1163" i="4"/>
  <c r="F1164" i="4"/>
  <c r="G1164" i="4"/>
  <c r="F1165" i="4"/>
  <c r="G1165" i="4"/>
  <c r="F1166" i="4"/>
  <c r="G1166" i="4"/>
  <c r="F1167" i="4"/>
  <c r="G1167" i="4"/>
  <c r="F1168" i="4"/>
  <c r="G1168" i="4"/>
  <c r="F1169" i="4"/>
  <c r="G1169" i="4"/>
  <c r="F1170" i="4"/>
  <c r="G1170" i="4"/>
  <c r="F1171" i="4"/>
  <c r="G1171" i="4"/>
  <c r="F1172" i="4"/>
  <c r="G1172" i="4"/>
  <c r="F1173" i="4"/>
  <c r="G1173" i="4"/>
  <c r="F1174" i="4"/>
  <c r="G1174" i="4"/>
  <c r="F1175" i="4"/>
  <c r="G1175" i="4"/>
  <c r="F1176" i="4"/>
  <c r="G1176" i="4"/>
  <c r="F1177" i="4"/>
  <c r="G1177" i="4"/>
  <c r="F1178" i="4"/>
  <c r="G1178" i="4"/>
  <c r="F1179" i="4"/>
  <c r="G1179" i="4"/>
  <c r="F1180" i="4"/>
  <c r="G1180" i="4"/>
  <c r="F1181" i="4"/>
  <c r="G1181" i="4"/>
  <c r="F1182" i="4"/>
  <c r="G1182" i="4"/>
  <c r="F1183" i="4"/>
  <c r="G1183" i="4"/>
  <c r="F1184" i="4"/>
  <c r="G1184" i="4"/>
  <c r="F1185" i="4"/>
  <c r="G1185" i="4"/>
  <c r="F1186" i="4"/>
  <c r="G1186" i="4"/>
  <c r="F1187" i="4"/>
  <c r="G1187" i="4"/>
  <c r="F1188" i="4"/>
  <c r="G1188" i="4"/>
  <c r="F1189" i="4"/>
  <c r="G1189" i="4"/>
  <c r="F1190" i="4"/>
  <c r="G1190" i="4"/>
  <c r="F1191" i="4"/>
  <c r="G1191" i="4"/>
  <c r="F1192" i="4"/>
  <c r="G1192" i="4"/>
  <c r="F1193" i="4"/>
  <c r="G1193" i="4"/>
  <c r="F1194" i="4"/>
  <c r="G1194" i="4"/>
  <c r="F1195" i="4"/>
  <c r="G1195" i="4"/>
  <c r="F1196" i="4"/>
  <c r="G1196" i="4"/>
  <c r="F1197" i="4"/>
  <c r="G1197" i="4"/>
  <c r="F1198" i="4"/>
  <c r="G1198" i="4"/>
  <c r="F1199" i="4"/>
  <c r="G1199" i="4"/>
  <c r="F1200" i="4"/>
  <c r="G1200" i="4"/>
  <c r="F1201" i="4"/>
  <c r="G1201" i="4"/>
  <c r="F1202" i="4"/>
  <c r="G1202" i="4"/>
  <c r="F1203" i="4"/>
  <c r="G1203" i="4"/>
  <c r="F1204" i="4"/>
  <c r="G1204" i="4"/>
  <c r="F1205" i="4"/>
  <c r="G1205" i="4"/>
  <c r="F1206" i="4"/>
  <c r="G1206" i="4"/>
  <c r="F1207" i="4"/>
  <c r="G1207" i="4"/>
  <c r="F1208" i="4"/>
  <c r="G1208" i="4"/>
  <c r="F1209" i="4"/>
  <c r="G1209" i="4"/>
  <c r="F1210" i="4"/>
  <c r="G1210" i="4"/>
  <c r="F1211" i="4"/>
  <c r="G1211" i="4"/>
  <c r="F1212" i="4"/>
  <c r="G1212" i="4"/>
  <c r="F1213" i="4"/>
  <c r="G1213" i="4"/>
  <c r="F1214" i="4"/>
  <c r="G1214" i="4"/>
  <c r="F1215" i="4"/>
  <c r="G1215" i="4"/>
  <c r="F1216" i="4"/>
  <c r="G1216" i="4"/>
  <c r="F1217" i="4"/>
  <c r="G1217" i="4"/>
  <c r="F1218" i="4"/>
  <c r="G1218" i="4"/>
  <c r="F1219" i="4"/>
  <c r="G1219" i="4"/>
  <c r="F1220" i="4"/>
  <c r="G1220" i="4"/>
  <c r="F1221" i="4"/>
  <c r="G1221" i="4"/>
  <c r="F1222" i="4"/>
  <c r="G1222" i="4"/>
  <c r="F1223" i="4"/>
  <c r="G1223" i="4"/>
  <c r="F1224" i="4"/>
  <c r="G1224" i="4"/>
  <c r="F1225" i="4"/>
  <c r="G1225" i="4"/>
  <c r="F1226" i="4"/>
  <c r="G1226" i="4"/>
  <c r="F1227" i="4"/>
  <c r="G1227" i="4"/>
  <c r="F1228" i="4"/>
  <c r="G1228" i="4"/>
  <c r="F1229" i="4"/>
  <c r="G1229" i="4"/>
  <c r="F1230" i="4"/>
  <c r="G1230" i="4"/>
  <c r="F1231" i="4"/>
  <c r="G1231" i="4"/>
  <c r="F1232" i="4"/>
  <c r="G1232" i="4"/>
  <c r="F1233" i="4"/>
  <c r="G1233" i="4"/>
  <c r="F1234" i="4"/>
  <c r="G1234" i="4"/>
  <c r="F1235" i="4"/>
  <c r="G1235" i="4"/>
  <c r="F1236" i="4"/>
  <c r="G1236" i="4"/>
  <c r="F1237" i="4"/>
  <c r="G1237" i="4"/>
  <c r="F1238" i="4"/>
  <c r="G1238" i="4"/>
  <c r="F1239" i="4"/>
  <c r="G1239" i="4"/>
  <c r="F1240" i="4"/>
  <c r="G1240" i="4"/>
  <c r="F1241" i="4"/>
  <c r="G1241" i="4"/>
  <c r="F1242" i="4"/>
  <c r="G1242" i="4"/>
  <c r="F1243" i="4"/>
  <c r="G1243" i="4"/>
  <c r="F1244" i="4"/>
  <c r="G1244" i="4"/>
  <c r="F1245" i="4"/>
  <c r="G1245" i="4"/>
  <c r="F1246" i="4"/>
  <c r="G1246" i="4"/>
  <c r="F1247" i="4"/>
  <c r="G1247" i="4"/>
  <c r="F1248" i="4"/>
  <c r="G1248" i="4"/>
  <c r="F1249" i="4"/>
  <c r="G1249" i="4"/>
  <c r="F1250" i="4"/>
  <c r="G1250" i="4"/>
  <c r="F1251" i="4"/>
  <c r="G1251" i="4"/>
  <c r="F1252" i="4"/>
  <c r="G1252" i="4"/>
  <c r="F1253" i="4"/>
  <c r="G1253" i="4"/>
  <c r="F1254" i="4"/>
  <c r="G1254" i="4"/>
  <c r="F1255" i="4"/>
  <c r="G1255" i="4"/>
  <c r="F1256" i="4"/>
  <c r="G1256" i="4"/>
  <c r="F1257" i="4"/>
  <c r="G1257" i="4"/>
  <c r="F1258" i="4"/>
  <c r="G1258" i="4"/>
  <c r="F1259" i="4"/>
  <c r="G1259" i="4"/>
  <c r="F1260" i="4"/>
  <c r="G1260" i="4"/>
  <c r="F1261" i="4"/>
  <c r="G1261" i="4"/>
  <c r="F1262" i="4"/>
  <c r="G1262" i="4"/>
  <c r="F1263" i="4"/>
  <c r="G1263" i="4"/>
  <c r="F1264" i="4"/>
  <c r="G1264" i="4"/>
  <c r="F1265" i="4"/>
  <c r="G1265" i="4"/>
  <c r="F1266" i="4"/>
  <c r="G1266" i="4"/>
  <c r="F1267" i="4"/>
  <c r="G1267" i="4"/>
  <c r="F1268" i="4"/>
  <c r="G1268" i="4"/>
  <c r="F1269" i="4"/>
  <c r="G1269" i="4"/>
  <c r="F1270" i="4"/>
  <c r="G1270" i="4"/>
  <c r="F1271" i="4"/>
  <c r="G1271" i="4"/>
  <c r="F1272" i="4"/>
  <c r="G1272" i="4"/>
  <c r="F1273" i="4"/>
  <c r="G1273" i="4"/>
  <c r="F1274" i="4"/>
  <c r="G1274" i="4"/>
  <c r="F1275" i="4"/>
  <c r="G1275" i="4"/>
  <c r="F1276" i="4"/>
  <c r="G1276" i="4"/>
  <c r="F1277" i="4"/>
  <c r="G1277" i="4"/>
  <c r="F1278" i="4"/>
  <c r="G1278" i="4"/>
  <c r="F1279" i="4"/>
  <c r="G1279" i="4"/>
  <c r="F1280" i="4"/>
  <c r="G1280" i="4"/>
  <c r="F1281" i="4"/>
  <c r="G1281" i="4"/>
  <c r="F1282" i="4"/>
  <c r="G1282" i="4"/>
  <c r="F1283" i="4"/>
  <c r="G1283" i="4"/>
  <c r="F1284" i="4"/>
  <c r="G1284" i="4"/>
  <c r="F1285" i="4"/>
  <c r="G1285" i="4"/>
  <c r="F1286" i="4"/>
  <c r="G1286" i="4"/>
  <c r="F1287" i="4"/>
  <c r="G1287" i="4"/>
  <c r="F1288" i="4"/>
  <c r="G1288" i="4"/>
  <c r="F1289" i="4"/>
  <c r="G1289" i="4"/>
  <c r="F1290" i="4"/>
  <c r="G1290" i="4"/>
  <c r="F1291" i="4"/>
  <c r="G1291" i="4"/>
  <c r="F1292" i="4"/>
  <c r="G1292" i="4"/>
  <c r="F1293" i="4"/>
  <c r="G1293" i="4"/>
  <c r="F1294" i="4"/>
  <c r="G1294" i="4"/>
  <c r="F1295" i="4"/>
  <c r="G1295" i="4"/>
  <c r="F1296" i="4"/>
  <c r="G1296" i="4"/>
  <c r="F1297" i="4"/>
  <c r="G1297" i="4"/>
  <c r="F1298" i="4"/>
  <c r="G1298" i="4"/>
  <c r="F1299" i="4"/>
  <c r="G1299" i="4"/>
  <c r="F1300" i="4"/>
  <c r="G1300" i="4"/>
  <c r="F1301" i="4"/>
  <c r="G1301" i="4"/>
  <c r="F1302" i="4"/>
  <c r="G1302" i="4"/>
  <c r="F1303" i="4"/>
  <c r="G1303" i="4"/>
  <c r="F1304" i="4"/>
  <c r="G1304" i="4"/>
  <c r="F1305" i="4"/>
  <c r="G1305" i="4"/>
  <c r="F1306" i="4"/>
  <c r="G1306" i="4"/>
  <c r="F1307" i="4"/>
  <c r="G1307" i="4"/>
  <c r="F1308" i="4"/>
  <c r="G1308" i="4"/>
  <c r="F1309" i="4"/>
  <c r="G1309" i="4"/>
  <c r="F1310" i="4"/>
  <c r="G1310" i="4"/>
  <c r="F1311" i="4"/>
  <c r="G1311" i="4"/>
  <c r="F1312" i="4"/>
  <c r="G1312" i="4"/>
  <c r="F1313" i="4"/>
  <c r="G1313" i="4"/>
  <c r="F1314" i="4"/>
  <c r="G1314" i="4"/>
  <c r="F1315" i="4"/>
  <c r="G1315" i="4"/>
  <c r="F1316" i="4"/>
  <c r="G1316" i="4"/>
  <c r="F1317" i="4"/>
  <c r="G1317" i="4"/>
  <c r="F1318" i="4"/>
  <c r="G1318" i="4"/>
  <c r="F1319" i="4"/>
  <c r="G1319" i="4"/>
  <c r="F1320" i="4"/>
  <c r="G1320" i="4"/>
  <c r="F1321" i="4"/>
  <c r="G1321" i="4"/>
  <c r="F1322" i="4"/>
  <c r="G1322" i="4"/>
  <c r="F1323" i="4"/>
  <c r="G1323" i="4"/>
  <c r="F1324" i="4"/>
  <c r="G1324" i="4"/>
  <c r="F1325" i="4"/>
  <c r="G1325" i="4"/>
  <c r="F1326" i="4"/>
  <c r="G1326" i="4"/>
  <c r="F1327" i="4"/>
  <c r="G1327" i="4"/>
  <c r="F1328" i="4"/>
  <c r="G1328" i="4"/>
  <c r="F1329" i="4"/>
  <c r="G1329" i="4"/>
  <c r="F1330" i="4"/>
  <c r="G1330" i="4"/>
  <c r="F1331" i="4"/>
  <c r="G1331" i="4"/>
  <c r="F1332" i="4"/>
  <c r="G1332" i="4"/>
  <c r="F1333" i="4"/>
  <c r="G1333" i="4"/>
  <c r="F1334" i="4"/>
  <c r="G1334" i="4"/>
  <c r="F1335" i="4"/>
  <c r="G1335" i="4"/>
  <c r="G1336" i="4"/>
  <c r="G1337" i="4"/>
  <c r="F1338" i="4"/>
  <c r="G1338" i="4"/>
  <c r="F1339" i="4"/>
  <c r="G1339" i="4"/>
  <c r="F1340" i="4"/>
  <c r="G1340" i="4"/>
  <c r="F1341" i="4"/>
  <c r="G1341" i="4"/>
  <c r="F1342" i="4"/>
  <c r="G1342" i="4"/>
  <c r="F1343" i="4"/>
  <c r="G1343" i="4"/>
  <c r="F1344" i="4"/>
  <c r="G1344" i="4"/>
  <c r="F1345" i="4"/>
  <c r="G1345" i="4"/>
  <c r="F1346" i="4"/>
  <c r="G1346" i="4"/>
  <c r="F1347" i="4"/>
  <c r="G1347" i="4"/>
  <c r="F1348" i="4"/>
  <c r="G1348" i="4"/>
  <c r="F1349" i="4"/>
  <c r="G1349" i="4"/>
  <c r="F1350" i="4"/>
  <c r="G1350" i="4"/>
  <c r="F1351" i="4"/>
  <c r="G1351" i="4"/>
  <c r="F1352" i="4"/>
  <c r="G1352" i="4"/>
  <c r="F1353" i="4"/>
  <c r="G1353" i="4"/>
  <c r="F1354" i="4"/>
  <c r="G1354" i="4"/>
  <c r="F1355" i="4"/>
  <c r="G1355" i="4"/>
  <c r="F1356" i="4"/>
  <c r="G1356" i="4"/>
  <c r="F1357" i="4"/>
  <c r="G1357" i="4"/>
  <c r="F1358" i="4"/>
  <c r="G1358" i="4"/>
  <c r="F1359" i="4"/>
  <c r="G1359" i="4"/>
  <c r="F1360" i="4"/>
  <c r="G1360" i="4"/>
  <c r="F1361" i="4"/>
  <c r="G1361" i="4"/>
  <c r="F1362" i="4"/>
  <c r="G1362" i="4"/>
  <c r="F1363" i="4"/>
  <c r="G1363" i="4"/>
  <c r="F1364" i="4"/>
  <c r="G1364" i="4"/>
  <c r="F1365" i="4"/>
  <c r="G1365" i="4"/>
  <c r="F1366" i="4"/>
  <c r="G1366" i="4"/>
  <c r="F1367" i="4"/>
  <c r="G1367" i="4"/>
  <c r="F1368" i="4"/>
  <c r="G1368" i="4"/>
  <c r="F1369" i="4"/>
  <c r="G1369" i="4"/>
  <c r="F1370" i="4"/>
  <c r="G1370" i="4"/>
  <c r="F1371" i="4"/>
  <c r="G1371" i="4"/>
  <c r="F1372" i="4"/>
  <c r="G1372" i="4"/>
  <c r="F1373" i="4"/>
  <c r="G1373" i="4"/>
  <c r="F1374" i="4"/>
  <c r="G1374" i="4"/>
  <c r="F1375" i="4"/>
  <c r="G1375" i="4"/>
  <c r="F1376" i="4"/>
  <c r="G1376" i="4"/>
  <c r="F1377" i="4"/>
  <c r="G1377" i="4"/>
  <c r="F1378" i="4"/>
  <c r="G1378" i="4"/>
  <c r="F1379" i="4"/>
  <c r="G1379" i="4"/>
  <c r="F1380" i="4"/>
  <c r="G1380" i="4"/>
  <c r="F1381" i="4"/>
  <c r="G1381" i="4"/>
  <c r="F1382" i="4"/>
  <c r="G1382" i="4"/>
  <c r="F1383" i="4"/>
  <c r="G1383" i="4"/>
  <c r="F1384" i="4"/>
  <c r="G1384" i="4"/>
  <c r="F1385" i="4"/>
  <c r="G1385" i="4"/>
  <c r="F1386" i="4"/>
  <c r="G1386" i="4"/>
  <c r="F1387" i="4"/>
  <c r="G1387" i="4"/>
  <c r="F1388" i="4"/>
  <c r="G1388" i="4"/>
  <c r="F1389" i="4"/>
  <c r="G1389" i="4"/>
  <c r="F1390" i="4"/>
  <c r="G1390" i="4"/>
  <c r="F1391" i="4"/>
  <c r="G1391" i="4"/>
  <c r="F1392" i="4"/>
  <c r="G1392" i="4"/>
  <c r="F1393" i="4"/>
  <c r="G1393" i="4"/>
  <c r="F1394" i="4"/>
  <c r="G1394" i="4"/>
  <c r="F1395" i="4"/>
  <c r="G1395" i="4"/>
  <c r="F1396" i="4"/>
  <c r="G1396" i="4"/>
  <c r="F1397" i="4"/>
  <c r="G1397" i="4"/>
  <c r="F1398" i="4"/>
  <c r="G1398" i="4"/>
  <c r="F1399" i="4"/>
  <c r="G1399" i="4"/>
  <c r="F1400" i="4"/>
  <c r="G1400" i="4"/>
  <c r="F1401" i="4"/>
  <c r="G1401" i="4"/>
  <c r="F1402" i="4"/>
  <c r="G1402" i="4"/>
  <c r="F1403" i="4"/>
  <c r="G1403" i="4"/>
  <c r="F1404" i="4"/>
  <c r="G1404" i="4"/>
  <c r="F1405" i="4"/>
  <c r="G1405" i="4"/>
  <c r="F1406" i="4"/>
  <c r="G1406" i="4"/>
  <c r="F1407" i="4"/>
  <c r="G1407" i="4"/>
  <c r="F1408" i="4"/>
  <c r="G1408" i="4"/>
  <c r="F1409" i="4"/>
  <c r="G1409" i="4"/>
  <c r="F1410" i="4"/>
  <c r="G1410" i="4"/>
  <c r="F1411" i="4"/>
  <c r="G1411" i="4"/>
  <c r="F1412" i="4"/>
  <c r="G1412" i="4"/>
  <c r="F1413" i="4"/>
  <c r="G1413" i="4"/>
  <c r="F1414" i="4"/>
  <c r="G1414" i="4"/>
  <c r="F1415" i="4"/>
  <c r="G1415" i="4"/>
  <c r="F1416" i="4"/>
  <c r="G1416" i="4"/>
  <c r="F1417" i="4"/>
  <c r="G1417" i="4"/>
  <c r="F1418" i="4"/>
  <c r="G1418" i="4"/>
  <c r="F1419" i="4"/>
  <c r="G1419" i="4"/>
  <c r="F1420" i="4"/>
  <c r="G1420" i="4"/>
  <c r="F1421" i="4"/>
  <c r="G1421" i="4"/>
  <c r="F1422" i="4"/>
  <c r="G1422" i="4"/>
  <c r="F1423" i="4"/>
  <c r="G1423" i="4"/>
  <c r="F1424" i="4"/>
  <c r="G1424" i="4"/>
  <c r="F1425" i="4"/>
  <c r="G1425" i="4"/>
  <c r="F1426" i="4"/>
  <c r="G1426" i="4"/>
  <c r="F1427" i="4"/>
  <c r="G1427" i="4"/>
  <c r="F1428" i="4"/>
  <c r="G1428" i="4"/>
  <c r="F1429" i="4"/>
  <c r="G1429" i="4"/>
  <c r="F1430" i="4"/>
  <c r="G1430" i="4"/>
  <c r="F1431" i="4"/>
  <c r="G1431" i="4"/>
  <c r="F1432" i="4"/>
  <c r="G1432" i="4"/>
  <c r="F1433" i="4"/>
  <c r="G1433" i="4"/>
  <c r="F1434" i="4"/>
  <c r="G1434" i="4"/>
  <c r="F1435" i="4"/>
  <c r="G1435" i="4"/>
  <c r="F1436" i="4"/>
  <c r="G1436" i="4"/>
  <c r="F1437" i="4"/>
  <c r="G1437" i="4"/>
  <c r="F1438" i="4"/>
  <c r="G1438" i="4"/>
  <c r="F1439" i="4"/>
  <c r="G1439" i="4"/>
  <c r="F1440" i="4"/>
  <c r="G1440" i="4"/>
  <c r="F1441" i="4"/>
  <c r="G1441" i="4"/>
  <c r="F1442" i="4"/>
  <c r="G1442" i="4"/>
  <c r="F1443" i="4"/>
  <c r="G1443" i="4"/>
  <c r="F1444" i="4"/>
  <c r="G1444" i="4"/>
  <c r="F1445" i="4"/>
  <c r="G1445" i="4"/>
  <c r="F1446" i="4"/>
  <c r="G1446" i="4"/>
  <c r="F1447" i="4"/>
  <c r="G1447" i="4"/>
  <c r="F1448" i="4"/>
  <c r="G1448" i="4"/>
  <c r="F1449" i="4"/>
  <c r="G1449" i="4"/>
  <c r="F1450" i="4"/>
  <c r="G1450" i="4"/>
  <c r="F1451" i="4"/>
  <c r="G1451" i="4"/>
  <c r="F1452" i="4"/>
  <c r="G1452" i="4"/>
  <c r="F1453" i="4"/>
  <c r="G1453" i="4"/>
  <c r="F1454" i="4"/>
  <c r="G1454" i="4"/>
  <c r="F1455" i="4"/>
  <c r="G1455" i="4"/>
  <c r="F1456" i="4"/>
  <c r="G1456" i="4"/>
  <c r="F1457" i="4"/>
  <c r="G1457" i="4"/>
  <c r="F1458" i="4"/>
  <c r="G1458" i="4"/>
  <c r="F1459" i="4"/>
  <c r="G1459" i="4"/>
  <c r="F1460" i="4"/>
  <c r="G1460" i="4"/>
  <c r="F1461" i="4"/>
  <c r="G1461" i="4"/>
  <c r="F1462" i="4"/>
  <c r="G1462" i="4"/>
  <c r="F1463" i="4"/>
  <c r="G1463" i="4"/>
  <c r="F1464" i="4"/>
  <c r="G1464" i="4"/>
  <c r="F1465" i="4"/>
  <c r="G1465" i="4"/>
  <c r="F1466" i="4"/>
  <c r="G1466" i="4"/>
  <c r="F1467" i="4"/>
  <c r="G1467" i="4"/>
  <c r="F1468" i="4"/>
  <c r="G1468" i="4"/>
  <c r="F1469" i="4"/>
  <c r="G1469" i="4"/>
  <c r="F1470" i="4"/>
  <c r="G1470" i="4"/>
  <c r="F1471" i="4"/>
  <c r="G1471" i="4"/>
  <c r="F1472" i="4"/>
  <c r="G1472" i="4"/>
  <c r="F1473" i="4"/>
  <c r="G1473" i="4"/>
  <c r="F1474" i="4"/>
  <c r="G1474" i="4"/>
  <c r="F1475" i="4"/>
  <c r="G1475" i="4"/>
  <c r="F1476" i="4"/>
  <c r="G1476" i="4"/>
  <c r="F1477" i="4"/>
  <c r="G1477" i="4"/>
  <c r="F1478" i="4"/>
  <c r="G1478" i="4"/>
  <c r="F1479" i="4"/>
  <c r="G1479" i="4"/>
  <c r="F1480" i="4"/>
  <c r="G1480" i="4"/>
  <c r="F1481" i="4"/>
  <c r="G1481" i="4"/>
  <c r="F1482" i="4"/>
  <c r="G1482" i="4"/>
  <c r="F1483" i="4"/>
  <c r="G1483" i="4"/>
  <c r="F1484" i="4"/>
  <c r="G1484" i="4"/>
  <c r="F1485" i="4"/>
  <c r="G1485" i="4"/>
  <c r="F1486" i="4"/>
  <c r="G1486" i="4"/>
  <c r="F1487" i="4"/>
  <c r="G1487" i="4"/>
  <c r="F1488" i="4"/>
  <c r="G1488" i="4"/>
  <c r="F1489" i="4"/>
  <c r="G1489" i="4"/>
  <c r="F1490" i="4"/>
  <c r="G1490" i="4"/>
  <c r="F1491" i="4"/>
  <c r="G1491" i="4"/>
  <c r="F1492" i="4"/>
  <c r="G1492" i="4"/>
  <c r="F1493" i="4"/>
  <c r="G1493" i="4"/>
  <c r="F1494" i="4"/>
  <c r="G1494" i="4"/>
  <c r="F1495" i="4"/>
  <c r="G1495" i="4"/>
  <c r="F1496" i="4"/>
  <c r="G1496" i="4"/>
  <c r="F1497" i="4"/>
  <c r="G1497" i="4"/>
  <c r="F1498" i="4"/>
  <c r="G1498" i="4"/>
  <c r="F1499" i="4"/>
  <c r="G1499" i="4"/>
  <c r="F1500" i="4"/>
  <c r="G1500" i="4"/>
  <c r="F1501" i="4"/>
  <c r="G1501" i="4"/>
  <c r="F1502" i="4"/>
  <c r="G1502" i="4"/>
  <c r="F1503" i="4"/>
  <c r="G1503" i="4"/>
  <c r="F1504" i="4"/>
  <c r="G1504" i="4"/>
  <c r="F1505" i="4"/>
  <c r="G1505" i="4"/>
  <c r="F1506" i="4"/>
  <c r="G1506" i="4"/>
  <c r="F1507" i="4"/>
  <c r="G1507" i="4"/>
  <c r="F1508" i="4"/>
  <c r="G1508" i="4"/>
  <c r="F1509" i="4"/>
  <c r="G1509" i="4"/>
  <c r="F1510" i="4"/>
  <c r="G1510" i="4"/>
  <c r="F1511" i="4"/>
  <c r="G1511" i="4"/>
  <c r="F1512" i="4"/>
  <c r="G1512" i="4"/>
  <c r="F1513" i="4"/>
  <c r="G1513" i="4"/>
  <c r="F1514" i="4"/>
  <c r="G1514" i="4"/>
  <c r="F1515" i="4"/>
  <c r="G1515" i="4"/>
  <c r="F1516" i="4"/>
  <c r="G1516" i="4"/>
  <c r="F1517" i="4"/>
  <c r="G1517" i="4"/>
  <c r="F1518" i="4"/>
  <c r="G1518" i="4"/>
  <c r="F1519" i="4"/>
  <c r="G1519" i="4"/>
  <c r="F1520" i="4"/>
  <c r="G1520" i="4"/>
  <c r="F1521" i="4"/>
  <c r="G1521" i="4"/>
  <c r="F1522" i="4"/>
  <c r="G1522" i="4"/>
  <c r="F1523" i="4"/>
  <c r="G1523" i="4"/>
  <c r="F1524" i="4"/>
  <c r="G1524" i="4"/>
  <c r="F1525" i="4"/>
  <c r="G1525" i="4"/>
  <c r="F1526" i="4"/>
  <c r="G1526" i="4"/>
  <c r="F1527" i="4"/>
  <c r="G1527" i="4"/>
  <c r="F1528" i="4"/>
  <c r="G1528" i="4"/>
  <c r="F1529" i="4"/>
  <c r="G1529" i="4"/>
  <c r="F1530" i="4"/>
  <c r="G1530" i="4"/>
  <c r="F1531" i="4"/>
  <c r="G1531" i="4"/>
  <c r="F1532" i="4"/>
  <c r="G1532" i="4"/>
  <c r="F1533" i="4"/>
  <c r="G1533" i="4"/>
  <c r="F1534" i="4"/>
  <c r="G1534" i="4"/>
  <c r="F1535" i="4"/>
  <c r="G1535" i="4"/>
  <c r="F1536" i="4"/>
  <c r="G1536" i="4"/>
  <c r="F1537" i="4"/>
  <c r="G1537" i="4"/>
  <c r="F1538" i="4"/>
  <c r="G1538" i="4"/>
  <c r="F1539" i="4"/>
  <c r="G1539" i="4"/>
  <c r="F1540" i="4"/>
  <c r="G1540" i="4"/>
  <c r="F1541" i="4"/>
  <c r="G1541" i="4"/>
  <c r="F1542" i="4"/>
  <c r="G1542" i="4"/>
  <c r="F1543" i="4"/>
  <c r="G1543" i="4"/>
  <c r="F1544" i="4"/>
  <c r="G1544" i="4"/>
  <c r="F1545" i="4"/>
  <c r="G1545" i="4"/>
  <c r="F1546" i="4"/>
  <c r="G1546" i="4"/>
  <c r="F1547" i="4"/>
  <c r="G1547" i="4"/>
  <c r="F1548" i="4"/>
  <c r="G1548" i="4"/>
  <c r="F1549" i="4"/>
  <c r="G1549" i="4"/>
  <c r="F1550" i="4"/>
  <c r="G1550" i="4"/>
  <c r="F1551" i="4"/>
  <c r="G1551" i="4"/>
  <c r="F1552" i="4"/>
  <c r="G1552" i="4"/>
  <c r="F1553" i="4"/>
  <c r="G1553" i="4"/>
  <c r="F1554" i="4"/>
  <c r="G1554" i="4"/>
  <c r="F1555" i="4"/>
  <c r="G1555" i="4"/>
  <c r="F1556" i="4"/>
  <c r="G1556" i="4"/>
  <c r="F1557" i="4"/>
  <c r="G1557" i="4"/>
  <c r="F1558" i="4"/>
  <c r="G1558" i="4"/>
  <c r="F1559" i="4"/>
  <c r="G1559" i="4"/>
  <c r="F1560" i="4"/>
  <c r="G1560" i="4"/>
  <c r="F1561" i="4"/>
  <c r="G1561" i="4"/>
  <c r="F1562" i="4"/>
  <c r="G1562" i="4"/>
  <c r="F1563" i="4"/>
  <c r="G1563" i="4"/>
  <c r="F1564" i="4"/>
  <c r="G1564" i="4"/>
  <c r="F1565" i="4"/>
  <c r="G1565" i="4"/>
  <c r="F1566" i="4"/>
  <c r="G1566" i="4"/>
  <c r="F1567" i="4"/>
  <c r="G1567" i="4"/>
  <c r="F1568" i="4"/>
  <c r="G1568" i="4"/>
  <c r="F1569" i="4"/>
  <c r="G1569" i="4"/>
  <c r="F1570" i="4"/>
  <c r="G1570" i="4"/>
  <c r="F1571" i="4"/>
  <c r="G1571" i="4"/>
  <c r="F1572" i="4"/>
  <c r="G1572" i="4"/>
  <c r="F1573" i="4"/>
  <c r="G1573" i="4"/>
  <c r="F1574" i="4"/>
  <c r="G1574" i="4"/>
  <c r="F1575" i="4"/>
  <c r="G1575" i="4"/>
  <c r="F1576" i="4"/>
  <c r="G1576" i="4"/>
  <c r="F1577" i="4"/>
  <c r="G1577" i="4"/>
  <c r="F1578" i="4"/>
  <c r="G1578" i="4"/>
  <c r="G1579" i="4"/>
  <c r="F1580" i="4"/>
  <c r="G1580" i="4"/>
  <c r="F1581" i="4"/>
  <c r="G1581" i="4"/>
  <c r="F1582" i="4"/>
  <c r="G1582" i="4"/>
  <c r="F1583" i="4"/>
  <c r="G1583" i="4"/>
  <c r="F1584" i="4"/>
  <c r="G1584" i="4"/>
  <c r="F1585" i="4"/>
  <c r="G1585" i="4"/>
  <c r="F1586" i="4"/>
  <c r="G1586" i="4"/>
  <c r="F1587" i="4"/>
  <c r="G1587" i="4"/>
  <c r="F1588" i="4"/>
  <c r="G1588" i="4"/>
  <c r="F1589" i="4"/>
  <c r="G1589" i="4"/>
  <c r="F1590" i="4"/>
  <c r="G1590" i="4"/>
  <c r="F1591" i="4"/>
  <c r="G1591" i="4"/>
  <c r="F1592" i="4"/>
  <c r="G1592" i="4"/>
  <c r="F1593" i="4"/>
  <c r="G1593" i="4"/>
  <c r="F1594" i="4"/>
  <c r="G1594" i="4"/>
  <c r="F1595" i="4"/>
  <c r="G1595" i="4"/>
  <c r="F1596" i="4"/>
  <c r="G1596" i="4"/>
  <c r="F1597" i="4"/>
  <c r="G1597" i="4"/>
  <c r="F1598" i="4"/>
  <c r="G1598" i="4"/>
  <c r="F1599" i="4"/>
  <c r="G1599" i="4"/>
  <c r="F1600" i="4"/>
  <c r="G1600" i="4"/>
  <c r="F1601" i="4"/>
  <c r="G1601" i="4"/>
  <c r="F1602" i="4"/>
  <c r="G1602" i="4"/>
  <c r="F1603" i="4"/>
  <c r="G1603" i="4"/>
  <c r="F1604" i="4"/>
  <c r="G1604" i="4"/>
  <c r="F1605" i="4"/>
  <c r="G1605" i="4"/>
  <c r="F1606" i="4"/>
  <c r="G1606" i="4"/>
  <c r="F1607" i="4"/>
  <c r="G1607" i="4"/>
  <c r="F1608" i="4"/>
  <c r="G1608" i="4"/>
  <c r="F1609" i="4"/>
  <c r="G1609" i="4"/>
  <c r="F1610" i="4"/>
  <c r="G1610" i="4"/>
  <c r="F1611" i="4"/>
  <c r="G1611" i="4"/>
  <c r="F1612" i="4"/>
  <c r="G1612" i="4"/>
  <c r="F1613" i="4"/>
  <c r="G1613" i="4"/>
  <c r="F1614" i="4"/>
  <c r="G1614" i="4"/>
  <c r="F1615" i="4"/>
  <c r="G1615" i="4"/>
  <c r="F1616" i="4"/>
  <c r="G1616" i="4"/>
  <c r="F1617" i="4"/>
  <c r="G1617" i="4"/>
  <c r="F1618" i="4"/>
  <c r="G1618" i="4"/>
  <c r="F1619" i="4"/>
  <c r="G1619" i="4"/>
  <c r="F1620" i="4"/>
  <c r="G1620" i="4"/>
  <c r="F1621" i="4"/>
  <c r="G1621" i="4"/>
  <c r="F1622" i="4"/>
  <c r="G1622" i="4"/>
  <c r="F1623" i="4"/>
  <c r="G1623" i="4"/>
  <c r="F1624" i="4"/>
  <c r="G1624" i="4"/>
  <c r="F1625" i="4"/>
  <c r="G1625" i="4"/>
  <c r="F1626" i="4"/>
  <c r="G1626" i="4"/>
  <c r="F1627" i="4"/>
  <c r="G1627" i="4"/>
  <c r="F1628" i="4"/>
  <c r="G1628" i="4"/>
  <c r="F1629" i="4"/>
  <c r="G1629" i="4"/>
  <c r="F1630" i="4"/>
  <c r="G1630" i="4"/>
  <c r="F1631" i="4"/>
  <c r="G1631" i="4"/>
  <c r="F1632" i="4"/>
  <c r="G1632" i="4"/>
  <c r="F1633" i="4"/>
  <c r="G1633" i="4"/>
  <c r="F1634" i="4"/>
  <c r="G1634" i="4"/>
  <c r="F1635" i="4"/>
  <c r="G1635" i="4"/>
  <c r="F1636" i="4"/>
  <c r="G1636" i="4"/>
  <c r="F1637" i="4"/>
  <c r="G1637" i="4"/>
  <c r="F1638" i="4"/>
  <c r="G1638" i="4"/>
  <c r="F1639" i="4"/>
  <c r="G1639" i="4"/>
  <c r="F1640" i="4"/>
  <c r="G1640" i="4"/>
  <c r="F1641" i="4"/>
  <c r="G1641" i="4"/>
  <c r="F1642" i="4"/>
  <c r="G1642" i="4"/>
  <c r="F1643" i="4"/>
  <c r="G1643" i="4"/>
  <c r="F1644" i="4"/>
  <c r="G1644" i="4"/>
  <c r="F1645" i="4"/>
  <c r="G1645" i="4"/>
  <c r="F1646" i="4"/>
  <c r="G1646" i="4"/>
  <c r="F1647" i="4"/>
  <c r="G1647" i="4"/>
  <c r="F1648" i="4"/>
  <c r="G1648" i="4"/>
  <c r="F1649" i="4"/>
  <c r="G1649" i="4"/>
  <c r="F1650" i="4"/>
  <c r="G1650" i="4"/>
  <c r="F1651" i="4"/>
  <c r="G1651" i="4"/>
  <c r="F1652" i="4"/>
  <c r="G1652" i="4"/>
  <c r="F1653" i="4"/>
  <c r="G1653" i="4"/>
  <c r="F1654" i="4"/>
  <c r="G1654" i="4"/>
  <c r="F1655" i="4"/>
  <c r="G1655" i="4"/>
  <c r="F1656" i="4"/>
  <c r="G1656" i="4"/>
  <c r="F1657" i="4"/>
  <c r="G1657" i="4"/>
  <c r="F1658" i="4"/>
  <c r="G1658" i="4"/>
  <c r="F1659" i="4"/>
  <c r="G1659" i="4"/>
  <c r="F1660" i="4"/>
  <c r="G1660" i="4"/>
  <c r="F1661" i="4"/>
  <c r="G1661" i="4"/>
  <c r="F1662" i="4"/>
  <c r="G1662" i="4"/>
  <c r="F1663" i="4"/>
  <c r="G1663" i="4"/>
  <c r="F1664" i="4"/>
  <c r="G1664" i="4"/>
  <c r="F1665" i="4"/>
  <c r="G1665" i="4"/>
  <c r="F1666" i="4"/>
  <c r="G1666" i="4"/>
  <c r="F1667" i="4"/>
  <c r="G1667" i="4"/>
  <c r="F1668" i="4"/>
  <c r="G1668" i="4"/>
  <c r="F1669" i="4"/>
  <c r="G1669" i="4"/>
  <c r="F1670" i="4"/>
  <c r="G1670" i="4"/>
  <c r="F1671" i="4"/>
  <c r="G1671" i="4"/>
  <c r="F1672" i="4"/>
  <c r="G1672" i="4"/>
  <c r="F1673" i="4"/>
  <c r="G1673" i="4"/>
  <c r="F1674" i="4"/>
  <c r="G1674" i="4"/>
  <c r="F1675" i="4"/>
  <c r="G1675" i="4"/>
  <c r="F1676" i="4"/>
  <c r="G1676" i="4"/>
  <c r="F1677" i="4"/>
  <c r="G1677" i="4"/>
  <c r="F1678" i="4"/>
  <c r="G1678" i="4"/>
  <c r="F1679" i="4"/>
  <c r="G1679" i="4"/>
  <c r="F1680" i="4"/>
  <c r="G1680" i="4"/>
  <c r="F1681" i="4"/>
  <c r="G1681" i="4"/>
  <c r="F1682" i="4"/>
  <c r="G1682" i="4"/>
  <c r="F1683" i="4"/>
  <c r="G1683" i="4"/>
  <c r="F1684" i="4"/>
  <c r="G1684" i="4"/>
  <c r="F1685" i="4"/>
  <c r="G1685" i="4"/>
  <c r="F1686" i="4"/>
  <c r="G1686" i="4"/>
  <c r="F1687" i="4"/>
  <c r="G1687" i="4"/>
  <c r="F1688" i="4"/>
  <c r="G1688" i="4"/>
  <c r="F1689" i="4"/>
  <c r="G1689" i="4"/>
  <c r="F1690" i="4"/>
  <c r="G1690" i="4"/>
  <c r="F1691" i="4"/>
  <c r="G1691" i="4"/>
  <c r="F1692" i="4"/>
  <c r="G1692" i="4"/>
  <c r="F1693" i="4"/>
  <c r="G1693" i="4"/>
  <c r="F1694" i="4"/>
  <c r="G1694" i="4"/>
  <c r="F1695" i="4"/>
  <c r="G1695" i="4"/>
  <c r="F1696" i="4"/>
  <c r="G1696" i="4"/>
  <c r="F1697" i="4"/>
  <c r="G1697" i="4"/>
  <c r="F1698" i="4"/>
  <c r="G1698" i="4"/>
  <c r="F1699" i="4"/>
  <c r="G1699" i="4"/>
  <c r="F1700" i="4"/>
  <c r="G1700" i="4"/>
  <c r="F1701" i="4"/>
  <c r="G1701" i="4"/>
  <c r="F1702" i="4"/>
  <c r="G1702" i="4"/>
  <c r="F1703" i="4"/>
  <c r="G1703" i="4"/>
  <c r="F1704" i="4"/>
  <c r="G1704" i="4"/>
  <c r="F1705" i="4"/>
  <c r="G1705" i="4"/>
  <c r="F1706" i="4"/>
  <c r="G1706" i="4"/>
  <c r="F1707" i="4"/>
  <c r="G1707" i="4"/>
  <c r="F1708" i="4"/>
  <c r="G1708" i="4"/>
  <c r="C3" i="4"/>
  <c r="C4" i="4" s="1"/>
  <c r="C5" i="4"/>
  <c r="F5" i="4" s="1"/>
  <c r="C6" i="4"/>
  <c r="F7" i="4" s="1"/>
  <c r="C96" i="4"/>
  <c r="F97" i="4" s="1"/>
  <c r="C145" i="4"/>
  <c r="F145" i="4" s="1"/>
  <c r="C184" i="4"/>
  <c r="F185" i="4" s="1"/>
  <c r="C222" i="4"/>
  <c r="F223" i="4" s="1"/>
  <c r="C315" i="4"/>
  <c r="F315" i="4" s="1"/>
  <c r="C359" i="4"/>
  <c r="F359" i="4" s="1"/>
  <c r="B3" i="4"/>
  <c r="B4" i="4"/>
  <c r="B5" i="4" s="1"/>
  <c r="B6" i="4" s="1"/>
  <c r="B7" i="4" s="1"/>
  <c r="B8" i="4" s="1"/>
  <c r="B9" i="4" s="1"/>
  <c r="B10" i="4" s="1"/>
  <c r="B11" i="4" s="1"/>
  <c r="B12" i="4" s="1"/>
  <c r="B13" i="4" s="1"/>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7" i="4" s="1"/>
  <c r="B58" i="4" s="1"/>
  <c r="B59" i="4" s="1"/>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B94" i="4" s="1"/>
  <c r="B95" i="4" s="1"/>
  <c r="B96" i="4" s="1"/>
  <c r="B97" i="4" s="1"/>
  <c r="B98" i="4" s="1"/>
  <c r="B99" i="4" s="1"/>
  <c r="B100" i="4" s="1"/>
  <c r="B101" i="4" s="1"/>
  <c r="B102" i="4" s="1"/>
  <c r="B103" i="4" s="1"/>
  <c r="B104" i="4" s="1"/>
  <c r="B105" i="4" s="1"/>
  <c r="B106" i="4" s="1"/>
  <c r="B107" i="4" s="1"/>
  <c r="B108" i="4" s="1"/>
  <c r="B109" i="4" s="1"/>
  <c r="B110" i="4" s="1"/>
  <c r="B111" i="4" s="1"/>
  <c r="B112" i="4" s="1"/>
  <c r="B113" i="4" s="1"/>
  <c r="B114" i="4" s="1"/>
  <c r="B115" i="4" s="1"/>
  <c r="B116" i="4" s="1"/>
  <c r="B117" i="4" s="1"/>
  <c r="B118" i="4" s="1"/>
  <c r="B119" i="4" s="1"/>
  <c r="B120" i="4" s="1"/>
  <c r="B121" i="4" s="1"/>
  <c r="B122" i="4" s="1"/>
  <c r="B123" i="4" s="1"/>
  <c r="B124" i="4" s="1"/>
  <c r="B125" i="4" s="1"/>
  <c r="B126" i="4" s="1"/>
  <c r="B127" i="4" s="1"/>
  <c r="B128" i="4" s="1"/>
  <c r="B129" i="4" s="1"/>
  <c r="B130" i="4" s="1"/>
  <c r="B131" i="4" s="1"/>
  <c r="B132" i="4" s="1"/>
  <c r="B133" i="4" s="1"/>
  <c r="B134" i="4" s="1"/>
  <c r="B135" i="4" s="1"/>
  <c r="B136" i="4" s="1"/>
  <c r="B137" i="4" s="1"/>
  <c r="B138" i="4" s="1"/>
  <c r="B139" i="4" s="1"/>
  <c r="B140" i="4" s="1"/>
  <c r="B141" i="4" s="1"/>
  <c r="B142" i="4" s="1"/>
  <c r="B143" i="4" s="1"/>
  <c r="B144" i="4" s="1"/>
  <c r="B145" i="4" s="1"/>
  <c r="B146" i="4" s="1"/>
  <c r="B147" i="4" s="1"/>
  <c r="B148" i="4" s="1"/>
  <c r="B149" i="4" s="1"/>
  <c r="B150" i="4" s="1"/>
  <c r="B151" i="4" s="1"/>
  <c r="B152" i="4" s="1"/>
  <c r="B153" i="4" s="1"/>
  <c r="B154" i="4" s="1"/>
  <c r="B155" i="4" s="1"/>
  <c r="B156" i="4" s="1"/>
  <c r="B157" i="4" s="1"/>
  <c r="B158" i="4" s="1"/>
  <c r="B159" i="4" s="1"/>
  <c r="B160" i="4" s="1"/>
  <c r="B161" i="4" s="1"/>
  <c r="B162" i="4" s="1"/>
  <c r="B163" i="4" s="1"/>
  <c r="B164" i="4" s="1"/>
  <c r="B165" i="4" s="1"/>
  <c r="B166" i="4" s="1"/>
  <c r="B167" i="4" s="1"/>
  <c r="B168" i="4" s="1"/>
  <c r="B169" i="4" s="1"/>
  <c r="B170" i="4" s="1"/>
  <c r="B171" i="4" s="1"/>
  <c r="B172" i="4" s="1"/>
  <c r="B173" i="4" s="1"/>
  <c r="B174" i="4" s="1"/>
  <c r="B175" i="4" s="1"/>
  <c r="B176" i="4" s="1"/>
  <c r="B177" i="4" s="1"/>
  <c r="B178" i="4" s="1"/>
  <c r="B179" i="4" s="1"/>
  <c r="B180" i="4" s="1"/>
  <c r="B181" i="4" s="1"/>
  <c r="B182" i="4" s="1"/>
  <c r="B183" i="4" s="1"/>
  <c r="B184" i="4" s="1"/>
  <c r="B185" i="4" s="1"/>
  <c r="B186" i="4" s="1"/>
  <c r="B187" i="4" s="1"/>
  <c r="B188" i="4" s="1"/>
  <c r="B189" i="4" s="1"/>
  <c r="B190" i="4" s="1"/>
  <c r="B191" i="4" s="1"/>
  <c r="B192" i="4" s="1"/>
  <c r="B193" i="4" s="1"/>
  <c r="B194" i="4" s="1"/>
  <c r="B195" i="4" s="1"/>
  <c r="B196" i="4" s="1"/>
  <c r="B197" i="4" s="1"/>
  <c r="B198" i="4" s="1"/>
  <c r="B199" i="4" s="1"/>
  <c r="B200" i="4" s="1"/>
  <c r="B201" i="4" s="1"/>
  <c r="B202" i="4" s="1"/>
  <c r="B203" i="4" s="1"/>
  <c r="B204" i="4" s="1"/>
  <c r="B205" i="4" s="1"/>
  <c r="B206" i="4" s="1"/>
  <c r="B207" i="4" s="1"/>
  <c r="B208" i="4" s="1"/>
  <c r="B209" i="4" s="1"/>
  <c r="B210" i="4" s="1"/>
  <c r="B211" i="4" s="1"/>
  <c r="B212" i="4" s="1"/>
  <c r="B213" i="4" s="1"/>
  <c r="B214" i="4" s="1"/>
  <c r="B215" i="4" s="1"/>
  <c r="B216" i="4" s="1"/>
  <c r="B217" i="4" s="1"/>
  <c r="B218" i="4" s="1"/>
  <c r="B219" i="4" s="1"/>
  <c r="B220" i="4" s="1"/>
  <c r="B221" i="4" s="1"/>
  <c r="B222" i="4" s="1"/>
  <c r="B223" i="4" s="1"/>
  <c r="B224" i="4" s="1"/>
  <c r="B225" i="4" s="1"/>
  <c r="B226" i="4" s="1"/>
  <c r="B227" i="4" s="1"/>
  <c r="B228" i="4" s="1"/>
  <c r="B229" i="4" s="1"/>
  <c r="B230" i="4" s="1"/>
  <c r="B231" i="4" s="1"/>
  <c r="B232" i="4" s="1"/>
  <c r="B233" i="4" s="1"/>
  <c r="B234" i="4" s="1"/>
  <c r="B235" i="4" s="1"/>
  <c r="B236" i="4" s="1"/>
  <c r="B237" i="4" s="1"/>
  <c r="B238" i="4" s="1"/>
  <c r="B239" i="4" s="1"/>
  <c r="B240" i="4" s="1"/>
  <c r="B241" i="4" s="1"/>
  <c r="B242" i="4" s="1"/>
  <c r="B243" i="4" s="1"/>
  <c r="B244" i="4" s="1"/>
  <c r="B245" i="4" s="1"/>
  <c r="B246" i="4" s="1"/>
  <c r="B247" i="4" s="1"/>
  <c r="B248" i="4" s="1"/>
  <c r="B249" i="4" s="1"/>
  <c r="B250" i="4" s="1"/>
  <c r="B251" i="4" s="1"/>
  <c r="B252" i="4" s="1"/>
  <c r="B253" i="4" s="1"/>
  <c r="B254" i="4" s="1"/>
  <c r="B255" i="4" s="1"/>
  <c r="B256" i="4" s="1"/>
  <c r="B257" i="4" s="1"/>
  <c r="B258" i="4" s="1"/>
  <c r="B259" i="4" s="1"/>
  <c r="B260" i="4" s="1"/>
  <c r="B261" i="4" s="1"/>
  <c r="B262" i="4" s="1"/>
  <c r="B263" i="4" s="1"/>
  <c r="B264" i="4" s="1"/>
  <c r="B265" i="4" s="1"/>
  <c r="B266" i="4" s="1"/>
  <c r="B267" i="4" s="1"/>
  <c r="B268" i="4" s="1"/>
  <c r="B269" i="4" s="1"/>
  <c r="B270" i="4" s="1"/>
  <c r="B271" i="4" s="1"/>
  <c r="B272" i="4" s="1"/>
  <c r="B273" i="4" s="1"/>
  <c r="B274" i="4" s="1"/>
  <c r="B275" i="4" s="1"/>
  <c r="B276" i="4" s="1"/>
  <c r="B277" i="4" s="1"/>
  <c r="B278" i="4" s="1"/>
  <c r="B279" i="4" s="1"/>
  <c r="B280" i="4" s="1"/>
  <c r="B281" i="4" s="1"/>
  <c r="B282" i="4" s="1"/>
  <c r="B283" i="4" s="1"/>
  <c r="B284" i="4" s="1"/>
  <c r="B285" i="4" s="1"/>
  <c r="B286" i="4" s="1"/>
  <c r="B287" i="4" s="1"/>
  <c r="B288" i="4" s="1"/>
  <c r="B289" i="4" s="1"/>
  <c r="B290" i="4" s="1"/>
  <c r="B291" i="4" s="1"/>
  <c r="B292" i="4" s="1"/>
  <c r="B293" i="4" s="1"/>
  <c r="B294" i="4" s="1"/>
  <c r="B295" i="4" s="1"/>
  <c r="B296" i="4" s="1"/>
  <c r="B297" i="4" s="1"/>
  <c r="B298" i="4" s="1"/>
  <c r="B299" i="4" s="1"/>
  <c r="B300" i="4" s="1"/>
  <c r="B301" i="4" s="1"/>
  <c r="B302" i="4" s="1"/>
  <c r="B303" i="4" s="1"/>
  <c r="B304" i="4" s="1"/>
  <c r="B305" i="4" s="1"/>
  <c r="B306" i="4" s="1"/>
  <c r="B307" i="4" s="1"/>
  <c r="B308" i="4" s="1"/>
  <c r="B309" i="4" s="1"/>
  <c r="B310" i="4" s="1"/>
  <c r="B311" i="4" s="1"/>
  <c r="B312" i="4" s="1"/>
  <c r="B313" i="4" s="1"/>
  <c r="B314" i="4" s="1"/>
  <c r="B315" i="4" s="1"/>
  <c r="B316" i="4" s="1"/>
  <c r="B317" i="4" s="1"/>
  <c r="B318" i="4" s="1"/>
  <c r="B319" i="4" s="1"/>
  <c r="B320" i="4" s="1"/>
  <c r="B321" i="4" s="1"/>
  <c r="B322" i="4" s="1"/>
  <c r="B323" i="4" s="1"/>
  <c r="B324" i="4" s="1"/>
  <c r="B325" i="4" s="1"/>
  <c r="B326" i="4" s="1"/>
  <c r="B327" i="4" s="1"/>
  <c r="B328" i="4" s="1"/>
  <c r="B329" i="4" s="1"/>
  <c r="B330" i="4" s="1"/>
  <c r="B331" i="4" s="1"/>
  <c r="B332" i="4" s="1"/>
  <c r="B333" i="4" s="1"/>
  <c r="B334" i="4" s="1"/>
  <c r="B335" i="4" s="1"/>
  <c r="B336" i="4" s="1"/>
  <c r="B337" i="4" s="1"/>
  <c r="B338" i="4" s="1"/>
  <c r="B339" i="4" s="1"/>
  <c r="B340" i="4" s="1"/>
  <c r="B341" i="4" s="1"/>
  <c r="B342" i="4" s="1"/>
  <c r="B343" i="4" s="1"/>
  <c r="B344" i="4" s="1"/>
  <c r="B345" i="4" s="1"/>
  <c r="B346" i="4" s="1"/>
  <c r="B347" i="4" s="1"/>
  <c r="B348" i="4" s="1"/>
  <c r="B349" i="4" s="1"/>
  <c r="B350" i="4" s="1"/>
  <c r="B351" i="4" s="1"/>
  <c r="B352" i="4" s="1"/>
  <c r="B353" i="4" s="1"/>
  <c r="B354" i="4" s="1"/>
  <c r="B355" i="4" s="1"/>
  <c r="B356" i="4" s="1"/>
  <c r="B357" i="4" s="1"/>
  <c r="B358" i="4" s="1"/>
  <c r="B359" i="4" s="1"/>
  <c r="B360" i="4" s="1"/>
  <c r="B361" i="4" s="1"/>
  <c r="B362" i="4" s="1"/>
  <c r="B363" i="4" s="1"/>
  <c r="B364" i="4" s="1"/>
  <c r="B365" i="4" s="1"/>
  <c r="B366" i="4" s="1"/>
  <c r="B367" i="4" s="1"/>
  <c r="B368" i="4" s="1"/>
  <c r="B369" i="4" s="1"/>
  <c r="B370" i="4" s="1"/>
  <c r="B371" i="4" s="1"/>
  <c r="B372" i="4" s="1"/>
  <c r="B373" i="4" s="1"/>
  <c r="B374" i="4" s="1"/>
  <c r="B375" i="4" s="1"/>
  <c r="B376" i="4" s="1"/>
  <c r="B377" i="4" s="1"/>
  <c r="B378" i="4" s="1"/>
  <c r="B379" i="4" s="1"/>
  <c r="B380" i="4" s="1"/>
  <c r="B381" i="4" s="1"/>
  <c r="B382" i="4" s="1"/>
  <c r="B383" i="4" s="1"/>
  <c r="B384" i="4" s="1"/>
  <c r="B385" i="4" s="1"/>
  <c r="B386" i="4" s="1"/>
  <c r="B387" i="4" s="1"/>
  <c r="B388" i="4" s="1"/>
  <c r="B389" i="4" s="1"/>
  <c r="B390" i="4" s="1"/>
  <c r="B480" i="4"/>
  <c r="C480" i="4"/>
  <c r="F481" i="4" s="1"/>
  <c r="B601" i="4"/>
  <c r="C601" i="4"/>
  <c r="F601" i="4" s="1"/>
  <c r="B697" i="4"/>
  <c r="C697" i="4"/>
  <c r="F697" i="4" s="1"/>
  <c r="D697" i="4"/>
  <c r="B839" i="4"/>
  <c r="C839" i="4"/>
  <c r="F839" i="4" s="1"/>
  <c r="B925" i="4"/>
  <c r="C925" i="4"/>
  <c r="F925" i="4" s="1"/>
  <c r="B1099" i="4"/>
  <c r="C1099" i="4"/>
  <c r="F1099" i="4" s="1"/>
  <c r="B1336" i="4"/>
  <c r="C1336" i="4"/>
  <c r="F1337" i="4" s="1"/>
  <c r="B1578" i="4"/>
  <c r="C1578" i="4"/>
  <c r="F1579" i="4" s="1"/>
  <c r="M138" i="4" l="1"/>
  <c r="M139" i="4"/>
  <c r="F1336" i="4"/>
  <c r="F222" i="4"/>
  <c r="F6" i="4"/>
  <c r="M839" i="4"/>
  <c r="M697" i="4"/>
  <c r="M481" i="4"/>
  <c r="M359" i="4"/>
  <c r="M185" i="4"/>
  <c r="M145" i="4"/>
  <c r="Q5" i="4"/>
  <c r="T4" i="4"/>
  <c r="M1578" i="4"/>
  <c r="M1712" i="4" s="1"/>
  <c r="M1100" i="4"/>
  <c r="M136" i="4"/>
  <c r="S1471" i="4"/>
  <c r="T1099" i="4"/>
  <c r="T1100" i="4"/>
  <c r="F926" i="4"/>
  <c r="A19" i="18"/>
  <c r="A21" i="18" s="1"/>
  <c r="A22" i="18" s="1"/>
  <c r="A23" i="18" s="1"/>
  <c r="A24" i="18" s="1"/>
  <c r="A25" i="18" s="1"/>
  <c r="A26" i="18" s="1"/>
  <c r="A27" i="18" s="1"/>
  <c r="A28" i="18" s="1"/>
  <c r="A29" i="18" s="1"/>
  <c r="A30" i="18" s="1"/>
  <c r="A31" i="18" s="1"/>
  <c r="A32" i="18" s="1"/>
  <c r="A33" i="18" s="1"/>
  <c r="A34" i="18" s="1"/>
  <c r="A35" i="18" s="1"/>
  <c r="A36" i="18" s="1"/>
  <c r="A37" i="18" s="1"/>
  <c r="A38" i="18" s="1"/>
  <c r="A39" i="18" s="1"/>
  <c r="A40" i="18" s="1"/>
  <c r="A41" i="18" s="1"/>
  <c r="A42" i="18" s="1"/>
  <c r="A43" i="18" s="1"/>
  <c r="A44" i="18" s="1"/>
  <c r="A45" i="18" s="1"/>
  <c r="A46" i="18" s="1"/>
  <c r="A47" i="18" s="1"/>
  <c r="A48" i="18" s="1"/>
  <c r="A49" i="18" s="1"/>
  <c r="A50" i="18" s="1"/>
  <c r="A51" i="18" s="1"/>
  <c r="A52" i="18" s="1"/>
  <c r="A53" i="18" s="1"/>
  <c r="A54" i="18" s="1"/>
  <c r="A55" i="18" s="1"/>
  <c r="A56" i="18" s="1"/>
  <c r="A57" i="18" s="1"/>
  <c r="A58" i="18" s="1"/>
  <c r="A59" i="18" s="1"/>
  <c r="A60" i="18" s="1"/>
  <c r="A61" i="18" s="1"/>
  <c r="A20" i="18"/>
  <c r="J6" i="4"/>
  <c r="M5" i="4"/>
  <c r="F1714" i="4"/>
  <c r="Q752" i="4"/>
  <c r="T751" i="4"/>
  <c r="T1578" i="4"/>
  <c r="T926" i="4"/>
  <c r="T750" i="4"/>
  <c r="T1336" i="4"/>
  <c r="A19" i="12"/>
  <c r="A33" i="15"/>
  <c r="A19" i="13"/>
  <c r="A18" i="14"/>
  <c r="A16" i="17"/>
  <c r="A19" i="20"/>
  <c r="A27" i="19"/>
  <c r="A26" i="22"/>
  <c r="A27" i="22" s="1"/>
  <c r="A28" i="22" s="1"/>
  <c r="A29" i="22" s="1"/>
  <c r="A30" i="22" s="1"/>
  <c r="A31" i="22" s="1"/>
  <c r="A32" i="22" s="1"/>
  <c r="A33" i="22" s="1"/>
  <c r="A34" i="22" s="1"/>
  <c r="A35" i="22" s="1"/>
  <c r="A36" i="22" s="1"/>
  <c r="A37" i="22" s="1"/>
  <c r="A38" i="22" s="1"/>
  <c r="A39" i="22" s="1"/>
  <c r="A40" i="22" s="1"/>
  <c r="A41" i="22" s="1"/>
  <c r="A42" i="22" s="1"/>
  <c r="A43" i="22" s="1"/>
  <c r="A44" i="22" s="1"/>
  <c r="A45" i="22" s="1"/>
  <c r="A46" i="22" s="1"/>
  <c r="A47" i="22" s="1"/>
  <c r="A48" i="22" s="1"/>
  <c r="A49" i="22" s="1"/>
  <c r="A50" i="22" s="1"/>
  <c r="A51" i="22" s="1"/>
  <c r="A52" i="22" s="1"/>
  <c r="A53" i="22" s="1"/>
  <c r="A54" i="22" s="1"/>
  <c r="A55" i="22" s="1"/>
  <c r="A56" i="22" s="1"/>
  <c r="A61" i="22" s="1"/>
  <c r="A62" i="22" s="1"/>
  <c r="A63" i="22" s="1"/>
  <c r="A64" i="22" s="1"/>
  <c r="A65" i="22" s="1"/>
  <c r="A66" i="22" s="1"/>
  <c r="A67" i="22" s="1"/>
  <c r="A68" i="22" s="1"/>
  <c r="A69" i="22" s="1"/>
  <c r="A70" i="22" s="1"/>
  <c r="A71" i="22" s="1"/>
  <c r="A72" i="22" s="1"/>
  <c r="A73" i="22" s="1"/>
  <c r="A74" i="22" s="1"/>
  <c r="A75" i="22" s="1"/>
  <c r="A76" i="22" s="1"/>
  <c r="A77" i="22" s="1"/>
  <c r="A78" i="22" s="1"/>
  <c r="A79" i="22" s="1"/>
  <c r="A80" i="22" s="1"/>
  <c r="A81" i="22" s="1"/>
  <c r="A82" i="22" s="1"/>
  <c r="A83" i="22" s="1"/>
  <c r="A84" i="22" s="1"/>
  <c r="A85" i="22" s="1"/>
  <c r="A86" i="22" s="1"/>
  <c r="A87" i="22" s="1"/>
  <c r="A88" i="22" s="1"/>
  <c r="A89" i="22" s="1"/>
  <c r="A94" i="22" s="1"/>
  <c r="A95" i="22" s="1"/>
  <c r="A100" i="22" s="1"/>
  <c r="A101" i="22" s="1"/>
  <c r="A107" i="22" s="1"/>
  <c r="A108" i="22" s="1"/>
  <c r="A113" i="22" s="1"/>
  <c r="A114" i="22" s="1"/>
  <c r="A115" i="22" s="1"/>
  <c r="U3" i="4"/>
  <c r="T3" i="4"/>
  <c r="N3" i="4"/>
  <c r="M3" i="4"/>
  <c r="G3" i="4"/>
  <c r="F3" i="4"/>
  <c r="A34" i="15" l="1"/>
  <c r="A35" i="15"/>
  <c r="Q753" i="4"/>
  <c r="T752" i="4"/>
  <c r="S1472" i="4"/>
  <c r="U1471" i="4"/>
  <c r="M1714" i="4"/>
  <c r="A17" i="17"/>
  <c r="A18" i="17" s="1"/>
  <c r="A19" i="17" s="1"/>
  <c r="A20" i="17" s="1"/>
  <c r="A21" i="17" s="1"/>
  <c r="A22" i="17" s="1"/>
  <c r="A23" i="17" s="1"/>
  <c r="A24" i="17" s="1"/>
  <c r="A25" i="17" s="1"/>
  <c r="A26" i="17" s="1"/>
  <c r="A32" i="17" s="1"/>
  <c r="A37" i="17" s="1"/>
  <c r="A42" i="17" s="1"/>
  <c r="A48" i="17" s="1"/>
  <c r="A49" i="17" s="1"/>
  <c r="A50" i="17" s="1"/>
  <c r="A51" i="17" s="1"/>
  <c r="A52" i="17" s="1"/>
  <c r="A57" i="17" s="1"/>
  <c r="A20" i="12"/>
  <c r="A21" i="12" s="1"/>
  <c r="T5" i="4"/>
  <c r="Q6" i="4"/>
  <c r="J7" i="4"/>
  <c r="M6" i="4"/>
  <c r="A24" i="13"/>
  <c r="A19" i="14"/>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20" i="20"/>
  <c r="A21" i="20" s="1"/>
  <c r="A22" i="20" s="1"/>
  <c r="A23" i="20" s="1"/>
  <c r="A24" i="20" s="1"/>
  <c r="A25" i="20" s="1"/>
  <c r="A26" i="20"/>
  <c r="A27" i="20" s="1"/>
  <c r="A28" i="20" s="1"/>
  <c r="A29" i="20" s="1"/>
  <c r="A30" i="20" s="1"/>
  <c r="A31" i="20" s="1"/>
  <c r="A32" i="20" s="1"/>
  <c r="A33" i="20" s="1"/>
  <c r="A34" i="20" s="1"/>
  <c r="A35" i="20" s="1"/>
  <c r="T1712" i="4"/>
  <c r="F1712" i="4"/>
  <c r="J8" i="4" l="1"/>
  <c r="M7" i="4"/>
  <c r="T753" i="4"/>
  <c r="T754" i="4"/>
  <c r="A22" i="12"/>
  <c r="A23" i="12" s="1"/>
  <c r="A24" i="12" s="1"/>
  <c r="A25" i="12" s="1"/>
  <c r="A26" i="12" s="1"/>
  <c r="A27" i="12" s="1"/>
  <c r="U1472" i="4"/>
  <c r="T1714" i="4" s="1"/>
  <c r="U1473" i="4"/>
  <c r="Q7" i="4"/>
  <c r="T6" i="4"/>
  <c r="A25" i="13"/>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52" i="13" s="1"/>
  <c r="A53" i="13" s="1"/>
  <c r="A54" i="13" s="1"/>
  <c r="A55" i="13" s="1"/>
  <c r="A56" i="13" s="1"/>
  <c r="A57" i="13" s="1"/>
  <c r="A58" i="13" s="1"/>
  <c r="A59" i="13" s="1"/>
  <c r="A60" i="13" s="1"/>
  <c r="A65" i="13" s="1"/>
  <c r="A70" i="13" s="1"/>
  <c r="A71" i="13" s="1"/>
  <c r="A72" i="13" s="1"/>
  <c r="T1710" i="4"/>
  <c r="T1713" i="4" s="1"/>
  <c r="M1710" i="4"/>
  <c r="M1713" i="4" s="1"/>
  <c r="Q8" i="4" l="1"/>
  <c r="T7" i="4"/>
  <c r="M8" i="4"/>
  <c r="J9" i="4"/>
  <c r="A28" i="12"/>
  <c r="A29" i="12" s="1"/>
  <c r="A30" i="12" s="1"/>
  <c r="A31" i="12" s="1"/>
  <c r="A32" i="12" s="1"/>
  <c r="A33" i="12" s="1"/>
  <c r="A34" i="12" s="1"/>
  <c r="A35" i="12" s="1"/>
  <c r="A36" i="12" s="1"/>
  <c r="A37" i="12" s="1"/>
  <c r="A38" i="12" s="1"/>
  <c r="A39" i="12" s="1"/>
  <c r="A40" i="12" s="1"/>
  <c r="A41" i="12" s="1"/>
  <c r="A42" i="12" s="1"/>
  <c r="A43" i="12" s="1"/>
  <c r="A44" i="12" s="1"/>
  <c r="A45" i="12" s="1"/>
  <c r="A46" i="12" s="1"/>
  <c r="F1710" i="4"/>
  <c r="F1713" i="4" s="1"/>
  <c r="Q9" i="4" l="1"/>
  <c r="T8" i="4"/>
  <c r="J10" i="4"/>
  <c r="M9" i="4"/>
  <c r="J11" i="4" l="1"/>
  <c r="M10" i="4"/>
  <c r="Q10" i="4"/>
  <c r="T9" i="4"/>
  <c r="Q11" i="4" l="1"/>
  <c r="T10" i="4"/>
  <c r="J12" i="4"/>
  <c r="M11" i="4"/>
  <c r="J13" i="4" l="1"/>
  <c r="M12" i="4"/>
  <c r="Q12" i="4"/>
  <c r="T11" i="4"/>
  <c r="Q13" i="4" l="1"/>
  <c r="T12" i="4"/>
  <c r="J14" i="4"/>
  <c r="M13" i="4"/>
  <c r="J15" i="4" l="1"/>
  <c r="M14" i="4"/>
  <c r="Q14" i="4"/>
  <c r="T13" i="4"/>
  <c r="Q15" i="4" l="1"/>
  <c r="T14" i="4"/>
  <c r="J16" i="4"/>
  <c r="M15" i="4"/>
  <c r="J17" i="4" l="1"/>
  <c r="M16" i="4"/>
  <c r="Q16" i="4"/>
  <c r="T15" i="4"/>
  <c r="Q17" i="4" l="1"/>
  <c r="T16" i="4"/>
  <c r="J18" i="4"/>
  <c r="M17" i="4"/>
  <c r="J19" i="4" l="1"/>
  <c r="M18" i="4"/>
  <c r="Q18" i="4"/>
  <c r="T17" i="4"/>
  <c r="Q19" i="4" l="1"/>
  <c r="T18" i="4"/>
  <c r="J20" i="4"/>
  <c r="M19" i="4"/>
  <c r="J21" i="4" l="1"/>
  <c r="M20" i="4"/>
  <c r="Q20" i="4"/>
  <c r="T19" i="4"/>
  <c r="Q21" i="4" l="1"/>
  <c r="T20" i="4"/>
  <c r="J22" i="4"/>
  <c r="M21" i="4"/>
  <c r="J23" i="4" l="1"/>
  <c r="M22" i="4"/>
  <c r="Q22" i="4"/>
  <c r="T21" i="4"/>
  <c r="Q23" i="4" l="1"/>
  <c r="T22" i="4"/>
  <c r="J24" i="4"/>
  <c r="M23" i="4"/>
  <c r="J25" i="4" l="1"/>
  <c r="M24" i="4"/>
  <c r="Q24" i="4"/>
  <c r="T23" i="4"/>
  <c r="Q25" i="4" l="1"/>
  <c r="T24" i="4"/>
  <c r="J26" i="4"/>
  <c r="M25" i="4"/>
  <c r="J27" i="4" l="1"/>
  <c r="M26" i="4"/>
  <c r="Q26" i="4"/>
  <c r="T25" i="4"/>
  <c r="Q27" i="4" l="1"/>
  <c r="T26" i="4"/>
  <c r="J28" i="4"/>
  <c r="M27" i="4"/>
  <c r="J29" i="4" l="1"/>
  <c r="M28" i="4"/>
  <c r="Q28" i="4"/>
  <c r="T27" i="4"/>
  <c r="Q29" i="4" l="1"/>
  <c r="T28" i="4"/>
  <c r="J30" i="4"/>
  <c r="M29" i="4"/>
  <c r="J31" i="4" l="1"/>
  <c r="M30" i="4"/>
  <c r="Q30" i="4"/>
  <c r="T29" i="4"/>
  <c r="Q31" i="4" l="1"/>
  <c r="T30" i="4"/>
  <c r="J32" i="4"/>
  <c r="M31" i="4"/>
  <c r="J33" i="4" l="1"/>
  <c r="M32" i="4"/>
  <c r="Q32" i="4"/>
  <c r="T31" i="4"/>
  <c r="Q33" i="4" l="1"/>
  <c r="T32" i="4"/>
  <c r="J34" i="4"/>
  <c r="M33" i="4"/>
  <c r="J35" i="4" l="1"/>
  <c r="M34" i="4"/>
  <c r="Q34" i="4"/>
  <c r="T33" i="4"/>
  <c r="Q35" i="4" l="1"/>
  <c r="T34" i="4"/>
  <c r="J36" i="4"/>
  <c r="M35" i="4"/>
  <c r="J37" i="4" l="1"/>
  <c r="M36" i="4"/>
  <c r="Q36" i="4"/>
  <c r="T35" i="4"/>
  <c r="Q37" i="4" l="1"/>
  <c r="T36" i="4"/>
  <c r="J38" i="4"/>
  <c r="M37" i="4"/>
  <c r="J39" i="4" l="1"/>
  <c r="M38" i="4"/>
  <c r="Q38" i="4"/>
  <c r="T37" i="4"/>
  <c r="Q39" i="4" l="1"/>
  <c r="T38" i="4"/>
  <c r="J40" i="4"/>
  <c r="M39" i="4"/>
  <c r="J41" i="4" l="1"/>
  <c r="M40" i="4"/>
  <c r="Q40" i="4"/>
  <c r="T39" i="4"/>
  <c r="Q41" i="4" l="1"/>
  <c r="T40" i="4"/>
  <c r="J42" i="4"/>
  <c r="M41" i="4"/>
  <c r="J43" i="4" l="1"/>
  <c r="M42" i="4"/>
  <c r="Q42" i="4"/>
  <c r="T41" i="4"/>
  <c r="Q43" i="4" l="1"/>
  <c r="T42" i="4"/>
  <c r="J44" i="4"/>
  <c r="M43" i="4"/>
  <c r="J45" i="4" l="1"/>
  <c r="M44" i="4"/>
  <c r="Q44" i="4"/>
  <c r="T43" i="4"/>
  <c r="Q45" i="4" l="1"/>
  <c r="T44" i="4"/>
  <c r="J46" i="4"/>
  <c r="M45" i="4"/>
  <c r="J47" i="4" l="1"/>
  <c r="M46" i="4"/>
  <c r="Q46" i="4"/>
  <c r="T45" i="4"/>
  <c r="Q47" i="4" l="1"/>
  <c r="T46" i="4"/>
  <c r="J48" i="4"/>
  <c r="M47" i="4"/>
  <c r="J49" i="4" l="1"/>
  <c r="M48" i="4"/>
  <c r="Q48" i="4"/>
  <c r="T47" i="4"/>
  <c r="Q49" i="4" l="1"/>
  <c r="T48" i="4"/>
  <c r="J50" i="4"/>
  <c r="M49" i="4"/>
  <c r="J51" i="4" l="1"/>
  <c r="M50" i="4"/>
  <c r="Q50" i="4"/>
  <c r="T49" i="4"/>
  <c r="Q51" i="4" l="1"/>
  <c r="T50" i="4"/>
  <c r="J52" i="4"/>
  <c r="M51" i="4"/>
  <c r="J53" i="4" l="1"/>
  <c r="M52" i="4"/>
  <c r="Q52" i="4"/>
  <c r="T51" i="4"/>
  <c r="Q53" i="4" l="1"/>
  <c r="T52" i="4"/>
  <c r="J54" i="4"/>
  <c r="M53" i="4"/>
  <c r="J55" i="4" l="1"/>
  <c r="M54" i="4"/>
  <c r="Q54" i="4"/>
  <c r="T53" i="4"/>
  <c r="Q55" i="4" l="1"/>
  <c r="T54" i="4"/>
  <c r="J56" i="4"/>
  <c r="M55" i="4"/>
  <c r="J57" i="4" l="1"/>
  <c r="M56" i="4"/>
  <c r="Q56" i="4"/>
  <c r="T55" i="4"/>
  <c r="Q57" i="4" l="1"/>
  <c r="T56" i="4"/>
  <c r="J58" i="4"/>
  <c r="M57" i="4"/>
  <c r="J59" i="4" l="1"/>
  <c r="M58" i="4"/>
  <c r="Q58" i="4"/>
  <c r="T57" i="4"/>
  <c r="Q59" i="4" l="1"/>
  <c r="T58" i="4"/>
  <c r="J60" i="4"/>
  <c r="M59" i="4"/>
  <c r="J61" i="4" l="1"/>
  <c r="M60" i="4"/>
  <c r="Q60" i="4"/>
  <c r="T59" i="4"/>
  <c r="Q61" i="4" l="1"/>
  <c r="T60" i="4"/>
  <c r="J62" i="4"/>
  <c r="M61" i="4"/>
  <c r="J63" i="4" l="1"/>
  <c r="M62" i="4"/>
  <c r="Q62" i="4"/>
  <c r="T61" i="4"/>
  <c r="Q63" i="4" l="1"/>
  <c r="T62" i="4"/>
  <c r="J64" i="4"/>
  <c r="M63" i="4"/>
  <c r="J65" i="4" l="1"/>
  <c r="M64" i="4"/>
  <c r="Q64" i="4"/>
  <c r="T63" i="4"/>
  <c r="Q65" i="4" l="1"/>
  <c r="T64" i="4"/>
  <c r="J66" i="4"/>
  <c r="M65" i="4"/>
  <c r="J67" i="4" l="1"/>
  <c r="M66" i="4"/>
  <c r="Q66" i="4"/>
  <c r="T65" i="4"/>
  <c r="Q67" i="4" l="1"/>
  <c r="T66" i="4"/>
  <c r="J68" i="4"/>
  <c r="M67" i="4"/>
  <c r="J69" i="4" l="1"/>
  <c r="M68" i="4"/>
  <c r="Q68" i="4"/>
  <c r="T67" i="4"/>
  <c r="Q69" i="4" l="1"/>
  <c r="T68" i="4"/>
  <c r="J70" i="4"/>
  <c r="M69" i="4"/>
  <c r="J71" i="4" l="1"/>
  <c r="M70" i="4"/>
  <c r="Q70" i="4"/>
  <c r="T69" i="4"/>
  <c r="Q71" i="4" l="1"/>
  <c r="T70" i="4"/>
  <c r="J72" i="4"/>
  <c r="M71" i="4"/>
  <c r="J73" i="4" l="1"/>
  <c r="M72" i="4"/>
  <c r="Q72" i="4"/>
  <c r="T71" i="4"/>
  <c r="Q73" i="4" l="1"/>
  <c r="T72" i="4"/>
  <c r="J74" i="4"/>
  <c r="M73" i="4"/>
  <c r="J75" i="4" l="1"/>
  <c r="M74" i="4"/>
  <c r="Q74" i="4"/>
  <c r="T73" i="4"/>
  <c r="Q75" i="4" l="1"/>
  <c r="T74" i="4"/>
  <c r="J76" i="4"/>
  <c r="M75" i="4"/>
  <c r="J77" i="4" l="1"/>
  <c r="M76" i="4"/>
  <c r="Q76" i="4"/>
  <c r="T75" i="4"/>
  <c r="Q77" i="4" l="1"/>
  <c r="T76" i="4"/>
  <c r="J78" i="4"/>
  <c r="M77" i="4"/>
  <c r="J79" i="4" l="1"/>
  <c r="M78" i="4"/>
  <c r="Q78" i="4"/>
  <c r="T77" i="4"/>
  <c r="Q79" i="4" l="1"/>
  <c r="T78" i="4"/>
  <c r="J80" i="4"/>
  <c r="M79" i="4"/>
  <c r="J81" i="4" l="1"/>
  <c r="M80" i="4"/>
  <c r="Q80" i="4"/>
  <c r="T79" i="4"/>
  <c r="Q81" i="4" l="1"/>
  <c r="T80" i="4"/>
  <c r="J82" i="4"/>
  <c r="M81" i="4"/>
  <c r="J83" i="4" l="1"/>
  <c r="M82" i="4"/>
  <c r="Q82" i="4"/>
  <c r="T81" i="4"/>
  <c r="Q83" i="4" l="1"/>
  <c r="T82" i="4"/>
  <c r="J84" i="4"/>
  <c r="M83" i="4"/>
  <c r="J85" i="4" l="1"/>
  <c r="M84" i="4"/>
  <c r="Q84" i="4"/>
  <c r="T83" i="4"/>
  <c r="Q85" i="4" l="1"/>
  <c r="T84" i="4"/>
  <c r="J86" i="4"/>
  <c r="M85" i="4"/>
  <c r="J87" i="4" l="1"/>
  <c r="M86" i="4"/>
  <c r="Q86" i="4"/>
  <c r="T85" i="4"/>
  <c r="Q87" i="4" l="1"/>
  <c r="T86" i="4"/>
  <c r="J88" i="4"/>
  <c r="M87" i="4"/>
  <c r="J89" i="4" l="1"/>
  <c r="M88" i="4"/>
  <c r="Q88" i="4"/>
  <c r="T87" i="4"/>
  <c r="Q89" i="4" l="1"/>
  <c r="T88" i="4"/>
  <c r="J90" i="4"/>
  <c r="M89" i="4"/>
  <c r="J91" i="4" l="1"/>
  <c r="M90" i="4"/>
  <c r="Q90" i="4"/>
  <c r="T89" i="4"/>
  <c r="Q91" i="4" l="1"/>
  <c r="T90" i="4"/>
  <c r="J92" i="4"/>
  <c r="M91" i="4"/>
  <c r="J93" i="4" l="1"/>
  <c r="M92" i="4"/>
  <c r="Q92" i="4"/>
  <c r="T91" i="4"/>
  <c r="Q93" i="4" l="1"/>
  <c r="T92" i="4"/>
  <c r="J94" i="4"/>
  <c r="M93" i="4"/>
  <c r="J95" i="4" l="1"/>
  <c r="M94" i="4"/>
  <c r="Q94" i="4"/>
  <c r="T93" i="4"/>
  <c r="Q95" i="4" l="1"/>
  <c r="T94" i="4"/>
  <c r="J96" i="4"/>
  <c r="M95" i="4"/>
  <c r="J97" i="4" l="1"/>
  <c r="M96" i="4"/>
  <c r="Q96" i="4"/>
  <c r="T95" i="4"/>
  <c r="Q97" i="4" l="1"/>
  <c r="T96" i="4"/>
  <c r="J98" i="4"/>
  <c r="M97" i="4"/>
  <c r="J99" i="4" l="1"/>
  <c r="M98" i="4"/>
  <c r="Q98" i="4"/>
  <c r="T97" i="4"/>
  <c r="Q99" i="4" l="1"/>
  <c r="T98" i="4"/>
  <c r="J100" i="4"/>
  <c r="M99" i="4"/>
  <c r="J101" i="4" l="1"/>
  <c r="M100" i="4"/>
  <c r="Q100" i="4"/>
  <c r="T99" i="4"/>
  <c r="Q101" i="4" l="1"/>
  <c r="T100" i="4"/>
  <c r="J102" i="4"/>
  <c r="M101" i="4"/>
  <c r="J103" i="4" l="1"/>
  <c r="M102" i="4"/>
  <c r="Q102" i="4"/>
  <c r="T101" i="4"/>
  <c r="Q103" i="4" l="1"/>
  <c r="T102" i="4"/>
  <c r="J104" i="4"/>
  <c r="M103" i="4"/>
  <c r="J105" i="4" l="1"/>
  <c r="M104" i="4"/>
  <c r="Q104" i="4"/>
  <c r="T103" i="4"/>
  <c r="Q105" i="4" l="1"/>
  <c r="T104" i="4"/>
  <c r="J106" i="4"/>
  <c r="M105" i="4"/>
  <c r="J107" i="4" l="1"/>
  <c r="M106" i="4"/>
  <c r="Q106" i="4"/>
  <c r="T105" i="4"/>
  <c r="Q107" i="4" l="1"/>
  <c r="T106" i="4"/>
  <c r="J108" i="4"/>
  <c r="M107" i="4"/>
  <c r="J109" i="4" l="1"/>
  <c r="M108" i="4"/>
  <c r="Q108" i="4"/>
  <c r="T107" i="4"/>
  <c r="Q109" i="4" l="1"/>
  <c r="T108" i="4"/>
  <c r="J110" i="4"/>
  <c r="M109" i="4"/>
  <c r="J111" i="4" l="1"/>
  <c r="M110" i="4"/>
  <c r="Q110" i="4"/>
  <c r="T109" i="4"/>
  <c r="Q111" i="4" l="1"/>
  <c r="T110" i="4"/>
  <c r="J112" i="4"/>
  <c r="M111" i="4"/>
  <c r="J113" i="4" l="1"/>
  <c r="M112" i="4"/>
  <c r="Q112" i="4"/>
  <c r="T111" i="4"/>
  <c r="Q113" i="4" l="1"/>
  <c r="T112" i="4"/>
  <c r="J114" i="4"/>
  <c r="M113" i="4"/>
  <c r="J115" i="4" l="1"/>
  <c r="M114" i="4"/>
  <c r="Q114" i="4"/>
  <c r="T113" i="4"/>
  <c r="Q115" i="4" l="1"/>
  <c r="T114" i="4"/>
  <c r="J116" i="4"/>
  <c r="M115" i="4"/>
  <c r="J117" i="4" l="1"/>
  <c r="M116" i="4"/>
  <c r="Q116" i="4"/>
  <c r="T115" i="4"/>
  <c r="Q117" i="4" l="1"/>
  <c r="T116" i="4"/>
  <c r="J118" i="4"/>
  <c r="M117" i="4"/>
  <c r="J119" i="4" l="1"/>
  <c r="M118" i="4"/>
  <c r="Q118" i="4"/>
  <c r="T117" i="4"/>
  <c r="Q119" i="4" l="1"/>
  <c r="T118" i="4"/>
  <c r="J120" i="4"/>
  <c r="M119" i="4"/>
  <c r="J121" i="4" l="1"/>
  <c r="M120" i="4"/>
  <c r="Q120" i="4"/>
  <c r="T119" i="4"/>
  <c r="Q121" i="4" l="1"/>
  <c r="T120" i="4"/>
  <c r="J122" i="4"/>
  <c r="M121" i="4"/>
  <c r="J123" i="4" l="1"/>
  <c r="M122" i="4"/>
  <c r="Q122" i="4"/>
  <c r="T121" i="4"/>
  <c r="Q123" i="4" l="1"/>
  <c r="T122" i="4"/>
  <c r="J124" i="4"/>
  <c r="M123" i="4"/>
  <c r="J125" i="4" l="1"/>
  <c r="M124" i="4"/>
  <c r="Q124" i="4"/>
  <c r="T123" i="4"/>
  <c r="Q125" i="4" l="1"/>
  <c r="T124" i="4"/>
  <c r="J126" i="4"/>
  <c r="M125" i="4"/>
  <c r="J127" i="4" l="1"/>
  <c r="M126" i="4"/>
  <c r="Q126" i="4"/>
  <c r="T125" i="4"/>
  <c r="Q127" i="4" l="1"/>
  <c r="T126" i="4"/>
  <c r="J128" i="4"/>
  <c r="M127" i="4"/>
  <c r="J129" i="4" l="1"/>
  <c r="M128" i="4"/>
  <c r="Q128" i="4"/>
  <c r="T127" i="4"/>
  <c r="Q129" i="4" l="1"/>
  <c r="T128" i="4"/>
  <c r="J130" i="4"/>
  <c r="M129" i="4"/>
  <c r="J131" i="4" l="1"/>
  <c r="M130" i="4"/>
  <c r="Q130" i="4"/>
  <c r="T129" i="4"/>
  <c r="Q131" i="4" l="1"/>
  <c r="T130" i="4"/>
  <c r="J132" i="4"/>
  <c r="M131" i="4"/>
  <c r="J133" i="4" l="1"/>
  <c r="M132" i="4"/>
  <c r="Q132" i="4"/>
  <c r="T131" i="4"/>
  <c r="Q133" i="4" l="1"/>
  <c r="T132" i="4"/>
  <c r="M134" i="4"/>
  <c r="M133" i="4"/>
  <c r="Q134" i="4" l="1"/>
  <c r="T133" i="4"/>
  <c r="Q135" i="4" l="1"/>
  <c r="T134" i="4"/>
  <c r="Q136" i="4" l="1"/>
  <c r="T135" i="4"/>
  <c r="Q137" i="4" l="1"/>
  <c r="T136" i="4"/>
  <c r="Q138" i="4" l="1"/>
  <c r="T137" i="4"/>
  <c r="Q139" i="4" l="1"/>
  <c r="T138" i="4"/>
  <c r="Q140" i="4" l="1"/>
  <c r="T139" i="4"/>
  <c r="Q141" i="4" l="1"/>
  <c r="T140" i="4"/>
  <c r="Q142" i="4" l="1"/>
  <c r="T141" i="4"/>
  <c r="Q143" i="4" l="1"/>
  <c r="T142" i="4"/>
  <c r="Q144" i="4" l="1"/>
  <c r="T143" i="4"/>
  <c r="Q145" i="4" l="1"/>
  <c r="T144" i="4"/>
  <c r="Q146" i="4" l="1"/>
  <c r="T145" i="4"/>
  <c r="Q147" i="4" l="1"/>
  <c r="T146" i="4"/>
  <c r="Q148" i="4" l="1"/>
  <c r="T147" i="4"/>
  <c r="Q149" i="4" l="1"/>
  <c r="T148" i="4"/>
  <c r="Q150" i="4" l="1"/>
  <c r="T149" i="4"/>
  <c r="Q151" i="4" l="1"/>
  <c r="T150" i="4"/>
  <c r="Q152" i="4" l="1"/>
  <c r="T151" i="4"/>
  <c r="Q153" i="4" l="1"/>
  <c r="T152" i="4"/>
  <c r="Q154" i="4" l="1"/>
  <c r="T153" i="4"/>
  <c r="Q155" i="4" l="1"/>
  <c r="T154" i="4"/>
  <c r="Q156" i="4" l="1"/>
  <c r="T155" i="4"/>
  <c r="Q157" i="4" l="1"/>
  <c r="T156" i="4"/>
  <c r="Q158" i="4" l="1"/>
  <c r="T157" i="4"/>
  <c r="Q159" i="4" l="1"/>
  <c r="T158" i="4"/>
  <c r="Q160" i="4" l="1"/>
  <c r="T159" i="4"/>
  <c r="Q161" i="4" l="1"/>
  <c r="T160" i="4"/>
  <c r="Q162" i="4" l="1"/>
  <c r="T161" i="4"/>
  <c r="Q163" i="4" l="1"/>
  <c r="T162" i="4"/>
  <c r="Q164" i="4" l="1"/>
  <c r="T163" i="4"/>
  <c r="Q165" i="4" l="1"/>
  <c r="T164" i="4"/>
  <c r="Q166" i="4" l="1"/>
  <c r="T165" i="4"/>
  <c r="Q167" i="4" l="1"/>
  <c r="T166" i="4"/>
  <c r="Q168" i="4" l="1"/>
  <c r="T167" i="4"/>
  <c r="Q169" i="4" l="1"/>
  <c r="T168" i="4"/>
  <c r="Q170" i="4" l="1"/>
  <c r="T169" i="4"/>
  <c r="Q171" i="4" l="1"/>
  <c r="T170" i="4"/>
  <c r="Q172" i="4" l="1"/>
  <c r="T171" i="4"/>
  <c r="Q173" i="4" l="1"/>
  <c r="T172" i="4"/>
  <c r="Q174" i="4" l="1"/>
  <c r="T173" i="4"/>
  <c r="Q175" i="4" l="1"/>
  <c r="T174" i="4"/>
  <c r="Q176" i="4" l="1"/>
  <c r="T175" i="4"/>
  <c r="Q177" i="4" l="1"/>
  <c r="T176" i="4"/>
  <c r="Q178" i="4" l="1"/>
  <c r="T177" i="4"/>
  <c r="Q179" i="4" l="1"/>
  <c r="T178" i="4"/>
  <c r="Q180" i="4" l="1"/>
  <c r="T179" i="4"/>
  <c r="Q181" i="4" l="1"/>
  <c r="T180" i="4"/>
  <c r="Q182" i="4" l="1"/>
  <c r="T181" i="4"/>
  <c r="Q183" i="4" l="1"/>
  <c r="T182" i="4"/>
  <c r="Q184" i="4" l="1"/>
  <c r="T183" i="4"/>
  <c r="Q185" i="4" l="1"/>
  <c r="T184" i="4"/>
  <c r="Q186" i="4" l="1"/>
  <c r="T185" i="4"/>
  <c r="Q187" i="4" l="1"/>
  <c r="T186" i="4"/>
  <c r="Q188" i="4" l="1"/>
  <c r="T187" i="4"/>
  <c r="Q189" i="4" l="1"/>
  <c r="T188" i="4"/>
  <c r="Q190" i="4" l="1"/>
  <c r="T189" i="4"/>
  <c r="Q191" i="4" l="1"/>
  <c r="T190" i="4"/>
  <c r="Q192" i="4" l="1"/>
  <c r="T191" i="4"/>
  <c r="Q193" i="4" l="1"/>
  <c r="T192" i="4"/>
  <c r="Q194" i="4" l="1"/>
  <c r="T193" i="4"/>
  <c r="Q195" i="4" l="1"/>
  <c r="T194" i="4"/>
  <c r="Q196" i="4" l="1"/>
  <c r="T195" i="4"/>
  <c r="Q197" i="4" l="1"/>
  <c r="T196" i="4"/>
  <c r="Q198" i="4" l="1"/>
  <c r="T197" i="4"/>
  <c r="Q199" i="4" l="1"/>
  <c r="T198" i="4"/>
  <c r="Q200" i="4" l="1"/>
  <c r="T199" i="4"/>
  <c r="Q201" i="4" l="1"/>
  <c r="T200" i="4"/>
  <c r="Q202" i="4" l="1"/>
  <c r="T201" i="4"/>
  <c r="Q203" i="4" l="1"/>
  <c r="T202" i="4"/>
  <c r="Q204" i="4" l="1"/>
  <c r="T203" i="4"/>
  <c r="Q205" i="4" l="1"/>
  <c r="T204" i="4"/>
  <c r="Q206" i="4" l="1"/>
  <c r="T205" i="4"/>
  <c r="Q207" i="4" l="1"/>
  <c r="T206" i="4"/>
  <c r="Q208" i="4" l="1"/>
  <c r="T207" i="4"/>
  <c r="Q209" i="4" l="1"/>
  <c r="T208" i="4"/>
  <c r="Q210" i="4" l="1"/>
  <c r="T209" i="4"/>
  <c r="Q211" i="4" l="1"/>
  <c r="T210" i="4"/>
  <c r="Q212" i="4" l="1"/>
  <c r="T211" i="4"/>
  <c r="Q213" i="4" l="1"/>
  <c r="T212" i="4"/>
  <c r="Q214" i="4" l="1"/>
  <c r="T213" i="4"/>
  <c r="Q215" i="4" l="1"/>
  <c r="T214" i="4"/>
  <c r="Q216" i="4" l="1"/>
  <c r="T215" i="4"/>
  <c r="Q217" i="4" l="1"/>
  <c r="T216" i="4"/>
  <c r="Q218" i="4" l="1"/>
  <c r="T217" i="4"/>
  <c r="Q219" i="4" l="1"/>
  <c r="T218" i="4"/>
  <c r="Q220" i="4" l="1"/>
  <c r="T219" i="4"/>
  <c r="Q221" i="4" l="1"/>
  <c r="T220" i="4"/>
  <c r="Q222" i="4" l="1"/>
  <c r="T221" i="4"/>
  <c r="Q223" i="4" l="1"/>
  <c r="T222" i="4"/>
  <c r="Q224" i="4" l="1"/>
  <c r="T223" i="4"/>
  <c r="Q225" i="4" l="1"/>
  <c r="T224" i="4"/>
  <c r="Q226" i="4" l="1"/>
  <c r="T225" i="4"/>
  <c r="Q227" i="4" l="1"/>
  <c r="T226" i="4"/>
  <c r="Q228" i="4" l="1"/>
  <c r="T227" i="4"/>
  <c r="Q229" i="4" l="1"/>
  <c r="T228" i="4"/>
  <c r="Q230" i="4" l="1"/>
  <c r="T229" i="4"/>
  <c r="Q231" i="4" l="1"/>
  <c r="T230" i="4"/>
  <c r="Q232" i="4" l="1"/>
  <c r="T231" i="4"/>
  <c r="Q233" i="4" l="1"/>
  <c r="T232" i="4"/>
  <c r="Q234" i="4" l="1"/>
  <c r="T233" i="4"/>
  <c r="Q235" i="4" l="1"/>
  <c r="T234" i="4"/>
  <c r="Q236" i="4" l="1"/>
  <c r="T235" i="4"/>
  <c r="Q237" i="4" l="1"/>
  <c r="T236" i="4"/>
  <c r="Q238" i="4" l="1"/>
  <c r="T237" i="4"/>
  <c r="Q239" i="4" l="1"/>
  <c r="T238" i="4"/>
  <c r="Q240" i="4" l="1"/>
  <c r="T239" i="4"/>
  <c r="Q241" i="4" l="1"/>
  <c r="T240" i="4"/>
  <c r="Q242" i="4" l="1"/>
  <c r="T241" i="4"/>
  <c r="Q243" i="4" l="1"/>
  <c r="T242" i="4"/>
  <c r="Q244" i="4" l="1"/>
  <c r="T243" i="4"/>
  <c r="Q245" i="4" l="1"/>
  <c r="T244" i="4"/>
  <c r="Q246" i="4" l="1"/>
  <c r="T245" i="4"/>
  <c r="Q247" i="4" l="1"/>
  <c r="T246" i="4"/>
  <c r="Q248" i="4" l="1"/>
  <c r="T247" i="4"/>
  <c r="Q249" i="4" l="1"/>
  <c r="T248" i="4"/>
  <c r="Q250" i="4" l="1"/>
  <c r="T249" i="4"/>
  <c r="Q251" i="4" l="1"/>
  <c r="T250" i="4"/>
  <c r="Q252" i="4" l="1"/>
  <c r="T251" i="4"/>
  <c r="Q253" i="4" l="1"/>
  <c r="T252" i="4"/>
  <c r="Q254" i="4" l="1"/>
  <c r="T253" i="4"/>
  <c r="Q255" i="4" l="1"/>
  <c r="T254" i="4"/>
  <c r="Q256" i="4" l="1"/>
  <c r="T255" i="4"/>
  <c r="Q257" i="4" l="1"/>
  <c r="T256" i="4"/>
  <c r="Q258" i="4" l="1"/>
  <c r="T257" i="4"/>
  <c r="Q259" i="4" l="1"/>
  <c r="T258" i="4"/>
  <c r="Q260" i="4" l="1"/>
  <c r="T259" i="4"/>
  <c r="Q261" i="4" l="1"/>
  <c r="T260" i="4"/>
  <c r="Q262" i="4" l="1"/>
  <c r="T261" i="4"/>
  <c r="Q263" i="4" l="1"/>
  <c r="T262" i="4"/>
  <c r="Q264" i="4" l="1"/>
  <c r="T263" i="4"/>
  <c r="Q265" i="4" l="1"/>
  <c r="T264" i="4"/>
  <c r="Q266" i="4" l="1"/>
  <c r="T265" i="4"/>
  <c r="Q267" i="4" l="1"/>
  <c r="T266" i="4"/>
  <c r="Q268" i="4" l="1"/>
  <c r="T267" i="4"/>
  <c r="Q269" i="4" l="1"/>
  <c r="T268" i="4"/>
  <c r="Q270" i="4" l="1"/>
  <c r="T269" i="4"/>
  <c r="Q271" i="4" l="1"/>
  <c r="T270" i="4"/>
  <c r="Q272" i="4" l="1"/>
  <c r="T271" i="4"/>
  <c r="Q273" i="4" l="1"/>
  <c r="T272" i="4"/>
  <c r="Q274" i="4" l="1"/>
  <c r="T273" i="4"/>
  <c r="Q275" i="4" l="1"/>
  <c r="T274" i="4"/>
  <c r="Q276" i="4" l="1"/>
  <c r="T275" i="4"/>
  <c r="Q277" i="4" l="1"/>
  <c r="T276" i="4"/>
  <c r="Q278" i="4" l="1"/>
  <c r="T277" i="4"/>
  <c r="Q279" i="4" l="1"/>
  <c r="T278" i="4"/>
  <c r="Q280" i="4" l="1"/>
  <c r="T279" i="4"/>
  <c r="Q281" i="4" l="1"/>
  <c r="T280" i="4"/>
  <c r="Q282" i="4" l="1"/>
  <c r="T281" i="4"/>
  <c r="Q283" i="4" l="1"/>
  <c r="T282" i="4"/>
  <c r="Q284" i="4" l="1"/>
  <c r="T283" i="4"/>
  <c r="Q285" i="4" l="1"/>
  <c r="T284" i="4"/>
  <c r="Q286" i="4" l="1"/>
  <c r="T285" i="4"/>
  <c r="Q287" i="4" l="1"/>
  <c r="T286" i="4"/>
  <c r="Q288" i="4" l="1"/>
  <c r="T287" i="4"/>
  <c r="Q289" i="4" l="1"/>
  <c r="T288" i="4"/>
  <c r="Q290" i="4" l="1"/>
  <c r="T289" i="4"/>
  <c r="Q291" i="4" l="1"/>
  <c r="T290" i="4"/>
  <c r="Q292" i="4" l="1"/>
  <c r="T291" i="4"/>
  <c r="Q293" i="4" l="1"/>
  <c r="T292" i="4"/>
  <c r="Q294" i="4" l="1"/>
  <c r="T293" i="4"/>
  <c r="Q295" i="4" l="1"/>
  <c r="T294" i="4"/>
  <c r="Q296" i="4" l="1"/>
  <c r="T295" i="4"/>
  <c r="Q297" i="4" l="1"/>
  <c r="T296" i="4"/>
  <c r="Q298" i="4" l="1"/>
  <c r="T297" i="4"/>
  <c r="Q299" i="4" l="1"/>
  <c r="T298" i="4"/>
  <c r="Q300" i="4" l="1"/>
  <c r="T299" i="4"/>
  <c r="Q301" i="4" l="1"/>
  <c r="T300" i="4"/>
  <c r="Q302" i="4" l="1"/>
  <c r="T301" i="4"/>
  <c r="Q303" i="4" l="1"/>
  <c r="T302" i="4"/>
  <c r="Q304" i="4" l="1"/>
  <c r="T303" i="4"/>
  <c r="Q305" i="4" l="1"/>
  <c r="T304" i="4"/>
  <c r="Q306" i="4" l="1"/>
  <c r="T305" i="4"/>
  <c r="Q307" i="4" l="1"/>
  <c r="T306" i="4"/>
  <c r="Q308" i="4" l="1"/>
  <c r="T307" i="4"/>
  <c r="Q309" i="4" l="1"/>
  <c r="T308" i="4"/>
  <c r="Q310" i="4" l="1"/>
  <c r="T309" i="4"/>
  <c r="Q311" i="4" l="1"/>
  <c r="T310" i="4"/>
  <c r="Q312" i="4" l="1"/>
  <c r="T311" i="4"/>
  <c r="Q313" i="4" l="1"/>
  <c r="T312" i="4"/>
  <c r="Q314" i="4" l="1"/>
  <c r="T313" i="4"/>
  <c r="Q315" i="4" l="1"/>
  <c r="T314" i="4"/>
  <c r="Q316" i="4" l="1"/>
  <c r="T315" i="4"/>
  <c r="Q317" i="4" l="1"/>
  <c r="T316" i="4"/>
  <c r="Q318" i="4" l="1"/>
  <c r="T317" i="4"/>
  <c r="Q319" i="4" l="1"/>
  <c r="T318" i="4"/>
  <c r="Q320" i="4" l="1"/>
  <c r="T319" i="4"/>
  <c r="Q321" i="4" l="1"/>
  <c r="T320" i="4"/>
  <c r="Q322" i="4" l="1"/>
  <c r="T321" i="4"/>
  <c r="Q323" i="4" l="1"/>
  <c r="T322" i="4"/>
  <c r="Q324" i="4" l="1"/>
  <c r="T323" i="4"/>
  <c r="Q325" i="4" l="1"/>
  <c r="T324" i="4"/>
  <c r="Q326" i="4" l="1"/>
  <c r="T325" i="4"/>
  <c r="Q327" i="4" l="1"/>
  <c r="T326" i="4"/>
  <c r="Q328" i="4" l="1"/>
  <c r="T327" i="4"/>
  <c r="Q329" i="4" l="1"/>
  <c r="T328" i="4"/>
  <c r="Q330" i="4" l="1"/>
  <c r="T329" i="4"/>
  <c r="Q331" i="4" l="1"/>
  <c r="T330" i="4"/>
  <c r="Q332" i="4" l="1"/>
  <c r="T331" i="4"/>
  <c r="Q333" i="4" l="1"/>
  <c r="T332" i="4"/>
  <c r="Q334" i="4" l="1"/>
  <c r="T333" i="4"/>
  <c r="Q335" i="4" l="1"/>
  <c r="T334" i="4"/>
  <c r="Q336" i="4" l="1"/>
  <c r="T335" i="4"/>
  <c r="Q337" i="4" l="1"/>
  <c r="T336" i="4"/>
  <c r="Q338" i="4" l="1"/>
  <c r="T337" i="4"/>
  <c r="Q339" i="4" l="1"/>
  <c r="T338" i="4"/>
  <c r="Q340" i="4" l="1"/>
  <c r="T339" i="4"/>
  <c r="Q341" i="4" l="1"/>
  <c r="T340" i="4"/>
  <c r="Q342" i="4" l="1"/>
  <c r="T341" i="4"/>
  <c r="Q343" i="4" l="1"/>
  <c r="T342" i="4"/>
  <c r="Q344" i="4" l="1"/>
  <c r="T343" i="4"/>
  <c r="Q345" i="4" l="1"/>
  <c r="T344" i="4"/>
  <c r="Q346" i="4" l="1"/>
  <c r="T345" i="4"/>
  <c r="Q347" i="4" l="1"/>
  <c r="T346" i="4"/>
  <c r="Q348" i="4" l="1"/>
  <c r="T347" i="4"/>
  <c r="Q349" i="4" l="1"/>
  <c r="T348" i="4"/>
  <c r="Q350" i="4" l="1"/>
  <c r="T349" i="4"/>
  <c r="Q351" i="4" l="1"/>
  <c r="T350" i="4"/>
  <c r="Q352" i="4" l="1"/>
  <c r="T351" i="4"/>
  <c r="Q353" i="4" l="1"/>
  <c r="T352" i="4"/>
  <c r="Q354" i="4" l="1"/>
  <c r="T353" i="4"/>
  <c r="Q355" i="4" l="1"/>
  <c r="T354" i="4"/>
  <c r="Q356" i="4" l="1"/>
  <c r="T355" i="4"/>
  <c r="Q357" i="4" l="1"/>
  <c r="T356" i="4"/>
  <c r="Q358" i="4" l="1"/>
  <c r="T357" i="4"/>
  <c r="Q359" i="4" l="1"/>
  <c r="T358" i="4"/>
  <c r="Q360" i="4" l="1"/>
  <c r="T359" i="4"/>
  <c r="Q361" i="4" l="1"/>
  <c r="T360" i="4"/>
  <c r="Q362" i="4" l="1"/>
  <c r="T361" i="4"/>
  <c r="Q363" i="4" l="1"/>
  <c r="T362" i="4"/>
  <c r="Q364" i="4" l="1"/>
  <c r="T363" i="4"/>
  <c r="Q365" i="4" l="1"/>
  <c r="T364" i="4"/>
  <c r="Q366" i="4" l="1"/>
  <c r="T365" i="4"/>
  <c r="Q367" i="4" l="1"/>
  <c r="T366" i="4"/>
  <c r="Q368" i="4" l="1"/>
  <c r="T367" i="4"/>
  <c r="Q369" i="4" l="1"/>
  <c r="T368" i="4"/>
  <c r="Q370" i="4" l="1"/>
  <c r="T369" i="4"/>
  <c r="Q371" i="4" l="1"/>
  <c r="T370" i="4"/>
  <c r="Q372" i="4" l="1"/>
  <c r="T371" i="4"/>
  <c r="Q373" i="4" l="1"/>
  <c r="T372" i="4"/>
  <c r="Q374" i="4" l="1"/>
  <c r="T373" i="4"/>
  <c r="Q375" i="4" l="1"/>
  <c r="T374" i="4"/>
  <c r="Q376" i="4" l="1"/>
  <c r="T375" i="4"/>
  <c r="Q377" i="4" l="1"/>
  <c r="T376" i="4"/>
  <c r="Q378" i="4" l="1"/>
  <c r="T377" i="4"/>
  <c r="Q379" i="4" l="1"/>
  <c r="T378" i="4"/>
  <c r="Q380" i="4" l="1"/>
  <c r="T379" i="4"/>
  <c r="Q381" i="4" l="1"/>
  <c r="T380" i="4"/>
  <c r="Q382" i="4" l="1"/>
  <c r="T381" i="4"/>
  <c r="Q383" i="4" l="1"/>
  <c r="T382" i="4"/>
  <c r="Q384" i="4" l="1"/>
  <c r="T383" i="4"/>
  <c r="Q385" i="4" l="1"/>
  <c r="T384" i="4"/>
  <c r="Q386" i="4" l="1"/>
  <c r="T385" i="4"/>
  <c r="Q387" i="4" l="1"/>
  <c r="T386" i="4"/>
  <c r="Q388" i="4" l="1"/>
  <c r="T387" i="4"/>
  <c r="Q389" i="4" l="1"/>
  <c r="T388" i="4"/>
  <c r="Q390" i="4" l="1"/>
  <c r="T389" i="4"/>
  <c r="Q391" i="4" l="1"/>
  <c r="T390" i="4"/>
  <c r="Q392" i="4" l="1"/>
  <c r="T391" i="4"/>
  <c r="Q393" i="4" l="1"/>
  <c r="T392" i="4"/>
  <c r="Q394" i="4" l="1"/>
  <c r="T393" i="4"/>
  <c r="Q395" i="4" l="1"/>
  <c r="T394" i="4"/>
  <c r="Q396" i="4" l="1"/>
  <c r="T395" i="4"/>
  <c r="Q397" i="4" l="1"/>
  <c r="T396" i="4"/>
  <c r="Q398" i="4" l="1"/>
  <c r="T397" i="4"/>
  <c r="Q399" i="4" l="1"/>
  <c r="T398" i="4"/>
  <c r="Q400" i="4" l="1"/>
  <c r="T399" i="4"/>
  <c r="Q401" i="4" l="1"/>
  <c r="T400" i="4"/>
  <c r="Q402" i="4" l="1"/>
  <c r="T401" i="4"/>
  <c r="Q403" i="4" l="1"/>
  <c r="T402" i="4"/>
  <c r="Q404" i="4" l="1"/>
  <c r="T403" i="4"/>
  <c r="Q405" i="4" l="1"/>
  <c r="T404" i="4"/>
  <c r="Q406" i="4" l="1"/>
  <c r="T405" i="4"/>
  <c r="Q407" i="4" l="1"/>
  <c r="T406" i="4"/>
  <c r="Q408" i="4" l="1"/>
  <c r="T407" i="4"/>
  <c r="Q409" i="4" l="1"/>
  <c r="T408" i="4"/>
  <c r="Q410" i="4" l="1"/>
  <c r="T409" i="4"/>
  <c r="Q411" i="4" l="1"/>
  <c r="T410" i="4"/>
  <c r="Q412" i="4" l="1"/>
  <c r="T411" i="4"/>
  <c r="Q413" i="4" l="1"/>
  <c r="T412" i="4"/>
  <c r="Q414" i="4" l="1"/>
  <c r="T413" i="4"/>
  <c r="Q415" i="4" l="1"/>
  <c r="T414" i="4"/>
  <c r="Q416" i="4" l="1"/>
  <c r="T415" i="4"/>
  <c r="Q417" i="4" l="1"/>
  <c r="T416" i="4"/>
  <c r="Q418" i="4" l="1"/>
  <c r="T417" i="4"/>
  <c r="Q419" i="4" l="1"/>
  <c r="T418" i="4"/>
  <c r="Q420" i="4" l="1"/>
  <c r="T419" i="4"/>
  <c r="Q421" i="4" l="1"/>
  <c r="T420" i="4"/>
  <c r="Q422" i="4" l="1"/>
  <c r="T421" i="4"/>
  <c r="Q423" i="4" l="1"/>
  <c r="T422" i="4"/>
  <c r="Q424" i="4" l="1"/>
  <c r="T423" i="4"/>
  <c r="Q425" i="4" l="1"/>
  <c r="T424" i="4"/>
  <c r="Q426" i="4" l="1"/>
  <c r="T425" i="4"/>
  <c r="Q427" i="4" l="1"/>
  <c r="T426" i="4"/>
  <c r="Q428" i="4" l="1"/>
  <c r="T427" i="4"/>
  <c r="Q429" i="4" l="1"/>
  <c r="T428" i="4"/>
  <c r="Q430" i="4" l="1"/>
  <c r="T429" i="4"/>
  <c r="Q431" i="4" l="1"/>
  <c r="T430" i="4"/>
  <c r="Q432" i="4" l="1"/>
  <c r="T431" i="4"/>
  <c r="Q433" i="4" l="1"/>
  <c r="T432" i="4"/>
  <c r="Q434" i="4" l="1"/>
  <c r="T433" i="4"/>
  <c r="Q435" i="4" l="1"/>
  <c r="T434" i="4"/>
  <c r="Q436" i="4" l="1"/>
  <c r="T435" i="4"/>
  <c r="Q437" i="4" l="1"/>
  <c r="T436" i="4"/>
  <c r="Q438" i="4" l="1"/>
  <c r="T437" i="4"/>
  <c r="Q439" i="4" l="1"/>
  <c r="T438" i="4"/>
  <c r="Q440" i="4" l="1"/>
  <c r="T439" i="4"/>
  <c r="Q441" i="4" l="1"/>
  <c r="T440" i="4"/>
  <c r="Q442" i="4" l="1"/>
  <c r="T441" i="4"/>
  <c r="Q443" i="4" l="1"/>
  <c r="T442" i="4"/>
  <c r="Q444" i="4" l="1"/>
  <c r="T443" i="4"/>
  <c r="Q445" i="4" l="1"/>
  <c r="T444" i="4"/>
  <c r="Q446" i="4" l="1"/>
  <c r="T445" i="4"/>
  <c r="Q447" i="4" l="1"/>
  <c r="T446" i="4"/>
  <c r="Q448" i="4" l="1"/>
  <c r="T447" i="4"/>
  <c r="Q449" i="4" l="1"/>
  <c r="T448" i="4"/>
  <c r="Q450" i="4" l="1"/>
  <c r="T449" i="4"/>
  <c r="Q451" i="4" l="1"/>
  <c r="T450" i="4"/>
  <c r="Q452" i="4" l="1"/>
  <c r="T451" i="4"/>
  <c r="Q453" i="4" l="1"/>
  <c r="T452" i="4"/>
  <c r="Q454" i="4" l="1"/>
  <c r="T453" i="4"/>
  <c r="Q455" i="4" l="1"/>
  <c r="T454" i="4"/>
  <c r="Q456" i="4" l="1"/>
  <c r="T455" i="4"/>
  <c r="Q457" i="4" l="1"/>
  <c r="T456" i="4"/>
  <c r="Q458" i="4" l="1"/>
  <c r="T457" i="4"/>
  <c r="Q459" i="4" l="1"/>
  <c r="T458" i="4"/>
  <c r="Q460" i="4" l="1"/>
  <c r="T459" i="4"/>
  <c r="Q461" i="4" l="1"/>
  <c r="T460" i="4"/>
  <c r="Q462" i="4" l="1"/>
  <c r="T461" i="4"/>
  <c r="Q463" i="4" l="1"/>
  <c r="T462" i="4"/>
  <c r="Q464" i="4" l="1"/>
  <c r="T463" i="4"/>
  <c r="Q465" i="4" l="1"/>
  <c r="T464" i="4"/>
  <c r="Q466" i="4" l="1"/>
  <c r="T465" i="4"/>
  <c r="Q467" i="4" l="1"/>
  <c r="T466" i="4"/>
  <c r="Q468" i="4" l="1"/>
  <c r="T467" i="4"/>
  <c r="Q469" i="4" l="1"/>
  <c r="T468" i="4"/>
  <c r="Q470" i="4" l="1"/>
  <c r="T469" i="4"/>
  <c r="Q471" i="4" l="1"/>
  <c r="T470" i="4"/>
  <c r="Q472" i="4" l="1"/>
  <c r="T471" i="4"/>
  <c r="Q473" i="4" l="1"/>
  <c r="T472" i="4"/>
  <c r="Q474" i="4" l="1"/>
  <c r="T473" i="4"/>
  <c r="Q475" i="4" l="1"/>
  <c r="T474" i="4"/>
  <c r="Q476" i="4" l="1"/>
  <c r="T475" i="4"/>
  <c r="Q477" i="4" l="1"/>
  <c r="T476" i="4"/>
  <c r="Q478" i="4" l="1"/>
  <c r="T477" i="4"/>
  <c r="Q479" i="4" l="1"/>
  <c r="T478" i="4"/>
  <c r="Q480" i="4" l="1"/>
  <c r="T479" i="4"/>
  <c r="Q481" i="4" l="1"/>
  <c r="T480" i="4"/>
  <c r="Q482" i="4" l="1"/>
  <c r="T481" i="4"/>
  <c r="Q483" i="4" l="1"/>
  <c r="T482" i="4"/>
  <c r="Q484" i="4" l="1"/>
  <c r="T483" i="4"/>
  <c r="Q485" i="4" l="1"/>
  <c r="T484" i="4"/>
  <c r="Q486" i="4" l="1"/>
  <c r="T485" i="4"/>
  <c r="Q487" i="4" l="1"/>
  <c r="T486" i="4"/>
  <c r="Q488" i="4" l="1"/>
  <c r="T487" i="4"/>
  <c r="Q489" i="4" l="1"/>
  <c r="T488" i="4"/>
  <c r="Q490" i="4" l="1"/>
  <c r="T489" i="4"/>
  <c r="Q491" i="4" l="1"/>
  <c r="T490" i="4"/>
  <c r="Q492" i="4" l="1"/>
  <c r="T491" i="4"/>
  <c r="Q493" i="4" l="1"/>
  <c r="T492" i="4"/>
  <c r="Q494" i="4" l="1"/>
  <c r="T493" i="4"/>
  <c r="Q495" i="4" l="1"/>
  <c r="T494" i="4"/>
  <c r="Q496" i="4" l="1"/>
  <c r="T495" i="4"/>
  <c r="Q497" i="4" l="1"/>
  <c r="T496" i="4"/>
  <c r="Q498" i="4" l="1"/>
  <c r="T497" i="4"/>
  <c r="Q499" i="4" l="1"/>
  <c r="T498" i="4"/>
  <c r="Q500" i="4" l="1"/>
  <c r="T499" i="4"/>
  <c r="Q501" i="4" l="1"/>
  <c r="T500" i="4"/>
  <c r="Q502" i="4" l="1"/>
  <c r="T501" i="4"/>
  <c r="Q503" i="4" l="1"/>
  <c r="T502" i="4"/>
  <c r="Q504" i="4" l="1"/>
  <c r="T503" i="4"/>
  <c r="Q505" i="4" l="1"/>
  <c r="T504" i="4"/>
  <c r="Q506" i="4" l="1"/>
  <c r="T505" i="4"/>
  <c r="Q507" i="4" l="1"/>
  <c r="T506" i="4"/>
  <c r="Q508" i="4" l="1"/>
  <c r="T507" i="4"/>
  <c r="Q509" i="4" l="1"/>
  <c r="T508" i="4"/>
  <c r="Q510" i="4" l="1"/>
  <c r="T509" i="4"/>
  <c r="Q511" i="4" l="1"/>
  <c r="T510" i="4"/>
  <c r="Q512" i="4" l="1"/>
  <c r="T511" i="4"/>
  <c r="Q513" i="4" l="1"/>
  <c r="T512" i="4"/>
  <c r="Q514" i="4" l="1"/>
  <c r="T513" i="4"/>
  <c r="Q515" i="4" l="1"/>
  <c r="T514" i="4"/>
  <c r="Q516" i="4" l="1"/>
  <c r="T515" i="4"/>
  <c r="Q517" i="4" l="1"/>
  <c r="T516" i="4"/>
  <c r="Q518" i="4" l="1"/>
  <c r="T517" i="4"/>
  <c r="Q519" i="4" l="1"/>
  <c r="T518" i="4"/>
  <c r="Q520" i="4" l="1"/>
  <c r="T519" i="4"/>
  <c r="Q521" i="4" l="1"/>
  <c r="T520" i="4"/>
  <c r="Q522" i="4" l="1"/>
  <c r="T521" i="4"/>
  <c r="Q523" i="4" l="1"/>
  <c r="T522" i="4"/>
  <c r="Q524" i="4" l="1"/>
  <c r="T523" i="4"/>
  <c r="Q525" i="4" l="1"/>
  <c r="T524" i="4"/>
  <c r="Q526" i="4" l="1"/>
  <c r="T525" i="4"/>
  <c r="Q527" i="4" l="1"/>
  <c r="T526" i="4"/>
  <c r="Q528" i="4" l="1"/>
  <c r="T527" i="4"/>
  <c r="Q529" i="4" l="1"/>
  <c r="T528" i="4"/>
  <c r="Q530" i="4" l="1"/>
  <c r="T529" i="4"/>
  <c r="Q531" i="4" l="1"/>
  <c r="T530" i="4"/>
  <c r="Q532" i="4" l="1"/>
  <c r="T531" i="4"/>
  <c r="Q533" i="4" l="1"/>
  <c r="T532" i="4"/>
  <c r="Q534" i="4" l="1"/>
  <c r="T533" i="4"/>
  <c r="Q535" i="4" l="1"/>
  <c r="T534" i="4"/>
  <c r="Q536" i="4" l="1"/>
  <c r="T535" i="4"/>
  <c r="Q537" i="4" l="1"/>
  <c r="T536" i="4"/>
  <c r="Q538" i="4" l="1"/>
  <c r="T537" i="4"/>
  <c r="Q539" i="4" l="1"/>
  <c r="T538" i="4"/>
  <c r="Q540" i="4" l="1"/>
  <c r="T539" i="4"/>
  <c r="Q541" i="4" l="1"/>
  <c r="T540" i="4"/>
  <c r="Q542" i="4" l="1"/>
  <c r="T541" i="4"/>
  <c r="Q543" i="4" l="1"/>
  <c r="T542" i="4"/>
  <c r="Q544" i="4" l="1"/>
  <c r="T543" i="4"/>
  <c r="Q545" i="4" l="1"/>
  <c r="T544" i="4"/>
  <c r="Q546" i="4" l="1"/>
  <c r="T545" i="4"/>
  <c r="Q547" i="4" l="1"/>
  <c r="T546" i="4"/>
  <c r="Q548" i="4" l="1"/>
  <c r="T547" i="4"/>
  <c r="Q549" i="4" l="1"/>
  <c r="T548" i="4"/>
  <c r="Q550" i="4" l="1"/>
  <c r="T549" i="4"/>
  <c r="Q551" i="4" l="1"/>
  <c r="T550" i="4"/>
  <c r="Q552" i="4" l="1"/>
  <c r="T551" i="4"/>
  <c r="Q553" i="4" l="1"/>
  <c r="T552" i="4"/>
  <c r="Q554" i="4" l="1"/>
  <c r="T553" i="4"/>
  <c r="Q555" i="4" l="1"/>
  <c r="T554" i="4"/>
  <c r="Q556" i="4" l="1"/>
  <c r="T555" i="4"/>
  <c r="Q557" i="4" l="1"/>
  <c r="T556" i="4"/>
  <c r="Q558" i="4" l="1"/>
  <c r="T557" i="4"/>
  <c r="Q559" i="4" l="1"/>
  <c r="T558" i="4"/>
  <c r="Q560" i="4" l="1"/>
  <c r="T559" i="4"/>
  <c r="Q561" i="4" l="1"/>
  <c r="T560" i="4"/>
  <c r="Q562" i="4" l="1"/>
  <c r="T561" i="4"/>
  <c r="Q563" i="4" l="1"/>
  <c r="T562" i="4"/>
  <c r="Q564" i="4" l="1"/>
  <c r="T563" i="4"/>
  <c r="Q565" i="4" l="1"/>
  <c r="T564" i="4"/>
  <c r="Q566" i="4" l="1"/>
  <c r="T565" i="4"/>
  <c r="Q567" i="4" l="1"/>
  <c r="T566" i="4"/>
  <c r="Q568" i="4" l="1"/>
  <c r="T567" i="4"/>
  <c r="Q569" i="4" l="1"/>
  <c r="T568" i="4"/>
  <c r="Q570" i="4" l="1"/>
  <c r="T569" i="4"/>
  <c r="Q571" i="4" l="1"/>
  <c r="T570" i="4"/>
  <c r="Q572" i="4" l="1"/>
  <c r="T571" i="4"/>
  <c r="Q573" i="4" l="1"/>
  <c r="T572" i="4"/>
  <c r="Q574" i="4" l="1"/>
  <c r="T573" i="4"/>
  <c r="Q575" i="4" l="1"/>
  <c r="T574" i="4"/>
  <c r="Q576" i="4" l="1"/>
  <c r="T575" i="4"/>
  <c r="Q577" i="4" l="1"/>
  <c r="T576" i="4"/>
  <c r="Q578" i="4" l="1"/>
  <c r="T577" i="4"/>
  <c r="Q579" i="4" l="1"/>
  <c r="T578" i="4"/>
  <c r="Q580" i="4" l="1"/>
  <c r="T579" i="4"/>
  <c r="Q581" i="4" l="1"/>
  <c r="T580" i="4"/>
  <c r="Q582" i="4" l="1"/>
  <c r="T581" i="4"/>
  <c r="Q583" i="4" l="1"/>
  <c r="T582" i="4"/>
  <c r="Q584" i="4" l="1"/>
  <c r="T583" i="4"/>
  <c r="Q585" i="4" l="1"/>
  <c r="T584" i="4"/>
  <c r="Q586" i="4" l="1"/>
  <c r="T585" i="4"/>
  <c r="Q587" i="4" l="1"/>
  <c r="T586" i="4"/>
  <c r="Q588" i="4" l="1"/>
  <c r="T587" i="4"/>
  <c r="Q589" i="4" l="1"/>
  <c r="T588" i="4"/>
  <c r="Q590" i="4" l="1"/>
  <c r="T589" i="4"/>
  <c r="Q591" i="4" l="1"/>
  <c r="T590" i="4"/>
  <c r="Q592" i="4" l="1"/>
  <c r="T591" i="4"/>
  <c r="Q593" i="4" l="1"/>
  <c r="T592" i="4"/>
  <c r="Q594" i="4" l="1"/>
  <c r="T593" i="4"/>
  <c r="Q595" i="4" l="1"/>
  <c r="T594" i="4"/>
  <c r="Q596" i="4" l="1"/>
  <c r="T595" i="4"/>
  <c r="Q597" i="4" l="1"/>
  <c r="T596" i="4"/>
  <c r="Q598" i="4" l="1"/>
  <c r="T597" i="4"/>
  <c r="Q599" i="4" l="1"/>
  <c r="T598" i="4"/>
  <c r="Q600" i="4" l="1"/>
  <c r="T599" i="4"/>
  <c r="Q601" i="4" l="1"/>
  <c r="T600" i="4"/>
  <c r="Q602" i="4" l="1"/>
  <c r="T601" i="4"/>
  <c r="Q603" i="4" l="1"/>
  <c r="T602" i="4"/>
  <c r="Q604" i="4" l="1"/>
  <c r="T603" i="4"/>
  <c r="Q605" i="4" l="1"/>
  <c r="T604" i="4"/>
  <c r="Q606" i="4" l="1"/>
  <c r="T605" i="4"/>
  <c r="Q607" i="4" l="1"/>
  <c r="T606" i="4"/>
  <c r="Q608" i="4" l="1"/>
  <c r="T607" i="4"/>
  <c r="Q609" i="4" l="1"/>
  <c r="T608" i="4"/>
  <c r="Q610" i="4" l="1"/>
  <c r="T609" i="4"/>
  <c r="Q611" i="4" l="1"/>
  <c r="T610" i="4"/>
  <c r="Q612" i="4" l="1"/>
  <c r="T611" i="4"/>
  <c r="Q613" i="4" l="1"/>
  <c r="T612" i="4"/>
  <c r="Q614" i="4" l="1"/>
  <c r="T613" i="4"/>
  <c r="Q615" i="4" l="1"/>
  <c r="T614" i="4"/>
  <c r="Q616" i="4" l="1"/>
  <c r="T615" i="4"/>
  <c r="Q617" i="4" l="1"/>
  <c r="T616" i="4"/>
  <c r="Q618" i="4" l="1"/>
  <c r="T617" i="4"/>
  <c r="Q619" i="4" l="1"/>
  <c r="T618" i="4"/>
  <c r="Q620" i="4" l="1"/>
  <c r="T619" i="4"/>
  <c r="Q621" i="4" l="1"/>
  <c r="T620" i="4"/>
  <c r="Q622" i="4" l="1"/>
  <c r="T621" i="4"/>
  <c r="Q623" i="4" l="1"/>
  <c r="T622" i="4"/>
  <c r="Q624" i="4" l="1"/>
  <c r="T623" i="4"/>
  <c r="Q625" i="4" l="1"/>
  <c r="T624" i="4"/>
  <c r="Q626" i="4" l="1"/>
  <c r="T625" i="4"/>
  <c r="Q627" i="4" l="1"/>
  <c r="T626" i="4"/>
  <c r="Q628" i="4" l="1"/>
  <c r="T627" i="4"/>
  <c r="Q629" i="4" l="1"/>
  <c r="T628" i="4"/>
  <c r="Q630" i="4" l="1"/>
  <c r="T629" i="4"/>
  <c r="Q631" i="4" l="1"/>
  <c r="T630" i="4"/>
  <c r="Q632" i="4" l="1"/>
  <c r="T631" i="4"/>
  <c r="Q633" i="4" l="1"/>
  <c r="T632" i="4"/>
  <c r="Q634" i="4" l="1"/>
  <c r="T633" i="4"/>
  <c r="Q635" i="4" l="1"/>
  <c r="T634" i="4"/>
  <c r="Q636" i="4" l="1"/>
  <c r="T635" i="4"/>
  <c r="Q637" i="4" l="1"/>
  <c r="T636" i="4"/>
  <c r="Q638" i="4" l="1"/>
  <c r="T637" i="4"/>
  <c r="Q639" i="4" l="1"/>
  <c r="T638" i="4"/>
  <c r="Q640" i="4" l="1"/>
  <c r="T639" i="4"/>
  <c r="Q641" i="4" l="1"/>
  <c r="T640" i="4"/>
  <c r="Q642" i="4" l="1"/>
  <c r="T641" i="4"/>
  <c r="Q643" i="4" l="1"/>
  <c r="T642" i="4"/>
  <c r="Q644" i="4" l="1"/>
  <c r="T643" i="4"/>
  <c r="Q645" i="4" l="1"/>
  <c r="T644" i="4"/>
  <c r="Q646" i="4" l="1"/>
  <c r="T645" i="4"/>
  <c r="Q647" i="4" l="1"/>
  <c r="T646" i="4"/>
  <c r="Q648" i="4" l="1"/>
  <c r="T647" i="4"/>
  <c r="Q649" i="4" l="1"/>
  <c r="T648" i="4"/>
  <c r="Q650" i="4" l="1"/>
  <c r="T649" i="4"/>
  <c r="Q651" i="4" l="1"/>
  <c r="T650" i="4"/>
  <c r="Q652" i="4" l="1"/>
  <c r="T651" i="4"/>
  <c r="Q653" i="4" l="1"/>
  <c r="T652" i="4"/>
  <c r="Q654" i="4" l="1"/>
  <c r="T653" i="4"/>
  <c r="Q655" i="4" l="1"/>
  <c r="T654" i="4"/>
  <c r="Q656" i="4" l="1"/>
  <c r="T655" i="4"/>
  <c r="Q657" i="4" l="1"/>
  <c r="T656" i="4"/>
  <c r="Q658" i="4" l="1"/>
  <c r="T657" i="4"/>
  <c r="Q659" i="4" l="1"/>
  <c r="T658" i="4"/>
  <c r="Q660" i="4" l="1"/>
  <c r="T659" i="4"/>
  <c r="Q661" i="4" l="1"/>
  <c r="T660" i="4"/>
  <c r="Q662" i="4" l="1"/>
  <c r="T661" i="4"/>
  <c r="Q663" i="4" l="1"/>
  <c r="T662" i="4"/>
  <c r="Q664" i="4" l="1"/>
  <c r="T663" i="4"/>
  <c r="Q665" i="4" l="1"/>
  <c r="T664" i="4"/>
  <c r="Q666" i="4" l="1"/>
  <c r="T665" i="4"/>
  <c r="Q667" i="4" l="1"/>
  <c r="T666" i="4"/>
  <c r="Q668" i="4" l="1"/>
  <c r="T667" i="4"/>
  <c r="Q669" i="4" l="1"/>
  <c r="T668" i="4"/>
  <c r="Q670" i="4" l="1"/>
  <c r="T669" i="4"/>
  <c r="Q671" i="4" l="1"/>
  <c r="T670" i="4"/>
  <c r="Q672" i="4" l="1"/>
  <c r="T671" i="4"/>
  <c r="Q673" i="4" l="1"/>
  <c r="T672" i="4"/>
  <c r="Q674" i="4" l="1"/>
  <c r="T673" i="4"/>
  <c r="Q675" i="4" l="1"/>
  <c r="T674" i="4"/>
  <c r="Q676" i="4" l="1"/>
  <c r="T675" i="4"/>
  <c r="Q677" i="4" l="1"/>
  <c r="T676" i="4"/>
  <c r="Q678" i="4" l="1"/>
  <c r="T677" i="4"/>
  <c r="Q679" i="4" l="1"/>
  <c r="T678" i="4"/>
  <c r="Q680" i="4" l="1"/>
  <c r="T679" i="4"/>
  <c r="Q681" i="4" l="1"/>
  <c r="T680" i="4"/>
  <c r="Q682" i="4" l="1"/>
  <c r="T681" i="4"/>
  <c r="Q683" i="4" l="1"/>
  <c r="T682" i="4"/>
  <c r="Q684" i="4" l="1"/>
  <c r="T683" i="4"/>
  <c r="Q685" i="4" l="1"/>
  <c r="T684" i="4"/>
  <c r="Q686" i="4" l="1"/>
  <c r="T685" i="4"/>
  <c r="Q687" i="4" l="1"/>
  <c r="T686" i="4"/>
  <c r="Q688" i="4" l="1"/>
  <c r="T687" i="4"/>
  <c r="Q689" i="4" l="1"/>
  <c r="T688" i="4"/>
  <c r="Q690" i="4" l="1"/>
  <c r="T689" i="4"/>
  <c r="Q691" i="4" l="1"/>
  <c r="T690" i="4"/>
  <c r="Q692" i="4" l="1"/>
  <c r="T691" i="4"/>
  <c r="Q693" i="4" l="1"/>
  <c r="T692" i="4"/>
  <c r="Q694" i="4" l="1"/>
  <c r="T693" i="4"/>
  <c r="Q695" i="4" l="1"/>
  <c r="T694" i="4"/>
  <c r="Q696" i="4" l="1"/>
  <c r="T695" i="4"/>
  <c r="Q697" i="4" l="1"/>
  <c r="T696" i="4"/>
  <c r="Q698" i="4" l="1"/>
  <c r="T697" i="4"/>
  <c r="Q699" i="4" l="1"/>
  <c r="T698" i="4"/>
  <c r="Q700" i="4" l="1"/>
  <c r="T699" i="4"/>
  <c r="Q701" i="4" l="1"/>
  <c r="T700" i="4"/>
  <c r="Q702" i="4" l="1"/>
  <c r="T701" i="4"/>
  <c r="Q703" i="4" l="1"/>
  <c r="T702" i="4"/>
  <c r="Q704" i="4" l="1"/>
  <c r="T703" i="4"/>
  <c r="Q705" i="4" l="1"/>
  <c r="T704" i="4"/>
  <c r="Q706" i="4" l="1"/>
  <c r="T705" i="4"/>
  <c r="Q707" i="4" l="1"/>
  <c r="T706" i="4"/>
  <c r="Q708" i="4" l="1"/>
  <c r="T707" i="4"/>
  <c r="Q709" i="4" l="1"/>
  <c r="T708" i="4"/>
  <c r="Q710" i="4" l="1"/>
  <c r="T709" i="4"/>
  <c r="Q711" i="4" l="1"/>
  <c r="T710" i="4"/>
  <c r="Q712" i="4" l="1"/>
  <c r="T711" i="4"/>
  <c r="Q713" i="4" l="1"/>
  <c r="T712" i="4"/>
  <c r="Q714" i="4" l="1"/>
  <c r="T713" i="4"/>
  <c r="Q715" i="4" l="1"/>
  <c r="T714" i="4"/>
  <c r="Q716" i="4" l="1"/>
  <c r="T715" i="4"/>
  <c r="Q717" i="4" l="1"/>
  <c r="T716" i="4"/>
  <c r="Q718" i="4" l="1"/>
  <c r="T717" i="4"/>
  <c r="Q719" i="4" l="1"/>
  <c r="T718" i="4"/>
  <c r="Q720" i="4" l="1"/>
  <c r="T719" i="4"/>
  <c r="Q721" i="4" l="1"/>
  <c r="T720" i="4"/>
  <c r="Q722" i="4" l="1"/>
  <c r="T721" i="4"/>
  <c r="Q723" i="4" l="1"/>
  <c r="T722" i="4"/>
  <c r="Q724" i="4" l="1"/>
  <c r="T723" i="4"/>
  <c r="Q725" i="4" l="1"/>
  <c r="T724" i="4"/>
  <c r="Q726" i="4" l="1"/>
  <c r="T725" i="4"/>
  <c r="Q727" i="4" l="1"/>
  <c r="T726" i="4"/>
  <c r="Q728" i="4" l="1"/>
  <c r="T727" i="4"/>
  <c r="Q729" i="4" l="1"/>
  <c r="T728" i="4"/>
  <c r="Q730" i="4" l="1"/>
  <c r="T729" i="4"/>
  <c r="Q731" i="4" l="1"/>
  <c r="T730" i="4"/>
  <c r="Q732" i="4" l="1"/>
  <c r="T731" i="4"/>
  <c r="Q733" i="4" l="1"/>
  <c r="T732" i="4"/>
  <c r="Q734" i="4" l="1"/>
  <c r="T733" i="4"/>
  <c r="Q735" i="4" l="1"/>
  <c r="T734" i="4"/>
  <c r="Q736" i="4" l="1"/>
  <c r="T735" i="4"/>
  <c r="Q737" i="4" l="1"/>
  <c r="T736" i="4"/>
  <c r="Q738" i="4" l="1"/>
  <c r="T737" i="4"/>
  <c r="Q739" i="4" l="1"/>
  <c r="T738" i="4"/>
  <c r="Q740" i="4" l="1"/>
  <c r="T739" i="4"/>
  <c r="Q741" i="4" l="1"/>
  <c r="T740" i="4"/>
  <c r="Q742" i="4" l="1"/>
  <c r="T741" i="4"/>
  <c r="Q743" i="4" l="1"/>
  <c r="T742" i="4"/>
  <c r="Q744" i="4" l="1"/>
  <c r="T743" i="4"/>
  <c r="Q745" i="4" l="1"/>
  <c r="T744" i="4"/>
  <c r="Q746" i="4" l="1"/>
  <c r="T745" i="4"/>
  <c r="Q747" i="4" l="1"/>
  <c r="T746" i="4"/>
  <c r="Q748" i="4" l="1"/>
  <c r="T747" i="4"/>
  <c r="T749" i="4" l="1"/>
  <c r="T748" i="4"/>
</calcChain>
</file>

<file path=xl/sharedStrings.xml><?xml version="1.0" encoding="utf-8"?>
<sst xmlns="http://schemas.openxmlformats.org/spreadsheetml/2006/main" count="1968" uniqueCount="605">
  <si>
    <t>CRISIL Liquid Fund Index</t>
  </si>
  <si>
    <t>CRISIL Composite Bond Fund Index</t>
  </si>
  <si>
    <t>CRISIL Short Term Bond Fund Index</t>
  </si>
  <si>
    <t>Since Inception</t>
  </si>
  <si>
    <t>Scheme Name</t>
  </si>
  <si>
    <t>Union Asset Allocation Fund - Growth</t>
  </si>
  <si>
    <t>Union Balanced Advantage Fund - Reg - Growth</t>
  </si>
  <si>
    <t>Union Dynamic Bond Fund - Growth</t>
  </si>
  <si>
    <t>Union Equity Fund - Dir - Growth</t>
  </si>
  <si>
    <t>Union Equity Fund - Growth</t>
  </si>
  <si>
    <t>Union Largecap Fund - Reg - Growth</t>
  </si>
  <si>
    <t>Union Liquid Fund - Growth</t>
  </si>
  <si>
    <t>Union Short Term Fund - Growth</t>
  </si>
  <si>
    <t>Union Small Cap Fund - Dir - Growth</t>
  </si>
  <si>
    <t>Union Small Cap Fund - Reg - Growth</t>
  </si>
  <si>
    <t>Union Tax Saver Scheme - Dir - Growth</t>
  </si>
  <si>
    <t>Union Tax Saver Scheme - Growth</t>
  </si>
  <si>
    <t>Nifty Smallcap 100 TRI</t>
  </si>
  <si>
    <t>S&amp;P BSE 100 TRI</t>
  </si>
  <si>
    <t>1 Year</t>
  </si>
  <si>
    <t>Portfolio Returns</t>
  </si>
  <si>
    <t>Risk Free Rate</t>
  </si>
  <si>
    <t>Sharpe Ratio</t>
  </si>
  <si>
    <t>Beta</t>
  </si>
  <si>
    <t>Union CPO Fund - Series 7 - Growth</t>
  </si>
  <si>
    <t>Nifty Smallcap 100</t>
  </si>
  <si>
    <t>S&amp;P BSE 100</t>
  </si>
  <si>
    <t>Standard Deviation</t>
  </si>
  <si>
    <t>--</t>
  </si>
  <si>
    <t>Union CPO Fund - Series 8 - Reg - Growth</t>
  </si>
  <si>
    <t>Union CPO Fund - Series 6 - Growth</t>
  </si>
  <si>
    <t>Nifty 50</t>
  </si>
  <si>
    <t>3 Years</t>
  </si>
  <si>
    <t>5 Years</t>
  </si>
  <si>
    <t>SIP Investment</t>
  </si>
  <si>
    <t>CRISIL Hybrid 35+65 - Aggressive Index</t>
  </si>
  <si>
    <t>CRISIL Hybrid 85+15 - Conservative Index</t>
  </si>
  <si>
    <t>Present Value(SIP)</t>
  </si>
  <si>
    <t>Yield(SIP)</t>
  </si>
  <si>
    <t>Union Equity Fund</t>
  </si>
  <si>
    <t xml:space="preserve">  </t>
  </si>
  <si>
    <t>Portfolio as on May 31, 2018</t>
  </si>
  <si>
    <t>Sr. No.</t>
  </si>
  <si>
    <t>ISIN</t>
  </si>
  <si>
    <t>Name of Instrument</t>
  </si>
  <si>
    <t>Rating / Industry</t>
  </si>
  <si>
    <t>Quantity</t>
  </si>
  <si>
    <t>Market value (Rs. In lakhs)</t>
  </si>
  <si>
    <t>% to Net Assets</t>
  </si>
  <si>
    <t>EQUITY &amp; EQUITY RELATED</t>
  </si>
  <si>
    <t>Listed / awaiting listing on the stock exchanges</t>
  </si>
  <si>
    <t>INE040A01026</t>
  </si>
  <si>
    <t>HDFC Bank Ltd.</t>
  </si>
  <si>
    <t>Banks</t>
  </si>
  <si>
    <t>INE001A01036</t>
  </si>
  <si>
    <t>Housing Development Finance Corporation Ltd.</t>
  </si>
  <si>
    <t>Finance</t>
  </si>
  <si>
    <t>Industry / Rating</t>
  </si>
  <si>
    <t>Percent</t>
  </si>
  <si>
    <t>Sector*</t>
  </si>
  <si>
    <t>% Net Assets</t>
  </si>
  <si>
    <t>INE585B01010</t>
  </si>
  <si>
    <t>Maruti Suzuki India Ltd.</t>
  </si>
  <si>
    <t>Auto</t>
  </si>
  <si>
    <t>FINANCIAL SERVICES</t>
  </si>
  <si>
    <t>INE002A01018</t>
  </si>
  <si>
    <t>Reliance Industries Ltd.</t>
  </si>
  <si>
    <t>Petroleum Products</t>
  </si>
  <si>
    <t>ENERGY</t>
  </si>
  <si>
    <t>INE018A01030</t>
  </si>
  <si>
    <t>Larsen &amp; Toubro Ltd.</t>
  </si>
  <si>
    <t>Construction Project</t>
  </si>
  <si>
    <t>AUTOMOBILE</t>
  </si>
  <si>
    <t>INE154A01025</t>
  </si>
  <si>
    <t>ITC Ltd.</t>
  </si>
  <si>
    <t>Consumer Non Durables</t>
  </si>
  <si>
    <t>CONSUMER GOODS</t>
  </si>
  <si>
    <t>INE237A01028</t>
  </si>
  <si>
    <t>Kotak Mahindra Bank Ltd.</t>
  </si>
  <si>
    <t>IT</t>
  </si>
  <si>
    <t>INE009A01021</t>
  </si>
  <si>
    <t>Infosys Ltd.</t>
  </si>
  <si>
    <t>Software</t>
  </si>
  <si>
    <t>CONSTRUCTION</t>
  </si>
  <si>
    <t>INE860A01027</t>
  </si>
  <si>
    <t>HCL Technologies Ltd.</t>
  </si>
  <si>
    <t>PHARMA</t>
  </si>
  <si>
    <t>INE044A01036</t>
  </si>
  <si>
    <t>Sun Pharmaceutical Industries Ltd.</t>
  </si>
  <si>
    <t>Pharmaceuticals</t>
  </si>
  <si>
    <t>INDUSTRIAL MANUFACTURING</t>
  </si>
  <si>
    <t>INE095A01012</t>
  </si>
  <si>
    <t>IndusInd Bank Ltd.</t>
  </si>
  <si>
    <t>Gas</t>
  </si>
  <si>
    <t>SERVICES</t>
  </si>
  <si>
    <t>INE111A01017</t>
  </si>
  <si>
    <t>Container Corporation of India Ltd.</t>
  </si>
  <si>
    <t>Transportation</t>
  </si>
  <si>
    <t>Power</t>
  </si>
  <si>
    <t>CEMENT &amp; CEMENT PRODUCTS</t>
  </si>
  <si>
    <t>INE752E01010</t>
  </si>
  <si>
    <t>Power Grid Corporation of India Ltd.</t>
  </si>
  <si>
    <t>Cement</t>
  </si>
  <si>
    <t>TELECOM</t>
  </si>
  <si>
    <t>INE242A01010</t>
  </si>
  <si>
    <t>Indian Oil Corporation Ltd.</t>
  </si>
  <si>
    <t>Industrial Capital Goods</t>
  </si>
  <si>
    <t>INE326A01037</t>
  </si>
  <si>
    <t>Lupin Ltd.</t>
  </si>
  <si>
    <t>INE158A01026</t>
  </si>
  <si>
    <t>Hero MotoCorp Ltd.</t>
  </si>
  <si>
    <t>Auto Ancillaries</t>
  </si>
  <si>
    <t>INE775A01035</t>
  </si>
  <si>
    <t>Motherson Sumi Systems Ltd.</t>
  </si>
  <si>
    <t>Telecom - Services</t>
  </si>
  <si>
    <t>INE397D01024</t>
  </si>
  <si>
    <t>Bharti Airtel Ltd.</t>
  </si>
  <si>
    <t>Industrial Products</t>
  </si>
  <si>
    <t>INE917I01010</t>
  </si>
  <si>
    <t>Bajaj Auto Ltd.</t>
  </si>
  <si>
    <t>Hotels, Resorts and Other Recreational Activities</t>
  </si>
  <si>
    <t>INE216A01022</t>
  </si>
  <si>
    <t>Britannia Industries Ltd.</t>
  </si>
  <si>
    <t>Consumer Durables</t>
  </si>
  <si>
    <t>INE117A01022</t>
  </si>
  <si>
    <t>ABB India Ltd.</t>
  </si>
  <si>
    <t>Cash &amp; Equivalent</t>
  </si>
  <si>
    <t>INE155A01022</t>
  </si>
  <si>
    <t>Tata Motors Ltd.</t>
  </si>
  <si>
    <t>INE481G01011</t>
  </si>
  <si>
    <t>Ultratech Cement Ltd.</t>
  </si>
  <si>
    <t>INE102D01028</t>
  </si>
  <si>
    <t>Godrej Consumer Products Ltd.</t>
  </si>
  <si>
    <t>INE066A01013</t>
  </si>
  <si>
    <t>Eicher Motors Ltd.</t>
  </si>
  <si>
    <t>INE331A01037</t>
  </si>
  <si>
    <t>The Ramco Cements Ltd.</t>
  </si>
  <si>
    <t>INE918I01018</t>
  </si>
  <si>
    <t>Bajaj Finserv Ltd.</t>
  </si>
  <si>
    <t>INE129A01019</t>
  </si>
  <si>
    <t>GAIL (India) Ltd.</t>
  </si>
  <si>
    <t>INE021A01026</t>
  </si>
  <si>
    <t>Asian Paints Ltd.</t>
  </si>
  <si>
    <t>INE245A01021</t>
  </si>
  <si>
    <t>Tata Power Company Ltd.</t>
  </si>
  <si>
    <t>INE704P01017</t>
  </si>
  <si>
    <t>Cochin Shipyard Ltd.</t>
  </si>
  <si>
    <t>INE347G01014</t>
  </si>
  <si>
    <t>Petronet LNG Ltd.</t>
  </si>
  <si>
    <t>INE721A01013</t>
  </si>
  <si>
    <t>Shriram Transport Finance Company Ltd.</t>
  </si>
  <si>
    <t>INE002S01010</t>
  </si>
  <si>
    <t>Mahanagar Gas Ltd.</t>
  </si>
  <si>
    <t>INE183A01016</t>
  </si>
  <si>
    <t>Finolex Industries Ltd.</t>
  </si>
  <si>
    <t>INE066O01014</t>
  </si>
  <si>
    <t>Wonderla Holidays Ltd.</t>
  </si>
  <si>
    <t>INE461C01038</t>
  </si>
  <si>
    <t>Greenply Industries Ltd.</t>
  </si>
  <si>
    <t>INE031B01049</t>
  </si>
  <si>
    <t>Ajanta Pharma Ltd.</t>
  </si>
  <si>
    <t>Total</t>
  </si>
  <si>
    <t>CBLO / Reverse Repo Investments</t>
  </si>
  <si>
    <t>Cash &amp; Cash Equivalents</t>
  </si>
  <si>
    <t>Net Receivable/Payable</t>
  </si>
  <si>
    <t>Grand Total</t>
  </si>
  <si>
    <t>Union Liquid Fund</t>
  </si>
  <si>
    <t>MONEY MARKET INSTRUMENT</t>
  </si>
  <si>
    <t>Certificate of Deposit</t>
  </si>
  <si>
    <t>INE092T16DO2</t>
  </si>
  <si>
    <t>IDFC Bank Ltd.</t>
  </si>
  <si>
    <t>[ICRA]A1+</t>
  </si>
  <si>
    <t>INE171A16GW0</t>
  </si>
  <si>
    <t>The Federal Bank Ltd.</t>
  </si>
  <si>
    <t>CRISIL A1+</t>
  </si>
  <si>
    <t>INE238A16S56</t>
  </si>
  <si>
    <t>Axis Bank Ltd.</t>
  </si>
  <si>
    <t>INE528G16K81</t>
  </si>
  <si>
    <t>Yes Bank Ltd. **</t>
  </si>
  <si>
    <t>Unrated</t>
  </si>
  <si>
    <t>FERTILISERS &amp; PESTICIDES</t>
  </si>
  <si>
    <t>INE090A161P1</t>
  </si>
  <si>
    <t>ICICI Bank Ltd.</t>
  </si>
  <si>
    <t>BWR A1+</t>
  </si>
  <si>
    <t>INE092T16DZ8</t>
  </si>
  <si>
    <t>IDFC Bank Ltd. **</t>
  </si>
  <si>
    <t>Sovereign</t>
  </si>
  <si>
    <t>METALS</t>
  </si>
  <si>
    <t>INE238A16U78</t>
  </si>
  <si>
    <t>Axis Bank Ltd. **</t>
  </si>
  <si>
    <t>INE095A16WR8</t>
  </si>
  <si>
    <t>IndusInd Bank Ltd. **</t>
  </si>
  <si>
    <t>SOVEREIGN</t>
  </si>
  <si>
    <t>INE092T16EI2</t>
  </si>
  <si>
    <t>INE095A16XV8</t>
  </si>
  <si>
    <t>INE514E16BC6</t>
  </si>
  <si>
    <t>Export-Import Bank of India **</t>
  </si>
  <si>
    <t>Commercial Paper</t>
  </si>
  <si>
    <t>INE870D14BQ9</t>
  </si>
  <si>
    <t>National Fertilizers Ltd. **</t>
  </si>
  <si>
    <t>INE657N14PH8</t>
  </si>
  <si>
    <t>Edelweiss Commodities Services Ltd.</t>
  </si>
  <si>
    <t>INE018E14LC2</t>
  </si>
  <si>
    <t>SBI Cards &amp; Payment Services Pvt. Ltd. **</t>
  </si>
  <si>
    <t>INE261F14CP6</t>
  </si>
  <si>
    <t>National Bank for Agriculture and Rural Development</t>
  </si>
  <si>
    <t>INE572E14BV9</t>
  </si>
  <si>
    <t>PNB Housing Finance Ltd. **</t>
  </si>
  <si>
    <t>INE414G14HB8</t>
  </si>
  <si>
    <t>Muthoot Finance Ltd. **</t>
  </si>
  <si>
    <t>INE086F14BQ7</t>
  </si>
  <si>
    <t>T V Sundram Iyengar &amp; Sons Private Ltd. **</t>
  </si>
  <si>
    <t>INE588J14AF9</t>
  </si>
  <si>
    <t>IL &amp; FS Securities Services Ltd. **</t>
  </si>
  <si>
    <t>INE702C14830</t>
  </si>
  <si>
    <t>APL Apollo Tubes Ltd. **</t>
  </si>
  <si>
    <t>INE725H14541</t>
  </si>
  <si>
    <t>Tata Projects Ltd. **</t>
  </si>
  <si>
    <t>INE148I14UE5</t>
  </si>
  <si>
    <t>Indiabulls Housing Finance Ltd.</t>
  </si>
  <si>
    <t>INE688A14HH7</t>
  </si>
  <si>
    <t>Transport Corporation of India Ltd. **</t>
  </si>
  <si>
    <t>INE612J14380</t>
  </si>
  <si>
    <t>Repco Home Finance Ltd. **</t>
  </si>
  <si>
    <t>INE804I14RM2</t>
  </si>
  <si>
    <t>ECL Finance Ltd. **</t>
  </si>
  <si>
    <t>INE248U14DG9</t>
  </si>
  <si>
    <t>IIFL Wealth Finance Ltd. **</t>
  </si>
  <si>
    <t>INE612J14398</t>
  </si>
  <si>
    <t>INE121H14JH0</t>
  </si>
  <si>
    <t>IL&amp;FS Financial Services Ltd. **</t>
  </si>
  <si>
    <t>INE008I14LM3</t>
  </si>
  <si>
    <t>Cox &amp; Kings Ltd. **</t>
  </si>
  <si>
    <t>INE477L14DH1</t>
  </si>
  <si>
    <t>IIFL Home Finance Ltd. **</t>
  </si>
  <si>
    <t>INE556F14GI5</t>
  </si>
  <si>
    <t>Small Industries Development Bank of India **</t>
  </si>
  <si>
    <t>INE261F14CV4</t>
  </si>
  <si>
    <t>National Bank for Agriculture and Rural Development **</t>
  </si>
  <si>
    <t>INE008I14LS0</t>
  </si>
  <si>
    <t>INE261F14CM3</t>
  </si>
  <si>
    <t>INE202B14MO1</t>
  </si>
  <si>
    <t>Dewan Housing Finance Corporation Ltd. **</t>
  </si>
  <si>
    <t>INE523H14J23</t>
  </si>
  <si>
    <t>JM Financial Products Ltd. **</t>
  </si>
  <si>
    <t>INE866I14YB0</t>
  </si>
  <si>
    <t>India Infoline Finance Ltd. **</t>
  </si>
  <si>
    <t>INE148I14VO2</t>
  </si>
  <si>
    <t>Indiabulls Housing Finance Ltd. **</t>
  </si>
  <si>
    <t>INE121H14JM0</t>
  </si>
  <si>
    <t>INE804I14RX9</t>
  </si>
  <si>
    <t>INE248U14DX4</t>
  </si>
  <si>
    <t>INE538L14AM6</t>
  </si>
  <si>
    <t>Aadhar Housing Finance Ltd. **</t>
  </si>
  <si>
    <t>INE804I14SK4</t>
  </si>
  <si>
    <t>INE657N14PP1</t>
  </si>
  <si>
    <t>Edelweiss Commodities Services Ltd. **</t>
  </si>
  <si>
    <t>INE140A14RT3</t>
  </si>
  <si>
    <t>Piramal Enterprises Ltd. **</t>
  </si>
  <si>
    <t>INE688A14HG9</t>
  </si>
  <si>
    <t>INE804I14RW1</t>
  </si>
  <si>
    <t>INE086F14BP9</t>
  </si>
  <si>
    <t>Treasury Bills</t>
  </si>
  <si>
    <t>IN002018X054</t>
  </si>
  <si>
    <t>TBILL 91 DAY 2018</t>
  </si>
  <si>
    <t>Fixed Deposit</t>
  </si>
  <si>
    <t>The South Indian Bank Ltd.</t>
  </si>
  <si>
    <t>RBL Bank Ltd.</t>
  </si>
  <si>
    <t>** Non Traded / Thinly Traded in accordance with SEBI Regulations</t>
  </si>
  <si>
    <t>All corporate ratings are assigned by rating agencies like CRISIL; CARE; ICRA; IND; BRW.</t>
  </si>
  <si>
    <t>Union Tax Saver Scheme</t>
  </si>
  <si>
    <t>INE101A01026</t>
  </si>
  <si>
    <t>Mahindra &amp; Mahindra Ltd.</t>
  </si>
  <si>
    <t>INE092A01019</t>
  </si>
  <si>
    <t>Tata Chemicals Ltd.</t>
  </si>
  <si>
    <t>Chemicals</t>
  </si>
  <si>
    <t>CHEMICALS</t>
  </si>
  <si>
    <t>PAPER</t>
  </si>
  <si>
    <t>INE510A01028</t>
  </si>
  <si>
    <t>Engineers India Ltd.</t>
  </si>
  <si>
    <t>INE557A01011</t>
  </si>
  <si>
    <t>HIL Ltd.</t>
  </si>
  <si>
    <t>Minerals/Mining</t>
  </si>
  <si>
    <t>Ferrous Metals</t>
  </si>
  <si>
    <t>INE976G01028</t>
  </si>
  <si>
    <t>INE238A01034</t>
  </si>
  <si>
    <t>Paper</t>
  </si>
  <si>
    <t>INE414G01012</t>
  </si>
  <si>
    <t>Muthoot Finance Ltd.</t>
  </si>
  <si>
    <t>INE310A01015</t>
  </si>
  <si>
    <t>Nilkamal Ltd.</t>
  </si>
  <si>
    <t>INE584A01023</t>
  </si>
  <si>
    <t>NMDC Ltd.</t>
  </si>
  <si>
    <t>INE342J01019</t>
  </si>
  <si>
    <t>WABCO India Ltd.</t>
  </si>
  <si>
    <t>INE056C01010</t>
  </si>
  <si>
    <t>Tata Metaliks Ltd.</t>
  </si>
  <si>
    <t>INE764D01017</t>
  </si>
  <si>
    <t>V.S.T Tillers Tractors Ltd.</t>
  </si>
  <si>
    <t>INE235A01022</t>
  </si>
  <si>
    <t>Finolex Cables Ltd.</t>
  </si>
  <si>
    <t>INE978A01027</t>
  </si>
  <si>
    <t>Heritage Foods Ltd.</t>
  </si>
  <si>
    <t>INE107A01015</t>
  </si>
  <si>
    <t>Tamil Nadu Newsprint &amp; Papers Ltd.</t>
  </si>
  <si>
    <t>INE389H01022</t>
  </si>
  <si>
    <t>KEC International Ltd.</t>
  </si>
  <si>
    <t>INE277A01016</t>
  </si>
  <si>
    <t>Swaraj Engines Ltd.</t>
  </si>
  <si>
    <t>INE685A01028</t>
  </si>
  <si>
    <t>Torrent Pharmaceuticals Ltd.</t>
  </si>
  <si>
    <t>Union Dynamic Bond Fund</t>
  </si>
  <si>
    <t>CRISIL AAA</t>
  </si>
  <si>
    <t>CENTRAL GOVERNMENT SECURITIES</t>
  </si>
  <si>
    <t>IN0020170174</t>
  </si>
  <si>
    <t>GOI 07.17% 2028</t>
  </si>
  <si>
    <t>IN0020170042</t>
  </si>
  <si>
    <t>GOI 06.68% 2031</t>
  </si>
  <si>
    <t>IN0020170026</t>
  </si>
  <si>
    <t>GOI 06.79% 2027</t>
  </si>
  <si>
    <t>IN0020150069</t>
  </si>
  <si>
    <t>GOI 07.59% 2029</t>
  </si>
  <si>
    <t>STATE GOVERNMENT SECURITIES</t>
  </si>
  <si>
    <t>IN3120170078</t>
  </si>
  <si>
    <t>SDL Tamilnadu 07.18% 2027</t>
  </si>
  <si>
    <t>BONDS &amp; NCDs</t>
  </si>
  <si>
    <t>Listed / awaiting listing on the stock exchanges **</t>
  </si>
  <si>
    <t>INE115A07HR4</t>
  </si>
  <si>
    <t>LIC Housing Finance Ltd.</t>
  </si>
  <si>
    <t>INE752E07MG9</t>
  </si>
  <si>
    <t>INE134E08IS1</t>
  </si>
  <si>
    <t>Power Finance Corporation Ltd.</t>
  </si>
  <si>
    <t>INE134E08IJ0</t>
  </si>
  <si>
    <t>INE906B07FE6</t>
  </si>
  <si>
    <t>National Highways Authority of India</t>
  </si>
  <si>
    <t>INE020B08AB1</t>
  </si>
  <si>
    <t>Rural Electrification Corporation Ltd.</t>
  </si>
  <si>
    <t>INE020B08AA3</t>
  </si>
  <si>
    <t>INE020B08963</t>
  </si>
  <si>
    <t>Certificate of Deposit **</t>
  </si>
  <si>
    <t>INE237A161D1</t>
  </si>
  <si>
    <t>INE614B16644</t>
  </si>
  <si>
    <t>The Karnataka Bank Ltd.</t>
  </si>
  <si>
    <t>INE683A16KM7</t>
  </si>
  <si>
    <t>CARE A1+</t>
  </si>
  <si>
    <t>CARE AAA</t>
  </si>
  <si>
    <t>INE261F14CQ4</t>
  </si>
  <si>
    <t>INE020B08AW7</t>
  </si>
  <si>
    <t>INE556F08JD2</t>
  </si>
  <si>
    <t>Small Industries Development Bank of India</t>
  </si>
  <si>
    <t>INE001A07QY3</t>
  </si>
  <si>
    <t>INE752E07JT8</t>
  </si>
  <si>
    <t>EXCHANGE TRADED FUND</t>
  </si>
  <si>
    <t>INE522F01014</t>
  </si>
  <si>
    <t>Coal India Ltd.</t>
  </si>
  <si>
    <t>IN0020160050</t>
  </si>
  <si>
    <t>GOI 06.84% 2022</t>
  </si>
  <si>
    <t>INVESTMENT FUNDS/MUTUAL FUNDS</t>
  </si>
  <si>
    <t>INF732E01102</t>
  </si>
  <si>
    <t>Reliance Mutual Fund R Shares Gold Benchmark ETF</t>
  </si>
  <si>
    <t>INE387A01021</t>
  </si>
  <si>
    <t>Sundram Fasteners Ltd.</t>
  </si>
  <si>
    <t>INE317F01035</t>
  </si>
  <si>
    <t>NESCO Ltd.</t>
  </si>
  <si>
    <t>Commercial Services</t>
  </si>
  <si>
    <t>INE766P01016</t>
  </si>
  <si>
    <t>Mahindra Logistics Ltd.</t>
  </si>
  <si>
    <t>INE752H01013</t>
  </si>
  <si>
    <t>CARE Ratings Ltd.</t>
  </si>
  <si>
    <t>INE491A01021</t>
  </si>
  <si>
    <t>City Union Bank Ltd.</t>
  </si>
  <si>
    <t>INE670A01012</t>
  </si>
  <si>
    <t>Tata Elxsi Ltd.</t>
  </si>
  <si>
    <t>Construction</t>
  </si>
  <si>
    <t>INE399C01030</t>
  </si>
  <si>
    <t>Suprajit Engineering Ltd.</t>
  </si>
  <si>
    <t>MEDIA &amp; ENTERTAINMENT</t>
  </si>
  <si>
    <t>INE296A01024</t>
  </si>
  <si>
    <t>Bajaj Finance Ltd.</t>
  </si>
  <si>
    <t>INE039C01032</t>
  </si>
  <si>
    <t>Jamna Auto Industries Ltd.</t>
  </si>
  <si>
    <t>INE120A01034</t>
  </si>
  <si>
    <t>Carborundum Universal Ltd.</t>
  </si>
  <si>
    <t>Media &amp; Entertainment</t>
  </si>
  <si>
    <t>INE503A01015</t>
  </si>
  <si>
    <t>DCB Bank Ltd.</t>
  </si>
  <si>
    <t>INE220B01022</t>
  </si>
  <si>
    <t>Kalpataru Power Transmission Ltd.</t>
  </si>
  <si>
    <t>INE121A01016</t>
  </si>
  <si>
    <t>Cholamandalam Investment and Finance Company Ltd.</t>
  </si>
  <si>
    <t>Hardware</t>
  </si>
  <si>
    <t>INE038F01029</t>
  </si>
  <si>
    <t>TV Today Network Ltd.</t>
  </si>
  <si>
    <t>INE131B01039</t>
  </si>
  <si>
    <t>Relaxo Footwears Ltd.</t>
  </si>
  <si>
    <t>INE195A01028</t>
  </si>
  <si>
    <t>Supreme Industries Ltd.</t>
  </si>
  <si>
    <t>Pesticides</t>
  </si>
  <si>
    <t>INE663B01015</t>
  </si>
  <si>
    <t>Control Print Ltd.</t>
  </si>
  <si>
    <t>Retailing</t>
  </si>
  <si>
    <t>INE634I01029</t>
  </si>
  <si>
    <t>Knr Constructions Ltd.</t>
  </si>
  <si>
    <t>INE171A01029</t>
  </si>
  <si>
    <t>INE688I01017</t>
  </si>
  <si>
    <t>Capital First Ltd.</t>
  </si>
  <si>
    <t>INE893J01029</t>
  </si>
  <si>
    <t>Mold-Tek Packaging Ltd.</t>
  </si>
  <si>
    <t>INE769A01020</t>
  </si>
  <si>
    <t>Aarti Industries Ltd.</t>
  </si>
  <si>
    <t>INE435G01025</t>
  </si>
  <si>
    <t>Dhanuka Agritech Ltd.</t>
  </si>
  <si>
    <t>INE348B01021</t>
  </si>
  <si>
    <t>Century Plyboards (India) Ltd.</t>
  </si>
  <si>
    <t>INE612J01015</t>
  </si>
  <si>
    <t>Repco Home Finance Ltd.</t>
  </si>
  <si>
    <t>INE289B01019</t>
  </si>
  <si>
    <t>GIC Housing Finance Ltd.</t>
  </si>
  <si>
    <t>INE372A01015</t>
  </si>
  <si>
    <t>Apar Industries Ltd.</t>
  </si>
  <si>
    <t>INE226A01021</t>
  </si>
  <si>
    <t>Voltas Ltd.</t>
  </si>
  <si>
    <t>INE686A01026</t>
  </si>
  <si>
    <t>ITD Cementation India Ltd.</t>
  </si>
  <si>
    <t>INE225D01027</t>
  </si>
  <si>
    <t>Symphony Ltd.</t>
  </si>
  <si>
    <t>INE901L01018</t>
  </si>
  <si>
    <t>Alembic Pharmaceuticals Ltd.</t>
  </si>
  <si>
    <t>INE531A01024</t>
  </si>
  <si>
    <t>Kansai Nerolac Paints Ltd.</t>
  </si>
  <si>
    <t>INE204A01010</t>
  </si>
  <si>
    <t>IG Petrochemicals Ltd.</t>
  </si>
  <si>
    <t>INE168A01041</t>
  </si>
  <si>
    <t>The Jammu &amp; Kashmir Bank Ltd.</t>
  </si>
  <si>
    <t>INE919H01018</t>
  </si>
  <si>
    <t>Indian Metals &amp; Ferro Alloys Ltd.</t>
  </si>
  <si>
    <t>INE573A01042</t>
  </si>
  <si>
    <t>JK Tyre &amp; Industries Ltd.</t>
  </si>
  <si>
    <t>INE527H01019</t>
  </si>
  <si>
    <t>UFO Moviez India Ltd.</t>
  </si>
  <si>
    <t>INE945H01013</t>
  </si>
  <si>
    <t>V2 Retail Ltd.</t>
  </si>
  <si>
    <t>Union Capital Protection Oriented Fund - Series 7</t>
  </si>
  <si>
    <t>DERIVATIVES</t>
  </si>
  <si>
    <t>OPTIDXNIFTY26-DEC-2019CE8900</t>
  </si>
  <si>
    <t>NIFTY DEC 2019 CALL 8900</t>
  </si>
  <si>
    <t>Index Option</t>
  </si>
  <si>
    <t>OPTIDXNIFTY26-DEC-2019CE10500</t>
  </si>
  <si>
    <t>NIFTY DEC 2019 CALL 10500</t>
  </si>
  <si>
    <t>IND AAA</t>
  </si>
  <si>
    <t>INE134E08GX5</t>
  </si>
  <si>
    <t>INE752E07ME4</t>
  </si>
  <si>
    <t>INE115A07KC0</t>
  </si>
  <si>
    <t>INE514E08FK7</t>
  </si>
  <si>
    <t>Export-Import Bank of India</t>
  </si>
  <si>
    <t>INE206D08113</t>
  </si>
  <si>
    <t>Nuclear Power Corporation of India Ltd.</t>
  </si>
  <si>
    <t>INE020B08864</t>
  </si>
  <si>
    <t>INE053F07975</t>
  </si>
  <si>
    <t>Indian Railway Finance Corporation Ltd.</t>
  </si>
  <si>
    <t>INE261F08451</t>
  </si>
  <si>
    <t>INE848E07682</t>
  </si>
  <si>
    <t>NHPC Ltd.</t>
  </si>
  <si>
    <t>INE001A07PY5</t>
  </si>
  <si>
    <t>INE001A07NH5</t>
  </si>
  <si>
    <t>INE020B08799</t>
  </si>
  <si>
    <t>INE261F08444</t>
  </si>
  <si>
    <t>INE465A01025</t>
  </si>
  <si>
    <t>Bharat Forge Ltd.</t>
  </si>
  <si>
    <t>INE498L01015</t>
  </si>
  <si>
    <t>L&amp;T Finance Holdings Ltd.</t>
  </si>
  <si>
    <t>INE208A01029</t>
  </si>
  <si>
    <t>Ashok Leyland Ltd.</t>
  </si>
  <si>
    <t>INE090A01021</t>
  </si>
  <si>
    <t>INE424H01027</t>
  </si>
  <si>
    <t>Sun TV Network Ltd.</t>
  </si>
  <si>
    <t>INE628A01036</t>
  </si>
  <si>
    <t>UPL Ltd.</t>
  </si>
  <si>
    <t>INE338I01027</t>
  </si>
  <si>
    <t>Motilal Oswal Financial Services Ltd.</t>
  </si>
  <si>
    <t>INE203G01027</t>
  </si>
  <si>
    <t>Indraprastha Gas Ltd.</t>
  </si>
  <si>
    <t>Union Capital Protection Oriented Fund - Series 8</t>
  </si>
  <si>
    <t>OPTIDXNIFTY25-JUN-2020CE10000</t>
  </si>
  <si>
    <t>NIFTY JUN 2020 CALL 10000</t>
  </si>
  <si>
    <t>INE001A07NZ7</t>
  </si>
  <si>
    <t>INE752E07IQ6</t>
  </si>
  <si>
    <t>INE514E08803</t>
  </si>
  <si>
    <t>INE261F08527</t>
  </si>
  <si>
    <t>INE020B08948</t>
  </si>
  <si>
    <t>INE296A07PM6</t>
  </si>
  <si>
    <t>INE053F07991</t>
  </si>
  <si>
    <t>INE756I07BP5</t>
  </si>
  <si>
    <t>HDB Financial Services Ltd.</t>
  </si>
  <si>
    <t>INE733E07CF2</t>
  </si>
  <si>
    <t>NTPC Ltd.</t>
  </si>
  <si>
    <t>INE848E07807</t>
  </si>
  <si>
    <t>INE749A01030</t>
  </si>
  <si>
    <t>Jindal Steel &amp; Power Ltd.</t>
  </si>
  <si>
    <t>INE134E01011</t>
  </si>
  <si>
    <t>INE148I01020</t>
  </si>
  <si>
    <t>INE175A01038</t>
  </si>
  <si>
    <t>Jain Irrigation Systems Ltd.</t>
  </si>
  <si>
    <t>INE271C01023</t>
  </si>
  <si>
    <t>DLF Ltd.</t>
  </si>
  <si>
    <t>INE406A01037</t>
  </si>
  <si>
    <t>Aurobindo Pharma Ltd.</t>
  </si>
  <si>
    <t>INE081A01012</t>
  </si>
  <si>
    <t>Tata Steel Ltd.</t>
  </si>
  <si>
    <t>INE055A01016</t>
  </si>
  <si>
    <t>Century Textiles &amp; Industries Ltd.</t>
  </si>
  <si>
    <t>INE202B01012</t>
  </si>
  <si>
    <t>Dewan Housing Finance Corporation Ltd.</t>
  </si>
  <si>
    <t>INE776C01039</t>
  </si>
  <si>
    <t>GMR Infrastructure Ltd.</t>
  </si>
  <si>
    <t>INE256A01028</t>
  </si>
  <si>
    <t>Zee Entertainment Enterprises Ltd.</t>
  </si>
  <si>
    <t>Non - Ferrous Metals</t>
  </si>
  <si>
    <t>INE095N01031</t>
  </si>
  <si>
    <t>NBCC (India) Ltd.</t>
  </si>
  <si>
    <t>INE886H01027</t>
  </si>
  <si>
    <t>TV18 Broadcast Ltd.</t>
  </si>
  <si>
    <t>INE814H01011</t>
  </si>
  <si>
    <t>Adani Power Ltd.</t>
  </si>
  <si>
    <t>INE049B01025</t>
  </si>
  <si>
    <t>Wockhardt Ltd.</t>
  </si>
  <si>
    <t>INE745G01035</t>
  </si>
  <si>
    <t>Multi Commodity Exchange of India Ltd.</t>
  </si>
  <si>
    <t>IN9155A01020</t>
  </si>
  <si>
    <t>Tata Motors Ltd. A-DVR</t>
  </si>
  <si>
    <t>INE192A01025</t>
  </si>
  <si>
    <t>Tata Global Beverages Ltd.</t>
  </si>
  <si>
    <t>INE263A01024</t>
  </si>
  <si>
    <t>Bharat Electronics Ltd.</t>
  </si>
  <si>
    <t>INE455F01025</t>
  </si>
  <si>
    <t>Jaiprakash Associates Ltd.</t>
  </si>
  <si>
    <t>INE716A01013</t>
  </si>
  <si>
    <t>Whirlpool of India Ltd.</t>
  </si>
  <si>
    <t>INE139A01034</t>
  </si>
  <si>
    <t>National Aluminium Company Ltd.</t>
  </si>
  <si>
    <t>INE043D01016</t>
  </si>
  <si>
    <t>IDFC Ltd.</t>
  </si>
  <si>
    <t>INE383A01012</t>
  </si>
  <si>
    <t>The India Cements Ltd.</t>
  </si>
  <si>
    <t>INE019A01038</t>
  </si>
  <si>
    <t>JSW Steel Ltd.</t>
  </si>
  <si>
    <t>INE019A01038-28-06-18</t>
  </si>
  <si>
    <t>Stock Futures</t>
  </si>
  <si>
    <t>INE021A01026-28-06-18</t>
  </si>
  <si>
    <t>INE383A01012-28-06-18</t>
  </si>
  <si>
    <t>INE043D01016-28-06-18</t>
  </si>
  <si>
    <t>INE139A01034-28-06-18</t>
  </si>
  <si>
    <t>INE158A01026-28-06-18</t>
  </si>
  <si>
    <t>INE101A01026-28-06-18</t>
  </si>
  <si>
    <t>INE465A01025-28-06-18</t>
  </si>
  <si>
    <t>INE455F01025-28-06-18</t>
  </si>
  <si>
    <t>INE192A01025-28-06-18</t>
  </si>
  <si>
    <t>IN9155A01020-28-06-18</t>
  </si>
  <si>
    <t>INE745G01035-28-06-18</t>
  </si>
  <si>
    <t>INE092A01019-28-06-18</t>
  </si>
  <si>
    <t>INE049B01025-28-06-18</t>
  </si>
  <si>
    <t>INE886H01027-28-06-18</t>
  </si>
  <si>
    <t>INE814H01011-28-06-18</t>
  </si>
  <si>
    <t>INE095N01031-28-06-18</t>
  </si>
  <si>
    <t>INE044A01036-28-06-18</t>
  </si>
  <si>
    <t>INE776C01039-28-06-18</t>
  </si>
  <si>
    <t>INE202B01012-28-06-18</t>
  </si>
  <si>
    <t>INE055A01016-28-06-18</t>
  </si>
  <si>
    <t>INE081A01012-28-06-18</t>
  </si>
  <si>
    <t>INE406A01037-28-06-18</t>
  </si>
  <si>
    <t>INE397D01024-28-06-18</t>
  </si>
  <si>
    <t>INE271C01023-28-06-18</t>
  </si>
  <si>
    <t>INE175A01038-28-06-18</t>
  </si>
  <si>
    <t>INE148I01020-28-06-18</t>
  </si>
  <si>
    <t>INE134E01011-28-06-18</t>
  </si>
  <si>
    <t>INE749A01030-28-06-18</t>
  </si>
  <si>
    <t>Margin Fixed Deposit</t>
  </si>
  <si>
    <t>INE092T16DN4</t>
  </si>
  <si>
    <t>CRISIL AA+</t>
  </si>
  <si>
    <t>Commercial Paper **</t>
  </si>
  <si>
    <t>INE477L14DA6</t>
  </si>
  <si>
    <t>IIFL Home Finance Ltd.</t>
  </si>
  <si>
    <t>INE721A07NB1</t>
  </si>
  <si>
    <t>Note: Pursuant to SEBI circular SEBI/HO/IMD/DF2/CIR/P/2017/109 dated September 27, 2017, kindly note that investment in interest rate derivatives is nil.</t>
  </si>
  <si>
    <t>* The scheme is “oriented towards protection of capital” and not “with guaranteed returns”. The orientation towards protection of capital originates from the portfolio structure of the scheme and not from any bank guarantee, insurance cover etc.</t>
  </si>
  <si>
    <t>*The scheme is “oriented towards protection of capital” and not “with guaranteed returns”. The orientation towards protection of capital originates from the portfolio structure of the scheme and not from any bank guarantee, insurance cover etc.</t>
  </si>
  <si>
    <t xml:space="preserve">*Sector Classification as recommended by AMFI. Kindly note that the above sector classification does not include Cash &amp; Cash Equivalents which is 3.75% of Net Assets.
</t>
  </si>
  <si>
    <t xml:space="preserve">*Sector Classification as recommended by AMFI. Kindly note that the above sector classification does not include Cash &amp; Cash Equivalents which is 3.93% of Net Assets.
</t>
  </si>
  <si>
    <t xml:space="preserve">*Sector Classification as recommended by AMFI. Kindly note that the above sector classification does not include Cash &amp; Cash Equivalents which is 3.55% of Net Assets.
</t>
  </si>
  <si>
    <t xml:space="preserve">*Sector Classification as recommended by AMFI. Kindly note that the above sector classification does not include Cash &amp; Cash Equivalents which is 22.23% of Net Assets.
</t>
  </si>
  <si>
    <t xml:space="preserve">*Sector Classification as recommended by AMFI. Kindly note that the above sector classification does not include Cash &amp; Cash Equivalents which is 12.75% of Net Assets.
</t>
  </si>
  <si>
    <t xml:space="preserve">*Sector Classification as recommended by AMFI. Kindly note that the above sector classification does not include Cash &amp; Cash Equivalents which is 5.58% of Net Assets.
</t>
  </si>
  <si>
    <t xml:space="preserve">*Sector Classification as recommended by AMFI. Kindly note that the above sector classification does not include Cash &amp; Cash Equivalents which is 5.34% of Net Assets.
</t>
  </si>
  <si>
    <t xml:space="preserve">*Sector Classification as recommended by AMFI. Kindly note that the above sector classification does not include Cash &amp; Cash Equivalents which is 6.79% of Net Assets.
</t>
  </si>
  <si>
    <t xml:space="preserve">*Sector Classification as recommended by AMFI. Kindly note that the above sector classification does not include Cash &amp; Cash Equivalents which is 70.20% of Net Assets.
</t>
  </si>
  <si>
    <r>
      <t xml:space="preserve">MUTUAL FUND INVESTMENTS ARE SUBJECT TO MARKET RISKS, READ ALL SCHEME RELATED DOCUMENTS CAREFULLY.
</t>
    </r>
    <r>
      <rPr>
        <sz val="10"/>
        <rFont val="Helvetica-Narrow-Bold"/>
      </rPr>
      <t xml:space="preserve">Statutory Details: Constitution: Union Mutual Fund (formerly Union KBC Mutual Fund) has been set up as a Trust under the Indian Trusts Act,
1882; Sponsors: Union Bank of India and Dai-ichi Life Holdings, Inc.; Trustee: Union Trustee Company Private Limited (formerly Union KBC Trustee Company Private Limited), [Corporate Identity Number (CIN): U65923MH2009PTC198198], a company incorporated under the Companies Act, 1956 with a limited liability; Investment Manager: Union Asset Management Company Private Limited (formerly Union KBC Asset Management Company Private Limited), [Corporate Identity Number (CIN): U65923MH2009PTC198201], a company incorporated under the Companies Act, 1956 with a limited liability. Registered Office: Unit 503, 5th Floor, Leela Business Park , Andheri Kurla Road, Andheri (East), Mumbai - 400059.Toll Free No. 18002002268 ∙ Non Toll Free. 022-67483333 ∙ Fax No: 022-67483401 ∙ Website: www.unionmf.com ∙ Email: investorcare@unionmf.com 
</t>
    </r>
  </si>
  <si>
    <t xml:space="preserve">^^Sector Classification as recommended by AMFI. Kindly note that the above sector classification does not include Cash &amp; Cash Equivalents which is 2.89% of Net Assets and Derivatives which is 13.45% of net assets.
</t>
  </si>
  <si>
    <t>^^Sector Classification as recommended by AMFI. Kindly note that the above sector classification does not include Cash &amp; Cash Equivalents which is 4.59% of Net Assets and Derivatives which is 13.18% of Net Assets.</t>
  </si>
  <si>
    <t>Union Corporate Bond Fund^</t>
  </si>
  <si>
    <t>^ This is a new scheme (initial allotment date is May 25, 2018) and the portfolio is at deployment stage.</t>
  </si>
  <si>
    <t>Union Balanced Advantage Fund (Formerly Union Prudence Fund)</t>
  </si>
  <si>
    <t>Union Largecap Fund (Formerly Union Focussed Largecap Fund)</t>
  </si>
  <si>
    <t>Union Small Cap Fund (Formerly Union Small and Midcap Fund)</t>
  </si>
  <si>
    <t>Union Asset Allocation Fund (Formerly Union Asset Allocation Fund - Moderate Plan)</t>
  </si>
  <si>
    <t>Union Short Term Fund (Formerly Union Ultra Short Term Debt Fund)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</si>
</sst>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0.00_);_(* \(#,##0.00\);_(* &quot;-&quot;??_);_(@_)"/>
    <numFmt numFmtId="164" formatCode="_(* #,##0.0000_);_(* \(#,##0.0000\);_(* &quot;-&quot;??_);_(@_)"/>
    <numFmt numFmtId="165" formatCode="_(* #,##0_);_(* \(#,##0\);_(* &quot;-&quot;??_);_(@_)"/>
    <numFmt numFmtId="166" formatCode="[$-409]dd\-mmm\-yy;@"/>
    <numFmt numFmtId="167" formatCode="_ * #,##0_)_£_ ;_ * \(#,##0\)_£_ ;_ * &quot;-&quot;??_)_£_ ;_ @_ "/>
    <numFmt numFmtId="168" formatCode="dd\-mmm\-yyyy"/>
    <numFmt numFmtId="169" formatCode="##0.00_);\(##0.00\)%"/>
    <numFmt numFmtId="170" formatCode="0.0%"/>
  </numFmts>
  <fonts count="26">
    <font>
      <sz val="11"/>
      <color theme="1"/>
      <name val="Calibri"/>
      <family val="2"/>
      <scheme val="minor"/>
    </font>
    <font>
      <sz val="11"/>
      <color theme="1"/>
      <name val="Calibri"/>
      <family val="2"/>
      <scheme val="minor"/>
    </font>
    <font>
      <sz val="8"/>
      <color rgb="FF000000"/>
      <name val="Microsoft Sans Serif"/>
      <family val="2"/>
    </font>
    <font>
      <sz val="9"/>
      <color theme="1"/>
      <name val="Calibri"/>
      <family val="2"/>
      <scheme val="minor"/>
    </font>
    <font>
      <sz val="9"/>
      <color rgb="FF000000"/>
      <name val="Calibri"/>
      <family val="2"/>
    </font>
    <font>
      <sz val="8.25"/>
      <name val="Arial"/>
      <family val="2"/>
    </font>
    <font>
      <sz val="11"/>
      <color theme="1"/>
      <name val="Arial"/>
      <family val="2"/>
    </font>
    <font>
      <u/>
      <sz val="10"/>
      <color indexed="12"/>
      <name val="Arial"/>
      <family val="2"/>
    </font>
    <font>
      <b/>
      <sz val="10"/>
      <color indexed="9"/>
      <name val="Times New Roman"/>
      <family val="1"/>
    </font>
    <font>
      <sz val="10"/>
      <name val="Arial"/>
      <family val="2"/>
    </font>
    <font>
      <b/>
      <sz val="14"/>
      <color indexed="9"/>
      <name val="Times New Roman"/>
      <family val="1"/>
    </font>
    <font>
      <b/>
      <sz val="10"/>
      <color indexed="62"/>
      <name val="Times New Roman"/>
      <family val="1"/>
    </font>
    <font>
      <b/>
      <sz val="10"/>
      <name val="Times New Roman"/>
      <family val="1"/>
    </font>
    <font>
      <sz val="10"/>
      <color indexed="62"/>
      <name val="Times New Roman"/>
      <family val="1"/>
    </font>
    <font>
      <sz val="10"/>
      <name val="Times New Roman"/>
      <family val="1"/>
    </font>
    <font>
      <b/>
      <sz val="10"/>
      <color indexed="9"/>
      <name val="Trebuchet MS"/>
      <family val="2"/>
    </font>
    <font>
      <b/>
      <sz val="10"/>
      <name val="Arial"/>
      <family val="2"/>
    </font>
    <font>
      <b/>
      <sz val="10"/>
      <color indexed="8"/>
      <name val="Arial"/>
      <family val="2"/>
    </font>
    <font>
      <sz val="10"/>
      <name val="Arial"/>
      <family val="2"/>
    </font>
    <font>
      <b/>
      <sz val="10"/>
      <color indexed="9"/>
      <name val="Arial"/>
      <family val="2"/>
    </font>
    <font>
      <b/>
      <sz val="10"/>
      <color theme="0"/>
      <name val="Arial"/>
      <family val="2"/>
    </font>
    <font>
      <sz val="10"/>
      <color theme="0"/>
      <name val="Arial"/>
      <family val="2"/>
    </font>
    <font>
      <sz val="10"/>
      <color indexed="8"/>
      <name val="Arial"/>
      <family val="2"/>
    </font>
    <font>
      <sz val="9"/>
      <color theme="1"/>
      <name val="Trebuchet MS"/>
      <family val="2"/>
    </font>
    <font>
      <b/>
      <sz val="10"/>
      <name val="Helvetica-Narrow-Bold"/>
    </font>
    <font>
      <sz val="10"/>
      <name val="Helvetica-Narrow-Bold"/>
    </font>
  </fonts>
  <fills count="10">
    <fill>
      <patternFill patternType="none"/>
    </fill>
    <fill>
      <patternFill patternType="gray125"/>
    </fill>
    <fill>
      <patternFill patternType="solid">
        <fgColor rgb="FF0080FF"/>
        <bgColor indexed="64"/>
      </patternFill>
    </fill>
    <fill>
      <patternFill patternType="solid">
        <fgColor rgb="FFFFFFFF"/>
        <bgColor indexed="64"/>
      </patternFill>
    </fill>
    <fill>
      <patternFill patternType="solid">
        <fgColor rgb="FF0080FF"/>
        <bgColor rgb="FF000000"/>
      </patternFill>
    </fill>
    <fill>
      <patternFill patternType="solid">
        <fgColor theme="7" tint="0.59999389629810485"/>
        <bgColor rgb="FF000000"/>
      </patternFill>
    </fill>
    <fill>
      <patternFill patternType="solid">
        <fgColor theme="7" tint="0.59999389629810485"/>
        <bgColor indexed="64"/>
      </patternFill>
    </fill>
    <fill>
      <patternFill patternType="solid">
        <fgColor indexed="8"/>
        <bgColor indexed="64"/>
      </patternFill>
    </fill>
    <fill>
      <patternFill patternType="solid">
        <fgColor indexed="23"/>
        <bgColor indexed="64"/>
      </patternFill>
    </fill>
    <fill>
      <patternFill patternType="solid">
        <fgColor theme="0" tint="-0.49998474074526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2">
    <xf numFmtId="0" fontId="0" fillId="0" borderId="0"/>
    <xf numFmtId="9" fontId="1" fillId="0" borderId="0" applyFont="0" applyFill="0" applyBorder="0" applyAlignment="0" applyProtection="0"/>
    <xf numFmtId="43" fontId="1" fillId="0" borderId="0" applyFont="0" applyFill="0" applyBorder="0" applyAlignment="0" applyProtection="0"/>
    <xf numFmtId="0" fontId="5" fillId="0" borderId="0">
      <alignment vertical="top"/>
      <protection locked="0"/>
    </xf>
    <xf numFmtId="9" fontId="6" fillId="0" borderId="0" applyFont="0" applyFill="0" applyBorder="0" applyAlignment="0" applyProtection="0"/>
    <xf numFmtId="0" fontId="7" fillId="0" borderId="0" applyNumberFormat="0" applyFill="0" applyBorder="0" applyAlignment="0" applyProtection="0">
      <alignment vertical="top"/>
      <protection locked="0"/>
    </xf>
    <xf numFmtId="0" fontId="9" fillId="0" borderId="0"/>
    <xf numFmtId="9" fontId="9" fillId="0" borderId="0" applyFont="0" applyFill="0" applyBorder="0" applyAlignment="0" applyProtection="0"/>
    <xf numFmtId="43" fontId="9" fillId="0" borderId="0" applyFont="0" applyFill="0" applyBorder="0" applyAlignment="0" applyProtection="0"/>
    <xf numFmtId="0" fontId="18" fillId="0" borderId="0"/>
    <xf numFmtId="43" fontId="18" fillId="0" borderId="0" applyFont="0" applyFill="0" applyBorder="0" applyAlignment="0" applyProtection="0"/>
    <xf numFmtId="43" fontId="23" fillId="0" borderId="0" applyFont="0" applyFill="0" applyBorder="0" applyAlignment="0" applyProtection="0"/>
  </cellStyleXfs>
  <cellXfs count="140">
    <xf numFmtId="0" fontId="0" fillId="0" borderId="0" xfId="0"/>
    <xf numFmtId="0" fontId="3" fillId="0" borderId="0" xfId="0" applyFont="1"/>
    <xf numFmtId="0" fontId="4" fillId="4" borderId="1" xfId="3" applyNumberFormat="1" applyFont="1" applyFill="1" applyBorder="1" applyAlignment="1" applyProtection="1">
      <alignment horizontal="center" vertical="center" wrapText="1"/>
      <protection locked="0"/>
    </xf>
    <xf numFmtId="164" fontId="4" fillId="4" borderId="1" xfId="2" applyNumberFormat="1" applyFont="1" applyFill="1" applyBorder="1" applyAlignment="1" applyProtection="1">
      <alignment horizontal="center" vertical="center" wrapText="1"/>
      <protection locked="0"/>
    </xf>
    <xf numFmtId="15" fontId="4" fillId="3" borderId="1" xfId="3" applyNumberFormat="1" applyFont="1" applyFill="1" applyBorder="1" applyAlignment="1" applyProtection="1">
      <alignment vertical="top"/>
    </xf>
    <xf numFmtId="164" fontId="4" fillId="3" borderId="1" xfId="2" applyNumberFormat="1" applyFont="1" applyFill="1" applyBorder="1" applyAlignment="1" applyProtection="1">
      <alignment vertical="top"/>
    </xf>
    <xf numFmtId="0" fontId="4" fillId="3" borderId="1" xfId="3" applyNumberFormat="1" applyFont="1" applyFill="1" applyBorder="1" applyAlignment="1" applyProtection="1">
      <alignment vertical="top"/>
    </xf>
    <xf numFmtId="164" fontId="3" fillId="0" borderId="0" xfId="2" applyNumberFormat="1" applyFont="1"/>
    <xf numFmtId="0" fontId="4" fillId="5" borderId="1" xfId="3" applyNumberFormat="1" applyFont="1" applyFill="1" applyBorder="1" applyAlignment="1" applyProtection="1">
      <alignment horizontal="center" vertical="center" wrapText="1"/>
      <protection locked="0"/>
    </xf>
    <xf numFmtId="0" fontId="4" fillId="6" borderId="1" xfId="3" applyNumberFormat="1" applyFont="1" applyFill="1" applyBorder="1" applyAlignment="1" applyProtection="1">
      <alignment vertical="top"/>
    </xf>
    <xf numFmtId="9" fontId="4" fillId="6" borderId="1" xfId="3" applyNumberFormat="1" applyFont="1" applyFill="1" applyBorder="1" applyAlignment="1" applyProtection="1">
      <alignment vertical="top"/>
    </xf>
    <xf numFmtId="0" fontId="3" fillId="6" borderId="0" xfId="0" applyFont="1" applyFill="1"/>
    <xf numFmtId="164" fontId="4" fillId="5" borderId="1" xfId="2" applyNumberFormat="1" applyFont="1" applyFill="1" applyBorder="1" applyAlignment="1" applyProtection="1">
      <alignment horizontal="center" vertical="center" wrapText="1"/>
      <protection locked="0"/>
    </xf>
    <xf numFmtId="0" fontId="4" fillId="5" borderId="1" xfId="3" applyNumberFormat="1" applyFont="1" applyFill="1" applyBorder="1" applyAlignment="1" applyProtection="1">
      <alignment vertical="top"/>
    </xf>
    <xf numFmtId="0" fontId="3" fillId="5" borderId="0" xfId="0" applyFont="1" applyFill="1"/>
    <xf numFmtId="10" fontId="3" fillId="6" borderId="0" xfId="1" applyNumberFormat="1" applyFont="1" applyFill="1"/>
    <xf numFmtId="4" fontId="3" fillId="6" borderId="0" xfId="0" applyNumberFormat="1" applyFont="1" applyFill="1"/>
    <xf numFmtId="9" fontId="4" fillId="5" borderId="1" xfId="3" applyNumberFormat="1" applyFont="1" applyFill="1" applyBorder="1" applyAlignment="1" applyProtection="1">
      <alignment vertical="top"/>
    </xf>
    <xf numFmtId="10" fontId="4" fillId="5" borderId="1" xfId="1" applyNumberFormat="1" applyFont="1" applyFill="1" applyBorder="1" applyAlignment="1" applyProtection="1">
      <alignment horizontal="center" vertical="center" wrapText="1"/>
      <protection locked="0"/>
    </xf>
    <xf numFmtId="10" fontId="3" fillId="5" borderId="0" xfId="1" applyNumberFormat="1" applyFont="1" applyFill="1"/>
    <xf numFmtId="0" fontId="2" fillId="3" borderId="1" xfId="0" applyFont="1" applyFill="1" applyBorder="1" applyAlignment="1">
      <alignment horizontal="center" vertical="center"/>
    </xf>
    <xf numFmtId="0" fontId="2" fillId="3" borderId="1" xfId="0" applyFont="1" applyFill="1" applyBorder="1"/>
    <xf numFmtId="0" fontId="0" fillId="2" borderId="1" xfId="0" applyFill="1" applyBorder="1" applyAlignment="1">
      <alignment horizontal="left"/>
    </xf>
    <xf numFmtId="0" fontId="2" fillId="3" borderId="1" xfId="0" applyFont="1" applyFill="1" applyBorder="1" applyAlignment="1">
      <alignment horizontal="left" vertical="center"/>
    </xf>
    <xf numFmtId="0" fontId="2" fillId="3" borderId="1" xfId="0" applyFont="1" applyFill="1" applyBorder="1" applyAlignment="1">
      <alignment horizontal="left"/>
    </xf>
    <xf numFmtId="0" fontId="0" fillId="0" borderId="0" xfId="0" applyAlignment="1">
      <alignment horizontal="left"/>
    </xf>
    <xf numFmtId="165" fontId="2" fillId="3" borderId="1" xfId="2" applyNumberFormat="1" applyFont="1" applyFill="1" applyBorder="1" applyAlignment="1">
      <alignment horizontal="center" vertical="center"/>
    </xf>
    <xf numFmtId="165" fontId="2" fillId="3" borderId="1" xfId="2" applyNumberFormat="1" applyFont="1" applyFill="1" applyBorder="1"/>
    <xf numFmtId="165" fontId="0" fillId="0" borderId="0" xfId="2" applyNumberFormat="1" applyFont="1"/>
    <xf numFmtId="10" fontId="0" fillId="0" borderId="0" xfId="0" applyNumberFormat="1"/>
    <xf numFmtId="0" fontId="8" fillId="7" borderId="1" xfId="5" applyFont="1" applyFill="1" applyBorder="1" applyAlignment="1" applyProtection="1">
      <alignment horizontal="center" vertical="center" wrapText="1"/>
    </xf>
    <xf numFmtId="0" fontId="9" fillId="0" borderId="0" xfId="6" applyFill="1" applyBorder="1"/>
    <xf numFmtId="0" fontId="9" fillId="0" borderId="0" xfId="6"/>
    <xf numFmtId="14" fontId="11" fillId="0" borderId="1" xfId="6" applyNumberFormat="1" applyFont="1" applyFill="1" applyBorder="1" applyAlignment="1">
      <alignment horizontal="center"/>
    </xf>
    <xf numFmtId="14" fontId="12" fillId="0" borderId="1" xfId="6" applyNumberFormat="1" applyFont="1" applyFill="1" applyBorder="1" applyAlignment="1">
      <alignment horizontal="left"/>
    </xf>
    <xf numFmtId="166" fontId="11" fillId="0" borderId="1" xfId="6" applyNumberFormat="1" applyFont="1" applyFill="1" applyBorder="1" applyAlignment="1">
      <alignment horizontal="center"/>
    </xf>
    <xf numFmtId="3" fontId="11" fillId="0" borderId="1" xfId="6" applyNumberFormat="1" applyFont="1" applyFill="1" applyBorder="1" applyAlignment="1">
      <alignment horizontal="center"/>
    </xf>
    <xf numFmtId="0" fontId="13" fillId="0" borderId="1" xfId="6" applyFont="1" applyFill="1" applyBorder="1" applyAlignment="1">
      <alignment horizontal="right"/>
    </xf>
    <xf numFmtId="10" fontId="14" fillId="0" borderId="2" xfId="7" applyNumberFormat="1" applyFont="1" applyFill="1" applyBorder="1" applyAlignment="1">
      <alignment horizontal="right"/>
    </xf>
    <xf numFmtId="14" fontId="12" fillId="0" borderId="0" xfId="6" applyNumberFormat="1" applyFont="1" applyFill="1" applyBorder="1" applyAlignment="1">
      <alignment horizontal="left"/>
    </xf>
    <xf numFmtId="166" fontId="11" fillId="0" borderId="0" xfId="6" applyNumberFormat="1" applyFont="1" applyFill="1" applyBorder="1" applyAlignment="1">
      <alignment horizontal="center"/>
    </xf>
    <xf numFmtId="3" fontId="11" fillId="0" borderId="0" xfId="6" applyNumberFormat="1" applyFont="1" applyFill="1" applyBorder="1" applyAlignment="1">
      <alignment horizontal="center"/>
    </xf>
    <xf numFmtId="0" fontId="13" fillId="0" borderId="0" xfId="6" applyFont="1" applyFill="1" applyBorder="1" applyAlignment="1">
      <alignment horizontal="right"/>
    </xf>
    <xf numFmtId="10" fontId="14" fillId="0" borderId="0" xfId="7" applyNumberFormat="1" applyFont="1" applyFill="1" applyBorder="1" applyAlignment="1">
      <alignment horizontal="right"/>
    </xf>
    <xf numFmtId="0" fontId="14" fillId="0" borderId="1" xfId="6" applyFont="1" applyFill="1" applyBorder="1" applyAlignment="1">
      <alignment horizontal="center"/>
    </xf>
    <xf numFmtId="14" fontId="11" fillId="0" borderId="1" xfId="6" applyNumberFormat="1" applyFont="1" applyFill="1" applyBorder="1" applyAlignment="1"/>
    <xf numFmtId="14" fontId="11" fillId="0" borderId="0" xfId="6" applyNumberFormat="1" applyFont="1" applyFill="1" applyBorder="1" applyAlignment="1"/>
    <xf numFmtId="14" fontId="11" fillId="0" borderId="0" xfId="6" applyNumberFormat="1" applyFont="1" applyFill="1" applyBorder="1" applyAlignment="1">
      <alignment horizontal="center"/>
    </xf>
    <xf numFmtId="0" fontId="8" fillId="7" borderId="1" xfId="6" applyFont="1" applyFill="1" applyBorder="1" applyAlignment="1">
      <alignment horizontal="center" vertical="top" wrapText="1"/>
    </xf>
    <xf numFmtId="167" fontId="8" fillId="7" borderId="1" xfId="8" applyNumberFormat="1" applyFont="1" applyFill="1" applyBorder="1" applyAlignment="1">
      <alignment horizontal="center" vertical="top" wrapText="1"/>
    </xf>
    <xf numFmtId="3" fontId="8" fillId="7" borderId="1" xfId="8" applyNumberFormat="1" applyFont="1" applyFill="1" applyBorder="1" applyAlignment="1">
      <alignment horizontal="center" vertical="top" wrapText="1"/>
    </xf>
    <xf numFmtId="39" fontId="8" fillId="7" borderId="1" xfId="8" applyNumberFormat="1" applyFont="1" applyFill="1" applyBorder="1" applyAlignment="1">
      <alignment horizontal="center" vertical="top" wrapText="1"/>
    </xf>
    <xf numFmtId="10" fontId="8" fillId="7" borderId="2" xfId="7" applyNumberFormat="1" applyFont="1" applyFill="1" applyBorder="1" applyAlignment="1">
      <alignment horizontal="center" vertical="top" wrapText="1"/>
    </xf>
    <xf numFmtId="168" fontId="8" fillId="0" borderId="0" xfId="8" applyNumberFormat="1" applyFont="1" applyFill="1" applyBorder="1" applyAlignment="1">
      <alignment horizontal="center" vertical="top" wrapText="1"/>
    </xf>
    <xf numFmtId="43" fontId="15" fillId="0" borderId="0" xfId="8" applyFont="1" applyFill="1" applyBorder="1" applyAlignment="1">
      <alignment horizontal="center" vertical="top" wrapText="1"/>
    </xf>
    <xf numFmtId="167" fontId="8" fillId="0" borderId="0" xfId="8" applyNumberFormat="1" applyFont="1" applyFill="1" applyBorder="1" applyAlignment="1">
      <alignment horizontal="center" vertical="top" wrapText="1"/>
    </xf>
    <xf numFmtId="3" fontId="8" fillId="0" borderId="0" xfId="8" applyNumberFormat="1" applyFont="1" applyFill="1" applyBorder="1" applyAlignment="1">
      <alignment horizontal="center" vertical="top" wrapText="1"/>
    </xf>
    <xf numFmtId="39" fontId="8" fillId="0" borderId="0" xfId="8" applyNumberFormat="1" applyFont="1" applyFill="1" applyBorder="1" applyAlignment="1">
      <alignment horizontal="center" vertical="top" wrapText="1"/>
    </xf>
    <xf numFmtId="10" fontId="8" fillId="0" borderId="0" xfId="7" applyNumberFormat="1" applyFont="1" applyFill="1" applyBorder="1" applyAlignment="1">
      <alignment horizontal="center" vertical="top" wrapText="1"/>
    </xf>
    <xf numFmtId="3" fontId="9" fillId="0" borderId="0" xfId="6" applyNumberFormat="1"/>
    <xf numFmtId="39" fontId="9" fillId="0" borderId="0" xfId="6" applyNumberFormat="1"/>
    <xf numFmtId="10" fontId="9" fillId="0" borderId="0" xfId="6" applyNumberFormat="1"/>
    <xf numFmtId="168" fontId="9" fillId="0" borderId="0" xfId="6" applyNumberFormat="1" applyFill="1" applyBorder="1"/>
    <xf numFmtId="3" fontId="9" fillId="0" borderId="0" xfId="6" applyNumberFormat="1" applyFill="1" applyBorder="1"/>
    <xf numFmtId="39" fontId="9" fillId="0" borderId="0" xfId="6" applyNumberFormat="1" applyFill="1" applyBorder="1"/>
    <xf numFmtId="10" fontId="9" fillId="0" borderId="0" xfId="6" applyNumberFormat="1" applyFill="1" applyBorder="1"/>
    <xf numFmtId="0" fontId="16" fillId="0" borderId="0" xfId="6" applyFont="1"/>
    <xf numFmtId="0" fontId="16" fillId="0" borderId="0" xfId="6" applyFont="1" applyFill="1" applyBorder="1"/>
    <xf numFmtId="4" fontId="9" fillId="0" borderId="0" xfId="6" applyNumberFormat="1"/>
    <xf numFmtId="0" fontId="17" fillId="0" borderId="0" xfId="6" applyFont="1" applyBorder="1" applyAlignment="1">
      <alignment horizontal="left" vertical="top"/>
    </xf>
    <xf numFmtId="0" fontId="17" fillId="0" borderId="0" xfId="6" applyFont="1" applyFill="1" applyBorder="1" applyAlignment="1">
      <alignment horizontal="left" vertical="top"/>
    </xf>
    <xf numFmtId="10" fontId="18" fillId="0" borderId="0" xfId="6" applyNumberFormat="1" applyFont="1"/>
    <xf numFmtId="10" fontId="16" fillId="0" borderId="0" xfId="6" applyNumberFormat="1" applyFont="1"/>
    <xf numFmtId="0" fontId="18" fillId="0" borderId="0" xfId="6" applyFont="1" applyFill="1" applyBorder="1"/>
    <xf numFmtId="10" fontId="0" fillId="0" borderId="0" xfId="7" applyNumberFormat="1" applyFont="1"/>
    <xf numFmtId="0" fontId="17" fillId="8" borderId="0" xfId="6" applyFont="1" applyFill="1"/>
    <xf numFmtId="3" fontId="17" fillId="8" borderId="0" xfId="6" applyNumberFormat="1" applyFont="1" applyFill="1"/>
    <xf numFmtId="39" fontId="17" fillId="8" borderId="0" xfId="6" applyNumberFormat="1" applyFont="1" applyFill="1"/>
    <xf numFmtId="10" fontId="17" fillId="8" borderId="0" xfId="6" applyNumberFormat="1" applyFont="1" applyFill="1"/>
    <xf numFmtId="168" fontId="17" fillId="0" borderId="0" xfId="6" applyNumberFormat="1" applyFont="1" applyFill="1" applyBorder="1"/>
    <xf numFmtId="39" fontId="9" fillId="0" borderId="0" xfId="6" applyNumberFormat="1" applyFill="1"/>
    <xf numFmtId="0" fontId="9" fillId="0" borderId="0" xfId="6" applyFill="1"/>
    <xf numFmtId="0" fontId="17" fillId="0" borderId="0" xfId="6" applyFont="1" applyFill="1" applyBorder="1"/>
    <xf numFmtId="3" fontId="17" fillId="0" borderId="0" xfId="6" applyNumberFormat="1" applyFont="1" applyFill="1" applyBorder="1"/>
    <xf numFmtId="39" fontId="17" fillId="0" borderId="0" xfId="6" applyNumberFormat="1" applyFont="1" applyFill="1" applyBorder="1"/>
    <xf numFmtId="10" fontId="17" fillId="0" borderId="0" xfId="6" applyNumberFormat="1" applyFont="1" applyFill="1" applyBorder="1"/>
    <xf numFmtId="43" fontId="18" fillId="0" borderId="0" xfId="8" applyFont="1" applyFill="1"/>
    <xf numFmtId="169" fontId="9" fillId="0" borderId="0" xfId="6" applyNumberFormat="1"/>
    <xf numFmtId="4" fontId="9" fillId="0" borderId="0" xfId="6" applyNumberFormat="1" applyFill="1" applyBorder="1"/>
    <xf numFmtId="43" fontId="0" fillId="0" borderId="0" xfId="8" applyFont="1" applyFill="1" applyBorder="1"/>
    <xf numFmtId="43" fontId="18" fillId="9" borderId="0" xfId="8" applyFont="1" applyFill="1"/>
    <xf numFmtId="169" fontId="9" fillId="9" borderId="0" xfId="6" applyNumberFormat="1" applyFill="1"/>
    <xf numFmtId="0" fontId="19" fillId="7" borderId="0" xfId="6" applyFont="1" applyFill="1"/>
    <xf numFmtId="3" fontId="19" fillId="7" borderId="0" xfId="6" applyNumberFormat="1" applyFont="1" applyFill="1"/>
    <xf numFmtId="39" fontId="19" fillId="7" borderId="0" xfId="6" applyNumberFormat="1" applyFont="1" applyFill="1"/>
    <xf numFmtId="10" fontId="19" fillId="7" borderId="0" xfId="6" applyNumberFormat="1" applyFont="1" applyFill="1"/>
    <xf numFmtId="168" fontId="19" fillId="0" borderId="0" xfId="6" applyNumberFormat="1" applyFont="1" applyFill="1" applyBorder="1"/>
    <xf numFmtId="3" fontId="19" fillId="0" borderId="0" xfId="6" applyNumberFormat="1" applyFont="1" applyFill="1" applyBorder="1"/>
    <xf numFmtId="39" fontId="19" fillId="0" borderId="0" xfId="6" applyNumberFormat="1" applyFont="1" applyFill="1" applyBorder="1"/>
    <xf numFmtId="10" fontId="19" fillId="0" borderId="0" xfId="6" applyNumberFormat="1" applyFont="1" applyFill="1" applyBorder="1"/>
    <xf numFmtId="43" fontId="0" fillId="0" borderId="0" xfId="8" applyFont="1"/>
    <xf numFmtId="0" fontId="18" fillId="0" borderId="0" xfId="6" applyFont="1"/>
    <xf numFmtId="3" fontId="18" fillId="0" borderId="0" xfId="6" applyNumberFormat="1" applyFont="1"/>
    <xf numFmtId="39" fontId="18" fillId="0" borderId="0" xfId="6" applyNumberFormat="1" applyFont="1"/>
    <xf numFmtId="3" fontId="18" fillId="0" borderId="0" xfId="6" applyNumberFormat="1" applyFont="1" applyFill="1" applyBorder="1"/>
    <xf numFmtId="39" fontId="18" fillId="0" borderId="0" xfId="6" applyNumberFormat="1" applyFont="1" applyFill="1" applyBorder="1"/>
    <xf numFmtId="10" fontId="18" fillId="0" borderId="0" xfId="6" applyNumberFormat="1" applyFont="1" applyFill="1" applyBorder="1"/>
    <xf numFmtId="4" fontId="18" fillId="0" borderId="0" xfId="6" applyNumberFormat="1" applyFont="1" applyFill="1" applyBorder="1"/>
    <xf numFmtId="0" fontId="20" fillId="7" borderId="0" xfId="6" applyFont="1" applyFill="1"/>
    <xf numFmtId="3" fontId="20" fillId="7" borderId="0" xfId="6" applyNumberFormat="1" applyFont="1" applyFill="1"/>
    <xf numFmtId="168" fontId="20" fillId="0" borderId="0" xfId="6" applyNumberFormat="1" applyFont="1" applyFill="1" applyBorder="1"/>
    <xf numFmtId="0" fontId="21" fillId="0" borderId="0" xfId="6" applyFont="1" applyFill="1" applyBorder="1"/>
    <xf numFmtId="0" fontId="20" fillId="0" borderId="0" xfId="6" applyFont="1" applyFill="1" applyBorder="1"/>
    <xf numFmtId="3" fontId="20" fillId="0" borderId="0" xfId="6" applyNumberFormat="1" applyFont="1" applyFill="1" applyBorder="1"/>
    <xf numFmtId="39" fontId="20" fillId="0" borderId="0" xfId="6" applyNumberFormat="1" applyFont="1" applyFill="1" applyBorder="1"/>
    <xf numFmtId="10" fontId="20" fillId="0" borderId="0" xfId="6" applyNumberFormat="1" applyFont="1" applyFill="1" applyBorder="1"/>
    <xf numFmtId="0" fontId="21" fillId="0" borderId="0" xfId="6" applyFont="1"/>
    <xf numFmtId="43" fontId="9" fillId="0" borderId="0" xfId="6" applyNumberFormat="1"/>
    <xf numFmtId="0" fontId="22" fillId="0" borderId="0" xfId="6" applyFont="1" applyBorder="1" applyAlignment="1">
      <alignment horizontal="left" vertical="top"/>
    </xf>
    <xf numFmtId="39" fontId="22" fillId="8" borderId="0" xfId="6" applyNumberFormat="1" applyFont="1" applyFill="1"/>
    <xf numFmtId="10" fontId="22" fillId="8" borderId="0" xfId="6" applyNumberFormat="1" applyFont="1" applyFill="1"/>
    <xf numFmtId="10" fontId="9" fillId="9" borderId="0" xfId="6" applyNumberFormat="1" applyFill="1"/>
    <xf numFmtId="165" fontId="18" fillId="0" borderId="0" xfId="8" applyNumberFormat="1" applyFont="1" applyFill="1"/>
    <xf numFmtId="10" fontId="0" fillId="0" borderId="0" xfId="8" applyNumberFormat="1" applyFont="1"/>
    <xf numFmtId="10" fontId="8" fillId="7" borderId="0" xfId="7" applyNumberFormat="1" applyFont="1" applyFill="1" applyBorder="1" applyAlignment="1">
      <alignment horizontal="center" vertical="top" wrapText="1"/>
    </xf>
    <xf numFmtId="9" fontId="0" fillId="0" borderId="0" xfId="0" applyNumberFormat="1"/>
    <xf numFmtId="170" fontId="0" fillId="0" borderId="0" xfId="0" applyNumberFormat="1"/>
    <xf numFmtId="0" fontId="16" fillId="0" borderId="0" xfId="0" applyNumberFormat="1" applyFont="1" applyAlignment="1">
      <alignment horizontal="left" vertical="top" wrapText="1"/>
    </xf>
    <xf numFmtId="0" fontId="0" fillId="0" borderId="0" xfId="0" applyFill="1" applyBorder="1"/>
    <xf numFmtId="0" fontId="9" fillId="0" borderId="0" xfId="0" applyFont="1"/>
    <xf numFmtId="3" fontId="0" fillId="0" borderId="0" xfId="0" applyNumberFormat="1"/>
    <xf numFmtId="0" fontId="24" fillId="0" borderId="0" xfId="0" applyFont="1" applyAlignment="1">
      <alignment horizontal="justify" vertical="top" wrapText="1"/>
    </xf>
    <xf numFmtId="0" fontId="10" fillId="7" borderId="1" xfId="6" applyFont="1" applyFill="1" applyBorder="1" applyAlignment="1">
      <alignment horizontal="left" vertical="center" wrapText="1"/>
    </xf>
    <xf numFmtId="0" fontId="10" fillId="0" borderId="0" xfId="6" applyFont="1" applyFill="1" applyBorder="1" applyAlignment="1">
      <alignment horizontal="left" vertical="center" wrapText="1"/>
    </xf>
    <xf numFmtId="0" fontId="24" fillId="0" borderId="0" xfId="0" applyFont="1" applyAlignment="1">
      <alignment horizontal="justify" vertical="top" wrapText="1"/>
    </xf>
    <xf numFmtId="0" fontId="25" fillId="0" borderId="0" xfId="0" applyFont="1" applyAlignment="1">
      <alignment horizontal="left" vertical="top" wrapText="1"/>
    </xf>
    <xf numFmtId="0" fontId="16" fillId="0" borderId="0" xfId="6" applyNumberFormat="1" applyFont="1" applyAlignment="1">
      <alignment horizontal="justify" vertical="top" wrapText="1"/>
    </xf>
    <xf numFmtId="0" fontId="25" fillId="0" borderId="0" xfId="0" applyFont="1" applyAlignment="1">
      <alignment horizontal="justify" vertical="top" wrapText="1"/>
    </xf>
    <xf numFmtId="0" fontId="0" fillId="2" borderId="2" xfId="0" applyFill="1" applyBorder="1"/>
    <xf numFmtId="0" fontId="0" fillId="2" borderId="3" xfId="0" applyFill="1" applyBorder="1"/>
  </cellXfs>
  <cellStyles count="12">
    <cellStyle name="Comma" xfId="2" builtinId="3"/>
    <cellStyle name="Comma 2" xfId="8"/>
    <cellStyle name="Comma 2 2" xfId="10"/>
    <cellStyle name="Comma 3" xfId="11"/>
    <cellStyle name="Hyperlink" xfId="5" builtinId="8"/>
    <cellStyle name="Normal" xfId="0" builtinId="0"/>
    <cellStyle name="Normal 2" xfId="3"/>
    <cellStyle name="Normal 3" xfId="6"/>
    <cellStyle name="Normal 4" xfId="9"/>
    <cellStyle name="Percent" xfId="1" builtinId="5"/>
    <cellStyle name="Percent 2" xfId="4"/>
    <cellStyle name="Percent 3" xfId="7"/>
  </cellStyles>
  <dxfs count="0"/>
  <tableStyles count="0" defaultTableStyle="TableStyleMedium2" defaultPivotStyle="PivotStyleMedium9"/>
  <colors>
    <mruColors>
      <color rgb="FFFFFF99"/>
      <color rgb="FF00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14"/>
  <sheetViews>
    <sheetView workbookViewId="0">
      <pane xSplit="1" ySplit="1" topLeftCell="I1693" activePane="bottomRight" state="frozen"/>
      <selection pane="topRight" activeCell="B1" sqref="B1"/>
      <selection pane="bottomLeft" activeCell="A3" sqref="A3"/>
      <selection pane="bottomRight" activeCell="T1714" sqref="T1714"/>
    </sheetView>
  </sheetViews>
  <sheetFormatPr defaultRowHeight="12"/>
  <cols>
    <col min="1" max="1" width="14.28515625" style="1" bestFit="1" customWidth="1"/>
    <col min="2" max="5" width="12.7109375" style="7" customWidth="1"/>
    <col min="6" max="7" width="12.7109375" style="11" customWidth="1"/>
    <col min="8" max="8" width="12.7109375" style="1" customWidth="1"/>
    <col min="9" max="12" width="12.7109375" style="7" customWidth="1"/>
    <col min="13" max="14" width="12.7109375" style="14" customWidth="1"/>
    <col min="15" max="19" width="12.7109375" style="1" customWidth="1"/>
    <col min="20" max="21" width="12.7109375" style="19" customWidth="1"/>
    <col min="22" max="39" width="12.7109375" style="1" customWidth="1"/>
    <col min="40" max="16384" width="9.140625" style="1"/>
  </cols>
  <sheetData>
    <row r="1" spans="1:21" ht="36">
      <c r="A1" s="2" t="s">
        <v>4</v>
      </c>
      <c r="B1" s="3" t="s">
        <v>8</v>
      </c>
      <c r="C1" s="3" t="s">
        <v>9</v>
      </c>
      <c r="D1" s="3" t="s">
        <v>26</v>
      </c>
      <c r="E1" s="3" t="s">
        <v>18</v>
      </c>
      <c r="F1" s="8" t="s">
        <v>9</v>
      </c>
      <c r="G1" s="8" t="s">
        <v>18</v>
      </c>
      <c r="H1" s="2"/>
      <c r="I1" s="3" t="s">
        <v>15</v>
      </c>
      <c r="J1" s="3" t="s">
        <v>16</v>
      </c>
      <c r="K1" s="3" t="s">
        <v>26</v>
      </c>
      <c r="L1" s="3" t="s">
        <v>18</v>
      </c>
      <c r="M1" s="12" t="s">
        <v>16</v>
      </c>
      <c r="N1" s="12" t="s">
        <v>18</v>
      </c>
      <c r="O1" s="3"/>
      <c r="P1" s="2" t="s">
        <v>13</v>
      </c>
      <c r="Q1" s="2" t="s">
        <v>14</v>
      </c>
      <c r="R1" s="2" t="s">
        <v>25</v>
      </c>
      <c r="S1" s="2" t="s">
        <v>17</v>
      </c>
      <c r="T1" s="18" t="s">
        <v>14</v>
      </c>
      <c r="U1" s="18" t="s">
        <v>17</v>
      </c>
    </row>
    <row r="2" spans="1:21">
      <c r="A2" s="4">
        <v>40704</v>
      </c>
      <c r="B2" s="5"/>
      <c r="C2" s="5">
        <v>10</v>
      </c>
      <c r="D2" s="5">
        <v>5561.67</v>
      </c>
      <c r="E2" s="5">
        <v>5902.86</v>
      </c>
      <c r="F2" s="9"/>
      <c r="G2" s="9"/>
      <c r="H2" s="6"/>
      <c r="I2" s="5"/>
      <c r="J2" s="5"/>
      <c r="K2" s="5">
        <v>5561.67</v>
      </c>
      <c r="L2" s="5">
        <v>5902.86</v>
      </c>
      <c r="M2" s="13"/>
      <c r="N2" s="13"/>
      <c r="O2" s="6"/>
      <c r="P2" s="6"/>
      <c r="Q2" s="6"/>
      <c r="R2" s="6">
        <v>3711.26</v>
      </c>
      <c r="S2" s="6">
        <v>4102.79</v>
      </c>
    </row>
    <row r="3" spans="1:21">
      <c r="A3" s="4">
        <v>40707</v>
      </c>
      <c r="B3" s="5">
        <f t="shared" ref="B3:B66" si="0">B2</f>
        <v>0</v>
      </c>
      <c r="C3" s="5">
        <f t="shared" ref="C3:C6" si="1">C2</f>
        <v>10</v>
      </c>
      <c r="D3" s="5">
        <v>5563.34</v>
      </c>
      <c r="E3" s="5">
        <v>5904.63</v>
      </c>
      <c r="F3" s="10">
        <f>C3/C2-1</f>
        <v>0</v>
      </c>
      <c r="G3" s="10">
        <f>E3/E2-1</f>
        <v>2.9985464673054629E-4</v>
      </c>
      <c r="H3" s="6"/>
      <c r="I3" s="5">
        <f t="shared" ref="I3:I66" si="2">I2</f>
        <v>0</v>
      </c>
      <c r="J3" s="5">
        <f t="shared" ref="J3:J34" si="3">J2</f>
        <v>0</v>
      </c>
      <c r="K3" s="5">
        <v>5563.34</v>
      </c>
      <c r="L3" s="5">
        <v>5904.63</v>
      </c>
      <c r="M3" s="17" t="e">
        <f>J3/J2-1</f>
        <v>#DIV/0!</v>
      </c>
      <c r="N3" s="17">
        <f>K3/K2-1</f>
        <v>3.0026952336270618E-4</v>
      </c>
      <c r="O3" s="6"/>
      <c r="P3" s="6">
        <f t="shared" ref="P3:P66" si="4">P2</f>
        <v>0</v>
      </c>
      <c r="Q3" s="6">
        <f t="shared" ref="Q3:Q66" si="5">Q2</f>
        <v>0</v>
      </c>
      <c r="R3" s="6">
        <v>3714.05</v>
      </c>
      <c r="S3" s="6">
        <v>4106.08</v>
      </c>
      <c r="T3" s="19" t="e">
        <f>Q3/Q2-1</f>
        <v>#DIV/0!</v>
      </c>
      <c r="U3" s="19">
        <f>S3/S2-1</f>
        <v>8.018933457476507E-4</v>
      </c>
    </row>
    <row r="4" spans="1:21">
      <c r="A4" s="4">
        <v>40708</v>
      </c>
      <c r="B4" s="5">
        <f t="shared" si="0"/>
        <v>0</v>
      </c>
      <c r="C4" s="5">
        <f t="shared" si="1"/>
        <v>10</v>
      </c>
      <c r="D4" s="5">
        <v>5582.51</v>
      </c>
      <c r="E4" s="5">
        <v>5924.98</v>
      </c>
      <c r="F4" s="10">
        <f t="shared" ref="F4:F67" si="6">C4/C3-1</f>
        <v>0</v>
      </c>
      <c r="G4" s="10">
        <f t="shared" ref="G4:G67" si="7">E4/E3-1</f>
        <v>3.4464479569422668E-3</v>
      </c>
      <c r="H4" s="6"/>
      <c r="I4" s="5">
        <f t="shared" si="2"/>
        <v>0</v>
      </c>
      <c r="J4" s="5">
        <f t="shared" si="3"/>
        <v>0</v>
      </c>
      <c r="K4" s="5">
        <v>5582.51</v>
      </c>
      <c r="L4" s="5">
        <v>5924.98</v>
      </c>
      <c r="M4" s="17" t="e">
        <f t="shared" ref="M4:M67" si="8">J4/J3-1</f>
        <v>#DIV/0!</v>
      </c>
      <c r="N4" s="17">
        <f t="shared" ref="N4:N67" si="9">K4/K3-1</f>
        <v>3.445771784575502E-3</v>
      </c>
      <c r="O4" s="6"/>
      <c r="P4" s="6">
        <f t="shared" si="4"/>
        <v>0</v>
      </c>
      <c r="Q4" s="6">
        <f t="shared" si="5"/>
        <v>0</v>
      </c>
      <c r="R4" s="6">
        <v>3729.83</v>
      </c>
      <c r="S4" s="6">
        <v>4123.53</v>
      </c>
      <c r="T4" s="19" t="e">
        <f t="shared" ref="T4:T67" si="10">Q4/Q3-1</f>
        <v>#DIV/0!</v>
      </c>
      <c r="U4" s="19">
        <f t="shared" ref="U4:U67" si="11">S4/S3-1</f>
        <v>4.2497954253204462E-3</v>
      </c>
    </row>
    <row r="5" spans="1:21">
      <c r="A5" s="4">
        <v>40709</v>
      </c>
      <c r="B5" s="5">
        <f t="shared" si="0"/>
        <v>0</v>
      </c>
      <c r="C5" s="5">
        <f t="shared" si="1"/>
        <v>10</v>
      </c>
      <c r="D5" s="5">
        <v>5526.37</v>
      </c>
      <c r="E5" s="5">
        <v>5865.39</v>
      </c>
      <c r="F5" s="10">
        <f t="shared" si="6"/>
        <v>0</v>
      </c>
      <c r="G5" s="10">
        <f t="shared" si="7"/>
        <v>-1.0057417915334654E-2</v>
      </c>
      <c r="H5" s="6"/>
      <c r="I5" s="5">
        <f t="shared" si="2"/>
        <v>0</v>
      </c>
      <c r="J5" s="5">
        <f t="shared" si="3"/>
        <v>0</v>
      </c>
      <c r="K5" s="5">
        <v>5526.37</v>
      </c>
      <c r="L5" s="5">
        <v>5865.39</v>
      </c>
      <c r="M5" s="17" t="e">
        <f t="shared" si="8"/>
        <v>#DIV/0!</v>
      </c>
      <c r="N5" s="17">
        <f t="shared" si="9"/>
        <v>-1.0056408318122156E-2</v>
      </c>
      <c r="O5" s="6"/>
      <c r="P5" s="6">
        <f t="shared" si="4"/>
        <v>0</v>
      </c>
      <c r="Q5" s="6">
        <f t="shared" si="5"/>
        <v>0</v>
      </c>
      <c r="R5" s="6">
        <v>3700.99</v>
      </c>
      <c r="S5" s="6">
        <v>4091.64</v>
      </c>
      <c r="T5" s="19" t="e">
        <f t="shared" si="10"/>
        <v>#DIV/0!</v>
      </c>
      <c r="U5" s="19">
        <f t="shared" si="11"/>
        <v>-7.7336650879221702E-3</v>
      </c>
    </row>
    <row r="6" spans="1:21">
      <c r="A6" s="4">
        <v>40710</v>
      </c>
      <c r="B6" s="5">
        <f t="shared" si="0"/>
        <v>0</v>
      </c>
      <c r="C6" s="5">
        <f t="shared" si="1"/>
        <v>10</v>
      </c>
      <c r="D6" s="5">
        <v>5477.93</v>
      </c>
      <c r="E6" s="5">
        <v>5816.17</v>
      </c>
      <c r="F6" s="10">
        <f t="shared" si="6"/>
        <v>0</v>
      </c>
      <c r="G6" s="10">
        <f t="shared" si="7"/>
        <v>-8.3915988536141795E-3</v>
      </c>
      <c r="H6" s="6"/>
      <c r="I6" s="5">
        <f t="shared" si="2"/>
        <v>0</v>
      </c>
      <c r="J6" s="5">
        <f t="shared" si="3"/>
        <v>0</v>
      </c>
      <c r="K6" s="5">
        <v>5477.93</v>
      </c>
      <c r="L6" s="5">
        <v>5816.17</v>
      </c>
      <c r="M6" s="17" t="e">
        <f t="shared" si="8"/>
        <v>#DIV/0!</v>
      </c>
      <c r="N6" s="17">
        <f t="shared" si="9"/>
        <v>-8.765247350430716E-3</v>
      </c>
      <c r="O6" s="6"/>
      <c r="P6" s="6">
        <f t="shared" si="4"/>
        <v>0</v>
      </c>
      <c r="Q6" s="6">
        <f t="shared" si="5"/>
        <v>0</v>
      </c>
      <c r="R6" s="6">
        <v>3668.22</v>
      </c>
      <c r="S6" s="6">
        <v>4055.44</v>
      </c>
      <c r="T6" s="19" t="e">
        <f t="shared" si="10"/>
        <v>#DIV/0!</v>
      </c>
      <c r="U6" s="19">
        <f t="shared" si="11"/>
        <v>-8.8473081698291489E-3</v>
      </c>
    </row>
    <row r="7" spans="1:21">
      <c r="A7" s="4">
        <v>40711</v>
      </c>
      <c r="B7" s="5">
        <f t="shared" si="0"/>
        <v>0</v>
      </c>
      <c r="C7" s="5">
        <v>10.01</v>
      </c>
      <c r="D7" s="5">
        <v>5442.9</v>
      </c>
      <c r="E7" s="5">
        <v>5779.16</v>
      </c>
      <c r="F7" s="10">
        <f t="shared" si="6"/>
        <v>9.9999999999988987E-4</v>
      </c>
      <c r="G7" s="10">
        <f t="shared" si="7"/>
        <v>-6.363294057773472E-3</v>
      </c>
      <c r="H7" s="6"/>
      <c r="I7" s="5">
        <f t="shared" si="2"/>
        <v>0</v>
      </c>
      <c r="J7" s="5">
        <f t="shared" si="3"/>
        <v>0</v>
      </c>
      <c r="K7" s="5">
        <v>5442.9</v>
      </c>
      <c r="L7" s="5">
        <v>5779.16</v>
      </c>
      <c r="M7" s="17" t="e">
        <f t="shared" si="8"/>
        <v>#DIV/0!</v>
      </c>
      <c r="N7" s="17">
        <f t="shared" si="9"/>
        <v>-6.3947513020430335E-3</v>
      </c>
      <c r="O7" s="6"/>
      <c r="P7" s="6">
        <f t="shared" si="4"/>
        <v>0</v>
      </c>
      <c r="Q7" s="6">
        <f t="shared" si="5"/>
        <v>0</v>
      </c>
      <c r="R7" s="6">
        <v>3634.9</v>
      </c>
      <c r="S7" s="6">
        <v>4018.61</v>
      </c>
      <c r="T7" s="19" t="e">
        <f t="shared" si="10"/>
        <v>#DIV/0!</v>
      </c>
      <c r="U7" s="19">
        <f t="shared" si="11"/>
        <v>-9.0816286272266122E-3</v>
      </c>
    </row>
    <row r="8" spans="1:21">
      <c r="A8" s="4">
        <v>40714</v>
      </c>
      <c r="B8" s="5">
        <f t="shared" si="0"/>
        <v>0</v>
      </c>
      <c r="C8" s="5">
        <v>10.01</v>
      </c>
      <c r="D8" s="5">
        <v>5334.09</v>
      </c>
      <c r="E8" s="5">
        <v>5663.62</v>
      </c>
      <c r="F8" s="10">
        <f t="shared" si="6"/>
        <v>0</v>
      </c>
      <c r="G8" s="10">
        <f t="shared" si="7"/>
        <v>-1.9992524865205308E-2</v>
      </c>
      <c r="H8" s="6"/>
      <c r="I8" s="5">
        <f t="shared" si="2"/>
        <v>0</v>
      </c>
      <c r="J8" s="5">
        <f t="shared" si="3"/>
        <v>0</v>
      </c>
      <c r="K8" s="5">
        <v>5334.09</v>
      </c>
      <c r="L8" s="5">
        <v>5663.62</v>
      </c>
      <c r="M8" s="17" t="e">
        <f t="shared" si="8"/>
        <v>#DIV/0!</v>
      </c>
      <c r="N8" s="17">
        <f t="shared" si="9"/>
        <v>-1.9991181171801653E-2</v>
      </c>
      <c r="O8" s="6"/>
      <c r="P8" s="6">
        <f t="shared" si="4"/>
        <v>0</v>
      </c>
      <c r="Q8" s="6">
        <f t="shared" si="5"/>
        <v>0</v>
      </c>
      <c r="R8" s="6">
        <v>3486.14</v>
      </c>
      <c r="S8" s="6">
        <v>3854.14</v>
      </c>
      <c r="T8" s="19" t="e">
        <f t="shared" si="10"/>
        <v>#DIV/0!</v>
      </c>
      <c r="U8" s="19">
        <f t="shared" si="11"/>
        <v>-4.0927086728993367E-2</v>
      </c>
    </row>
    <row r="9" spans="1:21">
      <c r="A9" s="4">
        <v>40715</v>
      </c>
      <c r="B9" s="5">
        <f t="shared" si="0"/>
        <v>0</v>
      </c>
      <c r="C9" s="5">
        <v>10.01</v>
      </c>
      <c r="D9" s="5">
        <v>5345.71</v>
      </c>
      <c r="E9" s="5">
        <v>5675.96</v>
      </c>
      <c r="F9" s="10">
        <f t="shared" si="6"/>
        <v>0</v>
      </c>
      <c r="G9" s="10">
        <f t="shared" si="7"/>
        <v>2.1788184941786692E-3</v>
      </c>
      <c r="H9" s="6"/>
      <c r="I9" s="5">
        <f t="shared" si="2"/>
        <v>0</v>
      </c>
      <c r="J9" s="5">
        <f t="shared" si="3"/>
        <v>0</v>
      </c>
      <c r="K9" s="5">
        <v>5345.71</v>
      </c>
      <c r="L9" s="5">
        <v>5675.96</v>
      </c>
      <c r="M9" s="17" t="e">
        <f t="shared" si="8"/>
        <v>#DIV/0!</v>
      </c>
      <c r="N9" s="17">
        <f t="shared" si="9"/>
        <v>2.1784409336924604E-3</v>
      </c>
      <c r="O9" s="6"/>
      <c r="P9" s="6">
        <f t="shared" si="4"/>
        <v>0</v>
      </c>
      <c r="Q9" s="6">
        <f t="shared" si="5"/>
        <v>0</v>
      </c>
      <c r="R9" s="6">
        <v>3468.75</v>
      </c>
      <c r="S9" s="6">
        <v>3835.01</v>
      </c>
      <c r="T9" s="19" t="e">
        <f t="shared" si="10"/>
        <v>#DIV/0!</v>
      </c>
      <c r="U9" s="19">
        <f t="shared" si="11"/>
        <v>-4.9634938014705421E-3</v>
      </c>
    </row>
    <row r="10" spans="1:21">
      <c r="A10" s="4">
        <v>40716</v>
      </c>
      <c r="B10" s="5">
        <f t="shared" si="0"/>
        <v>0</v>
      </c>
      <c r="C10" s="5">
        <v>10.02</v>
      </c>
      <c r="D10" s="5">
        <v>5340.59</v>
      </c>
      <c r="E10" s="5">
        <v>5673.87</v>
      </c>
      <c r="F10" s="10">
        <f t="shared" si="6"/>
        <v>9.990009990010762E-4</v>
      </c>
      <c r="G10" s="10">
        <f t="shared" si="7"/>
        <v>-3.6821964918709593E-4</v>
      </c>
      <c r="H10" s="6"/>
      <c r="I10" s="5">
        <f t="shared" si="2"/>
        <v>0</v>
      </c>
      <c r="J10" s="5">
        <f t="shared" si="3"/>
        <v>0</v>
      </c>
      <c r="K10" s="5">
        <v>5340.59</v>
      </c>
      <c r="L10" s="5">
        <v>5673.87</v>
      </c>
      <c r="M10" s="17" t="e">
        <f t="shared" si="8"/>
        <v>#DIV/0!</v>
      </c>
      <c r="N10" s="17">
        <f t="shared" si="9"/>
        <v>-9.577773579187987E-4</v>
      </c>
      <c r="O10" s="6"/>
      <c r="P10" s="6">
        <f t="shared" si="4"/>
        <v>0</v>
      </c>
      <c r="Q10" s="6">
        <f t="shared" si="5"/>
        <v>0</v>
      </c>
      <c r="R10" s="6">
        <v>3437.3</v>
      </c>
      <c r="S10" s="6">
        <v>3802.38</v>
      </c>
      <c r="T10" s="19" t="e">
        <f t="shared" si="10"/>
        <v>#DIV/0!</v>
      </c>
      <c r="U10" s="19">
        <f t="shared" si="11"/>
        <v>-8.5084523899546793E-3</v>
      </c>
    </row>
    <row r="11" spans="1:21">
      <c r="A11" s="4">
        <v>40717</v>
      </c>
      <c r="B11" s="5">
        <f t="shared" si="0"/>
        <v>0</v>
      </c>
      <c r="C11" s="5">
        <v>10.029999999999999</v>
      </c>
      <c r="D11" s="5">
        <v>5374.86</v>
      </c>
      <c r="E11" s="5">
        <v>5711.09</v>
      </c>
      <c r="F11" s="10">
        <f t="shared" si="6"/>
        <v>9.9800399201588341E-4</v>
      </c>
      <c r="G11" s="10">
        <f t="shared" si="7"/>
        <v>6.5598965080271299E-3</v>
      </c>
      <c r="H11" s="6"/>
      <c r="I11" s="5">
        <f t="shared" si="2"/>
        <v>0</v>
      </c>
      <c r="J11" s="5">
        <f t="shared" si="3"/>
        <v>0</v>
      </c>
      <c r="K11" s="5">
        <v>5374.86</v>
      </c>
      <c r="L11" s="5">
        <v>5711.09</v>
      </c>
      <c r="M11" s="17" t="e">
        <f t="shared" si="8"/>
        <v>#DIV/0!</v>
      </c>
      <c r="N11" s="17">
        <f t="shared" si="9"/>
        <v>6.4168940135826968E-3</v>
      </c>
      <c r="O11" s="6"/>
      <c r="P11" s="6">
        <f t="shared" si="4"/>
        <v>0</v>
      </c>
      <c r="Q11" s="6">
        <f t="shared" si="5"/>
        <v>0</v>
      </c>
      <c r="R11" s="6">
        <v>3435.87</v>
      </c>
      <c r="S11" s="6">
        <v>3800.8</v>
      </c>
      <c r="T11" s="19" t="e">
        <f t="shared" si="10"/>
        <v>#DIV/0!</v>
      </c>
      <c r="U11" s="19">
        <f t="shared" si="11"/>
        <v>-4.1552922117193969E-4</v>
      </c>
    </row>
    <row r="12" spans="1:21">
      <c r="A12" s="4">
        <v>40718</v>
      </c>
      <c r="B12" s="5">
        <f t="shared" si="0"/>
        <v>0</v>
      </c>
      <c r="C12" s="5">
        <v>10.07</v>
      </c>
      <c r="D12" s="5">
        <v>5523.08</v>
      </c>
      <c r="E12" s="5">
        <v>5868.59</v>
      </c>
      <c r="F12" s="10">
        <f t="shared" si="6"/>
        <v>3.9880358923232162E-3</v>
      </c>
      <c r="G12" s="10">
        <f t="shared" si="7"/>
        <v>2.757792295341166E-2</v>
      </c>
      <c r="H12" s="6"/>
      <c r="I12" s="5">
        <f t="shared" si="2"/>
        <v>0</v>
      </c>
      <c r="J12" s="5">
        <f t="shared" si="3"/>
        <v>0</v>
      </c>
      <c r="K12" s="5">
        <v>5523.08</v>
      </c>
      <c r="L12" s="5">
        <v>5868.59</v>
      </c>
      <c r="M12" s="17" t="e">
        <f t="shared" si="8"/>
        <v>#DIV/0!</v>
      </c>
      <c r="N12" s="17">
        <f t="shared" si="9"/>
        <v>2.7576532225955797E-2</v>
      </c>
      <c r="O12" s="6"/>
      <c r="P12" s="6">
        <f t="shared" si="4"/>
        <v>0</v>
      </c>
      <c r="Q12" s="6">
        <f t="shared" si="5"/>
        <v>0</v>
      </c>
      <c r="R12" s="6">
        <v>3519.73</v>
      </c>
      <c r="S12" s="6">
        <v>3893.57</v>
      </c>
      <c r="T12" s="19" t="e">
        <f t="shared" si="10"/>
        <v>#DIV/0!</v>
      </c>
      <c r="U12" s="19">
        <f t="shared" si="11"/>
        <v>2.4408019364344336E-2</v>
      </c>
    </row>
    <row r="13" spans="1:21">
      <c r="A13" s="4">
        <v>40721</v>
      </c>
      <c r="B13" s="5">
        <f t="shared" si="0"/>
        <v>0</v>
      </c>
      <c r="C13" s="5">
        <v>10.1</v>
      </c>
      <c r="D13" s="5">
        <v>5584.34</v>
      </c>
      <c r="E13" s="5">
        <v>5933.67</v>
      </c>
      <c r="F13" s="10">
        <f t="shared" si="6"/>
        <v>2.9791459781529639E-3</v>
      </c>
      <c r="G13" s="10">
        <f t="shared" si="7"/>
        <v>1.1089546211270562E-2</v>
      </c>
      <c r="H13" s="6"/>
      <c r="I13" s="5">
        <f t="shared" si="2"/>
        <v>0</v>
      </c>
      <c r="J13" s="5">
        <f t="shared" si="3"/>
        <v>0</v>
      </c>
      <c r="K13" s="5">
        <v>5584.34</v>
      </c>
      <c r="L13" s="5">
        <v>5933.67</v>
      </c>
      <c r="M13" s="17" t="e">
        <f t="shared" si="8"/>
        <v>#DIV/0!</v>
      </c>
      <c r="N13" s="17">
        <f t="shared" si="9"/>
        <v>1.109163727485396E-2</v>
      </c>
      <c r="O13" s="6"/>
      <c r="P13" s="6">
        <f t="shared" si="4"/>
        <v>0</v>
      </c>
      <c r="Q13" s="6">
        <f t="shared" si="5"/>
        <v>0</v>
      </c>
      <c r="R13" s="6">
        <v>3551.58</v>
      </c>
      <c r="S13" s="6">
        <v>3928.8</v>
      </c>
      <c r="T13" s="19" t="e">
        <f t="shared" si="10"/>
        <v>#DIV/0!</v>
      </c>
      <c r="U13" s="19">
        <f t="shared" si="11"/>
        <v>9.0482513477347926E-3</v>
      </c>
    </row>
    <row r="14" spans="1:21">
      <c r="A14" s="4">
        <v>40722</v>
      </c>
      <c r="B14" s="5">
        <f t="shared" si="0"/>
        <v>0</v>
      </c>
      <c r="C14" s="5">
        <v>10.11</v>
      </c>
      <c r="D14" s="5">
        <v>5599.35</v>
      </c>
      <c r="E14" s="5">
        <v>5949.63</v>
      </c>
      <c r="F14" s="10">
        <f t="shared" si="6"/>
        <v>9.9009900990099098E-4</v>
      </c>
      <c r="G14" s="10">
        <f t="shared" si="7"/>
        <v>2.6897350206533943E-3</v>
      </c>
      <c r="H14" s="6"/>
      <c r="I14" s="5">
        <f t="shared" si="2"/>
        <v>0</v>
      </c>
      <c r="J14" s="5">
        <f t="shared" si="3"/>
        <v>0</v>
      </c>
      <c r="K14" s="5">
        <v>5599.35</v>
      </c>
      <c r="L14" s="5">
        <v>5949.63</v>
      </c>
      <c r="M14" s="17" t="e">
        <f t="shared" si="8"/>
        <v>#DIV/0!</v>
      </c>
      <c r="N14" s="17">
        <f t="shared" si="9"/>
        <v>2.6878735893589578E-3</v>
      </c>
      <c r="O14" s="6"/>
      <c r="P14" s="6">
        <f t="shared" si="4"/>
        <v>0</v>
      </c>
      <c r="Q14" s="6">
        <f t="shared" si="5"/>
        <v>0</v>
      </c>
      <c r="R14" s="6">
        <v>3583.07</v>
      </c>
      <c r="S14" s="6">
        <v>3963.64</v>
      </c>
      <c r="T14" s="19" t="e">
        <f t="shared" si="10"/>
        <v>#DIV/0!</v>
      </c>
      <c r="U14" s="19">
        <f t="shared" si="11"/>
        <v>8.8678476888617297E-3</v>
      </c>
    </row>
    <row r="15" spans="1:21">
      <c r="A15" s="4">
        <v>40723</v>
      </c>
      <c r="B15" s="5">
        <f t="shared" si="0"/>
        <v>0</v>
      </c>
      <c r="C15" s="5">
        <v>10.130000000000001</v>
      </c>
      <c r="D15" s="5">
        <v>5648.01</v>
      </c>
      <c r="E15" s="5">
        <v>6004.09</v>
      </c>
      <c r="F15" s="10">
        <f t="shared" si="6"/>
        <v>1.9782393669636189E-3</v>
      </c>
      <c r="G15" s="10">
        <f t="shared" si="7"/>
        <v>9.1535103863602529E-3</v>
      </c>
      <c r="H15" s="6"/>
      <c r="I15" s="5">
        <f t="shared" si="2"/>
        <v>0</v>
      </c>
      <c r="J15" s="5">
        <f t="shared" si="3"/>
        <v>0</v>
      </c>
      <c r="K15" s="5">
        <v>5648.01</v>
      </c>
      <c r="L15" s="5">
        <v>6004.09</v>
      </c>
      <c r="M15" s="17" t="e">
        <f t="shared" si="8"/>
        <v>#DIV/0!</v>
      </c>
      <c r="N15" s="17">
        <f t="shared" si="9"/>
        <v>8.690294409172461E-3</v>
      </c>
      <c r="O15" s="6"/>
      <c r="P15" s="6">
        <f t="shared" si="4"/>
        <v>0</v>
      </c>
      <c r="Q15" s="6">
        <f t="shared" si="5"/>
        <v>0</v>
      </c>
      <c r="R15" s="6">
        <v>3635.46</v>
      </c>
      <c r="S15" s="6">
        <v>4023.26</v>
      </c>
      <c r="T15" s="19" t="e">
        <f t="shared" si="10"/>
        <v>#DIV/0!</v>
      </c>
      <c r="U15" s="19">
        <f t="shared" si="11"/>
        <v>1.5041729319514419E-2</v>
      </c>
    </row>
    <row r="16" spans="1:21">
      <c r="A16" s="4">
        <v>40724</v>
      </c>
      <c r="B16" s="5">
        <f t="shared" si="0"/>
        <v>0</v>
      </c>
      <c r="C16" s="5">
        <v>10.15</v>
      </c>
      <c r="D16" s="5">
        <v>5686.26</v>
      </c>
      <c r="E16" s="5">
        <v>6045.54</v>
      </c>
      <c r="F16" s="10">
        <f t="shared" si="6"/>
        <v>1.9743336623889718E-3</v>
      </c>
      <c r="G16" s="10">
        <f t="shared" si="7"/>
        <v>6.9036273606823961E-3</v>
      </c>
      <c r="H16" s="6"/>
      <c r="I16" s="5">
        <f t="shared" si="2"/>
        <v>0</v>
      </c>
      <c r="J16" s="5">
        <f t="shared" si="3"/>
        <v>0</v>
      </c>
      <c r="K16" s="5">
        <v>5686.26</v>
      </c>
      <c r="L16" s="5">
        <v>6045.54</v>
      </c>
      <c r="M16" s="17" t="e">
        <f t="shared" si="8"/>
        <v>#DIV/0!</v>
      </c>
      <c r="N16" s="17">
        <f t="shared" si="9"/>
        <v>6.7722967912591248E-3</v>
      </c>
      <c r="O16" s="6"/>
      <c r="P16" s="6">
        <f t="shared" si="4"/>
        <v>0</v>
      </c>
      <c r="Q16" s="6">
        <f t="shared" si="5"/>
        <v>0</v>
      </c>
      <c r="R16" s="6">
        <v>3665.03</v>
      </c>
      <c r="S16" s="6">
        <v>4055.98</v>
      </c>
      <c r="T16" s="19" t="e">
        <f t="shared" si="10"/>
        <v>#DIV/0!</v>
      </c>
      <c r="U16" s="19">
        <f t="shared" si="11"/>
        <v>8.1327083012283641E-3</v>
      </c>
    </row>
    <row r="17" spans="1:21">
      <c r="A17" s="4">
        <v>40725</v>
      </c>
      <c r="B17" s="5">
        <f t="shared" si="0"/>
        <v>0</v>
      </c>
      <c r="C17" s="5">
        <v>10.16</v>
      </c>
      <c r="D17" s="5">
        <v>5680.28</v>
      </c>
      <c r="E17" s="5">
        <v>6039.18</v>
      </c>
      <c r="F17" s="10">
        <f t="shared" si="6"/>
        <v>9.852216748769127E-4</v>
      </c>
      <c r="G17" s="10">
        <f t="shared" si="7"/>
        <v>-1.0520152045970788E-3</v>
      </c>
      <c r="H17" s="6"/>
      <c r="I17" s="5">
        <f t="shared" si="2"/>
        <v>0</v>
      </c>
      <c r="J17" s="5">
        <f t="shared" si="3"/>
        <v>0</v>
      </c>
      <c r="K17" s="5">
        <v>5680.28</v>
      </c>
      <c r="L17" s="5">
        <v>6039.18</v>
      </c>
      <c r="M17" s="17" t="e">
        <f t="shared" si="8"/>
        <v>#DIV/0!</v>
      </c>
      <c r="N17" s="17">
        <f t="shared" si="9"/>
        <v>-1.0516578559546241E-3</v>
      </c>
      <c r="O17" s="6"/>
      <c r="P17" s="6">
        <f t="shared" si="4"/>
        <v>0</v>
      </c>
      <c r="Q17" s="6">
        <f t="shared" si="5"/>
        <v>0</v>
      </c>
      <c r="R17" s="6">
        <v>3674.98</v>
      </c>
      <c r="S17" s="6">
        <v>4066.99</v>
      </c>
      <c r="T17" s="19" t="e">
        <f t="shared" si="10"/>
        <v>#DIV/0!</v>
      </c>
      <c r="U17" s="19">
        <f t="shared" si="11"/>
        <v>2.7145104265799969E-3</v>
      </c>
    </row>
    <row r="18" spans="1:21">
      <c r="A18" s="4">
        <v>40728</v>
      </c>
      <c r="B18" s="5">
        <f t="shared" si="0"/>
        <v>0</v>
      </c>
      <c r="C18" s="5">
        <v>10.18</v>
      </c>
      <c r="D18" s="5">
        <v>5709.88</v>
      </c>
      <c r="E18" s="5">
        <v>6073.23</v>
      </c>
      <c r="F18" s="10">
        <f t="shared" si="6"/>
        <v>1.9685039370078705E-3</v>
      </c>
      <c r="G18" s="10">
        <f t="shared" si="7"/>
        <v>5.6381826671831892E-3</v>
      </c>
      <c r="H18" s="6"/>
      <c r="I18" s="5">
        <f t="shared" si="2"/>
        <v>0</v>
      </c>
      <c r="J18" s="5">
        <f t="shared" si="3"/>
        <v>0</v>
      </c>
      <c r="K18" s="5">
        <v>5709.88</v>
      </c>
      <c r="L18" s="5">
        <v>6073.23</v>
      </c>
      <c r="M18" s="17" t="e">
        <f t="shared" si="8"/>
        <v>#DIV/0!</v>
      </c>
      <c r="N18" s="17">
        <f t="shared" si="9"/>
        <v>5.2110107248235504E-3</v>
      </c>
      <c r="O18" s="6"/>
      <c r="P18" s="6">
        <f t="shared" si="4"/>
        <v>0</v>
      </c>
      <c r="Q18" s="6">
        <f t="shared" si="5"/>
        <v>0</v>
      </c>
      <c r="R18" s="6">
        <v>3712.15</v>
      </c>
      <c r="S18" s="6">
        <v>4108.13</v>
      </c>
      <c r="T18" s="19" t="e">
        <f t="shared" si="10"/>
        <v>#DIV/0!</v>
      </c>
      <c r="U18" s="19">
        <f t="shared" si="11"/>
        <v>1.0115589170369255E-2</v>
      </c>
    </row>
    <row r="19" spans="1:21">
      <c r="A19" s="4">
        <v>40729</v>
      </c>
      <c r="B19" s="5">
        <f t="shared" si="0"/>
        <v>0</v>
      </c>
      <c r="C19" s="5">
        <v>10.16</v>
      </c>
      <c r="D19" s="5">
        <v>5693.3</v>
      </c>
      <c r="E19" s="5">
        <v>6055.6</v>
      </c>
      <c r="F19" s="10">
        <f t="shared" si="6"/>
        <v>-1.9646365422396617E-3</v>
      </c>
      <c r="G19" s="10">
        <f t="shared" si="7"/>
        <v>-2.9029033973683172E-3</v>
      </c>
      <c r="H19" s="6"/>
      <c r="I19" s="5">
        <f t="shared" si="2"/>
        <v>0</v>
      </c>
      <c r="J19" s="5">
        <f t="shared" si="3"/>
        <v>0</v>
      </c>
      <c r="K19" s="5">
        <v>5693.3</v>
      </c>
      <c r="L19" s="5">
        <v>6055.6</v>
      </c>
      <c r="M19" s="17" t="e">
        <f t="shared" si="8"/>
        <v>#DIV/0!</v>
      </c>
      <c r="N19" s="17">
        <f t="shared" si="9"/>
        <v>-2.9037387826014172E-3</v>
      </c>
      <c r="O19" s="6"/>
      <c r="P19" s="6">
        <f t="shared" si="4"/>
        <v>0</v>
      </c>
      <c r="Q19" s="6">
        <f t="shared" si="5"/>
        <v>0</v>
      </c>
      <c r="R19" s="6">
        <v>3729.24</v>
      </c>
      <c r="S19" s="6">
        <v>4127.21</v>
      </c>
      <c r="T19" s="19" t="e">
        <f t="shared" si="10"/>
        <v>#DIV/0!</v>
      </c>
      <c r="U19" s="19">
        <f t="shared" si="11"/>
        <v>4.6444489341865847E-3</v>
      </c>
    </row>
    <row r="20" spans="1:21">
      <c r="A20" s="4">
        <v>40730</v>
      </c>
      <c r="B20" s="5">
        <f t="shared" si="0"/>
        <v>0</v>
      </c>
      <c r="C20" s="5">
        <v>10.16</v>
      </c>
      <c r="D20" s="5">
        <v>5686.09</v>
      </c>
      <c r="E20" s="5">
        <v>6047.93</v>
      </c>
      <c r="F20" s="10">
        <f t="shared" si="6"/>
        <v>0</v>
      </c>
      <c r="G20" s="10">
        <f t="shared" si="7"/>
        <v>-1.2665962084682514E-3</v>
      </c>
      <c r="H20" s="6"/>
      <c r="I20" s="5">
        <f t="shared" si="2"/>
        <v>0</v>
      </c>
      <c r="J20" s="5">
        <f t="shared" si="3"/>
        <v>0</v>
      </c>
      <c r="K20" s="5">
        <v>5686.09</v>
      </c>
      <c r="L20" s="5">
        <v>6047.93</v>
      </c>
      <c r="M20" s="17" t="e">
        <f t="shared" si="8"/>
        <v>#DIV/0!</v>
      </c>
      <c r="N20" s="17">
        <f t="shared" si="9"/>
        <v>-1.2664008571479091E-3</v>
      </c>
      <c r="O20" s="6"/>
      <c r="P20" s="6">
        <f t="shared" si="4"/>
        <v>0</v>
      </c>
      <c r="Q20" s="6">
        <f t="shared" si="5"/>
        <v>0</v>
      </c>
      <c r="R20" s="6">
        <v>3738.37</v>
      </c>
      <c r="S20" s="6">
        <v>4137.32</v>
      </c>
      <c r="T20" s="19" t="e">
        <f t="shared" si="10"/>
        <v>#DIV/0!</v>
      </c>
      <c r="U20" s="19">
        <f t="shared" si="11"/>
        <v>2.4495967009190434E-3</v>
      </c>
    </row>
    <row r="21" spans="1:21">
      <c r="A21" s="4">
        <v>40731</v>
      </c>
      <c r="B21" s="5">
        <f t="shared" si="0"/>
        <v>0</v>
      </c>
      <c r="C21" s="5">
        <v>10.27</v>
      </c>
      <c r="D21" s="5">
        <v>5784.76</v>
      </c>
      <c r="E21" s="5">
        <v>6153.25</v>
      </c>
      <c r="F21" s="10">
        <f t="shared" si="6"/>
        <v>1.0826771653543288E-2</v>
      </c>
      <c r="G21" s="10">
        <f t="shared" si="7"/>
        <v>1.7414222717524686E-2</v>
      </c>
      <c r="H21" s="6"/>
      <c r="I21" s="5">
        <f t="shared" si="2"/>
        <v>0</v>
      </c>
      <c r="J21" s="5">
        <f t="shared" si="3"/>
        <v>0</v>
      </c>
      <c r="K21" s="5">
        <v>5784.76</v>
      </c>
      <c r="L21" s="5">
        <v>6153.25</v>
      </c>
      <c r="M21" s="17" t="e">
        <f t="shared" si="8"/>
        <v>#DIV/0!</v>
      </c>
      <c r="N21" s="17">
        <f t="shared" si="9"/>
        <v>1.7352873415651171E-2</v>
      </c>
      <c r="O21" s="6"/>
      <c r="P21" s="6">
        <f t="shared" si="4"/>
        <v>0</v>
      </c>
      <c r="Q21" s="6">
        <f t="shared" si="5"/>
        <v>0</v>
      </c>
      <c r="R21" s="6">
        <v>3779.52</v>
      </c>
      <c r="S21" s="6">
        <v>4186.76</v>
      </c>
      <c r="T21" s="19" t="e">
        <f t="shared" si="10"/>
        <v>#DIV/0!</v>
      </c>
      <c r="U21" s="19">
        <f t="shared" si="11"/>
        <v>1.1949764581903333E-2</v>
      </c>
    </row>
    <row r="22" spans="1:21">
      <c r="A22" s="4">
        <v>40732</v>
      </c>
      <c r="B22" s="5">
        <f t="shared" si="0"/>
        <v>0</v>
      </c>
      <c r="C22" s="5">
        <v>10.17</v>
      </c>
      <c r="D22" s="5">
        <v>5712.78</v>
      </c>
      <c r="E22" s="5">
        <v>6077.75</v>
      </c>
      <c r="F22" s="10">
        <f t="shared" si="6"/>
        <v>-9.7370983446932735E-3</v>
      </c>
      <c r="G22" s="10">
        <f t="shared" si="7"/>
        <v>-1.2269938650306789E-2</v>
      </c>
      <c r="H22" s="6"/>
      <c r="I22" s="5">
        <f t="shared" si="2"/>
        <v>0</v>
      </c>
      <c r="J22" s="5">
        <f t="shared" si="3"/>
        <v>0</v>
      </c>
      <c r="K22" s="5">
        <v>5712.78</v>
      </c>
      <c r="L22" s="5">
        <v>6077.75</v>
      </c>
      <c r="M22" s="17" t="e">
        <f t="shared" si="8"/>
        <v>#DIV/0!</v>
      </c>
      <c r="N22" s="17">
        <f t="shared" si="9"/>
        <v>-1.244303998783014E-2</v>
      </c>
      <c r="O22" s="6"/>
      <c r="P22" s="6">
        <f t="shared" si="4"/>
        <v>0</v>
      </c>
      <c r="Q22" s="6">
        <f t="shared" si="5"/>
        <v>0</v>
      </c>
      <c r="R22" s="6">
        <v>3734.69</v>
      </c>
      <c r="S22" s="6">
        <v>4137.51</v>
      </c>
      <c r="T22" s="19" t="e">
        <f t="shared" si="10"/>
        <v>#DIV/0!</v>
      </c>
      <c r="U22" s="19">
        <f t="shared" si="11"/>
        <v>-1.1763272793281709E-2</v>
      </c>
    </row>
    <row r="23" spans="1:21">
      <c r="A23" s="4">
        <v>40735</v>
      </c>
      <c r="B23" s="5">
        <f t="shared" si="0"/>
        <v>0</v>
      </c>
      <c r="C23" s="5">
        <v>10.11</v>
      </c>
      <c r="D23" s="5">
        <v>5669.86</v>
      </c>
      <c r="E23" s="5">
        <v>6032.47</v>
      </c>
      <c r="F23" s="10">
        <f t="shared" si="6"/>
        <v>-5.8997050147493457E-3</v>
      </c>
      <c r="G23" s="10">
        <f t="shared" si="7"/>
        <v>-7.4501254576117004E-3</v>
      </c>
      <c r="H23" s="6"/>
      <c r="I23" s="5">
        <f t="shared" si="2"/>
        <v>0</v>
      </c>
      <c r="J23" s="5">
        <f t="shared" si="3"/>
        <v>0</v>
      </c>
      <c r="K23" s="5">
        <v>5669.86</v>
      </c>
      <c r="L23" s="5">
        <v>6032.47</v>
      </c>
      <c r="M23" s="17" t="e">
        <f t="shared" si="8"/>
        <v>#DIV/0!</v>
      </c>
      <c r="N23" s="17">
        <f t="shared" si="9"/>
        <v>-7.5129796701430829E-3</v>
      </c>
      <c r="O23" s="6"/>
      <c r="P23" s="6">
        <f t="shared" si="4"/>
        <v>0</v>
      </c>
      <c r="Q23" s="6">
        <f t="shared" si="5"/>
        <v>0</v>
      </c>
      <c r="R23" s="6">
        <v>3718.22</v>
      </c>
      <c r="S23" s="6">
        <v>4119.26</v>
      </c>
      <c r="T23" s="19" t="e">
        <f t="shared" si="10"/>
        <v>#DIV/0!</v>
      </c>
      <c r="U23" s="19">
        <f t="shared" si="11"/>
        <v>-4.4108654722284646E-3</v>
      </c>
    </row>
    <row r="24" spans="1:21">
      <c r="A24" s="4">
        <v>40736</v>
      </c>
      <c r="B24" s="5">
        <f t="shared" si="0"/>
        <v>0</v>
      </c>
      <c r="C24" s="5">
        <v>9.99</v>
      </c>
      <c r="D24" s="5">
        <v>5590.51</v>
      </c>
      <c r="E24" s="5">
        <v>5948.1</v>
      </c>
      <c r="F24" s="10">
        <f t="shared" si="6"/>
        <v>-1.1869436201780381E-2</v>
      </c>
      <c r="G24" s="10">
        <f t="shared" si="7"/>
        <v>-1.3985979209179655E-2</v>
      </c>
      <c r="H24" s="6"/>
      <c r="I24" s="5">
        <f t="shared" si="2"/>
        <v>0</v>
      </c>
      <c r="J24" s="5">
        <f t="shared" si="3"/>
        <v>0</v>
      </c>
      <c r="K24" s="5">
        <v>5590.51</v>
      </c>
      <c r="L24" s="5">
        <v>5948.1</v>
      </c>
      <c r="M24" s="17" t="e">
        <f t="shared" si="8"/>
        <v>#DIV/0!</v>
      </c>
      <c r="N24" s="17">
        <f t="shared" si="9"/>
        <v>-1.399505455161143E-2</v>
      </c>
      <c r="O24" s="6"/>
      <c r="P24" s="6">
        <f t="shared" si="4"/>
        <v>0</v>
      </c>
      <c r="Q24" s="6">
        <f t="shared" si="5"/>
        <v>0</v>
      </c>
      <c r="R24" s="6">
        <v>3676.31</v>
      </c>
      <c r="S24" s="6">
        <v>4072.84</v>
      </c>
      <c r="T24" s="19" t="e">
        <f t="shared" si="10"/>
        <v>#DIV/0!</v>
      </c>
      <c r="U24" s="19">
        <f t="shared" si="11"/>
        <v>-1.1269014337526695E-2</v>
      </c>
    </row>
    <row r="25" spans="1:21">
      <c r="A25" s="4">
        <v>40737</v>
      </c>
      <c r="B25" s="5">
        <f t="shared" si="0"/>
        <v>0</v>
      </c>
      <c r="C25" s="5">
        <v>10.08</v>
      </c>
      <c r="D25" s="5">
        <v>5650.34</v>
      </c>
      <c r="E25" s="5">
        <v>6011.76</v>
      </c>
      <c r="F25" s="10">
        <f t="shared" si="6"/>
        <v>9.009009009008917E-3</v>
      </c>
      <c r="G25" s="10">
        <f t="shared" si="7"/>
        <v>1.0702577293589588E-2</v>
      </c>
      <c r="H25" s="6"/>
      <c r="I25" s="5">
        <f t="shared" si="2"/>
        <v>0</v>
      </c>
      <c r="J25" s="5">
        <f t="shared" si="3"/>
        <v>0</v>
      </c>
      <c r="K25" s="5">
        <v>5650.34</v>
      </c>
      <c r="L25" s="5">
        <v>6011.76</v>
      </c>
      <c r="M25" s="17" t="e">
        <f t="shared" si="8"/>
        <v>#DIV/0!</v>
      </c>
      <c r="N25" s="17">
        <f t="shared" si="9"/>
        <v>1.0702064749012141E-2</v>
      </c>
      <c r="O25" s="6"/>
      <c r="P25" s="6">
        <f t="shared" si="4"/>
        <v>0</v>
      </c>
      <c r="Q25" s="6">
        <f t="shared" si="5"/>
        <v>0</v>
      </c>
      <c r="R25" s="6">
        <v>3735.41</v>
      </c>
      <c r="S25" s="6">
        <v>4138.43</v>
      </c>
      <c r="T25" s="19" t="e">
        <f t="shared" si="10"/>
        <v>#DIV/0!</v>
      </c>
      <c r="U25" s="19">
        <f t="shared" si="11"/>
        <v>1.6104241757594284E-2</v>
      </c>
    </row>
    <row r="26" spans="1:21">
      <c r="A26" s="4">
        <v>40738</v>
      </c>
      <c r="B26" s="5">
        <f t="shared" si="0"/>
        <v>0</v>
      </c>
      <c r="C26" s="5">
        <v>10.11</v>
      </c>
      <c r="D26" s="5">
        <v>5665.1</v>
      </c>
      <c r="E26" s="5">
        <v>6029.96</v>
      </c>
      <c r="F26" s="10">
        <f t="shared" si="6"/>
        <v>2.9761904761904656E-3</v>
      </c>
      <c r="G26" s="10">
        <f t="shared" si="7"/>
        <v>3.0273996300584916E-3</v>
      </c>
      <c r="H26" s="6"/>
      <c r="I26" s="5">
        <f t="shared" si="2"/>
        <v>0</v>
      </c>
      <c r="J26" s="5">
        <f t="shared" si="3"/>
        <v>0</v>
      </c>
      <c r="K26" s="5">
        <v>5665.1</v>
      </c>
      <c r="L26" s="5">
        <v>6029.96</v>
      </c>
      <c r="M26" s="17" t="e">
        <f t="shared" si="8"/>
        <v>#DIV/0!</v>
      </c>
      <c r="N26" s="17">
        <f t="shared" si="9"/>
        <v>2.6122321842578788E-3</v>
      </c>
      <c r="O26" s="6"/>
      <c r="P26" s="6">
        <f t="shared" si="4"/>
        <v>0</v>
      </c>
      <c r="Q26" s="6">
        <f t="shared" si="5"/>
        <v>0</v>
      </c>
      <c r="R26" s="6">
        <v>3742.13</v>
      </c>
      <c r="S26" s="6">
        <v>4148.25</v>
      </c>
      <c r="T26" s="19" t="e">
        <f t="shared" si="10"/>
        <v>#DIV/0!</v>
      </c>
      <c r="U26" s="19">
        <f t="shared" si="11"/>
        <v>2.3728805368219419E-3</v>
      </c>
    </row>
    <row r="27" spans="1:21">
      <c r="A27" s="4">
        <v>40739</v>
      </c>
      <c r="B27" s="5">
        <f t="shared" si="0"/>
        <v>0</v>
      </c>
      <c r="C27" s="5">
        <v>10.1</v>
      </c>
      <c r="D27" s="5">
        <v>5649.57</v>
      </c>
      <c r="E27" s="5">
        <v>6013.89</v>
      </c>
      <c r="F27" s="10">
        <f t="shared" si="6"/>
        <v>-9.8911968348169843E-4</v>
      </c>
      <c r="G27" s="10">
        <f t="shared" si="7"/>
        <v>-2.6650259703214774E-3</v>
      </c>
      <c r="H27" s="6"/>
      <c r="I27" s="5">
        <f t="shared" si="2"/>
        <v>0</v>
      </c>
      <c r="J27" s="5">
        <f t="shared" si="3"/>
        <v>0</v>
      </c>
      <c r="K27" s="5">
        <v>5649.57</v>
      </c>
      <c r="L27" s="5">
        <v>6013.89</v>
      </c>
      <c r="M27" s="17" t="e">
        <f t="shared" si="8"/>
        <v>#DIV/0!</v>
      </c>
      <c r="N27" s="17">
        <f t="shared" si="9"/>
        <v>-2.7413461368732683E-3</v>
      </c>
      <c r="O27" s="6"/>
      <c r="P27" s="6">
        <f t="shared" si="4"/>
        <v>0</v>
      </c>
      <c r="Q27" s="6">
        <f t="shared" si="5"/>
        <v>0</v>
      </c>
      <c r="R27" s="6">
        <v>3742.47</v>
      </c>
      <c r="S27" s="6">
        <v>4148.8999999999996</v>
      </c>
      <c r="T27" s="19" t="e">
        <f t="shared" si="10"/>
        <v>#DIV/0!</v>
      </c>
      <c r="U27" s="19">
        <f t="shared" si="11"/>
        <v>1.5669258120887264E-4</v>
      </c>
    </row>
    <row r="28" spans="1:21">
      <c r="A28" s="4">
        <v>40742</v>
      </c>
      <c r="B28" s="5">
        <f t="shared" si="0"/>
        <v>0</v>
      </c>
      <c r="C28" s="5">
        <v>10.1</v>
      </c>
      <c r="D28" s="5">
        <v>5642.14</v>
      </c>
      <c r="E28" s="5">
        <v>6006.19</v>
      </c>
      <c r="F28" s="10">
        <f t="shared" si="6"/>
        <v>0</v>
      </c>
      <c r="G28" s="10">
        <f t="shared" si="7"/>
        <v>-1.2803692784538745E-3</v>
      </c>
      <c r="H28" s="6"/>
      <c r="I28" s="5">
        <f t="shared" si="2"/>
        <v>0</v>
      </c>
      <c r="J28" s="5">
        <f t="shared" si="3"/>
        <v>0</v>
      </c>
      <c r="K28" s="5">
        <v>5642.14</v>
      </c>
      <c r="L28" s="5">
        <v>6006.19</v>
      </c>
      <c r="M28" s="17" t="e">
        <f t="shared" si="8"/>
        <v>#DIV/0!</v>
      </c>
      <c r="N28" s="17">
        <f t="shared" si="9"/>
        <v>-1.3151443384186168E-3</v>
      </c>
      <c r="O28" s="6"/>
      <c r="P28" s="6">
        <f t="shared" si="4"/>
        <v>0</v>
      </c>
      <c r="Q28" s="6">
        <f t="shared" si="5"/>
        <v>0</v>
      </c>
      <c r="R28" s="6">
        <v>3752.63</v>
      </c>
      <c r="S28" s="6">
        <v>4160.1499999999996</v>
      </c>
      <c r="T28" s="19" t="e">
        <f t="shared" si="10"/>
        <v>#DIV/0!</v>
      </c>
      <c r="U28" s="19">
        <f t="shared" si="11"/>
        <v>2.7115621007978152E-3</v>
      </c>
    </row>
    <row r="29" spans="1:21">
      <c r="A29" s="4">
        <v>40743</v>
      </c>
      <c r="B29" s="5">
        <f t="shared" si="0"/>
        <v>0</v>
      </c>
      <c r="C29" s="5">
        <v>10.15</v>
      </c>
      <c r="D29" s="5">
        <v>5678.19</v>
      </c>
      <c r="E29" s="5">
        <v>6046.7</v>
      </c>
      <c r="F29" s="10">
        <f t="shared" si="6"/>
        <v>4.9504950495049549E-3</v>
      </c>
      <c r="G29" s="10">
        <f t="shared" si="7"/>
        <v>6.7447083758589432E-3</v>
      </c>
      <c r="H29" s="6"/>
      <c r="I29" s="5">
        <f t="shared" si="2"/>
        <v>0</v>
      </c>
      <c r="J29" s="5">
        <f t="shared" si="3"/>
        <v>0</v>
      </c>
      <c r="K29" s="5">
        <v>5678.19</v>
      </c>
      <c r="L29" s="5">
        <v>6046.7</v>
      </c>
      <c r="M29" s="17" t="e">
        <f t="shared" si="8"/>
        <v>#DIV/0!</v>
      </c>
      <c r="N29" s="17">
        <f t="shared" si="9"/>
        <v>6.3894196173790441E-3</v>
      </c>
      <c r="O29" s="6"/>
      <c r="P29" s="6">
        <f t="shared" si="4"/>
        <v>0</v>
      </c>
      <c r="Q29" s="6">
        <f t="shared" si="5"/>
        <v>0</v>
      </c>
      <c r="R29" s="6">
        <v>3771.32</v>
      </c>
      <c r="S29" s="6">
        <v>4181.51</v>
      </c>
      <c r="T29" s="19" t="e">
        <f t="shared" si="10"/>
        <v>#DIV/0!</v>
      </c>
      <c r="U29" s="19">
        <f t="shared" si="11"/>
        <v>5.1344302489093607E-3</v>
      </c>
    </row>
    <row r="30" spans="1:21">
      <c r="A30" s="4">
        <v>40744</v>
      </c>
      <c r="B30" s="5">
        <f t="shared" si="0"/>
        <v>0</v>
      </c>
      <c r="C30" s="5">
        <v>10.07</v>
      </c>
      <c r="D30" s="5">
        <v>5624.94</v>
      </c>
      <c r="E30" s="5">
        <v>5990.13</v>
      </c>
      <c r="F30" s="10">
        <f t="shared" si="6"/>
        <v>-7.8817733990147465E-3</v>
      </c>
      <c r="G30" s="10">
        <f t="shared" si="7"/>
        <v>-9.3555162319942653E-3</v>
      </c>
      <c r="H30" s="6"/>
      <c r="I30" s="5">
        <f t="shared" si="2"/>
        <v>0</v>
      </c>
      <c r="J30" s="5">
        <f t="shared" si="3"/>
        <v>0</v>
      </c>
      <c r="K30" s="5">
        <v>5624.94</v>
      </c>
      <c r="L30" s="5">
        <v>5990.13</v>
      </c>
      <c r="M30" s="17" t="e">
        <f t="shared" si="8"/>
        <v>#DIV/0!</v>
      </c>
      <c r="N30" s="17">
        <f t="shared" si="9"/>
        <v>-9.3779884082779708E-3</v>
      </c>
      <c r="O30" s="6"/>
      <c r="P30" s="6">
        <f t="shared" si="4"/>
        <v>0</v>
      </c>
      <c r="Q30" s="6">
        <f t="shared" si="5"/>
        <v>0</v>
      </c>
      <c r="R30" s="6">
        <v>3753.21</v>
      </c>
      <c r="S30" s="6">
        <v>4163.37</v>
      </c>
      <c r="T30" s="19" t="e">
        <f t="shared" si="10"/>
        <v>#DIV/0!</v>
      </c>
      <c r="U30" s="19">
        <f t="shared" si="11"/>
        <v>-4.3381457894398068E-3</v>
      </c>
    </row>
    <row r="31" spans="1:21">
      <c r="A31" s="4">
        <v>40745</v>
      </c>
      <c r="B31" s="5">
        <f t="shared" si="0"/>
        <v>0</v>
      </c>
      <c r="C31" s="5">
        <v>10.039999999999999</v>
      </c>
      <c r="D31" s="5">
        <v>5599.67</v>
      </c>
      <c r="E31" s="5">
        <v>5963.22</v>
      </c>
      <c r="F31" s="10">
        <f t="shared" si="6"/>
        <v>-2.9791459781530749E-3</v>
      </c>
      <c r="G31" s="10">
        <f t="shared" si="7"/>
        <v>-4.4923899815195734E-3</v>
      </c>
      <c r="H31" s="6"/>
      <c r="I31" s="5">
        <f t="shared" si="2"/>
        <v>0</v>
      </c>
      <c r="J31" s="5">
        <f t="shared" si="3"/>
        <v>0</v>
      </c>
      <c r="K31" s="5">
        <v>5599.67</v>
      </c>
      <c r="L31" s="5">
        <v>5963.22</v>
      </c>
      <c r="M31" s="17" t="e">
        <f t="shared" si="8"/>
        <v>#DIV/0!</v>
      </c>
      <c r="N31" s="17">
        <f t="shared" si="9"/>
        <v>-4.4924923643628878E-3</v>
      </c>
      <c r="O31" s="6"/>
      <c r="P31" s="6">
        <f t="shared" si="4"/>
        <v>0</v>
      </c>
      <c r="Q31" s="6">
        <f t="shared" si="5"/>
        <v>0</v>
      </c>
      <c r="R31" s="6">
        <v>3735.22</v>
      </c>
      <c r="S31" s="6">
        <v>4144.55</v>
      </c>
      <c r="T31" s="19" t="e">
        <f t="shared" si="10"/>
        <v>#DIV/0!</v>
      </c>
      <c r="U31" s="19">
        <f t="shared" si="11"/>
        <v>-4.5203765219040681E-3</v>
      </c>
    </row>
    <row r="32" spans="1:21">
      <c r="A32" s="4">
        <v>40746</v>
      </c>
      <c r="B32" s="5">
        <f t="shared" si="0"/>
        <v>0</v>
      </c>
      <c r="C32" s="5">
        <v>10.16</v>
      </c>
      <c r="D32" s="5">
        <v>5690.77</v>
      </c>
      <c r="E32" s="5">
        <v>6060.24</v>
      </c>
      <c r="F32" s="10">
        <f t="shared" si="6"/>
        <v>1.195219123505975E-2</v>
      </c>
      <c r="G32" s="10">
        <f t="shared" si="7"/>
        <v>1.6269733466147462E-2</v>
      </c>
      <c r="H32" s="6"/>
      <c r="I32" s="5">
        <f t="shared" si="2"/>
        <v>0</v>
      </c>
      <c r="J32" s="5">
        <f t="shared" si="3"/>
        <v>0</v>
      </c>
      <c r="K32" s="5">
        <v>5690.77</v>
      </c>
      <c r="L32" s="5">
        <v>6060.24</v>
      </c>
      <c r="M32" s="17" t="e">
        <f t="shared" si="8"/>
        <v>#DIV/0!</v>
      </c>
      <c r="N32" s="17">
        <f t="shared" si="9"/>
        <v>1.6268815840933648E-2</v>
      </c>
      <c r="O32" s="6"/>
      <c r="P32" s="6">
        <f t="shared" si="4"/>
        <v>0</v>
      </c>
      <c r="Q32" s="6">
        <f t="shared" si="5"/>
        <v>0</v>
      </c>
      <c r="R32" s="6">
        <v>3777.02</v>
      </c>
      <c r="S32" s="6">
        <v>4191.3100000000004</v>
      </c>
      <c r="T32" s="19" t="e">
        <f t="shared" si="10"/>
        <v>#DIV/0!</v>
      </c>
      <c r="U32" s="19">
        <f t="shared" si="11"/>
        <v>1.1282286376084416E-2</v>
      </c>
    </row>
    <row r="33" spans="1:21">
      <c r="A33" s="4">
        <v>40749</v>
      </c>
      <c r="B33" s="5">
        <f t="shared" si="0"/>
        <v>0</v>
      </c>
      <c r="C33" s="5">
        <v>10.23</v>
      </c>
      <c r="D33" s="5">
        <v>5737.55</v>
      </c>
      <c r="E33" s="5">
        <v>6110.55</v>
      </c>
      <c r="F33" s="10">
        <f t="shared" si="6"/>
        <v>6.8897637795275468E-3</v>
      </c>
      <c r="G33" s="10">
        <f t="shared" si="7"/>
        <v>8.3016514197458147E-3</v>
      </c>
      <c r="H33" s="6"/>
      <c r="I33" s="5">
        <f t="shared" si="2"/>
        <v>0</v>
      </c>
      <c r="J33" s="5">
        <f t="shared" si="3"/>
        <v>0</v>
      </c>
      <c r="K33" s="5">
        <v>5737.55</v>
      </c>
      <c r="L33" s="5">
        <v>6110.55</v>
      </c>
      <c r="M33" s="17" t="e">
        <f t="shared" si="8"/>
        <v>#DIV/0!</v>
      </c>
      <c r="N33" s="17">
        <f t="shared" si="9"/>
        <v>8.220328707714275E-3</v>
      </c>
      <c r="O33" s="6"/>
      <c r="P33" s="6">
        <f t="shared" si="4"/>
        <v>0</v>
      </c>
      <c r="Q33" s="6">
        <f t="shared" si="5"/>
        <v>0</v>
      </c>
      <c r="R33" s="6">
        <v>3786.82</v>
      </c>
      <c r="S33" s="6">
        <v>4202.5</v>
      </c>
      <c r="T33" s="19" t="e">
        <f t="shared" si="10"/>
        <v>#DIV/0!</v>
      </c>
      <c r="U33" s="19">
        <f t="shared" si="11"/>
        <v>2.6698096776425206E-3</v>
      </c>
    </row>
    <row r="34" spans="1:21">
      <c r="A34" s="4">
        <v>40750</v>
      </c>
      <c r="B34" s="5">
        <f t="shared" si="0"/>
        <v>0</v>
      </c>
      <c r="C34" s="5">
        <v>10.09</v>
      </c>
      <c r="D34" s="5">
        <v>5641.15</v>
      </c>
      <c r="E34" s="5">
        <v>6007.89</v>
      </c>
      <c r="F34" s="10">
        <f t="shared" si="6"/>
        <v>-1.3685239491691203E-2</v>
      </c>
      <c r="G34" s="10">
        <f t="shared" si="7"/>
        <v>-1.6800451677835837E-2</v>
      </c>
      <c r="H34" s="6"/>
      <c r="I34" s="5">
        <f t="shared" si="2"/>
        <v>0</v>
      </c>
      <c r="J34" s="5">
        <f t="shared" si="3"/>
        <v>0</v>
      </c>
      <c r="K34" s="5">
        <v>5641.15</v>
      </c>
      <c r="L34" s="5">
        <v>6007.89</v>
      </c>
      <c r="M34" s="17" t="e">
        <f t="shared" si="8"/>
        <v>#DIV/0!</v>
      </c>
      <c r="N34" s="17">
        <f t="shared" si="9"/>
        <v>-1.6801596500248484E-2</v>
      </c>
      <c r="O34" s="6"/>
      <c r="P34" s="6">
        <f t="shared" si="4"/>
        <v>0</v>
      </c>
      <c r="Q34" s="6">
        <f t="shared" si="5"/>
        <v>0</v>
      </c>
      <c r="R34" s="6">
        <v>3751.18</v>
      </c>
      <c r="S34" s="6">
        <v>4163.51</v>
      </c>
      <c r="T34" s="19" t="e">
        <f t="shared" si="10"/>
        <v>#DIV/0!</v>
      </c>
      <c r="U34" s="19">
        <f t="shared" si="11"/>
        <v>-9.2778108268887216E-3</v>
      </c>
    </row>
    <row r="35" spans="1:21">
      <c r="A35" s="4">
        <v>40751</v>
      </c>
      <c r="B35" s="5">
        <f t="shared" si="0"/>
        <v>0</v>
      </c>
      <c r="C35" s="5">
        <v>10.029999999999999</v>
      </c>
      <c r="D35" s="5">
        <v>5618.95</v>
      </c>
      <c r="E35" s="5">
        <v>5984.48</v>
      </c>
      <c r="F35" s="10">
        <f t="shared" si="6"/>
        <v>-5.94648166501488E-3</v>
      </c>
      <c r="G35" s="10">
        <f t="shared" si="7"/>
        <v>-3.8965427129992181E-3</v>
      </c>
      <c r="H35" s="6"/>
      <c r="I35" s="5">
        <f t="shared" si="2"/>
        <v>0</v>
      </c>
      <c r="J35" s="5">
        <f t="shared" ref="J35:J66" si="12">J34</f>
        <v>0</v>
      </c>
      <c r="K35" s="5">
        <v>5618.95</v>
      </c>
      <c r="L35" s="5">
        <v>5984.48</v>
      </c>
      <c r="M35" s="17" t="e">
        <f t="shared" si="8"/>
        <v>#DIV/0!</v>
      </c>
      <c r="N35" s="17">
        <f t="shared" si="9"/>
        <v>-3.935367788482802E-3</v>
      </c>
      <c r="O35" s="6"/>
      <c r="P35" s="6">
        <f t="shared" si="4"/>
        <v>0</v>
      </c>
      <c r="Q35" s="6">
        <f t="shared" si="5"/>
        <v>0</v>
      </c>
      <c r="R35" s="6">
        <v>3761.26</v>
      </c>
      <c r="S35" s="6">
        <v>4174.7</v>
      </c>
      <c r="T35" s="19" t="e">
        <f t="shared" si="10"/>
        <v>#DIV/0!</v>
      </c>
      <c r="U35" s="19">
        <f t="shared" si="11"/>
        <v>2.6876361531495974E-3</v>
      </c>
    </row>
    <row r="36" spans="1:21">
      <c r="A36" s="4">
        <v>40752</v>
      </c>
      <c r="B36" s="5">
        <f t="shared" si="0"/>
        <v>0</v>
      </c>
      <c r="C36" s="5">
        <v>9.9499999999999993</v>
      </c>
      <c r="D36" s="5">
        <v>5556.12</v>
      </c>
      <c r="E36" s="5">
        <v>5918.41</v>
      </c>
      <c r="F36" s="10">
        <f t="shared" si="6"/>
        <v>-7.9760717846460993E-3</v>
      </c>
      <c r="G36" s="10">
        <f t="shared" si="7"/>
        <v>-1.1040224046199421E-2</v>
      </c>
      <c r="H36" s="6"/>
      <c r="I36" s="5">
        <f t="shared" si="2"/>
        <v>0</v>
      </c>
      <c r="J36" s="5">
        <f t="shared" si="12"/>
        <v>0</v>
      </c>
      <c r="K36" s="5">
        <v>5556.12</v>
      </c>
      <c r="L36" s="5">
        <v>5918.41</v>
      </c>
      <c r="M36" s="17" t="e">
        <f t="shared" si="8"/>
        <v>#DIV/0!</v>
      </c>
      <c r="N36" s="17">
        <f t="shared" si="9"/>
        <v>-1.1181804429653219E-2</v>
      </c>
      <c r="O36" s="6"/>
      <c r="P36" s="6">
        <f t="shared" si="4"/>
        <v>0</v>
      </c>
      <c r="Q36" s="6">
        <f t="shared" si="5"/>
        <v>0</v>
      </c>
      <c r="R36" s="6">
        <v>3731.04</v>
      </c>
      <c r="S36" s="6">
        <v>4141.55</v>
      </c>
      <c r="T36" s="19" t="e">
        <f t="shared" si="10"/>
        <v>#DIV/0!</v>
      </c>
      <c r="U36" s="19">
        <f t="shared" si="11"/>
        <v>-7.940690349007018E-3</v>
      </c>
    </row>
    <row r="37" spans="1:21">
      <c r="A37" s="4">
        <v>40753</v>
      </c>
      <c r="B37" s="5">
        <f t="shared" si="0"/>
        <v>0</v>
      </c>
      <c r="C37" s="5">
        <v>9.9499999999999993</v>
      </c>
      <c r="D37" s="5">
        <v>5531.7</v>
      </c>
      <c r="E37" s="5">
        <v>5892.4</v>
      </c>
      <c r="F37" s="10">
        <f t="shared" si="6"/>
        <v>0</v>
      </c>
      <c r="G37" s="10">
        <f t="shared" si="7"/>
        <v>-4.3947614308572636E-3</v>
      </c>
      <c r="H37" s="6"/>
      <c r="I37" s="5">
        <f t="shared" si="2"/>
        <v>0</v>
      </c>
      <c r="J37" s="5">
        <f t="shared" si="12"/>
        <v>0</v>
      </c>
      <c r="K37" s="5">
        <v>5531.7</v>
      </c>
      <c r="L37" s="5">
        <v>5892.4</v>
      </c>
      <c r="M37" s="17" t="e">
        <f t="shared" si="8"/>
        <v>#DIV/0!</v>
      </c>
      <c r="N37" s="17">
        <f t="shared" si="9"/>
        <v>-4.3951534524092617E-3</v>
      </c>
      <c r="O37" s="6"/>
      <c r="P37" s="6">
        <f t="shared" si="4"/>
        <v>0</v>
      </c>
      <c r="Q37" s="6">
        <f t="shared" si="5"/>
        <v>0</v>
      </c>
      <c r="R37" s="6">
        <v>3707.48</v>
      </c>
      <c r="S37" s="6">
        <v>4115.3900000000003</v>
      </c>
      <c r="T37" s="19" t="e">
        <f t="shared" si="10"/>
        <v>#DIV/0!</v>
      </c>
      <c r="U37" s="19">
        <f t="shared" si="11"/>
        <v>-6.3164757156136675E-3</v>
      </c>
    </row>
    <row r="38" spans="1:21">
      <c r="A38" s="4">
        <v>40756</v>
      </c>
      <c r="B38" s="5">
        <f t="shared" si="0"/>
        <v>0</v>
      </c>
      <c r="C38" s="5">
        <v>9.98</v>
      </c>
      <c r="D38" s="5">
        <v>5558.71</v>
      </c>
      <c r="E38" s="5">
        <v>5921.17</v>
      </c>
      <c r="F38" s="10">
        <f t="shared" si="6"/>
        <v>3.0150753768845018E-3</v>
      </c>
      <c r="G38" s="10">
        <f t="shared" si="7"/>
        <v>4.8825605865183697E-3</v>
      </c>
      <c r="H38" s="6"/>
      <c r="I38" s="5">
        <f t="shared" si="2"/>
        <v>0</v>
      </c>
      <c r="J38" s="5">
        <f t="shared" si="12"/>
        <v>0</v>
      </c>
      <c r="K38" s="5">
        <v>5558.71</v>
      </c>
      <c r="L38" s="5">
        <v>5921.17</v>
      </c>
      <c r="M38" s="17" t="e">
        <f t="shared" si="8"/>
        <v>#DIV/0!</v>
      </c>
      <c r="N38" s="17">
        <f t="shared" si="9"/>
        <v>4.8827665997794867E-3</v>
      </c>
      <c r="O38" s="6"/>
      <c r="P38" s="6">
        <f t="shared" si="4"/>
        <v>0</v>
      </c>
      <c r="Q38" s="6">
        <f t="shared" si="5"/>
        <v>0</v>
      </c>
      <c r="R38" s="6">
        <v>3707.74</v>
      </c>
      <c r="S38" s="6">
        <v>4115.6899999999996</v>
      </c>
      <c r="T38" s="19" t="e">
        <f t="shared" si="10"/>
        <v>#DIV/0!</v>
      </c>
      <c r="U38" s="19">
        <f t="shared" si="11"/>
        <v>7.2897100882096666E-5</v>
      </c>
    </row>
    <row r="39" spans="1:21">
      <c r="A39" s="4">
        <v>40757</v>
      </c>
      <c r="B39" s="5">
        <f t="shared" si="0"/>
        <v>0</v>
      </c>
      <c r="C39" s="5">
        <v>9.8800000000000008</v>
      </c>
      <c r="D39" s="5">
        <v>5502.51</v>
      </c>
      <c r="E39" s="5">
        <v>5861.89</v>
      </c>
      <c r="F39" s="10">
        <f t="shared" si="6"/>
        <v>-1.0020040080160331E-2</v>
      </c>
      <c r="G39" s="10">
        <f t="shared" si="7"/>
        <v>-1.001153488246409E-2</v>
      </c>
      <c r="H39" s="6"/>
      <c r="I39" s="5">
        <f t="shared" si="2"/>
        <v>0</v>
      </c>
      <c r="J39" s="5">
        <f t="shared" si="12"/>
        <v>0</v>
      </c>
      <c r="K39" s="5">
        <v>5502.51</v>
      </c>
      <c r="L39" s="5">
        <v>5861.89</v>
      </c>
      <c r="M39" s="17" t="e">
        <f t="shared" si="8"/>
        <v>#DIV/0!</v>
      </c>
      <c r="N39" s="17">
        <f t="shared" si="9"/>
        <v>-1.0110259394715659E-2</v>
      </c>
      <c r="O39" s="6"/>
      <c r="P39" s="6">
        <f t="shared" si="4"/>
        <v>0</v>
      </c>
      <c r="Q39" s="6">
        <f t="shared" si="5"/>
        <v>0</v>
      </c>
      <c r="R39" s="6">
        <v>3649.66</v>
      </c>
      <c r="S39" s="6">
        <v>4051.69</v>
      </c>
      <c r="T39" s="19" t="e">
        <f t="shared" si="10"/>
        <v>#DIV/0!</v>
      </c>
      <c r="U39" s="19">
        <f t="shared" si="11"/>
        <v>-1.5550247953562968E-2</v>
      </c>
    </row>
    <row r="40" spans="1:21">
      <c r="A40" s="4">
        <v>40758</v>
      </c>
      <c r="B40" s="5">
        <f t="shared" si="0"/>
        <v>0</v>
      </c>
      <c r="C40" s="5">
        <v>9.7899999999999991</v>
      </c>
      <c r="D40" s="5">
        <v>5460.06</v>
      </c>
      <c r="E40" s="5">
        <v>5817.08</v>
      </c>
      <c r="F40" s="10">
        <f t="shared" si="6"/>
        <v>-9.109311740890802E-3</v>
      </c>
      <c r="G40" s="10">
        <f t="shared" si="7"/>
        <v>-7.6442921992736501E-3</v>
      </c>
      <c r="H40" s="6"/>
      <c r="I40" s="5">
        <f t="shared" si="2"/>
        <v>0</v>
      </c>
      <c r="J40" s="5">
        <f t="shared" si="12"/>
        <v>0</v>
      </c>
      <c r="K40" s="5">
        <v>5460.06</v>
      </c>
      <c r="L40" s="5">
        <v>5817.08</v>
      </c>
      <c r="M40" s="17" t="e">
        <f t="shared" si="8"/>
        <v>#DIV/0!</v>
      </c>
      <c r="N40" s="17">
        <f t="shared" si="9"/>
        <v>-7.7146611273763988E-3</v>
      </c>
      <c r="O40" s="6"/>
      <c r="P40" s="6">
        <f t="shared" si="4"/>
        <v>0</v>
      </c>
      <c r="Q40" s="6">
        <f t="shared" si="5"/>
        <v>0</v>
      </c>
      <c r="R40" s="6">
        <v>3635</v>
      </c>
      <c r="S40" s="6">
        <v>4035.42</v>
      </c>
      <c r="T40" s="19" t="e">
        <f t="shared" si="10"/>
        <v>#DIV/0!</v>
      </c>
      <c r="U40" s="19">
        <f t="shared" si="11"/>
        <v>-4.0156083017209854E-3</v>
      </c>
    </row>
    <row r="41" spans="1:21">
      <c r="A41" s="4">
        <v>40759</v>
      </c>
      <c r="B41" s="5">
        <f t="shared" si="0"/>
        <v>0</v>
      </c>
      <c r="C41" s="5">
        <v>9.6999999999999993</v>
      </c>
      <c r="D41" s="5">
        <v>5394.98</v>
      </c>
      <c r="E41" s="5">
        <v>5747.88</v>
      </c>
      <c r="F41" s="10">
        <f t="shared" si="6"/>
        <v>-9.1930541368743235E-3</v>
      </c>
      <c r="G41" s="10">
        <f t="shared" si="7"/>
        <v>-1.1896002805531269E-2</v>
      </c>
      <c r="H41" s="6"/>
      <c r="I41" s="5">
        <f t="shared" si="2"/>
        <v>0</v>
      </c>
      <c r="J41" s="5">
        <f t="shared" si="12"/>
        <v>0</v>
      </c>
      <c r="K41" s="5">
        <v>5394.98</v>
      </c>
      <c r="L41" s="5">
        <v>5747.88</v>
      </c>
      <c r="M41" s="17" t="e">
        <f t="shared" si="8"/>
        <v>#DIV/0!</v>
      </c>
      <c r="N41" s="17">
        <f t="shared" si="9"/>
        <v>-1.1919282938282927E-2</v>
      </c>
      <c r="O41" s="6"/>
      <c r="P41" s="6">
        <f t="shared" si="4"/>
        <v>0</v>
      </c>
      <c r="Q41" s="6">
        <f t="shared" si="5"/>
        <v>0</v>
      </c>
      <c r="R41" s="6">
        <v>3607.07</v>
      </c>
      <c r="S41" s="6">
        <v>4004.41</v>
      </c>
      <c r="T41" s="19" t="e">
        <f t="shared" si="10"/>
        <v>#DIV/0!</v>
      </c>
      <c r="U41" s="19">
        <f t="shared" si="11"/>
        <v>-7.684454158427223E-3</v>
      </c>
    </row>
    <row r="42" spans="1:21">
      <c r="A42" s="4">
        <v>40760</v>
      </c>
      <c r="B42" s="5">
        <f t="shared" si="0"/>
        <v>0</v>
      </c>
      <c r="C42" s="5">
        <v>9.52</v>
      </c>
      <c r="D42" s="5">
        <v>5282.04</v>
      </c>
      <c r="E42" s="5">
        <v>5627.55</v>
      </c>
      <c r="F42" s="10">
        <f t="shared" si="6"/>
        <v>-1.8556701030927769E-2</v>
      </c>
      <c r="G42" s="10">
        <f t="shared" si="7"/>
        <v>-2.0934675045408024E-2</v>
      </c>
      <c r="H42" s="6"/>
      <c r="I42" s="5">
        <f t="shared" si="2"/>
        <v>0</v>
      </c>
      <c r="J42" s="5">
        <f t="shared" si="12"/>
        <v>0</v>
      </c>
      <c r="K42" s="5">
        <v>5282.04</v>
      </c>
      <c r="L42" s="5">
        <v>5627.55</v>
      </c>
      <c r="M42" s="17" t="e">
        <f t="shared" si="8"/>
        <v>#DIV/0!</v>
      </c>
      <c r="N42" s="17">
        <f t="shared" si="9"/>
        <v>-2.0934275938001567E-2</v>
      </c>
      <c r="O42" s="6"/>
      <c r="P42" s="6">
        <f t="shared" si="4"/>
        <v>0</v>
      </c>
      <c r="Q42" s="6">
        <f t="shared" si="5"/>
        <v>0</v>
      </c>
      <c r="R42" s="6">
        <v>3501.67</v>
      </c>
      <c r="S42" s="6">
        <v>3888.33</v>
      </c>
      <c r="T42" s="19" t="e">
        <f t="shared" si="10"/>
        <v>#DIV/0!</v>
      </c>
      <c r="U42" s="19">
        <f t="shared" si="11"/>
        <v>-2.89880406851446E-2</v>
      </c>
    </row>
    <row r="43" spans="1:21">
      <c r="A43" s="4">
        <v>40763</v>
      </c>
      <c r="B43" s="5">
        <f t="shared" si="0"/>
        <v>0</v>
      </c>
      <c r="C43" s="5">
        <v>9.3800000000000008</v>
      </c>
      <c r="D43" s="5">
        <v>5194.96</v>
      </c>
      <c r="E43" s="5">
        <v>5535.07</v>
      </c>
      <c r="F43" s="10">
        <f t="shared" si="6"/>
        <v>-1.4705882352941013E-2</v>
      </c>
      <c r="G43" s="10">
        <f t="shared" si="7"/>
        <v>-1.6433439063180288E-2</v>
      </c>
      <c r="H43" s="6"/>
      <c r="I43" s="5">
        <f t="shared" si="2"/>
        <v>0</v>
      </c>
      <c r="J43" s="5">
        <f t="shared" si="12"/>
        <v>0</v>
      </c>
      <c r="K43" s="5">
        <v>5194.96</v>
      </c>
      <c r="L43" s="5">
        <v>5535.07</v>
      </c>
      <c r="M43" s="17" t="e">
        <f t="shared" si="8"/>
        <v>#DIV/0!</v>
      </c>
      <c r="N43" s="17">
        <f t="shared" si="9"/>
        <v>-1.6486054630407976E-2</v>
      </c>
      <c r="O43" s="6"/>
      <c r="P43" s="6">
        <f t="shared" si="4"/>
        <v>0</v>
      </c>
      <c r="Q43" s="6">
        <f t="shared" si="5"/>
        <v>0</v>
      </c>
      <c r="R43" s="6">
        <v>3431.96</v>
      </c>
      <c r="S43" s="6">
        <v>3810.92</v>
      </c>
      <c r="T43" s="19" t="e">
        <f t="shared" si="10"/>
        <v>#DIV/0!</v>
      </c>
      <c r="U43" s="19">
        <f t="shared" si="11"/>
        <v>-1.9908289677059265E-2</v>
      </c>
    </row>
    <row r="44" spans="1:21">
      <c r="A44" s="4">
        <v>40764</v>
      </c>
      <c r="B44" s="5">
        <f t="shared" si="0"/>
        <v>0</v>
      </c>
      <c r="C44" s="5">
        <v>9.27</v>
      </c>
      <c r="D44" s="5">
        <v>5150.83</v>
      </c>
      <c r="E44" s="5">
        <v>5488.34</v>
      </c>
      <c r="F44" s="10">
        <f t="shared" si="6"/>
        <v>-1.1727078891258125E-2</v>
      </c>
      <c r="G44" s="10">
        <f t="shared" si="7"/>
        <v>-8.4425309887679045E-3</v>
      </c>
      <c r="H44" s="6"/>
      <c r="I44" s="5">
        <f t="shared" si="2"/>
        <v>0</v>
      </c>
      <c r="J44" s="5">
        <f t="shared" si="12"/>
        <v>0</v>
      </c>
      <c r="K44" s="5">
        <v>5150.83</v>
      </c>
      <c r="L44" s="5">
        <v>5488.34</v>
      </c>
      <c r="M44" s="17" t="e">
        <f t="shared" si="8"/>
        <v>#DIV/0!</v>
      </c>
      <c r="N44" s="17">
        <f t="shared" si="9"/>
        <v>-8.4947718557987217E-3</v>
      </c>
      <c r="O44" s="6"/>
      <c r="P44" s="6">
        <f t="shared" si="4"/>
        <v>0</v>
      </c>
      <c r="Q44" s="6">
        <f t="shared" si="5"/>
        <v>0</v>
      </c>
      <c r="R44" s="6">
        <v>3359.56</v>
      </c>
      <c r="S44" s="6">
        <v>3730.52</v>
      </c>
      <c r="T44" s="19" t="e">
        <f t="shared" si="10"/>
        <v>#DIV/0!</v>
      </c>
      <c r="U44" s="19">
        <f t="shared" si="11"/>
        <v>-2.109726785133248E-2</v>
      </c>
    </row>
    <row r="45" spans="1:21">
      <c r="A45" s="4">
        <v>40765</v>
      </c>
      <c r="B45" s="5">
        <f t="shared" si="0"/>
        <v>0</v>
      </c>
      <c r="C45" s="5">
        <v>9.44</v>
      </c>
      <c r="D45" s="5">
        <v>5233.1400000000003</v>
      </c>
      <c r="E45" s="5">
        <v>5577.32</v>
      </c>
      <c r="F45" s="10">
        <f t="shared" si="6"/>
        <v>1.8338727076591121E-2</v>
      </c>
      <c r="G45" s="10">
        <f t="shared" si="7"/>
        <v>1.621255242933195E-2</v>
      </c>
      <c r="H45" s="6"/>
      <c r="I45" s="5">
        <f t="shared" si="2"/>
        <v>0</v>
      </c>
      <c r="J45" s="5">
        <f t="shared" si="12"/>
        <v>0</v>
      </c>
      <c r="K45" s="5">
        <v>5233.1400000000003</v>
      </c>
      <c r="L45" s="5">
        <v>5577.32</v>
      </c>
      <c r="M45" s="17" t="e">
        <f t="shared" si="8"/>
        <v>#DIV/0!</v>
      </c>
      <c r="N45" s="17">
        <f t="shared" si="9"/>
        <v>1.5979948862610671E-2</v>
      </c>
      <c r="O45" s="6"/>
      <c r="P45" s="6">
        <f t="shared" si="4"/>
        <v>0</v>
      </c>
      <c r="Q45" s="6">
        <f t="shared" si="5"/>
        <v>0</v>
      </c>
      <c r="R45" s="6">
        <v>3437.72</v>
      </c>
      <c r="S45" s="6">
        <v>3817.31</v>
      </c>
      <c r="T45" s="19" t="e">
        <f t="shared" si="10"/>
        <v>#DIV/0!</v>
      </c>
      <c r="U45" s="19">
        <f t="shared" si="11"/>
        <v>2.3264853157200616E-2</v>
      </c>
    </row>
    <row r="46" spans="1:21">
      <c r="A46" s="4">
        <v>40766</v>
      </c>
      <c r="B46" s="5">
        <f t="shared" si="0"/>
        <v>0</v>
      </c>
      <c r="C46" s="5">
        <v>9.39</v>
      </c>
      <c r="D46" s="5">
        <v>5210.12</v>
      </c>
      <c r="E46" s="5">
        <v>5552.82</v>
      </c>
      <c r="F46" s="10">
        <f t="shared" si="6"/>
        <v>-5.2966101694914558E-3</v>
      </c>
      <c r="G46" s="10">
        <f t="shared" si="7"/>
        <v>-4.3927908027511231E-3</v>
      </c>
      <c r="H46" s="6"/>
      <c r="I46" s="5">
        <f t="shared" si="2"/>
        <v>0</v>
      </c>
      <c r="J46" s="5">
        <f t="shared" si="12"/>
        <v>0</v>
      </c>
      <c r="K46" s="5">
        <v>5210.12</v>
      </c>
      <c r="L46" s="5">
        <v>5552.82</v>
      </c>
      <c r="M46" s="17" t="e">
        <f t="shared" si="8"/>
        <v>#DIV/0!</v>
      </c>
      <c r="N46" s="17">
        <f t="shared" si="9"/>
        <v>-4.3988886213631728E-3</v>
      </c>
      <c r="O46" s="6"/>
      <c r="P46" s="6">
        <f t="shared" si="4"/>
        <v>0</v>
      </c>
      <c r="Q46" s="6">
        <f t="shared" si="5"/>
        <v>0</v>
      </c>
      <c r="R46" s="6">
        <v>3415.99</v>
      </c>
      <c r="S46" s="6">
        <v>3793.19</v>
      </c>
      <c r="T46" s="19" t="e">
        <f t="shared" si="10"/>
        <v>#DIV/0!</v>
      </c>
      <c r="U46" s="19">
        <f t="shared" si="11"/>
        <v>-6.3185856008550756E-3</v>
      </c>
    </row>
    <row r="47" spans="1:21">
      <c r="A47" s="4">
        <v>40767</v>
      </c>
      <c r="B47" s="5">
        <f t="shared" si="0"/>
        <v>0</v>
      </c>
      <c r="C47" s="5">
        <v>9.2899999999999991</v>
      </c>
      <c r="D47" s="5">
        <v>5150.3100000000004</v>
      </c>
      <c r="E47" s="5">
        <v>5489.08</v>
      </c>
      <c r="F47" s="10">
        <f t="shared" si="6"/>
        <v>-1.0649627263045969E-2</v>
      </c>
      <c r="G47" s="10">
        <f t="shared" si="7"/>
        <v>-1.1478852186816768E-2</v>
      </c>
      <c r="H47" s="6"/>
      <c r="I47" s="5">
        <f t="shared" si="2"/>
        <v>0</v>
      </c>
      <c r="J47" s="5">
        <f t="shared" si="12"/>
        <v>0</v>
      </c>
      <c r="K47" s="5">
        <v>5150.3100000000004</v>
      </c>
      <c r="L47" s="5">
        <v>5489.08</v>
      </c>
      <c r="M47" s="17" t="e">
        <f t="shared" si="8"/>
        <v>#DIV/0!</v>
      </c>
      <c r="N47" s="17">
        <f t="shared" si="9"/>
        <v>-1.1479582044175429E-2</v>
      </c>
      <c r="O47" s="6"/>
      <c r="P47" s="6">
        <f t="shared" si="4"/>
        <v>0</v>
      </c>
      <c r="Q47" s="6">
        <f t="shared" si="5"/>
        <v>0</v>
      </c>
      <c r="R47" s="6">
        <v>3418.36</v>
      </c>
      <c r="S47" s="6">
        <v>3797.03</v>
      </c>
      <c r="T47" s="19" t="e">
        <f t="shared" si="10"/>
        <v>#DIV/0!</v>
      </c>
      <c r="U47" s="19">
        <f t="shared" si="11"/>
        <v>1.0123405365931593E-3</v>
      </c>
    </row>
    <row r="48" spans="1:21">
      <c r="A48" s="4">
        <v>40771</v>
      </c>
      <c r="B48" s="5">
        <f t="shared" si="0"/>
        <v>0</v>
      </c>
      <c r="C48" s="5">
        <v>9.24</v>
      </c>
      <c r="D48" s="5">
        <v>5104.93</v>
      </c>
      <c r="E48" s="5">
        <v>5440.72</v>
      </c>
      <c r="F48" s="10">
        <f t="shared" si="6"/>
        <v>-5.3821313240042246E-3</v>
      </c>
      <c r="G48" s="10">
        <f t="shared" si="7"/>
        <v>-8.8102195632053792E-3</v>
      </c>
      <c r="H48" s="6"/>
      <c r="I48" s="5">
        <f t="shared" si="2"/>
        <v>0</v>
      </c>
      <c r="J48" s="5">
        <f t="shared" si="12"/>
        <v>0</v>
      </c>
      <c r="K48" s="5">
        <v>5104.93</v>
      </c>
      <c r="L48" s="5">
        <v>5440.72</v>
      </c>
      <c r="M48" s="17" t="e">
        <f t="shared" si="8"/>
        <v>#DIV/0!</v>
      </c>
      <c r="N48" s="17">
        <f t="shared" si="9"/>
        <v>-8.8111201073333145E-3</v>
      </c>
      <c r="O48" s="6"/>
      <c r="P48" s="6">
        <f t="shared" si="4"/>
        <v>0</v>
      </c>
      <c r="Q48" s="6">
        <f t="shared" si="5"/>
        <v>0</v>
      </c>
      <c r="R48" s="6">
        <v>3366.2</v>
      </c>
      <c r="S48" s="6">
        <v>3739.08</v>
      </c>
      <c r="T48" s="19" t="e">
        <f t="shared" si="10"/>
        <v>#DIV/0!</v>
      </c>
      <c r="U48" s="19">
        <f t="shared" si="11"/>
        <v>-1.5261928401935299E-2</v>
      </c>
    </row>
    <row r="49" spans="1:21">
      <c r="A49" s="4">
        <v>40772</v>
      </c>
      <c r="B49" s="5">
        <f t="shared" si="0"/>
        <v>0</v>
      </c>
      <c r="C49" s="5">
        <v>9.24</v>
      </c>
      <c r="D49" s="5">
        <v>5118.8599999999997</v>
      </c>
      <c r="E49" s="5">
        <v>5458.92</v>
      </c>
      <c r="F49" s="10">
        <f t="shared" si="6"/>
        <v>0</v>
      </c>
      <c r="G49" s="10">
        <f t="shared" si="7"/>
        <v>3.3451454954491755E-3</v>
      </c>
      <c r="H49" s="6"/>
      <c r="I49" s="5">
        <f t="shared" si="2"/>
        <v>0</v>
      </c>
      <c r="J49" s="5">
        <f t="shared" si="12"/>
        <v>0</v>
      </c>
      <c r="K49" s="5">
        <v>5118.8599999999997</v>
      </c>
      <c r="L49" s="5">
        <v>5458.92</v>
      </c>
      <c r="M49" s="17" t="e">
        <f t="shared" si="8"/>
        <v>#DIV/0!</v>
      </c>
      <c r="N49" s="17">
        <f t="shared" si="9"/>
        <v>2.7287347720732491E-3</v>
      </c>
      <c r="O49" s="6"/>
      <c r="P49" s="6">
        <f t="shared" si="4"/>
        <v>0</v>
      </c>
      <c r="Q49" s="6">
        <f t="shared" si="5"/>
        <v>0</v>
      </c>
      <c r="R49" s="6">
        <v>3338.8</v>
      </c>
      <c r="S49" s="6">
        <v>3712.29</v>
      </c>
      <c r="T49" s="19" t="e">
        <f t="shared" si="10"/>
        <v>#DIV/0!</v>
      </c>
      <c r="U49" s="19">
        <f t="shared" si="11"/>
        <v>-7.1648640842132405E-3</v>
      </c>
    </row>
    <row r="50" spans="1:21">
      <c r="A50" s="4">
        <v>40773</v>
      </c>
      <c r="B50" s="5">
        <f t="shared" si="0"/>
        <v>0</v>
      </c>
      <c r="C50" s="5">
        <v>9</v>
      </c>
      <c r="D50" s="5">
        <v>5007.55</v>
      </c>
      <c r="E50" s="5">
        <v>5340.57</v>
      </c>
      <c r="F50" s="10">
        <f t="shared" si="6"/>
        <v>-2.5974025974025983E-2</v>
      </c>
      <c r="G50" s="10">
        <f t="shared" si="7"/>
        <v>-2.1680112549735231E-2</v>
      </c>
      <c r="H50" s="6"/>
      <c r="I50" s="5">
        <f t="shared" si="2"/>
        <v>0</v>
      </c>
      <c r="J50" s="5">
        <f t="shared" si="12"/>
        <v>0</v>
      </c>
      <c r="K50" s="5">
        <v>5007.55</v>
      </c>
      <c r="L50" s="5">
        <v>5340.57</v>
      </c>
      <c r="M50" s="17" t="e">
        <f t="shared" si="8"/>
        <v>#DIV/0!</v>
      </c>
      <c r="N50" s="17">
        <f t="shared" si="9"/>
        <v>-2.174507605208964E-2</v>
      </c>
      <c r="O50" s="6"/>
      <c r="P50" s="6">
        <f t="shared" si="4"/>
        <v>0</v>
      </c>
      <c r="Q50" s="6">
        <f t="shared" si="5"/>
        <v>0</v>
      </c>
      <c r="R50" s="6">
        <v>3244.15</v>
      </c>
      <c r="S50" s="6">
        <v>3607.05</v>
      </c>
      <c r="T50" s="19" t="e">
        <f t="shared" si="10"/>
        <v>#DIV/0!</v>
      </c>
      <c r="U50" s="19">
        <f t="shared" si="11"/>
        <v>-2.8349078331703526E-2</v>
      </c>
    </row>
    <row r="51" spans="1:21">
      <c r="A51" s="4">
        <v>40774</v>
      </c>
      <c r="B51" s="5">
        <f t="shared" si="0"/>
        <v>0</v>
      </c>
      <c r="C51" s="5">
        <v>8.83</v>
      </c>
      <c r="D51" s="5">
        <v>4921.05</v>
      </c>
      <c r="E51" s="5">
        <v>5248.32</v>
      </c>
      <c r="F51" s="10">
        <f t="shared" si="6"/>
        <v>-1.8888888888888844E-2</v>
      </c>
      <c r="G51" s="10">
        <f t="shared" si="7"/>
        <v>-1.7273437105028155E-2</v>
      </c>
      <c r="H51" s="6"/>
      <c r="I51" s="5">
        <f t="shared" si="2"/>
        <v>0</v>
      </c>
      <c r="J51" s="5">
        <f t="shared" si="12"/>
        <v>0</v>
      </c>
      <c r="K51" s="5">
        <v>4921.05</v>
      </c>
      <c r="L51" s="5">
        <v>5248.32</v>
      </c>
      <c r="M51" s="17" t="e">
        <f t="shared" si="8"/>
        <v>#DIV/0!</v>
      </c>
      <c r="N51" s="17">
        <f t="shared" si="9"/>
        <v>-1.7273916386256749E-2</v>
      </c>
      <c r="O51" s="6"/>
      <c r="P51" s="6">
        <f t="shared" si="4"/>
        <v>0</v>
      </c>
      <c r="Q51" s="6">
        <f t="shared" si="5"/>
        <v>0</v>
      </c>
      <c r="R51" s="6">
        <v>3191.5</v>
      </c>
      <c r="S51" s="6">
        <v>3548.5</v>
      </c>
      <c r="T51" s="19" t="e">
        <f t="shared" si="10"/>
        <v>#DIV/0!</v>
      </c>
      <c r="U51" s="19">
        <f t="shared" si="11"/>
        <v>-1.6232101024382883E-2</v>
      </c>
    </row>
    <row r="52" spans="1:21">
      <c r="A52" s="4">
        <v>40777</v>
      </c>
      <c r="B52" s="5">
        <f t="shared" si="0"/>
        <v>0</v>
      </c>
      <c r="C52" s="5">
        <v>8.92</v>
      </c>
      <c r="D52" s="5">
        <v>4976.42</v>
      </c>
      <c r="E52" s="5">
        <v>5307.37</v>
      </c>
      <c r="F52" s="10">
        <f t="shared" si="6"/>
        <v>1.0192525481313774E-2</v>
      </c>
      <c r="G52" s="10">
        <f t="shared" si="7"/>
        <v>1.1251219437839133E-2</v>
      </c>
      <c r="H52" s="6"/>
      <c r="I52" s="5">
        <f t="shared" si="2"/>
        <v>0</v>
      </c>
      <c r="J52" s="5">
        <f t="shared" si="12"/>
        <v>0</v>
      </c>
      <c r="K52" s="5">
        <v>4976.42</v>
      </c>
      <c r="L52" s="5">
        <v>5307.37</v>
      </c>
      <c r="M52" s="17" t="e">
        <f t="shared" si="8"/>
        <v>#DIV/0!</v>
      </c>
      <c r="N52" s="17">
        <f t="shared" si="9"/>
        <v>1.1251663770943221E-2</v>
      </c>
      <c r="O52" s="6"/>
      <c r="P52" s="6">
        <f t="shared" si="4"/>
        <v>0</v>
      </c>
      <c r="Q52" s="6">
        <f t="shared" si="5"/>
        <v>0</v>
      </c>
      <c r="R52" s="6">
        <v>3242.72</v>
      </c>
      <c r="S52" s="6">
        <v>3605.46</v>
      </c>
      <c r="T52" s="19" t="e">
        <f t="shared" si="10"/>
        <v>#DIV/0!</v>
      </c>
      <c r="U52" s="19">
        <f t="shared" si="11"/>
        <v>1.6051852895589747E-2</v>
      </c>
    </row>
    <row r="53" spans="1:21">
      <c r="A53" s="4">
        <v>40778</v>
      </c>
      <c r="B53" s="5">
        <f t="shared" si="0"/>
        <v>0</v>
      </c>
      <c r="C53" s="5">
        <v>9.0299999999999994</v>
      </c>
      <c r="D53" s="5">
        <v>5018.3599999999997</v>
      </c>
      <c r="E53" s="5">
        <v>5352.51</v>
      </c>
      <c r="F53" s="10">
        <f t="shared" si="6"/>
        <v>1.2331838565022402E-2</v>
      </c>
      <c r="G53" s="10">
        <f t="shared" si="7"/>
        <v>8.5051541535638986E-3</v>
      </c>
      <c r="H53" s="6"/>
      <c r="I53" s="5">
        <f t="shared" si="2"/>
        <v>0</v>
      </c>
      <c r="J53" s="5">
        <f t="shared" si="12"/>
        <v>0</v>
      </c>
      <c r="K53" s="5">
        <v>5018.3599999999997</v>
      </c>
      <c r="L53" s="5">
        <v>5352.51</v>
      </c>
      <c r="M53" s="17" t="e">
        <f t="shared" si="8"/>
        <v>#DIV/0!</v>
      </c>
      <c r="N53" s="17">
        <f t="shared" si="9"/>
        <v>8.4277452465828517E-3</v>
      </c>
      <c r="O53" s="6"/>
      <c r="P53" s="6">
        <f t="shared" si="4"/>
        <v>0</v>
      </c>
      <c r="Q53" s="6">
        <f t="shared" si="5"/>
        <v>0</v>
      </c>
      <c r="R53" s="6">
        <v>3294.31</v>
      </c>
      <c r="S53" s="6">
        <v>3663.15</v>
      </c>
      <c r="T53" s="19" t="e">
        <f t="shared" si="10"/>
        <v>#DIV/0!</v>
      </c>
      <c r="U53" s="19">
        <f t="shared" si="11"/>
        <v>1.6000732222795522E-2</v>
      </c>
    </row>
    <row r="54" spans="1:21">
      <c r="A54" s="4">
        <v>40779</v>
      </c>
      <c r="B54" s="5">
        <f t="shared" si="0"/>
        <v>0</v>
      </c>
      <c r="C54" s="5">
        <v>8.93</v>
      </c>
      <c r="D54" s="5">
        <v>4962.1000000000004</v>
      </c>
      <c r="E54" s="5">
        <v>5292.8</v>
      </c>
      <c r="F54" s="10">
        <f t="shared" si="6"/>
        <v>-1.1074197120708673E-2</v>
      </c>
      <c r="G54" s="10">
        <f t="shared" si="7"/>
        <v>-1.1155513955135032E-2</v>
      </c>
      <c r="H54" s="6"/>
      <c r="I54" s="5">
        <f t="shared" si="2"/>
        <v>0</v>
      </c>
      <c r="J54" s="5">
        <f t="shared" si="12"/>
        <v>0</v>
      </c>
      <c r="K54" s="5">
        <v>4962.1000000000004</v>
      </c>
      <c r="L54" s="5">
        <v>5292.8</v>
      </c>
      <c r="M54" s="17" t="e">
        <f t="shared" si="8"/>
        <v>#DIV/0!</v>
      </c>
      <c r="N54" s="17">
        <f t="shared" si="9"/>
        <v>-1.1210833818219412E-2</v>
      </c>
      <c r="O54" s="6"/>
      <c r="P54" s="6">
        <f t="shared" si="4"/>
        <v>0</v>
      </c>
      <c r="Q54" s="6">
        <f t="shared" si="5"/>
        <v>0</v>
      </c>
      <c r="R54" s="6">
        <v>3276.04</v>
      </c>
      <c r="S54" s="6">
        <v>3642.85</v>
      </c>
      <c r="T54" s="19" t="e">
        <f t="shared" si="10"/>
        <v>#DIV/0!</v>
      </c>
      <c r="U54" s="19">
        <f t="shared" si="11"/>
        <v>-5.5416786099395932E-3</v>
      </c>
    </row>
    <row r="55" spans="1:21">
      <c r="A55" s="4">
        <v>40780</v>
      </c>
      <c r="B55" s="5">
        <f t="shared" si="0"/>
        <v>0</v>
      </c>
      <c r="C55" s="5">
        <v>8.83</v>
      </c>
      <c r="D55" s="5">
        <v>4921.49</v>
      </c>
      <c r="E55" s="5">
        <v>5250.63</v>
      </c>
      <c r="F55" s="10">
        <f t="shared" si="6"/>
        <v>-1.1198208286674061E-2</v>
      </c>
      <c r="G55" s="10">
        <f t="shared" si="7"/>
        <v>-7.9674274486094543E-3</v>
      </c>
      <c r="H55" s="6"/>
      <c r="I55" s="5">
        <f t="shared" si="2"/>
        <v>0</v>
      </c>
      <c r="J55" s="5">
        <f t="shared" si="12"/>
        <v>0</v>
      </c>
      <c r="K55" s="5">
        <v>4921.49</v>
      </c>
      <c r="L55" s="5">
        <v>5250.63</v>
      </c>
      <c r="M55" s="17" t="e">
        <f t="shared" si="8"/>
        <v>#DIV/0!</v>
      </c>
      <c r="N55" s="17">
        <f t="shared" si="9"/>
        <v>-8.1840349851878269E-3</v>
      </c>
      <c r="O55" s="6"/>
      <c r="P55" s="6">
        <f t="shared" si="4"/>
        <v>0</v>
      </c>
      <c r="Q55" s="6">
        <f t="shared" si="5"/>
        <v>0</v>
      </c>
      <c r="R55" s="6">
        <v>3253.12</v>
      </c>
      <c r="S55" s="6">
        <v>3618.71</v>
      </c>
      <c r="T55" s="19" t="e">
        <f t="shared" si="10"/>
        <v>#DIV/0!</v>
      </c>
      <c r="U55" s="19">
        <f t="shared" si="11"/>
        <v>-6.6266796601561762E-3</v>
      </c>
    </row>
    <row r="56" spans="1:21">
      <c r="A56" s="4">
        <v>40781</v>
      </c>
      <c r="B56" s="5">
        <f t="shared" si="0"/>
        <v>0</v>
      </c>
      <c r="C56" s="5">
        <v>8.69</v>
      </c>
      <c r="D56" s="5">
        <v>4820.34</v>
      </c>
      <c r="E56" s="5">
        <v>5142.71</v>
      </c>
      <c r="F56" s="10">
        <f t="shared" si="6"/>
        <v>-1.5855039637599155E-2</v>
      </c>
      <c r="G56" s="10">
        <f t="shared" si="7"/>
        <v>-2.0553724029306997E-2</v>
      </c>
      <c r="H56" s="6"/>
      <c r="I56" s="5">
        <f t="shared" si="2"/>
        <v>0</v>
      </c>
      <c r="J56" s="5">
        <f t="shared" si="12"/>
        <v>0</v>
      </c>
      <c r="K56" s="5">
        <v>4820.34</v>
      </c>
      <c r="L56" s="5">
        <v>5142.71</v>
      </c>
      <c r="M56" s="17" t="e">
        <f t="shared" si="8"/>
        <v>#DIV/0!</v>
      </c>
      <c r="N56" s="17">
        <f t="shared" si="9"/>
        <v>-2.0552718790447511E-2</v>
      </c>
      <c r="O56" s="6"/>
      <c r="P56" s="6">
        <f t="shared" si="4"/>
        <v>0</v>
      </c>
      <c r="Q56" s="6">
        <f t="shared" si="5"/>
        <v>0</v>
      </c>
      <c r="R56" s="6">
        <v>3174.41</v>
      </c>
      <c r="S56" s="6">
        <v>3531.16</v>
      </c>
      <c r="T56" s="19" t="e">
        <f t="shared" si="10"/>
        <v>#DIV/0!</v>
      </c>
      <c r="U56" s="19">
        <f t="shared" si="11"/>
        <v>-2.4193704386369808E-2</v>
      </c>
    </row>
    <row r="57" spans="1:21">
      <c r="A57" s="4">
        <v>40784</v>
      </c>
      <c r="B57" s="5">
        <f t="shared" si="0"/>
        <v>0</v>
      </c>
      <c r="C57" s="5">
        <v>8.9600000000000009</v>
      </c>
      <c r="D57" s="5">
        <v>4986.08</v>
      </c>
      <c r="E57" s="5">
        <v>5319.54</v>
      </c>
      <c r="F57" s="10">
        <f t="shared" si="6"/>
        <v>3.1070195627157737E-2</v>
      </c>
      <c r="G57" s="10">
        <f t="shared" si="7"/>
        <v>3.4384594892576059E-2</v>
      </c>
      <c r="H57" s="6"/>
      <c r="I57" s="5">
        <f t="shared" si="2"/>
        <v>0</v>
      </c>
      <c r="J57" s="5">
        <f t="shared" si="12"/>
        <v>0</v>
      </c>
      <c r="K57" s="5">
        <v>4986.08</v>
      </c>
      <c r="L57" s="5">
        <v>5319.54</v>
      </c>
      <c r="M57" s="17" t="e">
        <f t="shared" si="8"/>
        <v>#DIV/0!</v>
      </c>
      <c r="N57" s="17">
        <f t="shared" si="9"/>
        <v>3.4383466726413348E-2</v>
      </c>
      <c r="O57" s="6"/>
      <c r="P57" s="6">
        <f t="shared" si="4"/>
        <v>0</v>
      </c>
      <c r="Q57" s="6">
        <f t="shared" si="5"/>
        <v>0</v>
      </c>
      <c r="R57" s="6">
        <v>3263.06</v>
      </c>
      <c r="S57" s="6">
        <v>3630.16</v>
      </c>
      <c r="T57" s="19" t="e">
        <f t="shared" si="10"/>
        <v>#DIV/0!</v>
      </c>
      <c r="U57" s="19">
        <f t="shared" si="11"/>
        <v>2.8036112778803579E-2</v>
      </c>
    </row>
    <row r="58" spans="1:21">
      <c r="A58" s="4">
        <v>40785</v>
      </c>
      <c r="B58" s="5">
        <f t="shared" si="0"/>
        <v>0</v>
      </c>
      <c r="C58" s="5">
        <v>9.1199999999999992</v>
      </c>
      <c r="D58" s="5">
        <v>5062.17</v>
      </c>
      <c r="E58" s="5">
        <v>5401.1</v>
      </c>
      <c r="F58" s="10">
        <f t="shared" si="6"/>
        <v>1.7857142857142572E-2</v>
      </c>
      <c r="G58" s="10">
        <f t="shared" si="7"/>
        <v>1.5332152780127783E-2</v>
      </c>
      <c r="H58" s="6"/>
      <c r="I58" s="5">
        <f t="shared" si="2"/>
        <v>0</v>
      </c>
      <c r="J58" s="5">
        <f t="shared" si="12"/>
        <v>0</v>
      </c>
      <c r="K58" s="5">
        <v>5062.17</v>
      </c>
      <c r="L58" s="5">
        <v>5401.1</v>
      </c>
      <c r="M58" s="17" t="e">
        <f t="shared" si="8"/>
        <v>#DIV/0!</v>
      </c>
      <c r="N58" s="17">
        <f t="shared" si="9"/>
        <v>1.5260485190771167E-2</v>
      </c>
      <c r="O58" s="6"/>
      <c r="P58" s="6">
        <f t="shared" si="4"/>
        <v>0</v>
      </c>
      <c r="Q58" s="6">
        <f t="shared" si="5"/>
        <v>0</v>
      </c>
      <c r="R58" s="6">
        <v>3327.39</v>
      </c>
      <c r="S58" s="6">
        <v>3703.14</v>
      </c>
      <c r="T58" s="19" t="e">
        <f t="shared" si="10"/>
        <v>#DIV/0!</v>
      </c>
      <c r="U58" s="19">
        <f t="shared" si="11"/>
        <v>2.0103797077814844E-2</v>
      </c>
    </row>
    <row r="59" spans="1:21">
      <c r="A59" s="4">
        <v>40788</v>
      </c>
      <c r="B59" s="5">
        <f t="shared" si="0"/>
        <v>0</v>
      </c>
      <c r="C59" s="5">
        <v>9.18</v>
      </c>
      <c r="D59" s="5">
        <v>5103.67</v>
      </c>
      <c r="E59" s="5">
        <v>5446.42</v>
      </c>
      <c r="F59" s="10">
        <f t="shared" si="6"/>
        <v>6.5789473684210176E-3</v>
      </c>
      <c r="G59" s="10">
        <f t="shared" si="7"/>
        <v>8.3908833385790693E-3</v>
      </c>
      <c r="H59" s="6"/>
      <c r="I59" s="5">
        <f t="shared" si="2"/>
        <v>0</v>
      </c>
      <c r="J59" s="5">
        <f t="shared" si="12"/>
        <v>0</v>
      </c>
      <c r="K59" s="5">
        <v>5103.67</v>
      </c>
      <c r="L59" s="5">
        <v>5446.42</v>
      </c>
      <c r="M59" s="17" t="e">
        <f t="shared" si="8"/>
        <v>#DIV/0!</v>
      </c>
      <c r="N59" s="17">
        <f t="shared" si="9"/>
        <v>8.198065256599385E-3</v>
      </c>
      <c r="O59" s="6"/>
      <c r="P59" s="6">
        <f t="shared" si="4"/>
        <v>0</v>
      </c>
      <c r="Q59" s="6">
        <f t="shared" si="5"/>
        <v>0</v>
      </c>
      <c r="R59" s="6">
        <v>3340.53</v>
      </c>
      <c r="S59" s="6">
        <v>3718.76</v>
      </c>
      <c r="T59" s="19" t="e">
        <f t="shared" si="10"/>
        <v>#DIV/0!</v>
      </c>
      <c r="U59" s="19">
        <f t="shared" si="11"/>
        <v>4.2180419859902951E-3</v>
      </c>
    </row>
    <row r="60" spans="1:21">
      <c r="A60" s="4">
        <v>40791</v>
      </c>
      <c r="B60" s="5">
        <f t="shared" si="0"/>
        <v>0</v>
      </c>
      <c r="C60" s="5">
        <v>9.17</v>
      </c>
      <c r="D60" s="5">
        <v>5086.93</v>
      </c>
      <c r="E60" s="5">
        <v>5429.12</v>
      </c>
      <c r="F60" s="10">
        <f t="shared" si="6"/>
        <v>-1.0893246187363426E-3</v>
      </c>
      <c r="G60" s="10">
        <f t="shared" si="7"/>
        <v>-3.1763984415451585E-3</v>
      </c>
      <c r="H60" s="6"/>
      <c r="I60" s="5">
        <f t="shared" si="2"/>
        <v>0</v>
      </c>
      <c r="J60" s="5">
        <f t="shared" si="12"/>
        <v>0</v>
      </c>
      <c r="K60" s="5">
        <v>5086.93</v>
      </c>
      <c r="L60" s="5">
        <v>5429.12</v>
      </c>
      <c r="M60" s="17" t="e">
        <f t="shared" si="8"/>
        <v>#DIV/0!</v>
      </c>
      <c r="N60" s="17">
        <f t="shared" si="9"/>
        <v>-3.2799926327524709E-3</v>
      </c>
      <c r="O60" s="6"/>
      <c r="P60" s="6">
        <f t="shared" si="4"/>
        <v>0</v>
      </c>
      <c r="Q60" s="6">
        <f t="shared" si="5"/>
        <v>0</v>
      </c>
      <c r="R60" s="6">
        <v>3363.81</v>
      </c>
      <c r="S60" s="6">
        <v>3744.68</v>
      </c>
      <c r="T60" s="19" t="e">
        <f t="shared" si="10"/>
        <v>#DIV/0!</v>
      </c>
      <c r="U60" s="19">
        <f t="shared" si="11"/>
        <v>6.9700652905806404E-3</v>
      </c>
    </row>
    <row r="61" spans="1:21">
      <c r="A61" s="4">
        <v>40792</v>
      </c>
      <c r="B61" s="5">
        <f t="shared" si="0"/>
        <v>0</v>
      </c>
      <c r="C61" s="5">
        <v>9.25</v>
      </c>
      <c r="D61" s="5">
        <v>5123.03</v>
      </c>
      <c r="E61" s="5">
        <v>5468.57</v>
      </c>
      <c r="F61" s="10">
        <f t="shared" si="6"/>
        <v>8.724100327153872E-3</v>
      </c>
      <c r="G61" s="10">
        <f t="shared" si="7"/>
        <v>7.2663709772484708E-3</v>
      </c>
      <c r="H61" s="6"/>
      <c r="I61" s="5">
        <f t="shared" si="2"/>
        <v>0</v>
      </c>
      <c r="J61" s="5">
        <f t="shared" si="12"/>
        <v>0</v>
      </c>
      <c r="K61" s="5">
        <v>5123.03</v>
      </c>
      <c r="L61" s="5">
        <v>5468.57</v>
      </c>
      <c r="M61" s="17" t="e">
        <f t="shared" si="8"/>
        <v>#DIV/0!</v>
      </c>
      <c r="N61" s="17">
        <f t="shared" si="9"/>
        <v>7.0966181960434582E-3</v>
      </c>
      <c r="O61" s="6"/>
      <c r="P61" s="6">
        <f t="shared" si="4"/>
        <v>0</v>
      </c>
      <c r="Q61" s="6">
        <f t="shared" si="5"/>
        <v>0</v>
      </c>
      <c r="R61" s="6">
        <v>3394.35</v>
      </c>
      <c r="S61" s="6">
        <v>3778.67</v>
      </c>
      <c r="T61" s="19" t="e">
        <f t="shared" si="10"/>
        <v>#DIV/0!</v>
      </c>
      <c r="U61" s="19">
        <f t="shared" si="11"/>
        <v>9.0768770629265916E-3</v>
      </c>
    </row>
    <row r="62" spans="1:21">
      <c r="A62" s="4">
        <v>40793</v>
      </c>
      <c r="B62" s="5">
        <f t="shared" si="0"/>
        <v>0</v>
      </c>
      <c r="C62" s="5">
        <v>9.34</v>
      </c>
      <c r="D62" s="5">
        <v>5190.9799999999996</v>
      </c>
      <c r="E62" s="5">
        <v>5541.11</v>
      </c>
      <c r="F62" s="10">
        <f t="shared" si="6"/>
        <v>9.7297297297296303E-3</v>
      </c>
      <c r="G62" s="10">
        <f t="shared" si="7"/>
        <v>1.3264893747359841E-2</v>
      </c>
      <c r="H62" s="6"/>
      <c r="I62" s="5">
        <f t="shared" si="2"/>
        <v>0</v>
      </c>
      <c r="J62" s="5">
        <f t="shared" si="12"/>
        <v>0</v>
      </c>
      <c r="K62" s="5">
        <v>5190.9799999999996</v>
      </c>
      <c r="L62" s="5">
        <v>5541.11</v>
      </c>
      <c r="M62" s="17" t="e">
        <f t="shared" si="8"/>
        <v>#DIV/0!</v>
      </c>
      <c r="N62" s="17">
        <f t="shared" si="9"/>
        <v>1.3263634997257467E-2</v>
      </c>
      <c r="O62" s="6"/>
      <c r="P62" s="6">
        <f t="shared" si="4"/>
        <v>0</v>
      </c>
      <c r="Q62" s="6">
        <f t="shared" si="5"/>
        <v>0</v>
      </c>
      <c r="R62" s="6">
        <v>3423.57</v>
      </c>
      <c r="S62" s="6">
        <v>3811.42</v>
      </c>
      <c r="T62" s="19" t="e">
        <f t="shared" si="10"/>
        <v>#DIV/0!</v>
      </c>
      <c r="U62" s="19">
        <f t="shared" si="11"/>
        <v>8.6670706888931637E-3</v>
      </c>
    </row>
    <row r="63" spans="1:21">
      <c r="A63" s="4">
        <v>40794</v>
      </c>
      <c r="B63" s="5">
        <f t="shared" si="0"/>
        <v>0</v>
      </c>
      <c r="C63" s="5">
        <v>9.3699999999999992</v>
      </c>
      <c r="D63" s="5">
        <v>5217.3100000000004</v>
      </c>
      <c r="E63" s="5">
        <v>5570.31</v>
      </c>
      <c r="F63" s="10">
        <f t="shared" si="6"/>
        <v>3.2119914346895317E-3</v>
      </c>
      <c r="G63" s="10">
        <f t="shared" si="7"/>
        <v>5.2697022798682269E-3</v>
      </c>
      <c r="H63" s="6"/>
      <c r="I63" s="5">
        <f t="shared" si="2"/>
        <v>0</v>
      </c>
      <c r="J63" s="5">
        <f t="shared" si="12"/>
        <v>0</v>
      </c>
      <c r="K63" s="5">
        <v>5217.3100000000004</v>
      </c>
      <c r="L63" s="5">
        <v>5570.31</v>
      </c>
      <c r="M63" s="17" t="e">
        <f t="shared" si="8"/>
        <v>#DIV/0!</v>
      </c>
      <c r="N63" s="17">
        <f t="shared" si="9"/>
        <v>5.0722599586205952E-3</v>
      </c>
      <c r="O63" s="6"/>
      <c r="P63" s="6">
        <f t="shared" si="4"/>
        <v>0</v>
      </c>
      <c r="Q63" s="6">
        <f t="shared" si="5"/>
        <v>0</v>
      </c>
      <c r="R63" s="6">
        <v>3443.07</v>
      </c>
      <c r="S63" s="6">
        <v>3833.13</v>
      </c>
      <c r="T63" s="19" t="e">
        <f t="shared" si="10"/>
        <v>#DIV/0!</v>
      </c>
      <c r="U63" s="19">
        <f t="shared" si="11"/>
        <v>5.6960397961913767E-3</v>
      </c>
    </row>
    <row r="64" spans="1:21">
      <c r="A64" s="4">
        <v>40795</v>
      </c>
      <c r="B64" s="5">
        <f t="shared" si="0"/>
        <v>0</v>
      </c>
      <c r="C64" s="5">
        <v>9.24</v>
      </c>
      <c r="D64" s="5">
        <v>5125.1499999999996</v>
      </c>
      <c r="E64" s="5">
        <v>5471.91</v>
      </c>
      <c r="F64" s="10">
        <f t="shared" si="6"/>
        <v>-1.3874066168623189E-2</v>
      </c>
      <c r="G64" s="10">
        <f t="shared" si="7"/>
        <v>-1.7665085067078978E-2</v>
      </c>
      <c r="H64" s="6"/>
      <c r="I64" s="5">
        <f t="shared" si="2"/>
        <v>0</v>
      </c>
      <c r="J64" s="5">
        <f t="shared" si="12"/>
        <v>0</v>
      </c>
      <c r="K64" s="5">
        <v>5125.1499999999996</v>
      </c>
      <c r="L64" s="5">
        <v>5471.91</v>
      </c>
      <c r="M64" s="17" t="e">
        <f t="shared" si="8"/>
        <v>#DIV/0!</v>
      </c>
      <c r="N64" s="17">
        <f t="shared" si="9"/>
        <v>-1.7664275268289731E-2</v>
      </c>
      <c r="O64" s="6"/>
      <c r="P64" s="6">
        <f t="shared" si="4"/>
        <v>0</v>
      </c>
      <c r="Q64" s="6">
        <f t="shared" si="5"/>
        <v>0</v>
      </c>
      <c r="R64" s="6">
        <v>3423.1</v>
      </c>
      <c r="S64" s="6">
        <v>3811.41</v>
      </c>
      <c r="T64" s="19" t="e">
        <f t="shared" si="10"/>
        <v>#DIV/0!</v>
      </c>
      <c r="U64" s="19">
        <f t="shared" si="11"/>
        <v>-5.6663875214251203E-3</v>
      </c>
    </row>
    <row r="65" spans="1:21">
      <c r="A65" s="4">
        <v>40798</v>
      </c>
      <c r="B65" s="5">
        <f t="shared" si="0"/>
        <v>0</v>
      </c>
      <c r="C65" s="5">
        <v>9.0299999999999994</v>
      </c>
      <c r="D65" s="5">
        <v>5013.12</v>
      </c>
      <c r="E65" s="5">
        <v>5352.64</v>
      </c>
      <c r="F65" s="10">
        <f t="shared" si="6"/>
        <v>-2.2727272727272818E-2</v>
      </c>
      <c r="G65" s="10">
        <f t="shared" si="7"/>
        <v>-2.1796776628270509E-2</v>
      </c>
      <c r="H65" s="6"/>
      <c r="I65" s="5">
        <f t="shared" si="2"/>
        <v>0</v>
      </c>
      <c r="J65" s="5">
        <f t="shared" si="12"/>
        <v>0</v>
      </c>
      <c r="K65" s="5">
        <v>5013.12</v>
      </c>
      <c r="L65" s="5">
        <v>5352.64</v>
      </c>
      <c r="M65" s="17" t="e">
        <f t="shared" si="8"/>
        <v>#DIV/0!</v>
      </c>
      <c r="N65" s="17">
        <f t="shared" si="9"/>
        <v>-2.1858872423246134E-2</v>
      </c>
      <c r="O65" s="6"/>
      <c r="P65" s="6">
        <f t="shared" si="4"/>
        <v>0</v>
      </c>
      <c r="Q65" s="6">
        <f t="shared" si="5"/>
        <v>0</v>
      </c>
      <c r="R65" s="6">
        <v>3382.57</v>
      </c>
      <c r="S65" s="6">
        <v>3766.28</v>
      </c>
      <c r="T65" s="19" t="e">
        <f t="shared" si="10"/>
        <v>#DIV/0!</v>
      </c>
      <c r="U65" s="19">
        <f t="shared" si="11"/>
        <v>-1.1840762342545053E-2</v>
      </c>
    </row>
    <row r="66" spans="1:21">
      <c r="A66" s="4">
        <v>40799</v>
      </c>
      <c r="B66" s="5">
        <f t="shared" si="0"/>
        <v>0</v>
      </c>
      <c r="C66" s="5">
        <v>9.02</v>
      </c>
      <c r="D66" s="5">
        <v>5009.96</v>
      </c>
      <c r="E66" s="5">
        <v>5349.27</v>
      </c>
      <c r="F66" s="10">
        <f t="shared" si="6"/>
        <v>-1.1074197120708451E-3</v>
      </c>
      <c r="G66" s="10">
        <f t="shared" si="7"/>
        <v>-6.2959586297595127E-4</v>
      </c>
      <c r="H66" s="6"/>
      <c r="I66" s="5">
        <f t="shared" si="2"/>
        <v>0</v>
      </c>
      <c r="J66" s="5">
        <f t="shared" si="12"/>
        <v>0</v>
      </c>
      <c r="K66" s="5">
        <v>5009.96</v>
      </c>
      <c r="L66" s="5">
        <v>5349.27</v>
      </c>
      <c r="M66" s="17" t="e">
        <f t="shared" si="8"/>
        <v>#DIV/0!</v>
      </c>
      <c r="N66" s="17">
        <f t="shared" si="9"/>
        <v>-6.3034597216904409E-4</v>
      </c>
      <c r="O66" s="6"/>
      <c r="P66" s="6">
        <f t="shared" si="4"/>
        <v>0</v>
      </c>
      <c r="Q66" s="6">
        <f t="shared" si="5"/>
        <v>0</v>
      </c>
      <c r="R66" s="6">
        <v>3377.97</v>
      </c>
      <c r="S66" s="6">
        <v>3762.08</v>
      </c>
      <c r="T66" s="19" t="e">
        <f t="shared" si="10"/>
        <v>#DIV/0!</v>
      </c>
      <c r="U66" s="19">
        <f t="shared" si="11"/>
        <v>-1.1151587242584915E-3</v>
      </c>
    </row>
    <row r="67" spans="1:21">
      <c r="A67" s="4">
        <v>40800</v>
      </c>
      <c r="B67" s="5">
        <f t="shared" ref="B67:B130" si="13">B66</f>
        <v>0</v>
      </c>
      <c r="C67" s="5">
        <v>9.1300000000000008</v>
      </c>
      <c r="D67" s="5">
        <v>5075.57</v>
      </c>
      <c r="E67" s="5">
        <v>5419.88</v>
      </c>
      <c r="F67" s="10">
        <f t="shared" si="6"/>
        <v>1.2195121951219745E-2</v>
      </c>
      <c r="G67" s="10">
        <f t="shared" si="7"/>
        <v>1.31999319533318E-2</v>
      </c>
      <c r="H67" s="6"/>
      <c r="I67" s="5">
        <f t="shared" ref="I67:I130" si="14">I66</f>
        <v>0</v>
      </c>
      <c r="J67" s="5">
        <f t="shared" ref="J67:J98" si="15">J66</f>
        <v>0</v>
      </c>
      <c r="K67" s="5">
        <v>5075.57</v>
      </c>
      <c r="L67" s="5">
        <v>5419.88</v>
      </c>
      <c r="M67" s="17" t="e">
        <f t="shared" si="8"/>
        <v>#DIV/0!</v>
      </c>
      <c r="N67" s="17">
        <f t="shared" si="9"/>
        <v>1.309591294142054E-2</v>
      </c>
      <c r="O67" s="6"/>
      <c r="P67" s="6">
        <f t="shared" ref="P67:P130" si="16">P66</f>
        <v>0</v>
      </c>
      <c r="Q67" s="6">
        <f t="shared" ref="Q67:Q130" si="17">Q66</f>
        <v>0</v>
      </c>
      <c r="R67" s="6">
        <v>3404.99</v>
      </c>
      <c r="S67" s="6">
        <v>3792.57</v>
      </c>
      <c r="T67" s="19" t="e">
        <f t="shared" si="10"/>
        <v>#DIV/0!</v>
      </c>
      <c r="U67" s="19">
        <f t="shared" si="11"/>
        <v>8.1045591800281702E-3</v>
      </c>
    </row>
    <row r="68" spans="1:21">
      <c r="A68" s="4">
        <v>40801</v>
      </c>
      <c r="B68" s="5">
        <f t="shared" si="13"/>
        <v>0</v>
      </c>
      <c r="C68" s="5">
        <v>9.25</v>
      </c>
      <c r="D68" s="5">
        <v>5134.97</v>
      </c>
      <c r="E68" s="5">
        <v>5484.8</v>
      </c>
      <c r="F68" s="10">
        <f t="shared" ref="F68:F131" si="18">C68/C67-1</f>
        <v>1.3143483023001057E-2</v>
      </c>
      <c r="G68" s="10">
        <f t="shared" ref="G68:G131" si="19">E68/E67-1</f>
        <v>1.1978124976936844E-2</v>
      </c>
      <c r="H68" s="6"/>
      <c r="I68" s="5">
        <f t="shared" si="14"/>
        <v>0</v>
      </c>
      <c r="J68" s="5">
        <f t="shared" si="15"/>
        <v>0</v>
      </c>
      <c r="K68" s="5">
        <v>5134.97</v>
      </c>
      <c r="L68" s="5">
        <v>5484.8</v>
      </c>
      <c r="M68" s="17" t="e">
        <f t="shared" ref="M68:M131" si="20">J68/J67-1</f>
        <v>#DIV/0!</v>
      </c>
      <c r="N68" s="17">
        <f t="shared" ref="N68:N131" si="21">K68/K67-1</f>
        <v>1.1703119058549261E-2</v>
      </c>
      <c r="O68" s="6"/>
      <c r="P68" s="6">
        <f t="shared" si="16"/>
        <v>0</v>
      </c>
      <c r="Q68" s="6">
        <f t="shared" si="17"/>
        <v>0</v>
      </c>
      <c r="R68" s="6">
        <v>3421.79</v>
      </c>
      <c r="S68" s="6">
        <v>3812.49</v>
      </c>
      <c r="T68" s="19" t="e">
        <f t="shared" ref="T68:T131" si="22">Q68/Q67-1</f>
        <v>#DIV/0!</v>
      </c>
      <c r="U68" s="19">
        <f t="shared" ref="U68:U131" si="23">S68/S67-1</f>
        <v>5.2523750385622403E-3</v>
      </c>
    </row>
    <row r="69" spans="1:21">
      <c r="A69" s="4">
        <v>40802</v>
      </c>
      <c r="B69" s="5">
        <f t="shared" si="13"/>
        <v>0</v>
      </c>
      <c r="C69" s="5">
        <v>9.27</v>
      </c>
      <c r="D69" s="5">
        <v>5147.9799999999996</v>
      </c>
      <c r="E69" s="5">
        <v>5498.75</v>
      </c>
      <c r="F69" s="10">
        <f t="shared" si="18"/>
        <v>2.1621621621621401E-3</v>
      </c>
      <c r="G69" s="10">
        <f t="shared" si="19"/>
        <v>2.5433926487747893E-3</v>
      </c>
      <c r="H69" s="6"/>
      <c r="I69" s="5">
        <f t="shared" si="14"/>
        <v>0</v>
      </c>
      <c r="J69" s="5">
        <f t="shared" si="15"/>
        <v>0</v>
      </c>
      <c r="K69" s="5">
        <v>5147.9799999999996</v>
      </c>
      <c r="L69" s="5">
        <v>5498.75</v>
      </c>
      <c r="M69" s="17" t="e">
        <f t="shared" si="20"/>
        <v>#DIV/0!</v>
      </c>
      <c r="N69" s="17">
        <f t="shared" si="21"/>
        <v>2.5336077912820887E-3</v>
      </c>
      <c r="O69" s="6"/>
      <c r="P69" s="6">
        <f t="shared" si="16"/>
        <v>0</v>
      </c>
      <c r="Q69" s="6">
        <f t="shared" si="17"/>
        <v>0</v>
      </c>
      <c r="R69" s="6">
        <v>3415.53</v>
      </c>
      <c r="S69" s="6">
        <v>3806.17</v>
      </c>
      <c r="T69" s="19" t="e">
        <f t="shared" si="22"/>
        <v>#DIV/0!</v>
      </c>
      <c r="U69" s="19">
        <f t="shared" si="23"/>
        <v>-1.6577092661226311E-3</v>
      </c>
    </row>
    <row r="70" spans="1:21">
      <c r="A70" s="4">
        <v>40805</v>
      </c>
      <c r="B70" s="5">
        <f t="shared" si="13"/>
        <v>0</v>
      </c>
      <c r="C70" s="5">
        <v>9.19</v>
      </c>
      <c r="D70" s="5">
        <v>5101.33</v>
      </c>
      <c r="E70" s="5">
        <v>5449.04</v>
      </c>
      <c r="F70" s="10">
        <f t="shared" si="18"/>
        <v>-8.6299892125134559E-3</v>
      </c>
      <c r="G70" s="10">
        <f t="shared" si="19"/>
        <v>-9.0402364173676197E-3</v>
      </c>
      <c r="H70" s="6"/>
      <c r="I70" s="5">
        <f t="shared" si="14"/>
        <v>0</v>
      </c>
      <c r="J70" s="5">
        <f t="shared" si="15"/>
        <v>0</v>
      </c>
      <c r="K70" s="5">
        <v>5101.33</v>
      </c>
      <c r="L70" s="5">
        <v>5449.04</v>
      </c>
      <c r="M70" s="17" t="e">
        <f t="shared" si="20"/>
        <v>#DIV/0!</v>
      </c>
      <c r="N70" s="17">
        <f t="shared" si="21"/>
        <v>-9.0618067669260283E-3</v>
      </c>
      <c r="O70" s="6"/>
      <c r="P70" s="6">
        <f t="shared" si="16"/>
        <v>0</v>
      </c>
      <c r="Q70" s="6">
        <f t="shared" si="17"/>
        <v>0</v>
      </c>
      <c r="R70" s="6">
        <v>3413.11</v>
      </c>
      <c r="S70" s="6">
        <v>3804.71</v>
      </c>
      <c r="T70" s="19" t="e">
        <f t="shared" si="22"/>
        <v>#DIV/0!</v>
      </c>
      <c r="U70" s="19">
        <f t="shared" si="23"/>
        <v>-3.8358770102231432E-4</v>
      </c>
    </row>
    <row r="71" spans="1:21">
      <c r="A71" s="4">
        <v>40806</v>
      </c>
      <c r="B71" s="5">
        <f t="shared" si="13"/>
        <v>0</v>
      </c>
      <c r="C71" s="5">
        <v>9.34</v>
      </c>
      <c r="D71" s="5">
        <v>5200.6000000000004</v>
      </c>
      <c r="E71" s="5">
        <v>5555.09</v>
      </c>
      <c r="F71" s="10">
        <f t="shared" si="18"/>
        <v>1.6322089227421177E-2</v>
      </c>
      <c r="G71" s="10">
        <f t="shared" si="19"/>
        <v>1.9462143790465847E-2</v>
      </c>
      <c r="H71" s="6"/>
      <c r="I71" s="5">
        <f t="shared" si="14"/>
        <v>0</v>
      </c>
      <c r="J71" s="5">
        <f t="shared" si="15"/>
        <v>0</v>
      </c>
      <c r="K71" s="5">
        <v>5200.6000000000004</v>
      </c>
      <c r="L71" s="5">
        <v>5555.09</v>
      </c>
      <c r="M71" s="17" t="e">
        <f t="shared" si="20"/>
        <v>#DIV/0!</v>
      </c>
      <c r="N71" s="17">
        <f t="shared" si="21"/>
        <v>1.9459631115807063E-2</v>
      </c>
      <c r="O71" s="6"/>
      <c r="P71" s="6">
        <f t="shared" si="16"/>
        <v>0</v>
      </c>
      <c r="Q71" s="6">
        <f t="shared" si="17"/>
        <v>0</v>
      </c>
      <c r="R71" s="6">
        <v>3462.66</v>
      </c>
      <c r="S71" s="6">
        <v>3861.28</v>
      </c>
      <c r="T71" s="19" t="e">
        <f t="shared" si="22"/>
        <v>#DIV/0!</v>
      </c>
      <c r="U71" s="19">
        <f t="shared" si="23"/>
        <v>1.4868413098501732E-2</v>
      </c>
    </row>
    <row r="72" spans="1:21">
      <c r="A72" s="4">
        <v>40807</v>
      </c>
      <c r="B72" s="5">
        <f t="shared" si="13"/>
        <v>0</v>
      </c>
      <c r="C72" s="5">
        <v>9.35</v>
      </c>
      <c r="D72" s="5">
        <v>5201.26</v>
      </c>
      <c r="E72" s="5">
        <v>5555.85</v>
      </c>
      <c r="F72" s="10">
        <f t="shared" si="18"/>
        <v>1.0706638115631772E-3</v>
      </c>
      <c r="G72" s="10">
        <f t="shared" si="19"/>
        <v>1.368114648008234E-4</v>
      </c>
      <c r="H72" s="6"/>
      <c r="I72" s="5">
        <f t="shared" si="14"/>
        <v>0</v>
      </c>
      <c r="J72" s="5">
        <f t="shared" si="15"/>
        <v>0</v>
      </c>
      <c r="K72" s="5">
        <v>5201.26</v>
      </c>
      <c r="L72" s="5">
        <v>5555.85</v>
      </c>
      <c r="M72" s="17" t="e">
        <f t="shared" si="20"/>
        <v>#DIV/0!</v>
      </c>
      <c r="N72" s="17">
        <f t="shared" si="21"/>
        <v>1.2690843364215887E-4</v>
      </c>
      <c r="O72" s="6"/>
      <c r="P72" s="6">
        <f t="shared" si="16"/>
        <v>0</v>
      </c>
      <c r="Q72" s="6">
        <f t="shared" si="17"/>
        <v>0</v>
      </c>
      <c r="R72" s="6">
        <v>3500.94</v>
      </c>
      <c r="S72" s="6">
        <v>3904.38</v>
      </c>
      <c r="T72" s="19" t="e">
        <f t="shared" si="22"/>
        <v>#DIV/0!</v>
      </c>
      <c r="U72" s="19">
        <f t="shared" si="23"/>
        <v>1.1162101686487347E-2</v>
      </c>
    </row>
    <row r="73" spans="1:21">
      <c r="A73" s="4">
        <v>40808</v>
      </c>
      <c r="B73" s="5">
        <f t="shared" si="13"/>
        <v>0</v>
      </c>
      <c r="C73" s="5">
        <v>9.0299999999999994</v>
      </c>
      <c r="D73" s="5">
        <v>4998.16</v>
      </c>
      <c r="E73" s="5">
        <v>5338.9</v>
      </c>
      <c r="F73" s="10">
        <f t="shared" si="18"/>
        <v>-3.4224598930481354E-2</v>
      </c>
      <c r="G73" s="10">
        <f t="shared" si="19"/>
        <v>-3.9048930406688553E-2</v>
      </c>
      <c r="H73" s="6"/>
      <c r="I73" s="5">
        <f t="shared" si="14"/>
        <v>0</v>
      </c>
      <c r="J73" s="5">
        <f t="shared" si="15"/>
        <v>0</v>
      </c>
      <c r="K73" s="5">
        <v>4998.16</v>
      </c>
      <c r="L73" s="5">
        <v>5338.9</v>
      </c>
      <c r="M73" s="17" t="e">
        <f t="shared" si="20"/>
        <v>#DIV/0!</v>
      </c>
      <c r="N73" s="17">
        <f t="shared" si="21"/>
        <v>-3.9048230621041902E-2</v>
      </c>
      <c r="O73" s="6"/>
      <c r="P73" s="6">
        <f t="shared" si="16"/>
        <v>0</v>
      </c>
      <c r="Q73" s="6">
        <f t="shared" si="17"/>
        <v>0</v>
      </c>
      <c r="R73" s="6">
        <v>3391.37</v>
      </c>
      <c r="S73" s="6">
        <v>3782.32</v>
      </c>
      <c r="T73" s="19" t="e">
        <f t="shared" si="22"/>
        <v>#DIV/0!</v>
      </c>
      <c r="U73" s="19">
        <f t="shared" si="23"/>
        <v>-3.1262325900655141E-2</v>
      </c>
    </row>
    <row r="74" spans="1:21">
      <c r="A74" s="4">
        <v>40809</v>
      </c>
      <c r="B74" s="5">
        <f t="shared" si="13"/>
        <v>0</v>
      </c>
      <c r="C74" s="5">
        <v>8.9499999999999993</v>
      </c>
      <c r="D74" s="5">
        <v>4947.07</v>
      </c>
      <c r="E74" s="5">
        <v>5284.33</v>
      </c>
      <c r="F74" s="10">
        <f t="shared" si="18"/>
        <v>-8.8593576965669829E-3</v>
      </c>
      <c r="G74" s="10">
        <f t="shared" si="19"/>
        <v>-1.0221206615594891E-2</v>
      </c>
      <c r="H74" s="6"/>
      <c r="I74" s="5">
        <f t="shared" si="14"/>
        <v>0</v>
      </c>
      <c r="J74" s="5">
        <f t="shared" si="15"/>
        <v>0</v>
      </c>
      <c r="K74" s="5">
        <v>4947.07</v>
      </c>
      <c r="L74" s="5">
        <v>5284.33</v>
      </c>
      <c r="M74" s="17" t="e">
        <f t="shared" si="20"/>
        <v>#DIV/0!</v>
      </c>
      <c r="N74" s="17">
        <f t="shared" si="21"/>
        <v>-1.0221761608271929E-2</v>
      </c>
      <c r="O74" s="6"/>
      <c r="P74" s="6">
        <f t="shared" si="16"/>
        <v>0</v>
      </c>
      <c r="Q74" s="6">
        <f t="shared" si="17"/>
        <v>0</v>
      </c>
      <c r="R74" s="6">
        <v>3361.09</v>
      </c>
      <c r="S74" s="6">
        <v>3749.27</v>
      </c>
      <c r="T74" s="19" t="e">
        <f t="shared" si="22"/>
        <v>#DIV/0!</v>
      </c>
      <c r="U74" s="19">
        <f t="shared" si="23"/>
        <v>-8.7380232238415401E-3</v>
      </c>
    </row>
    <row r="75" spans="1:21">
      <c r="A75" s="4">
        <v>40812</v>
      </c>
      <c r="B75" s="5">
        <f t="shared" si="13"/>
        <v>0</v>
      </c>
      <c r="C75" s="5">
        <v>8.8800000000000008</v>
      </c>
      <c r="D75" s="5">
        <v>4905.76</v>
      </c>
      <c r="E75" s="5">
        <v>5240.21</v>
      </c>
      <c r="F75" s="10">
        <f t="shared" si="18"/>
        <v>-7.8212290502791548E-3</v>
      </c>
      <c r="G75" s="10">
        <f t="shared" si="19"/>
        <v>-8.3492136183773713E-3</v>
      </c>
      <c r="H75" s="6"/>
      <c r="I75" s="5">
        <f t="shared" si="14"/>
        <v>0</v>
      </c>
      <c r="J75" s="5">
        <f t="shared" si="15"/>
        <v>0</v>
      </c>
      <c r="K75" s="5">
        <v>4905.76</v>
      </c>
      <c r="L75" s="5">
        <v>5240.21</v>
      </c>
      <c r="M75" s="17" t="e">
        <f t="shared" si="20"/>
        <v>#DIV/0!</v>
      </c>
      <c r="N75" s="17">
        <f t="shared" si="21"/>
        <v>-8.3503973058799419E-3</v>
      </c>
      <c r="O75" s="6"/>
      <c r="P75" s="6">
        <f t="shared" si="16"/>
        <v>0</v>
      </c>
      <c r="Q75" s="6">
        <f t="shared" si="17"/>
        <v>0</v>
      </c>
      <c r="R75" s="6">
        <v>3310.28</v>
      </c>
      <c r="S75" s="6">
        <v>3692.6</v>
      </c>
      <c r="T75" s="19" t="e">
        <f t="shared" si="22"/>
        <v>#DIV/0!</v>
      </c>
      <c r="U75" s="19">
        <f t="shared" si="23"/>
        <v>-1.5114942375449081E-2</v>
      </c>
    </row>
    <row r="76" spans="1:21">
      <c r="A76" s="4">
        <v>40813</v>
      </c>
      <c r="B76" s="5">
        <f t="shared" si="13"/>
        <v>0</v>
      </c>
      <c r="C76" s="5">
        <v>9.09</v>
      </c>
      <c r="D76" s="5">
        <v>5033.3999999999996</v>
      </c>
      <c r="E76" s="5">
        <v>5376.55</v>
      </c>
      <c r="F76" s="10">
        <f t="shared" si="18"/>
        <v>2.3648648648648463E-2</v>
      </c>
      <c r="G76" s="10">
        <f t="shared" si="19"/>
        <v>2.601804126170526E-2</v>
      </c>
      <c r="H76" s="6"/>
      <c r="I76" s="5">
        <f t="shared" si="14"/>
        <v>0</v>
      </c>
      <c r="J76" s="5">
        <f t="shared" si="15"/>
        <v>0</v>
      </c>
      <c r="K76" s="5">
        <v>5033.3999999999996</v>
      </c>
      <c r="L76" s="5">
        <v>5376.55</v>
      </c>
      <c r="M76" s="17" t="e">
        <f t="shared" si="20"/>
        <v>#DIV/0!</v>
      </c>
      <c r="N76" s="17">
        <f t="shared" si="21"/>
        <v>2.6018394703368974E-2</v>
      </c>
      <c r="O76" s="6"/>
      <c r="P76" s="6">
        <f t="shared" si="16"/>
        <v>0</v>
      </c>
      <c r="Q76" s="6">
        <f t="shared" si="17"/>
        <v>0</v>
      </c>
      <c r="R76" s="6">
        <v>3368.26</v>
      </c>
      <c r="S76" s="6">
        <v>3757.26</v>
      </c>
      <c r="T76" s="19" t="e">
        <f t="shared" si="22"/>
        <v>#DIV/0!</v>
      </c>
      <c r="U76" s="19">
        <f t="shared" si="23"/>
        <v>1.751069706981534E-2</v>
      </c>
    </row>
    <row r="77" spans="1:21">
      <c r="A77" s="4">
        <v>40814</v>
      </c>
      <c r="B77" s="5">
        <f t="shared" si="13"/>
        <v>0</v>
      </c>
      <c r="C77" s="5">
        <v>9.07</v>
      </c>
      <c r="D77" s="5">
        <v>5005.53</v>
      </c>
      <c r="E77" s="5">
        <v>5346.81</v>
      </c>
      <c r="F77" s="10">
        <f t="shared" si="18"/>
        <v>-2.2002200220021528E-3</v>
      </c>
      <c r="G77" s="10">
        <f t="shared" si="19"/>
        <v>-5.5314281463019199E-3</v>
      </c>
      <c r="H77" s="6"/>
      <c r="I77" s="5">
        <f t="shared" si="14"/>
        <v>0</v>
      </c>
      <c r="J77" s="5">
        <f t="shared" si="15"/>
        <v>0</v>
      </c>
      <c r="K77" s="5">
        <v>5005.53</v>
      </c>
      <c r="L77" s="5">
        <v>5346.81</v>
      </c>
      <c r="M77" s="17" t="e">
        <f t="shared" si="20"/>
        <v>#DIV/0!</v>
      </c>
      <c r="N77" s="17">
        <f t="shared" si="21"/>
        <v>-5.5370127547978987E-3</v>
      </c>
      <c r="O77" s="6"/>
      <c r="P77" s="6">
        <f t="shared" si="16"/>
        <v>0</v>
      </c>
      <c r="Q77" s="6">
        <f t="shared" si="17"/>
        <v>0</v>
      </c>
      <c r="R77" s="6">
        <v>3342.85</v>
      </c>
      <c r="S77" s="6">
        <v>3728.93</v>
      </c>
      <c r="T77" s="19" t="e">
        <f t="shared" si="22"/>
        <v>#DIV/0!</v>
      </c>
      <c r="U77" s="19">
        <f t="shared" si="23"/>
        <v>-7.5400690929029457E-3</v>
      </c>
    </row>
    <row r="78" spans="1:21">
      <c r="A78" s="4">
        <v>40815</v>
      </c>
      <c r="B78" s="5">
        <f t="shared" si="13"/>
        <v>0</v>
      </c>
      <c r="C78" s="5">
        <v>9.15</v>
      </c>
      <c r="D78" s="5">
        <v>5065.88</v>
      </c>
      <c r="E78" s="5">
        <v>5411.29</v>
      </c>
      <c r="F78" s="10">
        <f t="shared" si="18"/>
        <v>8.8202866593163343E-3</v>
      </c>
      <c r="G78" s="10">
        <f t="shared" si="19"/>
        <v>1.2059527082503241E-2</v>
      </c>
      <c r="H78" s="6"/>
      <c r="I78" s="5">
        <f t="shared" si="14"/>
        <v>0</v>
      </c>
      <c r="J78" s="5">
        <f t="shared" si="15"/>
        <v>0</v>
      </c>
      <c r="K78" s="5">
        <v>5065.88</v>
      </c>
      <c r="L78" s="5">
        <v>5411.29</v>
      </c>
      <c r="M78" s="17" t="e">
        <f t="shared" si="20"/>
        <v>#DIV/0!</v>
      </c>
      <c r="N78" s="17">
        <f t="shared" si="21"/>
        <v>1.2056665328147087E-2</v>
      </c>
      <c r="O78" s="6"/>
      <c r="P78" s="6">
        <f t="shared" si="16"/>
        <v>0</v>
      </c>
      <c r="Q78" s="6">
        <f t="shared" si="17"/>
        <v>0</v>
      </c>
      <c r="R78" s="6">
        <v>3329.04</v>
      </c>
      <c r="S78" s="6">
        <v>3713.52</v>
      </c>
      <c r="T78" s="19" t="e">
        <f t="shared" si="22"/>
        <v>#DIV/0!</v>
      </c>
      <c r="U78" s="19">
        <f t="shared" si="23"/>
        <v>-4.1325527698293785E-3</v>
      </c>
    </row>
    <row r="79" spans="1:21">
      <c r="A79" s="4">
        <v>40816</v>
      </c>
      <c r="B79" s="5">
        <f t="shared" si="13"/>
        <v>0</v>
      </c>
      <c r="C79" s="5">
        <v>9.06</v>
      </c>
      <c r="D79" s="5">
        <v>4995.67</v>
      </c>
      <c r="E79" s="5">
        <v>5336.28</v>
      </c>
      <c r="F79" s="10">
        <f t="shared" si="18"/>
        <v>-9.8360655737704805E-3</v>
      </c>
      <c r="G79" s="10">
        <f t="shared" si="19"/>
        <v>-1.3861759395633944E-2</v>
      </c>
      <c r="H79" s="6"/>
      <c r="I79" s="5">
        <f t="shared" si="14"/>
        <v>0</v>
      </c>
      <c r="J79" s="5">
        <f t="shared" si="15"/>
        <v>0</v>
      </c>
      <c r="K79" s="5">
        <v>4995.67</v>
      </c>
      <c r="L79" s="5">
        <v>5336.28</v>
      </c>
      <c r="M79" s="17" t="e">
        <f t="shared" si="20"/>
        <v>#DIV/0!</v>
      </c>
      <c r="N79" s="17">
        <f t="shared" si="21"/>
        <v>-1.3859388694560493E-2</v>
      </c>
      <c r="O79" s="6"/>
      <c r="P79" s="6">
        <f t="shared" si="16"/>
        <v>0</v>
      </c>
      <c r="Q79" s="6">
        <f t="shared" si="17"/>
        <v>0</v>
      </c>
      <c r="R79" s="6">
        <v>3309.48</v>
      </c>
      <c r="S79" s="6">
        <v>3691.7</v>
      </c>
      <c r="T79" s="19" t="e">
        <f t="shared" si="22"/>
        <v>#DIV/0!</v>
      </c>
      <c r="U79" s="19">
        <f t="shared" si="23"/>
        <v>-5.8758267088907523E-3</v>
      </c>
    </row>
    <row r="80" spans="1:21">
      <c r="A80" s="4">
        <v>40819</v>
      </c>
      <c r="B80" s="5">
        <f t="shared" si="13"/>
        <v>0</v>
      </c>
      <c r="C80" s="5">
        <v>8.8800000000000008</v>
      </c>
      <c r="D80" s="5">
        <v>4908.6400000000003</v>
      </c>
      <c r="E80" s="5">
        <v>5243.33</v>
      </c>
      <c r="F80" s="10">
        <f t="shared" si="18"/>
        <v>-1.9867549668874163E-2</v>
      </c>
      <c r="G80" s="10">
        <f t="shared" si="19"/>
        <v>-1.7418501278043896E-2</v>
      </c>
      <c r="H80" s="6"/>
      <c r="I80" s="5">
        <f t="shared" si="14"/>
        <v>0</v>
      </c>
      <c r="J80" s="5">
        <f t="shared" si="15"/>
        <v>0</v>
      </c>
      <c r="K80" s="5">
        <v>4908.6400000000003</v>
      </c>
      <c r="L80" s="5">
        <v>5243.33</v>
      </c>
      <c r="M80" s="17" t="e">
        <f t="shared" si="20"/>
        <v>#DIV/0!</v>
      </c>
      <c r="N80" s="17">
        <f t="shared" si="21"/>
        <v>-1.7421086661048468E-2</v>
      </c>
      <c r="O80" s="6"/>
      <c r="P80" s="6">
        <f t="shared" si="16"/>
        <v>0</v>
      </c>
      <c r="Q80" s="6">
        <f t="shared" si="17"/>
        <v>0</v>
      </c>
      <c r="R80" s="6">
        <v>3259.55</v>
      </c>
      <c r="S80" s="6">
        <v>3636.01</v>
      </c>
      <c r="T80" s="19" t="e">
        <f t="shared" si="22"/>
        <v>#DIV/0!</v>
      </c>
      <c r="U80" s="19">
        <f t="shared" si="23"/>
        <v>-1.5085191104369122E-2</v>
      </c>
    </row>
    <row r="81" spans="1:21">
      <c r="A81" s="4">
        <v>40820</v>
      </c>
      <c r="B81" s="5">
        <f t="shared" si="13"/>
        <v>0</v>
      </c>
      <c r="C81" s="5">
        <v>8.74</v>
      </c>
      <c r="D81" s="5">
        <v>4827.72</v>
      </c>
      <c r="E81" s="5">
        <v>5156.88</v>
      </c>
      <c r="F81" s="10">
        <f t="shared" si="18"/>
        <v>-1.5765765765765827E-2</v>
      </c>
      <c r="G81" s="10">
        <f t="shared" si="19"/>
        <v>-1.6487613787421362E-2</v>
      </c>
      <c r="H81" s="6"/>
      <c r="I81" s="5">
        <f t="shared" si="14"/>
        <v>0</v>
      </c>
      <c r="J81" s="5">
        <f t="shared" si="15"/>
        <v>0</v>
      </c>
      <c r="K81" s="5">
        <v>4827.72</v>
      </c>
      <c r="L81" s="5">
        <v>5156.88</v>
      </c>
      <c r="M81" s="17" t="e">
        <f t="shared" si="20"/>
        <v>#DIV/0!</v>
      </c>
      <c r="N81" s="17">
        <f t="shared" si="21"/>
        <v>-1.6485217901496152E-2</v>
      </c>
      <c r="O81" s="6"/>
      <c r="P81" s="6">
        <f t="shared" si="16"/>
        <v>0</v>
      </c>
      <c r="Q81" s="6">
        <f t="shared" si="17"/>
        <v>0</v>
      </c>
      <c r="R81" s="6">
        <v>3212.15</v>
      </c>
      <c r="S81" s="6">
        <v>3583.16</v>
      </c>
      <c r="T81" s="19" t="e">
        <f t="shared" si="22"/>
        <v>#DIV/0!</v>
      </c>
      <c r="U81" s="19">
        <f t="shared" si="23"/>
        <v>-1.4535163544654783E-2</v>
      </c>
    </row>
    <row r="82" spans="1:21">
      <c r="A82" s="4">
        <v>40821</v>
      </c>
      <c r="B82" s="5">
        <f t="shared" si="13"/>
        <v>0</v>
      </c>
      <c r="C82" s="5">
        <v>8.69</v>
      </c>
      <c r="D82" s="5">
        <v>4804.13</v>
      </c>
      <c r="E82" s="5">
        <v>5131.6899999999996</v>
      </c>
      <c r="F82" s="10">
        <f t="shared" si="18"/>
        <v>-5.7208237986270394E-3</v>
      </c>
      <c r="G82" s="10">
        <f t="shared" si="19"/>
        <v>-4.8847365073456661E-3</v>
      </c>
      <c r="H82" s="6"/>
      <c r="I82" s="5">
        <f t="shared" si="14"/>
        <v>0</v>
      </c>
      <c r="J82" s="5">
        <f t="shared" si="15"/>
        <v>0</v>
      </c>
      <c r="K82" s="5">
        <v>4804.13</v>
      </c>
      <c r="L82" s="5">
        <v>5131.6899999999996</v>
      </c>
      <c r="M82" s="17" t="e">
        <f t="shared" si="20"/>
        <v>#DIV/0!</v>
      </c>
      <c r="N82" s="17">
        <f t="shared" si="21"/>
        <v>-4.8863645778960407E-3</v>
      </c>
      <c r="O82" s="6"/>
      <c r="P82" s="6">
        <f t="shared" si="16"/>
        <v>0</v>
      </c>
      <c r="Q82" s="6">
        <f t="shared" si="17"/>
        <v>0</v>
      </c>
      <c r="R82" s="6">
        <v>3174.3</v>
      </c>
      <c r="S82" s="6">
        <v>3540.88</v>
      </c>
      <c r="T82" s="19" t="e">
        <f t="shared" si="22"/>
        <v>#DIV/0!</v>
      </c>
      <c r="U82" s="19">
        <f t="shared" si="23"/>
        <v>-1.1799640540751666E-2</v>
      </c>
    </row>
    <row r="83" spans="1:21">
      <c r="A83" s="4">
        <v>40823</v>
      </c>
      <c r="B83" s="5">
        <f t="shared" si="13"/>
        <v>0</v>
      </c>
      <c r="C83" s="5">
        <v>8.9</v>
      </c>
      <c r="D83" s="5">
        <v>4923.7299999999996</v>
      </c>
      <c r="E83" s="5">
        <v>5259.44</v>
      </c>
      <c r="F83" s="10">
        <f t="shared" si="18"/>
        <v>2.4165707710011697E-2</v>
      </c>
      <c r="G83" s="10">
        <f t="shared" si="19"/>
        <v>2.4894333055971885E-2</v>
      </c>
      <c r="H83" s="6"/>
      <c r="I83" s="5">
        <f t="shared" si="14"/>
        <v>0</v>
      </c>
      <c r="J83" s="5">
        <f t="shared" si="15"/>
        <v>0</v>
      </c>
      <c r="K83" s="5">
        <v>4923.7299999999996</v>
      </c>
      <c r="L83" s="5">
        <v>5259.44</v>
      </c>
      <c r="M83" s="17" t="e">
        <f t="shared" si="20"/>
        <v>#DIV/0!</v>
      </c>
      <c r="N83" s="17">
        <f t="shared" si="21"/>
        <v>2.4895246381758884E-2</v>
      </c>
      <c r="O83" s="6"/>
      <c r="P83" s="6">
        <f t="shared" si="16"/>
        <v>0</v>
      </c>
      <c r="Q83" s="6">
        <f t="shared" si="17"/>
        <v>0</v>
      </c>
      <c r="R83" s="6">
        <v>3242.9</v>
      </c>
      <c r="S83" s="6">
        <v>3617.44</v>
      </c>
      <c r="T83" s="19" t="e">
        <f t="shared" si="22"/>
        <v>#DIV/0!</v>
      </c>
      <c r="U83" s="19">
        <f t="shared" si="23"/>
        <v>2.1621743747316957E-2</v>
      </c>
    </row>
    <row r="84" spans="1:21">
      <c r="A84" s="4">
        <v>40826</v>
      </c>
      <c r="B84" s="5">
        <f t="shared" si="13"/>
        <v>0</v>
      </c>
      <c r="C84" s="5">
        <v>9.0399999999999991</v>
      </c>
      <c r="D84" s="5">
        <v>5011.1499999999996</v>
      </c>
      <c r="E84" s="5">
        <v>5352.82</v>
      </c>
      <c r="F84" s="10">
        <f t="shared" si="18"/>
        <v>1.5730337078651457E-2</v>
      </c>
      <c r="G84" s="10">
        <f t="shared" si="19"/>
        <v>1.7754741949713271E-2</v>
      </c>
      <c r="H84" s="6"/>
      <c r="I84" s="5">
        <f t="shared" si="14"/>
        <v>0</v>
      </c>
      <c r="J84" s="5">
        <f t="shared" si="15"/>
        <v>0</v>
      </c>
      <c r="K84" s="5">
        <v>5011.1499999999996</v>
      </c>
      <c r="L84" s="5">
        <v>5352.82</v>
      </c>
      <c r="M84" s="17" t="e">
        <f t="shared" si="20"/>
        <v>#DIV/0!</v>
      </c>
      <c r="N84" s="17">
        <f t="shared" si="21"/>
        <v>1.7754832210539639E-2</v>
      </c>
      <c r="O84" s="6"/>
      <c r="P84" s="6">
        <f t="shared" si="16"/>
        <v>0</v>
      </c>
      <c r="Q84" s="6">
        <f t="shared" si="17"/>
        <v>0</v>
      </c>
      <c r="R84" s="6">
        <v>3320.45</v>
      </c>
      <c r="S84" s="6">
        <v>3703.93</v>
      </c>
      <c r="T84" s="19" t="e">
        <f t="shared" si="22"/>
        <v>#DIV/0!</v>
      </c>
      <c r="U84" s="19">
        <f t="shared" si="23"/>
        <v>2.3909173338051204E-2</v>
      </c>
    </row>
    <row r="85" spans="1:21">
      <c r="A85" s="4">
        <v>40827</v>
      </c>
      <c r="B85" s="5">
        <f t="shared" si="13"/>
        <v>0</v>
      </c>
      <c r="C85" s="5">
        <v>9.0299999999999994</v>
      </c>
      <c r="D85" s="5">
        <v>5013.3900000000003</v>
      </c>
      <c r="E85" s="5">
        <v>5355.21</v>
      </c>
      <c r="F85" s="10">
        <f t="shared" si="18"/>
        <v>-1.1061946902655162E-3</v>
      </c>
      <c r="G85" s="10">
        <f t="shared" si="19"/>
        <v>4.4649362392168435E-4</v>
      </c>
      <c r="H85" s="6"/>
      <c r="I85" s="5">
        <f t="shared" si="14"/>
        <v>0</v>
      </c>
      <c r="J85" s="5">
        <f t="shared" si="15"/>
        <v>0</v>
      </c>
      <c r="K85" s="5">
        <v>5013.3900000000003</v>
      </c>
      <c r="L85" s="5">
        <v>5355.21</v>
      </c>
      <c r="M85" s="17" t="e">
        <f t="shared" si="20"/>
        <v>#DIV/0!</v>
      </c>
      <c r="N85" s="17">
        <f t="shared" si="21"/>
        <v>4.4700318290225027E-4</v>
      </c>
      <c r="O85" s="6"/>
      <c r="P85" s="6">
        <f t="shared" si="16"/>
        <v>0</v>
      </c>
      <c r="Q85" s="6">
        <f t="shared" si="17"/>
        <v>0</v>
      </c>
      <c r="R85" s="6">
        <v>3353.45</v>
      </c>
      <c r="S85" s="6">
        <v>3740.75</v>
      </c>
      <c r="T85" s="19" t="e">
        <f t="shared" si="22"/>
        <v>#DIV/0!</v>
      </c>
      <c r="U85" s="19">
        <f t="shared" si="23"/>
        <v>9.9407926175711925E-3</v>
      </c>
    </row>
    <row r="86" spans="1:21">
      <c r="A86" s="4">
        <v>40828</v>
      </c>
      <c r="B86" s="5">
        <f t="shared" si="13"/>
        <v>0</v>
      </c>
      <c r="C86" s="5">
        <v>9.24</v>
      </c>
      <c r="D86" s="5">
        <v>5132</v>
      </c>
      <c r="E86" s="5">
        <v>5481.91</v>
      </c>
      <c r="F86" s="10">
        <f t="shared" si="18"/>
        <v>2.3255813953488413E-2</v>
      </c>
      <c r="G86" s="10">
        <f t="shared" si="19"/>
        <v>2.3659202907075461E-2</v>
      </c>
      <c r="H86" s="6"/>
      <c r="I86" s="5">
        <f t="shared" si="14"/>
        <v>0</v>
      </c>
      <c r="J86" s="5">
        <f t="shared" si="15"/>
        <v>0</v>
      </c>
      <c r="K86" s="5">
        <v>5132</v>
      </c>
      <c r="L86" s="5">
        <v>5481.91</v>
      </c>
      <c r="M86" s="17" t="e">
        <f t="shared" si="20"/>
        <v>#DIV/0!</v>
      </c>
      <c r="N86" s="17">
        <f t="shared" si="21"/>
        <v>2.3658642156305421E-2</v>
      </c>
      <c r="O86" s="6"/>
      <c r="P86" s="6">
        <f t="shared" si="16"/>
        <v>0</v>
      </c>
      <c r="Q86" s="6">
        <f t="shared" si="17"/>
        <v>0</v>
      </c>
      <c r="R86" s="6">
        <v>3412.6</v>
      </c>
      <c r="S86" s="6">
        <v>3806.72</v>
      </c>
      <c r="T86" s="19" t="e">
        <f t="shared" si="22"/>
        <v>#DIV/0!</v>
      </c>
      <c r="U86" s="19">
        <f t="shared" si="23"/>
        <v>1.7635500902225543E-2</v>
      </c>
    </row>
    <row r="87" spans="1:21">
      <c r="A87" s="4">
        <v>40829</v>
      </c>
      <c r="B87" s="5">
        <f t="shared" si="13"/>
        <v>0</v>
      </c>
      <c r="C87" s="5">
        <v>9.2200000000000006</v>
      </c>
      <c r="D87" s="5">
        <v>5112.6000000000004</v>
      </c>
      <c r="E87" s="5">
        <v>5461.19</v>
      </c>
      <c r="F87" s="10">
        <f t="shared" si="18"/>
        <v>-2.1645021645021467E-3</v>
      </c>
      <c r="G87" s="10">
        <f t="shared" si="19"/>
        <v>-3.7797045190454126E-3</v>
      </c>
      <c r="H87" s="6"/>
      <c r="I87" s="5">
        <f t="shared" si="14"/>
        <v>0</v>
      </c>
      <c r="J87" s="5">
        <f t="shared" si="15"/>
        <v>0</v>
      </c>
      <c r="K87" s="5">
        <v>5112.6000000000004</v>
      </c>
      <c r="L87" s="5">
        <v>5461.19</v>
      </c>
      <c r="M87" s="17" t="e">
        <f t="shared" si="20"/>
        <v>#DIV/0!</v>
      </c>
      <c r="N87" s="17">
        <f t="shared" si="21"/>
        <v>-3.7802026500388664E-3</v>
      </c>
      <c r="O87" s="6"/>
      <c r="P87" s="6">
        <f t="shared" si="16"/>
        <v>0</v>
      </c>
      <c r="Q87" s="6">
        <f t="shared" si="17"/>
        <v>0</v>
      </c>
      <c r="R87" s="6">
        <v>3408.6</v>
      </c>
      <c r="S87" s="6">
        <v>3802.25</v>
      </c>
      <c r="T87" s="19" t="e">
        <f t="shared" si="22"/>
        <v>#DIV/0!</v>
      </c>
      <c r="U87" s="19">
        <f t="shared" si="23"/>
        <v>-1.1742392400806434E-3</v>
      </c>
    </row>
    <row r="88" spans="1:21">
      <c r="A88" s="4">
        <v>40830</v>
      </c>
      <c r="B88" s="5">
        <f t="shared" si="13"/>
        <v>0</v>
      </c>
      <c r="C88" s="5">
        <v>9.31</v>
      </c>
      <c r="D88" s="5">
        <v>5162.67</v>
      </c>
      <c r="E88" s="5">
        <v>5514.67</v>
      </c>
      <c r="F88" s="10">
        <f t="shared" si="18"/>
        <v>9.761388286334105E-3</v>
      </c>
      <c r="G88" s="10">
        <f t="shared" si="19"/>
        <v>9.7927374802928568E-3</v>
      </c>
      <c r="H88" s="6"/>
      <c r="I88" s="5">
        <f t="shared" si="14"/>
        <v>0</v>
      </c>
      <c r="J88" s="5">
        <f t="shared" si="15"/>
        <v>0</v>
      </c>
      <c r="K88" s="5">
        <v>5162.67</v>
      </c>
      <c r="L88" s="5">
        <v>5514.67</v>
      </c>
      <c r="M88" s="17" t="e">
        <f t="shared" si="20"/>
        <v>#DIV/0!</v>
      </c>
      <c r="N88" s="17">
        <f t="shared" si="21"/>
        <v>9.7934514728317268E-3</v>
      </c>
      <c r="O88" s="6"/>
      <c r="P88" s="6">
        <f t="shared" si="16"/>
        <v>0</v>
      </c>
      <c r="Q88" s="6">
        <f t="shared" si="17"/>
        <v>0</v>
      </c>
      <c r="R88" s="6">
        <v>3437.05</v>
      </c>
      <c r="S88" s="6">
        <v>3834.02</v>
      </c>
      <c r="T88" s="19" t="e">
        <f t="shared" si="22"/>
        <v>#DIV/0!</v>
      </c>
      <c r="U88" s="19">
        <f t="shared" si="23"/>
        <v>8.3555789335261199E-3</v>
      </c>
    </row>
    <row r="89" spans="1:21">
      <c r="A89" s="4">
        <v>40833</v>
      </c>
      <c r="B89" s="5">
        <f t="shared" si="13"/>
        <v>0</v>
      </c>
      <c r="C89" s="5">
        <v>9.31</v>
      </c>
      <c r="D89" s="5">
        <v>5145.6400000000003</v>
      </c>
      <c r="E89" s="5">
        <v>5496.48</v>
      </c>
      <c r="F89" s="10">
        <f t="shared" si="18"/>
        <v>0</v>
      </c>
      <c r="G89" s="10">
        <f t="shared" si="19"/>
        <v>-3.2984747954094562E-3</v>
      </c>
      <c r="H89" s="6"/>
      <c r="I89" s="5">
        <f t="shared" si="14"/>
        <v>0</v>
      </c>
      <c r="J89" s="5">
        <f t="shared" si="15"/>
        <v>0</v>
      </c>
      <c r="K89" s="5">
        <v>5145.6400000000003</v>
      </c>
      <c r="L89" s="5">
        <v>5496.48</v>
      </c>
      <c r="M89" s="17" t="e">
        <f t="shared" si="20"/>
        <v>#DIV/0!</v>
      </c>
      <c r="N89" s="17">
        <f t="shared" si="21"/>
        <v>-3.298680721409597E-3</v>
      </c>
      <c r="O89" s="6"/>
      <c r="P89" s="6">
        <f t="shared" si="16"/>
        <v>0</v>
      </c>
      <c r="Q89" s="6">
        <f t="shared" si="17"/>
        <v>0</v>
      </c>
      <c r="R89" s="6">
        <v>3456.15</v>
      </c>
      <c r="S89" s="6">
        <v>3855.32</v>
      </c>
      <c r="T89" s="19" t="e">
        <f t="shared" si="22"/>
        <v>#DIV/0!</v>
      </c>
      <c r="U89" s="19">
        <f t="shared" si="23"/>
        <v>5.555526575239611E-3</v>
      </c>
    </row>
    <row r="90" spans="1:21">
      <c r="A90" s="4">
        <v>40834</v>
      </c>
      <c r="B90" s="5">
        <f t="shared" si="13"/>
        <v>0</v>
      </c>
      <c r="C90" s="5">
        <v>9.15</v>
      </c>
      <c r="D90" s="5">
        <v>5067.88</v>
      </c>
      <c r="E90" s="5">
        <v>5413.42</v>
      </c>
      <c r="F90" s="10">
        <f t="shared" si="18"/>
        <v>-1.7185821697099923E-2</v>
      </c>
      <c r="G90" s="10">
        <f t="shared" si="19"/>
        <v>-1.5111489535120537E-2</v>
      </c>
      <c r="H90" s="6"/>
      <c r="I90" s="5">
        <f t="shared" si="14"/>
        <v>0</v>
      </c>
      <c r="J90" s="5">
        <f t="shared" si="15"/>
        <v>0</v>
      </c>
      <c r="K90" s="5">
        <v>5067.88</v>
      </c>
      <c r="L90" s="5">
        <v>5413.42</v>
      </c>
      <c r="M90" s="17" t="e">
        <f t="shared" si="20"/>
        <v>#DIV/0!</v>
      </c>
      <c r="N90" s="17">
        <f t="shared" si="21"/>
        <v>-1.5111822824760424E-2</v>
      </c>
      <c r="O90" s="6"/>
      <c r="P90" s="6">
        <f t="shared" si="16"/>
        <v>0</v>
      </c>
      <c r="Q90" s="6">
        <f t="shared" si="17"/>
        <v>0</v>
      </c>
      <c r="R90" s="6">
        <v>3416.8</v>
      </c>
      <c r="S90" s="6">
        <v>3811.39</v>
      </c>
      <c r="T90" s="19" t="e">
        <f t="shared" si="22"/>
        <v>#DIV/0!</v>
      </c>
      <c r="U90" s="19">
        <f t="shared" si="23"/>
        <v>-1.1394644283743038E-2</v>
      </c>
    </row>
    <row r="91" spans="1:21">
      <c r="A91" s="4">
        <v>40835</v>
      </c>
      <c r="B91" s="5">
        <f t="shared" si="13"/>
        <v>0</v>
      </c>
      <c r="C91" s="5">
        <v>9.3000000000000007</v>
      </c>
      <c r="D91" s="5">
        <v>5160.68</v>
      </c>
      <c r="E91" s="5">
        <v>5512.55</v>
      </c>
      <c r="F91" s="10">
        <f t="shared" si="18"/>
        <v>1.6393442622950838E-2</v>
      </c>
      <c r="G91" s="10">
        <f t="shared" si="19"/>
        <v>1.8311898947430683E-2</v>
      </c>
      <c r="H91" s="6"/>
      <c r="I91" s="5">
        <f t="shared" si="14"/>
        <v>0</v>
      </c>
      <c r="J91" s="5">
        <f t="shared" si="15"/>
        <v>0</v>
      </c>
      <c r="K91" s="5">
        <v>5160.68</v>
      </c>
      <c r="L91" s="5">
        <v>5512.55</v>
      </c>
      <c r="M91" s="17" t="e">
        <f t="shared" si="20"/>
        <v>#DIV/0!</v>
      </c>
      <c r="N91" s="17">
        <f t="shared" si="21"/>
        <v>1.8311404374215634E-2</v>
      </c>
      <c r="O91" s="6"/>
      <c r="P91" s="6">
        <f t="shared" si="16"/>
        <v>0</v>
      </c>
      <c r="Q91" s="6">
        <f t="shared" si="17"/>
        <v>0</v>
      </c>
      <c r="R91" s="6">
        <v>3463.6</v>
      </c>
      <c r="S91" s="6">
        <v>3863.63</v>
      </c>
      <c r="T91" s="19" t="e">
        <f t="shared" si="22"/>
        <v>#DIV/0!</v>
      </c>
      <c r="U91" s="19">
        <f t="shared" si="23"/>
        <v>1.3706285633325432E-2</v>
      </c>
    </row>
    <row r="92" spans="1:21">
      <c r="A92" s="4">
        <v>40836</v>
      </c>
      <c r="B92" s="5">
        <f t="shared" si="13"/>
        <v>0</v>
      </c>
      <c r="C92" s="5">
        <v>9.24</v>
      </c>
      <c r="D92" s="5">
        <v>5117.3100000000004</v>
      </c>
      <c r="E92" s="5">
        <v>5468.24</v>
      </c>
      <c r="F92" s="10">
        <f t="shared" si="18"/>
        <v>-6.4516129032258229E-3</v>
      </c>
      <c r="G92" s="10">
        <f t="shared" si="19"/>
        <v>-8.0380223308632592E-3</v>
      </c>
      <c r="H92" s="6"/>
      <c r="I92" s="5">
        <f t="shared" si="14"/>
        <v>0</v>
      </c>
      <c r="J92" s="5">
        <f t="shared" si="15"/>
        <v>0</v>
      </c>
      <c r="K92" s="5">
        <v>5117.3100000000004</v>
      </c>
      <c r="L92" s="5">
        <v>5468.24</v>
      </c>
      <c r="M92" s="17" t="e">
        <f t="shared" si="20"/>
        <v>#DIV/0!</v>
      </c>
      <c r="N92" s="17">
        <f t="shared" si="21"/>
        <v>-8.4039312648720443E-3</v>
      </c>
      <c r="O92" s="6"/>
      <c r="P92" s="6">
        <f t="shared" si="16"/>
        <v>0</v>
      </c>
      <c r="Q92" s="6">
        <f t="shared" si="17"/>
        <v>0</v>
      </c>
      <c r="R92" s="6">
        <v>3436.35</v>
      </c>
      <c r="S92" s="6">
        <v>3833.25</v>
      </c>
      <c r="T92" s="19" t="e">
        <f t="shared" si="22"/>
        <v>#DIV/0!</v>
      </c>
      <c r="U92" s="19">
        <f t="shared" si="23"/>
        <v>-7.8630717744712086E-3</v>
      </c>
    </row>
    <row r="93" spans="1:21">
      <c r="A93" s="4">
        <v>40837</v>
      </c>
      <c r="B93" s="5">
        <f t="shared" si="13"/>
        <v>0</v>
      </c>
      <c r="C93" s="5">
        <v>9.17</v>
      </c>
      <c r="D93" s="5">
        <v>5071.46</v>
      </c>
      <c r="E93" s="5">
        <v>5419.71</v>
      </c>
      <c r="F93" s="10">
        <f t="shared" si="18"/>
        <v>-7.575757575757569E-3</v>
      </c>
      <c r="G93" s="10">
        <f t="shared" si="19"/>
        <v>-8.8748847892556881E-3</v>
      </c>
      <c r="H93" s="6"/>
      <c r="I93" s="5">
        <f t="shared" si="14"/>
        <v>0</v>
      </c>
      <c r="J93" s="5">
        <f t="shared" si="15"/>
        <v>0</v>
      </c>
      <c r="K93" s="5">
        <v>5071.46</v>
      </c>
      <c r="L93" s="5">
        <v>5419.71</v>
      </c>
      <c r="M93" s="17" t="e">
        <f t="shared" si="20"/>
        <v>#DIV/0!</v>
      </c>
      <c r="N93" s="17">
        <f t="shared" si="21"/>
        <v>-8.9597855123102477E-3</v>
      </c>
      <c r="O93" s="6"/>
      <c r="P93" s="6">
        <f t="shared" si="16"/>
        <v>0</v>
      </c>
      <c r="Q93" s="6">
        <f t="shared" si="17"/>
        <v>0</v>
      </c>
      <c r="R93" s="6">
        <v>3414.4</v>
      </c>
      <c r="S93" s="6">
        <v>3808.72</v>
      </c>
      <c r="T93" s="19" t="e">
        <f t="shared" si="22"/>
        <v>#DIV/0!</v>
      </c>
      <c r="U93" s="19">
        <f t="shared" si="23"/>
        <v>-6.3992695493381158E-3</v>
      </c>
    </row>
    <row r="94" spans="1:21">
      <c r="A94" s="4">
        <v>40840</v>
      </c>
      <c r="B94" s="5">
        <f t="shared" si="13"/>
        <v>0</v>
      </c>
      <c r="C94" s="5">
        <v>9.23</v>
      </c>
      <c r="D94" s="5">
        <v>5112.1499999999996</v>
      </c>
      <c r="E94" s="5">
        <v>5463.29</v>
      </c>
      <c r="F94" s="10">
        <f t="shared" si="18"/>
        <v>6.5430752453654595E-3</v>
      </c>
      <c r="G94" s="10">
        <f t="shared" si="19"/>
        <v>8.0410206450161059E-3</v>
      </c>
      <c r="H94" s="6"/>
      <c r="I94" s="5">
        <f t="shared" si="14"/>
        <v>0</v>
      </c>
      <c r="J94" s="5">
        <f t="shared" si="15"/>
        <v>0</v>
      </c>
      <c r="K94" s="5">
        <v>5112.1499999999996</v>
      </c>
      <c r="L94" s="5">
        <v>5463.29</v>
      </c>
      <c r="M94" s="17" t="e">
        <f t="shared" si="20"/>
        <v>#DIV/0!</v>
      </c>
      <c r="N94" s="17">
        <f t="shared" si="21"/>
        <v>8.0233305596415505E-3</v>
      </c>
      <c r="O94" s="6"/>
      <c r="P94" s="6">
        <f t="shared" si="16"/>
        <v>0</v>
      </c>
      <c r="Q94" s="6">
        <f t="shared" si="17"/>
        <v>0</v>
      </c>
      <c r="R94" s="6">
        <v>3408.5</v>
      </c>
      <c r="S94" s="6">
        <v>3802.14</v>
      </c>
      <c r="T94" s="19" t="e">
        <f t="shared" si="22"/>
        <v>#DIV/0!</v>
      </c>
      <c r="U94" s="19">
        <f t="shared" si="23"/>
        <v>-1.7276145266651444E-3</v>
      </c>
    </row>
    <row r="95" spans="1:21">
      <c r="A95" s="4">
        <v>40841</v>
      </c>
      <c r="B95" s="5">
        <f t="shared" si="13"/>
        <v>0</v>
      </c>
      <c r="C95" s="5">
        <v>9.32</v>
      </c>
      <c r="D95" s="5">
        <v>5193.62</v>
      </c>
      <c r="E95" s="5">
        <v>5550.97</v>
      </c>
      <c r="F95" s="10">
        <f t="shared" si="18"/>
        <v>9.750812567713929E-3</v>
      </c>
      <c r="G95" s="10">
        <f t="shared" si="19"/>
        <v>1.6048937544959285E-2</v>
      </c>
      <c r="H95" s="6"/>
      <c r="I95" s="5">
        <f t="shared" si="14"/>
        <v>0</v>
      </c>
      <c r="J95" s="5">
        <f t="shared" si="15"/>
        <v>0</v>
      </c>
      <c r="K95" s="5">
        <v>5193.62</v>
      </c>
      <c r="L95" s="5">
        <v>5550.97</v>
      </c>
      <c r="M95" s="17" t="e">
        <f t="shared" si="20"/>
        <v>#DIV/0!</v>
      </c>
      <c r="N95" s="17">
        <f t="shared" si="21"/>
        <v>1.5936543333040065E-2</v>
      </c>
      <c r="O95" s="6"/>
      <c r="P95" s="6">
        <f t="shared" si="16"/>
        <v>0</v>
      </c>
      <c r="Q95" s="6">
        <f t="shared" si="17"/>
        <v>0</v>
      </c>
      <c r="R95" s="6">
        <v>3415.95</v>
      </c>
      <c r="S95" s="6">
        <v>3810.46</v>
      </c>
      <c r="T95" s="19" t="e">
        <f t="shared" si="22"/>
        <v>#DIV/0!</v>
      </c>
      <c r="U95" s="19">
        <f t="shared" si="23"/>
        <v>2.1882413588136806E-3</v>
      </c>
    </row>
    <row r="96" spans="1:21">
      <c r="A96" s="4">
        <v>40842</v>
      </c>
      <c r="B96" s="5">
        <f t="shared" si="13"/>
        <v>0</v>
      </c>
      <c r="C96" s="5">
        <f>C95</f>
        <v>9.32</v>
      </c>
      <c r="D96" s="5">
        <v>5209.8</v>
      </c>
      <c r="E96" s="5">
        <v>5568.26</v>
      </c>
      <c r="F96" s="10">
        <f t="shared" si="18"/>
        <v>0</v>
      </c>
      <c r="G96" s="10">
        <f t="shared" si="19"/>
        <v>3.1147709319272465E-3</v>
      </c>
      <c r="H96" s="6"/>
      <c r="I96" s="5">
        <f t="shared" si="14"/>
        <v>0</v>
      </c>
      <c r="J96" s="5">
        <f t="shared" si="15"/>
        <v>0</v>
      </c>
      <c r="K96" s="5">
        <v>5209.8</v>
      </c>
      <c r="L96" s="5">
        <v>5568.26</v>
      </c>
      <c r="M96" s="17" t="e">
        <f t="shared" si="20"/>
        <v>#DIV/0!</v>
      </c>
      <c r="N96" s="17">
        <f t="shared" si="21"/>
        <v>3.1153607695595387E-3</v>
      </c>
      <c r="O96" s="6"/>
      <c r="P96" s="6">
        <f t="shared" si="16"/>
        <v>0</v>
      </c>
      <c r="Q96" s="6">
        <f t="shared" si="17"/>
        <v>0</v>
      </c>
      <c r="R96" s="6">
        <v>3449.15</v>
      </c>
      <c r="S96" s="6">
        <v>3847.53</v>
      </c>
      <c r="T96" s="19" t="e">
        <f t="shared" si="22"/>
        <v>#DIV/0!</v>
      </c>
      <c r="U96" s="19">
        <f t="shared" si="23"/>
        <v>9.7284842250018322E-3</v>
      </c>
    </row>
    <row r="97" spans="1:21">
      <c r="A97" s="4">
        <v>40844</v>
      </c>
      <c r="B97" s="5">
        <f t="shared" si="13"/>
        <v>0</v>
      </c>
      <c r="C97" s="5">
        <v>9.58</v>
      </c>
      <c r="D97" s="5">
        <v>5356.26</v>
      </c>
      <c r="E97" s="5">
        <v>5724.8</v>
      </c>
      <c r="F97" s="10">
        <f t="shared" si="18"/>
        <v>2.7896995708154515E-2</v>
      </c>
      <c r="G97" s="10">
        <f t="shared" si="19"/>
        <v>2.8112911394223783E-2</v>
      </c>
      <c r="H97" s="6"/>
      <c r="I97" s="5">
        <f t="shared" si="14"/>
        <v>0</v>
      </c>
      <c r="J97" s="5">
        <f t="shared" si="15"/>
        <v>0</v>
      </c>
      <c r="K97" s="5">
        <v>5356.26</v>
      </c>
      <c r="L97" s="5">
        <v>5724.8</v>
      </c>
      <c r="M97" s="17" t="e">
        <f t="shared" si="20"/>
        <v>#DIV/0!</v>
      </c>
      <c r="N97" s="17">
        <f t="shared" si="21"/>
        <v>2.8112403547161158E-2</v>
      </c>
      <c r="O97" s="6"/>
      <c r="P97" s="6">
        <f t="shared" si="16"/>
        <v>0</v>
      </c>
      <c r="Q97" s="6">
        <f t="shared" si="17"/>
        <v>0</v>
      </c>
      <c r="R97" s="6">
        <v>3477.75</v>
      </c>
      <c r="S97" s="6">
        <v>3879.41</v>
      </c>
      <c r="T97" s="19" t="e">
        <f t="shared" si="22"/>
        <v>#DIV/0!</v>
      </c>
      <c r="U97" s="19">
        <f t="shared" si="23"/>
        <v>8.2858353281194397E-3</v>
      </c>
    </row>
    <row r="98" spans="1:21">
      <c r="A98" s="4">
        <v>40847</v>
      </c>
      <c r="B98" s="5">
        <f t="shared" si="13"/>
        <v>0</v>
      </c>
      <c r="C98" s="5">
        <v>9.5500000000000007</v>
      </c>
      <c r="D98" s="5">
        <v>5334.14</v>
      </c>
      <c r="E98" s="5">
        <v>5701.58</v>
      </c>
      <c r="F98" s="10">
        <f t="shared" si="18"/>
        <v>-3.1315240083507057E-3</v>
      </c>
      <c r="G98" s="10">
        <f t="shared" si="19"/>
        <v>-4.0560368921185308E-3</v>
      </c>
      <c r="H98" s="6"/>
      <c r="I98" s="5">
        <f t="shared" si="14"/>
        <v>0</v>
      </c>
      <c r="J98" s="5">
        <f t="shared" si="15"/>
        <v>0</v>
      </c>
      <c r="K98" s="5">
        <v>5334.14</v>
      </c>
      <c r="L98" s="5">
        <v>5701.58</v>
      </c>
      <c r="M98" s="17" t="e">
        <f t="shared" si="20"/>
        <v>#DIV/0!</v>
      </c>
      <c r="N98" s="17">
        <f t="shared" si="21"/>
        <v>-4.1297472490132714E-3</v>
      </c>
      <c r="O98" s="6"/>
      <c r="P98" s="6">
        <f t="shared" si="16"/>
        <v>0</v>
      </c>
      <c r="Q98" s="6">
        <f t="shared" si="17"/>
        <v>0</v>
      </c>
      <c r="R98" s="6">
        <v>3483.85</v>
      </c>
      <c r="S98" s="6">
        <v>3886.47</v>
      </c>
      <c r="T98" s="19" t="e">
        <f t="shared" si="22"/>
        <v>#DIV/0!</v>
      </c>
      <c r="U98" s="19">
        <f t="shared" si="23"/>
        <v>1.8198643608178244E-3</v>
      </c>
    </row>
    <row r="99" spans="1:21">
      <c r="A99" s="4">
        <v>40848</v>
      </c>
      <c r="B99" s="5">
        <f t="shared" si="13"/>
        <v>0</v>
      </c>
      <c r="C99" s="5">
        <v>9.44</v>
      </c>
      <c r="D99" s="5">
        <v>5275.34</v>
      </c>
      <c r="E99" s="5">
        <v>5638.73</v>
      </c>
      <c r="F99" s="10">
        <f t="shared" si="18"/>
        <v>-1.1518324607329933E-2</v>
      </c>
      <c r="G99" s="10">
        <f t="shared" si="19"/>
        <v>-1.1023260219097275E-2</v>
      </c>
      <c r="H99" s="6"/>
      <c r="I99" s="5">
        <f t="shared" si="14"/>
        <v>0</v>
      </c>
      <c r="J99" s="5">
        <f t="shared" ref="J99:J133" si="24">J98</f>
        <v>0</v>
      </c>
      <c r="K99" s="5">
        <v>5275.34</v>
      </c>
      <c r="L99" s="5">
        <v>5638.73</v>
      </c>
      <c r="M99" s="17" t="e">
        <f t="shared" si="20"/>
        <v>#DIV/0!</v>
      </c>
      <c r="N99" s="17">
        <f t="shared" si="21"/>
        <v>-1.1023332720926038E-2</v>
      </c>
      <c r="O99" s="6"/>
      <c r="P99" s="6">
        <f t="shared" si="16"/>
        <v>0</v>
      </c>
      <c r="Q99" s="6">
        <f t="shared" si="17"/>
        <v>0</v>
      </c>
      <c r="R99" s="6">
        <v>3471.95</v>
      </c>
      <c r="S99" s="6">
        <v>3873.2</v>
      </c>
      <c r="T99" s="19" t="e">
        <f t="shared" si="22"/>
        <v>#DIV/0!</v>
      </c>
      <c r="U99" s="19">
        <f t="shared" si="23"/>
        <v>-3.4144094769803512E-3</v>
      </c>
    </row>
    <row r="100" spans="1:21">
      <c r="A100" s="4">
        <v>40849</v>
      </c>
      <c r="B100" s="5">
        <f t="shared" si="13"/>
        <v>0</v>
      </c>
      <c r="C100" s="5">
        <v>9.4499999999999993</v>
      </c>
      <c r="D100" s="5">
        <v>5272.8</v>
      </c>
      <c r="E100" s="5">
        <v>5636.13</v>
      </c>
      <c r="F100" s="10">
        <f t="shared" si="18"/>
        <v>1.0593220338983578E-3</v>
      </c>
      <c r="G100" s="10">
        <f t="shared" si="19"/>
        <v>-4.610967363217755E-4</v>
      </c>
      <c r="H100" s="6"/>
      <c r="I100" s="5">
        <f t="shared" si="14"/>
        <v>0</v>
      </c>
      <c r="J100" s="5">
        <f t="shared" si="24"/>
        <v>0</v>
      </c>
      <c r="K100" s="5">
        <v>5272.8</v>
      </c>
      <c r="L100" s="5">
        <v>5636.13</v>
      </c>
      <c r="M100" s="17" t="e">
        <f t="shared" si="20"/>
        <v>#DIV/0!</v>
      </c>
      <c r="N100" s="17">
        <f t="shared" si="21"/>
        <v>-4.8148555353777489E-4</v>
      </c>
      <c r="O100" s="6"/>
      <c r="P100" s="6">
        <f t="shared" si="16"/>
        <v>0</v>
      </c>
      <c r="Q100" s="6">
        <f t="shared" si="17"/>
        <v>0</v>
      </c>
      <c r="R100" s="6">
        <v>3459.7</v>
      </c>
      <c r="S100" s="6">
        <v>3859.5</v>
      </c>
      <c r="T100" s="19" t="e">
        <f t="shared" si="22"/>
        <v>#DIV/0!</v>
      </c>
      <c r="U100" s="19">
        <f t="shared" si="23"/>
        <v>-3.5371269234740765E-3</v>
      </c>
    </row>
    <row r="101" spans="1:21">
      <c r="A101" s="4">
        <v>40850</v>
      </c>
      <c r="B101" s="5">
        <f t="shared" si="13"/>
        <v>0</v>
      </c>
      <c r="C101" s="5">
        <v>9.48</v>
      </c>
      <c r="D101" s="5">
        <v>5284.35</v>
      </c>
      <c r="E101" s="5">
        <v>5648.84</v>
      </c>
      <c r="F101" s="10">
        <f t="shared" si="18"/>
        <v>3.1746031746033854E-3</v>
      </c>
      <c r="G101" s="10">
        <f t="shared" si="19"/>
        <v>2.255093477261827E-3</v>
      </c>
      <c r="H101" s="6"/>
      <c r="I101" s="5">
        <f t="shared" si="14"/>
        <v>0</v>
      </c>
      <c r="J101" s="5">
        <f t="shared" si="24"/>
        <v>0</v>
      </c>
      <c r="K101" s="5">
        <v>5284.35</v>
      </c>
      <c r="L101" s="5">
        <v>5648.84</v>
      </c>
      <c r="M101" s="17" t="e">
        <f t="shared" si="20"/>
        <v>#DIV/0!</v>
      </c>
      <c r="N101" s="17">
        <f t="shared" si="21"/>
        <v>2.1904870277651423E-3</v>
      </c>
      <c r="O101" s="6"/>
      <c r="P101" s="6">
        <f t="shared" si="16"/>
        <v>0</v>
      </c>
      <c r="Q101" s="6">
        <f t="shared" si="17"/>
        <v>0</v>
      </c>
      <c r="R101" s="6">
        <v>3457.45</v>
      </c>
      <c r="S101" s="6">
        <v>3858.21</v>
      </c>
      <c r="T101" s="19" t="e">
        <f t="shared" si="22"/>
        <v>#DIV/0!</v>
      </c>
      <c r="U101" s="19">
        <f t="shared" si="23"/>
        <v>-3.3424018655270338E-4</v>
      </c>
    </row>
    <row r="102" spans="1:21">
      <c r="A102" s="4">
        <v>40851</v>
      </c>
      <c r="B102" s="5">
        <f t="shared" si="13"/>
        <v>0</v>
      </c>
      <c r="C102" s="5">
        <v>9.5500000000000007</v>
      </c>
      <c r="D102" s="5">
        <v>5311.01</v>
      </c>
      <c r="E102" s="5">
        <v>5678.48</v>
      </c>
      <c r="F102" s="10">
        <f t="shared" si="18"/>
        <v>7.3839662447257037E-3</v>
      </c>
      <c r="G102" s="10">
        <f t="shared" si="19"/>
        <v>5.2470949787919441E-3</v>
      </c>
      <c r="H102" s="6"/>
      <c r="I102" s="5">
        <f t="shared" si="14"/>
        <v>0</v>
      </c>
      <c r="J102" s="5">
        <f t="shared" si="24"/>
        <v>0</v>
      </c>
      <c r="K102" s="5">
        <v>5311.01</v>
      </c>
      <c r="L102" s="5">
        <v>5678.48</v>
      </c>
      <c r="M102" s="17" t="e">
        <f t="shared" si="20"/>
        <v>#DIV/0!</v>
      </c>
      <c r="N102" s="17">
        <f t="shared" si="21"/>
        <v>5.0450859613764276E-3</v>
      </c>
      <c r="O102" s="6"/>
      <c r="P102" s="6">
        <f t="shared" si="16"/>
        <v>0</v>
      </c>
      <c r="Q102" s="6">
        <f t="shared" si="17"/>
        <v>0</v>
      </c>
      <c r="R102" s="6">
        <v>3478.5</v>
      </c>
      <c r="S102" s="6">
        <v>3881.66</v>
      </c>
      <c r="T102" s="19" t="e">
        <f t="shared" si="22"/>
        <v>#DIV/0!</v>
      </c>
      <c r="U102" s="19">
        <f t="shared" si="23"/>
        <v>6.0779480639985284E-3</v>
      </c>
    </row>
    <row r="103" spans="1:21">
      <c r="A103" s="4">
        <v>40855</v>
      </c>
      <c r="B103" s="5">
        <f t="shared" si="13"/>
        <v>0</v>
      </c>
      <c r="C103" s="5">
        <v>9.5299999999999994</v>
      </c>
      <c r="D103" s="5">
        <v>5309.25</v>
      </c>
      <c r="E103" s="5">
        <v>5676.6</v>
      </c>
      <c r="F103" s="10">
        <f t="shared" si="18"/>
        <v>-2.0942408376964927E-3</v>
      </c>
      <c r="G103" s="10">
        <f t="shared" si="19"/>
        <v>-3.3107451289771106E-4</v>
      </c>
      <c r="H103" s="6"/>
      <c r="I103" s="5">
        <f t="shared" si="14"/>
        <v>0</v>
      </c>
      <c r="J103" s="5">
        <f t="shared" si="24"/>
        <v>0</v>
      </c>
      <c r="K103" s="5">
        <v>5309.25</v>
      </c>
      <c r="L103" s="5">
        <v>5676.6</v>
      </c>
      <c r="M103" s="17" t="e">
        <f t="shared" si="20"/>
        <v>#DIV/0!</v>
      </c>
      <c r="N103" s="17">
        <f t="shared" si="21"/>
        <v>-3.3138706197133327E-4</v>
      </c>
      <c r="O103" s="6"/>
      <c r="P103" s="6">
        <f t="shared" si="16"/>
        <v>0</v>
      </c>
      <c r="Q103" s="6">
        <f t="shared" si="17"/>
        <v>0</v>
      </c>
      <c r="R103" s="6">
        <v>3471.4</v>
      </c>
      <c r="S103" s="6">
        <v>3873.73</v>
      </c>
      <c r="T103" s="19" t="e">
        <f t="shared" si="22"/>
        <v>#DIV/0!</v>
      </c>
      <c r="U103" s="19">
        <f t="shared" si="23"/>
        <v>-2.0429403914820066E-3</v>
      </c>
    </row>
    <row r="104" spans="1:21">
      <c r="A104" s="4">
        <v>40856</v>
      </c>
      <c r="B104" s="5">
        <f t="shared" si="13"/>
        <v>0</v>
      </c>
      <c r="C104" s="5">
        <v>9.43</v>
      </c>
      <c r="D104" s="5">
        <v>5240.16</v>
      </c>
      <c r="E104" s="5">
        <v>5602.73</v>
      </c>
      <c r="F104" s="10">
        <f t="shared" si="18"/>
        <v>-1.0493179433368249E-2</v>
      </c>
      <c r="G104" s="10">
        <f t="shared" si="19"/>
        <v>-1.3013071204594384E-2</v>
      </c>
      <c r="H104" s="6"/>
      <c r="I104" s="5">
        <f t="shared" si="14"/>
        <v>0</v>
      </c>
      <c r="J104" s="5">
        <f t="shared" si="24"/>
        <v>0</v>
      </c>
      <c r="K104" s="5">
        <v>5240.16</v>
      </c>
      <c r="L104" s="5">
        <v>5602.73</v>
      </c>
      <c r="M104" s="17" t="e">
        <f t="shared" si="20"/>
        <v>#DIV/0!</v>
      </c>
      <c r="N104" s="17">
        <f t="shared" si="21"/>
        <v>-1.3013137448792178E-2</v>
      </c>
      <c r="O104" s="6"/>
      <c r="P104" s="6">
        <f t="shared" si="16"/>
        <v>0</v>
      </c>
      <c r="Q104" s="6">
        <f t="shared" si="17"/>
        <v>0</v>
      </c>
      <c r="R104" s="6">
        <v>3425.45</v>
      </c>
      <c r="S104" s="6">
        <v>3822.45</v>
      </c>
      <c r="T104" s="19" t="e">
        <f t="shared" si="22"/>
        <v>#DIV/0!</v>
      </c>
      <c r="U104" s="19">
        <f t="shared" si="23"/>
        <v>-1.323788699780315E-2</v>
      </c>
    </row>
    <row r="105" spans="1:21">
      <c r="A105" s="4">
        <v>40858</v>
      </c>
      <c r="B105" s="5">
        <f t="shared" si="13"/>
        <v>0</v>
      </c>
      <c r="C105" s="5">
        <v>9.31</v>
      </c>
      <c r="D105" s="5">
        <v>5187.33</v>
      </c>
      <c r="E105" s="5">
        <v>5546.25</v>
      </c>
      <c r="F105" s="10">
        <f t="shared" si="18"/>
        <v>-1.2725344644750725E-2</v>
      </c>
      <c r="G105" s="10">
        <f t="shared" si="19"/>
        <v>-1.0080799895765047E-2</v>
      </c>
      <c r="H105" s="6"/>
      <c r="I105" s="5">
        <f t="shared" si="14"/>
        <v>0</v>
      </c>
      <c r="J105" s="5">
        <f t="shared" si="24"/>
        <v>0</v>
      </c>
      <c r="K105" s="5">
        <v>5187.33</v>
      </c>
      <c r="L105" s="5">
        <v>5546.25</v>
      </c>
      <c r="M105" s="17" t="e">
        <f t="shared" si="20"/>
        <v>#DIV/0!</v>
      </c>
      <c r="N105" s="17">
        <f t="shared" si="21"/>
        <v>-1.0081753228909029E-2</v>
      </c>
      <c r="O105" s="6"/>
      <c r="P105" s="6">
        <f t="shared" si="16"/>
        <v>0</v>
      </c>
      <c r="Q105" s="6">
        <f t="shared" si="17"/>
        <v>0</v>
      </c>
      <c r="R105" s="6">
        <v>3376.15</v>
      </c>
      <c r="S105" s="6">
        <v>3767.46</v>
      </c>
      <c r="T105" s="19" t="e">
        <f t="shared" si="22"/>
        <v>#DIV/0!</v>
      </c>
      <c r="U105" s="19">
        <f t="shared" si="23"/>
        <v>-1.4386061295765695E-2</v>
      </c>
    </row>
    <row r="106" spans="1:21">
      <c r="A106" s="4">
        <v>40861</v>
      </c>
      <c r="B106" s="5">
        <f t="shared" si="13"/>
        <v>0</v>
      </c>
      <c r="C106" s="5">
        <v>9.2799999999999994</v>
      </c>
      <c r="D106" s="5">
        <v>5158.75</v>
      </c>
      <c r="E106" s="5">
        <v>5515.68</v>
      </c>
      <c r="F106" s="10">
        <f t="shared" si="18"/>
        <v>-3.2223415682063328E-3</v>
      </c>
      <c r="G106" s="10">
        <f t="shared" si="19"/>
        <v>-5.5118323191345464E-3</v>
      </c>
      <c r="H106" s="6"/>
      <c r="I106" s="5">
        <f t="shared" si="14"/>
        <v>0</v>
      </c>
      <c r="J106" s="5">
        <f t="shared" si="24"/>
        <v>0</v>
      </c>
      <c r="K106" s="5">
        <v>5158.75</v>
      </c>
      <c r="L106" s="5">
        <v>5515.68</v>
      </c>
      <c r="M106" s="17" t="e">
        <f t="shared" si="20"/>
        <v>#DIV/0!</v>
      </c>
      <c r="N106" s="17">
        <f t="shared" si="21"/>
        <v>-5.5095781452114689E-3</v>
      </c>
      <c r="O106" s="6"/>
      <c r="P106" s="6">
        <f t="shared" si="16"/>
        <v>0</v>
      </c>
      <c r="Q106" s="6">
        <f t="shared" si="17"/>
        <v>0</v>
      </c>
      <c r="R106" s="6">
        <v>3317.9</v>
      </c>
      <c r="S106" s="6">
        <v>3702.43</v>
      </c>
      <c r="T106" s="19" t="e">
        <f t="shared" si="22"/>
        <v>#DIV/0!</v>
      </c>
      <c r="U106" s="19">
        <f t="shared" si="23"/>
        <v>-1.7260966274359912E-2</v>
      </c>
    </row>
    <row r="107" spans="1:21">
      <c r="A107" s="4">
        <v>40862</v>
      </c>
      <c r="B107" s="5">
        <f t="shared" si="13"/>
        <v>0</v>
      </c>
      <c r="C107" s="5">
        <v>9.14</v>
      </c>
      <c r="D107" s="5">
        <v>5071.97</v>
      </c>
      <c r="E107" s="5">
        <v>5422.9</v>
      </c>
      <c r="F107" s="10">
        <f t="shared" si="18"/>
        <v>-1.5086206896551602E-2</v>
      </c>
      <c r="G107" s="10">
        <f t="shared" si="19"/>
        <v>-1.6821135381313024E-2</v>
      </c>
      <c r="H107" s="6"/>
      <c r="I107" s="5">
        <f t="shared" si="14"/>
        <v>0</v>
      </c>
      <c r="J107" s="5">
        <f t="shared" si="24"/>
        <v>0</v>
      </c>
      <c r="K107" s="5">
        <v>5071.97</v>
      </c>
      <c r="L107" s="5">
        <v>5422.9</v>
      </c>
      <c r="M107" s="17" t="e">
        <f t="shared" si="20"/>
        <v>#DIV/0!</v>
      </c>
      <c r="N107" s="17">
        <f t="shared" si="21"/>
        <v>-1.6821904531136411E-2</v>
      </c>
      <c r="O107" s="6"/>
      <c r="P107" s="6">
        <f t="shared" si="16"/>
        <v>0</v>
      </c>
      <c r="Q107" s="6">
        <f t="shared" si="17"/>
        <v>0</v>
      </c>
      <c r="R107" s="6">
        <v>3219.3</v>
      </c>
      <c r="S107" s="6">
        <v>3592.45</v>
      </c>
      <c r="T107" s="19" t="e">
        <f t="shared" si="22"/>
        <v>#DIV/0!</v>
      </c>
      <c r="U107" s="19">
        <f t="shared" si="23"/>
        <v>-2.9704815486045644E-2</v>
      </c>
    </row>
    <row r="108" spans="1:21">
      <c r="A108" s="4">
        <v>40863</v>
      </c>
      <c r="B108" s="5">
        <f t="shared" si="13"/>
        <v>0</v>
      </c>
      <c r="C108" s="5">
        <v>9.06</v>
      </c>
      <c r="D108" s="5">
        <v>5036.08</v>
      </c>
      <c r="E108" s="5">
        <v>5384.53</v>
      </c>
      <c r="F108" s="10">
        <f t="shared" si="18"/>
        <v>-8.7527352297592786E-3</v>
      </c>
      <c r="G108" s="10">
        <f t="shared" si="19"/>
        <v>-7.0755499824817214E-3</v>
      </c>
      <c r="H108" s="6"/>
      <c r="I108" s="5">
        <f t="shared" si="14"/>
        <v>0</v>
      </c>
      <c r="J108" s="5">
        <f t="shared" si="24"/>
        <v>0</v>
      </c>
      <c r="K108" s="5">
        <v>5036.08</v>
      </c>
      <c r="L108" s="5">
        <v>5384.53</v>
      </c>
      <c r="M108" s="17" t="e">
        <f t="shared" si="20"/>
        <v>#DIV/0!</v>
      </c>
      <c r="N108" s="17">
        <f t="shared" si="21"/>
        <v>-7.0761459551220707E-3</v>
      </c>
      <c r="O108" s="6"/>
      <c r="P108" s="6">
        <f t="shared" si="16"/>
        <v>0</v>
      </c>
      <c r="Q108" s="6">
        <f t="shared" si="17"/>
        <v>0</v>
      </c>
      <c r="R108" s="6">
        <v>3183.65</v>
      </c>
      <c r="S108" s="6">
        <v>3552.67</v>
      </c>
      <c r="T108" s="19" t="e">
        <f t="shared" si="22"/>
        <v>#DIV/0!</v>
      </c>
      <c r="U108" s="19">
        <f t="shared" si="23"/>
        <v>-1.1073223009366751E-2</v>
      </c>
    </row>
    <row r="109" spans="1:21">
      <c r="A109" s="4">
        <v>40864</v>
      </c>
      <c r="B109" s="5">
        <f t="shared" si="13"/>
        <v>0</v>
      </c>
      <c r="C109" s="5">
        <v>8.93</v>
      </c>
      <c r="D109" s="5">
        <v>4938.26</v>
      </c>
      <c r="E109" s="5">
        <v>5280.05</v>
      </c>
      <c r="F109" s="10">
        <f t="shared" si="18"/>
        <v>-1.4348785871964753E-2</v>
      </c>
      <c r="G109" s="10">
        <f t="shared" si="19"/>
        <v>-1.9403736259246296E-2</v>
      </c>
      <c r="H109" s="6"/>
      <c r="I109" s="5">
        <f t="shared" si="14"/>
        <v>0</v>
      </c>
      <c r="J109" s="5">
        <f t="shared" si="24"/>
        <v>0</v>
      </c>
      <c r="K109" s="5">
        <v>4938.26</v>
      </c>
      <c r="L109" s="5">
        <v>5280.05</v>
      </c>
      <c r="M109" s="17" t="e">
        <f t="shared" si="20"/>
        <v>#DIV/0!</v>
      </c>
      <c r="N109" s="17">
        <f t="shared" si="21"/>
        <v>-1.9423837587965176E-2</v>
      </c>
      <c r="O109" s="6"/>
      <c r="P109" s="6">
        <f t="shared" si="16"/>
        <v>0</v>
      </c>
      <c r="Q109" s="6">
        <f t="shared" si="17"/>
        <v>0</v>
      </c>
      <c r="R109" s="6">
        <v>3131.35</v>
      </c>
      <c r="S109" s="6">
        <v>3494.3</v>
      </c>
      <c r="T109" s="19" t="e">
        <f t="shared" si="22"/>
        <v>#DIV/0!</v>
      </c>
      <c r="U109" s="19">
        <f t="shared" si="23"/>
        <v>-1.6429896387787135E-2</v>
      </c>
    </row>
    <row r="110" spans="1:21">
      <c r="A110" s="4">
        <v>40865</v>
      </c>
      <c r="B110" s="5">
        <f t="shared" si="13"/>
        <v>0</v>
      </c>
      <c r="C110" s="5">
        <v>8.8800000000000008</v>
      </c>
      <c r="D110" s="5">
        <v>4910.54</v>
      </c>
      <c r="E110" s="5">
        <v>5250.41</v>
      </c>
      <c r="F110" s="10">
        <f t="shared" si="18"/>
        <v>-5.5991041433369748E-3</v>
      </c>
      <c r="G110" s="10">
        <f t="shared" si="19"/>
        <v>-5.6135832047045087E-3</v>
      </c>
      <c r="H110" s="6"/>
      <c r="I110" s="5">
        <f t="shared" si="14"/>
        <v>0</v>
      </c>
      <c r="J110" s="5">
        <f t="shared" si="24"/>
        <v>0</v>
      </c>
      <c r="K110" s="5">
        <v>4910.54</v>
      </c>
      <c r="L110" s="5">
        <v>5250.41</v>
      </c>
      <c r="M110" s="17" t="e">
        <f t="shared" si="20"/>
        <v>#DIV/0!</v>
      </c>
      <c r="N110" s="17">
        <f t="shared" si="21"/>
        <v>-5.6133131912859957E-3</v>
      </c>
      <c r="O110" s="6"/>
      <c r="P110" s="6">
        <f t="shared" si="16"/>
        <v>0</v>
      </c>
      <c r="Q110" s="6">
        <f t="shared" si="17"/>
        <v>0</v>
      </c>
      <c r="R110" s="6">
        <v>3076.6</v>
      </c>
      <c r="S110" s="6">
        <v>3433.17</v>
      </c>
      <c r="T110" s="19" t="e">
        <f t="shared" si="22"/>
        <v>#DIV/0!</v>
      </c>
      <c r="U110" s="19">
        <f t="shared" si="23"/>
        <v>-1.7494204847895212E-2</v>
      </c>
    </row>
    <row r="111" spans="1:21">
      <c r="A111" s="4">
        <v>40868</v>
      </c>
      <c r="B111" s="5">
        <f t="shared" si="13"/>
        <v>0</v>
      </c>
      <c r="C111" s="5">
        <v>8.69</v>
      </c>
      <c r="D111" s="5">
        <v>4788.17</v>
      </c>
      <c r="E111" s="5">
        <v>5119.66</v>
      </c>
      <c r="F111" s="10">
        <f t="shared" si="18"/>
        <v>-2.1396396396396566E-2</v>
      </c>
      <c r="G111" s="10">
        <f t="shared" si="19"/>
        <v>-2.49028171133302E-2</v>
      </c>
      <c r="H111" s="6"/>
      <c r="I111" s="5">
        <f t="shared" si="14"/>
        <v>0</v>
      </c>
      <c r="J111" s="5">
        <f t="shared" si="24"/>
        <v>0</v>
      </c>
      <c r="K111" s="5">
        <v>4788.17</v>
      </c>
      <c r="L111" s="5">
        <v>5119.66</v>
      </c>
      <c r="M111" s="17" t="e">
        <f t="shared" si="20"/>
        <v>#DIV/0!</v>
      </c>
      <c r="N111" s="17">
        <f t="shared" si="21"/>
        <v>-2.4919866246889355E-2</v>
      </c>
      <c r="O111" s="6"/>
      <c r="P111" s="6">
        <f t="shared" si="16"/>
        <v>0</v>
      </c>
      <c r="Q111" s="6">
        <f t="shared" si="17"/>
        <v>0</v>
      </c>
      <c r="R111" s="6">
        <v>3009.75</v>
      </c>
      <c r="S111" s="6">
        <v>3358.56</v>
      </c>
      <c r="T111" s="19" t="e">
        <f t="shared" si="22"/>
        <v>#DIV/0!</v>
      </c>
      <c r="U111" s="19">
        <f t="shared" si="23"/>
        <v>-2.17321018184361E-2</v>
      </c>
    </row>
    <row r="112" spans="1:21">
      <c r="A112" s="4">
        <v>40869</v>
      </c>
      <c r="B112" s="5">
        <f t="shared" si="13"/>
        <v>0</v>
      </c>
      <c r="C112" s="5">
        <v>8.74</v>
      </c>
      <c r="D112" s="5">
        <v>4816.3999999999996</v>
      </c>
      <c r="E112" s="5">
        <v>5149.8500000000004</v>
      </c>
      <c r="F112" s="10">
        <f t="shared" si="18"/>
        <v>5.7537399309552928E-3</v>
      </c>
      <c r="G112" s="10">
        <f t="shared" si="19"/>
        <v>5.8968759644195679E-3</v>
      </c>
      <c r="H112" s="6"/>
      <c r="I112" s="5">
        <f t="shared" si="14"/>
        <v>0</v>
      </c>
      <c r="J112" s="5">
        <f t="shared" si="24"/>
        <v>0</v>
      </c>
      <c r="K112" s="5">
        <v>4816.3999999999996</v>
      </c>
      <c r="L112" s="5">
        <v>5149.8500000000004</v>
      </c>
      <c r="M112" s="17" t="e">
        <f t="shared" si="20"/>
        <v>#DIV/0!</v>
      </c>
      <c r="N112" s="17">
        <f t="shared" si="21"/>
        <v>5.8957806427089032E-3</v>
      </c>
      <c r="O112" s="6"/>
      <c r="P112" s="6">
        <f t="shared" si="16"/>
        <v>0</v>
      </c>
      <c r="Q112" s="6">
        <f t="shared" si="17"/>
        <v>0</v>
      </c>
      <c r="R112" s="6">
        <v>3005.7</v>
      </c>
      <c r="S112" s="6">
        <v>3355.01</v>
      </c>
      <c r="T112" s="19" t="e">
        <f t="shared" si="22"/>
        <v>#DIV/0!</v>
      </c>
      <c r="U112" s="19">
        <f t="shared" si="23"/>
        <v>-1.0570006193129089E-3</v>
      </c>
    </row>
    <row r="113" spans="1:21">
      <c r="A113" s="4">
        <v>40870</v>
      </c>
      <c r="B113" s="5">
        <f t="shared" si="13"/>
        <v>0</v>
      </c>
      <c r="C113" s="5">
        <v>8.57</v>
      </c>
      <c r="D113" s="5">
        <v>4712.04</v>
      </c>
      <c r="E113" s="5">
        <v>5038.2700000000004</v>
      </c>
      <c r="F113" s="10">
        <f t="shared" si="18"/>
        <v>-1.9450800915331801E-2</v>
      </c>
      <c r="G113" s="10">
        <f t="shared" si="19"/>
        <v>-2.1666650484965522E-2</v>
      </c>
      <c r="H113" s="6"/>
      <c r="I113" s="5">
        <f t="shared" si="14"/>
        <v>0</v>
      </c>
      <c r="J113" s="5">
        <f t="shared" si="24"/>
        <v>0</v>
      </c>
      <c r="K113" s="5">
        <v>4712.04</v>
      </c>
      <c r="L113" s="5">
        <v>5038.2700000000004</v>
      </c>
      <c r="M113" s="17" t="e">
        <f t="shared" si="20"/>
        <v>#DIV/0!</v>
      </c>
      <c r="N113" s="17">
        <f t="shared" si="21"/>
        <v>-2.1667635578440314E-2</v>
      </c>
      <c r="O113" s="6"/>
      <c r="P113" s="6">
        <f t="shared" si="16"/>
        <v>0</v>
      </c>
      <c r="Q113" s="6">
        <f t="shared" si="17"/>
        <v>0</v>
      </c>
      <c r="R113" s="6">
        <v>2945</v>
      </c>
      <c r="S113" s="6">
        <v>3287.29</v>
      </c>
      <c r="T113" s="19" t="e">
        <f t="shared" si="22"/>
        <v>#DIV/0!</v>
      </c>
      <c r="U113" s="19">
        <f t="shared" si="23"/>
        <v>-2.0184738644594247E-2</v>
      </c>
    </row>
    <row r="114" spans="1:21">
      <c r="A114" s="4">
        <v>40871</v>
      </c>
      <c r="B114" s="5">
        <f t="shared" si="13"/>
        <v>0</v>
      </c>
      <c r="C114" s="5">
        <v>8.67</v>
      </c>
      <c r="D114" s="5">
        <v>4765.8599999999997</v>
      </c>
      <c r="E114" s="5">
        <v>5095.8100000000004</v>
      </c>
      <c r="F114" s="10">
        <f t="shared" si="18"/>
        <v>1.1668611435239118E-2</v>
      </c>
      <c r="G114" s="10">
        <f t="shared" si="19"/>
        <v>1.1420586828415402E-2</v>
      </c>
      <c r="H114" s="6"/>
      <c r="I114" s="5">
        <f t="shared" si="14"/>
        <v>0</v>
      </c>
      <c r="J114" s="5">
        <f t="shared" si="24"/>
        <v>0</v>
      </c>
      <c r="K114" s="5">
        <v>4765.8599999999997</v>
      </c>
      <c r="L114" s="5">
        <v>5095.8100000000004</v>
      </c>
      <c r="M114" s="17" t="e">
        <f t="shared" si="20"/>
        <v>#DIV/0!</v>
      </c>
      <c r="N114" s="17">
        <f t="shared" si="21"/>
        <v>1.1421804568721772E-2</v>
      </c>
      <c r="O114" s="6"/>
      <c r="P114" s="6">
        <f t="shared" si="16"/>
        <v>0</v>
      </c>
      <c r="Q114" s="6">
        <f t="shared" si="17"/>
        <v>0</v>
      </c>
      <c r="R114" s="6">
        <v>2970.5</v>
      </c>
      <c r="S114" s="6">
        <v>3315.76</v>
      </c>
      <c r="T114" s="19" t="e">
        <f t="shared" si="22"/>
        <v>#DIV/0!</v>
      </c>
      <c r="U114" s="19">
        <f t="shared" si="23"/>
        <v>8.6606292721360667E-3</v>
      </c>
    </row>
    <row r="115" spans="1:21">
      <c r="A115" s="4">
        <v>40872</v>
      </c>
      <c r="B115" s="5">
        <f t="shared" si="13"/>
        <v>0</v>
      </c>
      <c r="C115" s="5">
        <v>8.6199999999999992</v>
      </c>
      <c r="D115" s="5">
        <v>4731.08</v>
      </c>
      <c r="E115" s="5">
        <v>5058.62</v>
      </c>
      <c r="F115" s="10">
        <f t="shared" si="18"/>
        <v>-5.7670126874279637E-3</v>
      </c>
      <c r="G115" s="10">
        <f t="shared" si="19"/>
        <v>-7.2981527961207826E-3</v>
      </c>
      <c r="H115" s="6"/>
      <c r="I115" s="5">
        <f t="shared" si="14"/>
        <v>0</v>
      </c>
      <c r="J115" s="5">
        <f t="shared" si="24"/>
        <v>0</v>
      </c>
      <c r="K115" s="5">
        <v>4731.08</v>
      </c>
      <c r="L115" s="5">
        <v>5058.62</v>
      </c>
      <c r="M115" s="17" t="e">
        <f t="shared" si="20"/>
        <v>#DIV/0!</v>
      </c>
      <c r="N115" s="17">
        <f t="shared" si="21"/>
        <v>-7.2977384984032057E-3</v>
      </c>
      <c r="O115" s="6"/>
      <c r="P115" s="6">
        <f t="shared" si="16"/>
        <v>0</v>
      </c>
      <c r="Q115" s="6">
        <f t="shared" si="17"/>
        <v>0</v>
      </c>
      <c r="R115" s="6">
        <v>2993.35</v>
      </c>
      <c r="S115" s="6">
        <v>3341.22</v>
      </c>
      <c r="T115" s="19" t="e">
        <f t="shared" si="22"/>
        <v>#DIV/0!</v>
      </c>
      <c r="U115" s="19">
        <f t="shared" si="23"/>
        <v>7.6784809515766383E-3</v>
      </c>
    </row>
    <row r="116" spans="1:21">
      <c r="A116" s="4">
        <v>40875</v>
      </c>
      <c r="B116" s="5">
        <f t="shared" si="13"/>
        <v>0</v>
      </c>
      <c r="C116" s="5">
        <v>8.82</v>
      </c>
      <c r="D116" s="5">
        <v>4865.42</v>
      </c>
      <c r="E116" s="5">
        <v>5202.2700000000004</v>
      </c>
      <c r="F116" s="10">
        <f t="shared" si="18"/>
        <v>2.3201856148491906E-2</v>
      </c>
      <c r="G116" s="10">
        <f t="shared" si="19"/>
        <v>2.8397072719437366E-2</v>
      </c>
      <c r="H116" s="6"/>
      <c r="I116" s="5">
        <f t="shared" si="14"/>
        <v>0</v>
      </c>
      <c r="J116" s="5">
        <f t="shared" si="24"/>
        <v>0</v>
      </c>
      <c r="K116" s="5">
        <v>4865.42</v>
      </c>
      <c r="L116" s="5">
        <v>5202.2700000000004</v>
      </c>
      <c r="M116" s="17" t="e">
        <f t="shared" si="20"/>
        <v>#DIV/0!</v>
      </c>
      <c r="N116" s="17">
        <f t="shared" si="21"/>
        <v>2.8395207859516214E-2</v>
      </c>
      <c r="O116" s="6"/>
      <c r="P116" s="6">
        <f t="shared" si="16"/>
        <v>0</v>
      </c>
      <c r="Q116" s="6">
        <f t="shared" si="17"/>
        <v>0</v>
      </c>
      <c r="R116" s="6">
        <v>3043.15</v>
      </c>
      <c r="S116" s="6">
        <v>3396.86</v>
      </c>
      <c r="T116" s="19" t="e">
        <f t="shared" si="22"/>
        <v>#DIV/0!</v>
      </c>
      <c r="U116" s="19">
        <f t="shared" si="23"/>
        <v>1.6652599948521862E-2</v>
      </c>
    </row>
    <row r="117" spans="1:21">
      <c r="A117" s="4">
        <v>40876</v>
      </c>
      <c r="B117" s="5">
        <f t="shared" si="13"/>
        <v>0</v>
      </c>
      <c r="C117" s="5">
        <v>8.74</v>
      </c>
      <c r="D117" s="5">
        <v>4812.7299999999996</v>
      </c>
      <c r="E117" s="5">
        <v>5145.93</v>
      </c>
      <c r="F117" s="10">
        <f t="shared" si="18"/>
        <v>-9.0702947845805459E-3</v>
      </c>
      <c r="G117" s="10">
        <f t="shared" si="19"/>
        <v>-1.0829887722090592E-2</v>
      </c>
      <c r="H117" s="6"/>
      <c r="I117" s="5">
        <f t="shared" si="14"/>
        <v>0</v>
      </c>
      <c r="J117" s="5">
        <f t="shared" si="24"/>
        <v>0</v>
      </c>
      <c r="K117" s="5">
        <v>4812.7299999999996</v>
      </c>
      <c r="L117" s="5">
        <v>5145.93</v>
      </c>
      <c r="M117" s="17" t="e">
        <f t="shared" si="20"/>
        <v>#DIV/0!</v>
      </c>
      <c r="N117" s="17">
        <f t="shared" si="21"/>
        <v>-1.0829486457489934E-2</v>
      </c>
      <c r="O117" s="6"/>
      <c r="P117" s="6">
        <f t="shared" si="16"/>
        <v>0</v>
      </c>
      <c r="Q117" s="6">
        <f t="shared" si="17"/>
        <v>0</v>
      </c>
      <c r="R117" s="6">
        <v>3031.45</v>
      </c>
      <c r="S117" s="6">
        <v>3383.75</v>
      </c>
      <c r="T117" s="19" t="e">
        <f t="shared" si="22"/>
        <v>#DIV/0!</v>
      </c>
      <c r="U117" s="19">
        <f t="shared" si="23"/>
        <v>-3.859446665449906E-3</v>
      </c>
    </row>
    <row r="118" spans="1:21">
      <c r="A118" s="4">
        <v>40877</v>
      </c>
      <c r="B118" s="5">
        <f t="shared" si="13"/>
        <v>0</v>
      </c>
      <c r="C118" s="5">
        <v>8.75</v>
      </c>
      <c r="D118" s="5">
        <v>4831.7299999999996</v>
      </c>
      <c r="E118" s="5">
        <v>5166.24</v>
      </c>
      <c r="F118" s="10">
        <f t="shared" si="18"/>
        <v>1.1441647597254523E-3</v>
      </c>
      <c r="G118" s="10">
        <f t="shared" si="19"/>
        <v>3.9468084486184996E-3</v>
      </c>
      <c r="H118" s="6"/>
      <c r="I118" s="5">
        <f t="shared" si="14"/>
        <v>0</v>
      </c>
      <c r="J118" s="5">
        <f t="shared" si="24"/>
        <v>0</v>
      </c>
      <c r="K118" s="5">
        <v>4831.7299999999996</v>
      </c>
      <c r="L118" s="5">
        <v>5166.24</v>
      </c>
      <c r="M118" s="17" t="e">
        <f t="shared" si="20"/>
        <v>#DIV/0!</v>
      </c>
      <c r="N118" s="17">
        <f t="shared" si="21"/>
        <v>3.9478632709502026E-3</v>
      </c>
      <c r="O118" s="6"/>
      <c r="P118" s="6">
        <f t="shared" si="16"/>
        <v>0</v>
      </c>
      <c r="Q118" s="6">
        <f t="shared" si="17"/>
        <v>0</v>
      </c>
      <c r="R118" s="6">
        <v>3000.2</v>
      </c>
      <c r="S118" s="6">
        <v>3348.91</v>
      </c>
      <c r="T118" s="19" t="e">
        <f t="shared" si="22"/>
        <v>#DIV/0!</v>
      </c>
      <c r="U118" s="19">
        <f t="shared" si="23"/>
        <v>-1.0296268932397545E-2</v>
      </c>
    </row>
    <row r="119" spans="1:21">
      <c r="A119" s="4">
        <v>40878</v>
      </c>
      <c r="B119" s="5">
        <f t="shared" si="13"/>
        <v>0</v>
      </c>
      <c r="C119" s="5">
        <v>8.89</v>
      </c>
      <c r="D119" s="5">
        <v>4928.29</v>
      </c>
      <c r="E119" s="5">
        <v>5269.49</v>
      </c>
      <c r="F119" s="10">
        <f t="shared" si="18"/>
        <v>1.6000000000000014E-2</v>
      </c>
      <c r="G119" s="10">
        <f t="shared" si="19"/>
        <v>1.9985521384991767E-2</v>
      </c>
      <c r="H119" s="6"/>
      <c r="I119" s="5">
        <f t="shared" si="14"/>
        <v>0</v>
      </c>
      <c r="J119" s="5">
        <f t="shared" si="24"/>
        <v>0</v>
      </c>
      <c r="K119" s="5">
        <v>4928.29</v>
      </c>
      <c r="L119" s="5">
        <v>5269.49</v>
      </c>
      <c r="M119" s="17" t="e">
        <f t="shared" si="20"/>
        <v>#DIV/0!</v>
      </c>
      <c r="N119" s="17">
        <f t="shared" si="21"/>
        <v>1.9984560395551965E-2</v>
      </c>
      <c r="O119" s="6"/>
      <c r="P119" s="6">
        <f t="shared" si="16"/>
        <v>0</v>
      </c>
      <c r="Q119" s="6">
        <f t="shared" si="17"/>
        <v>0</v>
      </c>
      <c r="R119" s="6">
        <v>3021</v>
      </c>
      <c r="S119" s="6">
        <v>3372.13</v>
      </c>
      <c r="T119" s="19" t="e">
        <f t="shared" si="22"/>
        <v>#DIV/0!</v>
      </c>
      <c r="U119" s="19">
        <f t="shared" si="23"/>
        <v>6.933599290515513E-3</v>
      </c>
    </row>
    <row r="120" spans="1:21">
      <c r="A120" s="4">
        <v>40879</v>
      </c>
      <c r="B120" s="5">
        <f t="shared" si="13"/>
        <v>0</v>
      </c>
      <c r="C120" s="5">
        <v>9.08</v>
      </c>
      <c r="D120" s="5">
        <v>5043.68</v>
      </c>
      <c r="E120" s="5">
        <v>5392.87</v>
      </c>
      <c r="F120" s="10">
        <f t="shared" si="18"/>
        <v>2.1372328458942658E-2</v>
      </c>
      <c r="G120" s="10">
        <f t="shared" si="19"/>
        <v>2.3414030579809397E-2</v>
      </c>
      <c r="H120" s="6"/>
      <c r="I120" s="5">
        <f t="shared" si="14"/>
        <v>0</v>
      </c>
      <c r="J120" s="5">
        <f t="shared" si="24"/>
        <v>0</v>
      </c>
      <c r="K120" s="5">
        <v>5043.68</v>
      </c>
      <c r="L120" s="5">
        <v>5392.87</v>
      </c>
      <c r="M120" s="17" t="e">
        <f t="shared" si="20"/>
        <v>#DIV/0!</v>
      </c>
      <c r="N120" s="17">
        <f t="shared" si="21"/>
        <v>2.3413800730070822E-2</v>
      </c>
      <c r="O120" s="6"/>
      <c r="P120" s="6">
        <f t="shared" si="16"/>
        <v>0</v>
      </c>
      <c r="Q120" s="6">
        <f t="shared" si="17"/>
        <v>0</v>
      </c>
      <c r="R120" s="6">
        <v>3065.05</v>
      </c>
      <c r="S120" s="6">
        <v>3421.27</v>
      </c>
      <c r="T120" s="19" t="e">
        <f t="shared" si="22"/>
        <v>#DIV/0!</v>
      </c>
      <c r="U120" s="19">
        <f t="shared" si="23"/>
        <v>1.4572391930322892E-2</v>
      </c>
    </row>
    <row r="121" spans="1:21">
      <c r="A121" s="4">
        <v>40882</v>
      </c>
      <c r="B121" s="5">
        <f t="shared" si="13"/>
        <v>0</v>
      </c>
      <c r="C121" s="5">
        <v>9.06</v>
      </c>
      <c r="D121" s="5">
        <v>5037.0600000000004</v>
      </c>
      <c r="E121" s="5">
        <v>5385.79</v>
      </c>
      <c r="F121" s="10">
        <f t="shared" si="18"/>
        <v>-2.2026431718060735E-3</v>
      </c>
      <c r="G121" s="10">
        <f t="shared" si="19"/>
        <v>-1.3128445521586318E-3</v>
      </c>
      <c r="H121" s="6"/>
      <c r="I121" s="5">
        <f t="shared" si="14"/>
        <v>0</v>
      </c>
      <c r="J121" s="5">
        <f t="shared" si="24"/>
        <v>0</v>
      </c>
      <c r="K121" s="5">
        <v>5037.0600000000004</v>
      </c>
      <c r="L121" s="5">
        <v>5385.79</v>
      </c>
      <c r="M121" s="17" t="e">
        <f t="shared" si="20"/>
        <v>#DIV/0!</v>
      </c>
      <c r="N121" s="17">
        <f t="shared" si="21"/>
        <v>-1.3125337055482911E-3</v>
      </c>
      <c r="O121" s="6"/>
      <c r="P121" s="6">
        <f t="shared" si="16"/>
        <v>0</v>
      </c>
      <c r="Q121" s="6">
        <f t="shared" si="17"/>
        <v>0</v>
      </c>
      <c r="R121" s="6">
        <v>3077.9</v>
      </c>
      <c r="S121" s="6">
        <v>3435.63</v>
      </c>
      <c r="T121" s="19" t="e">
        <f t="shared" si="22"/>
        <v>#DIV/0!</v>
      </c>
      <c r="U121" s="19">
        <f t="shared" si="23"/>
        <v>4.1972717733473885E-3</v>
      </c>
    </row>
    <row r="122" spans="1:21">
      <c r="A122" s="4">
        <v>40884</v>
      </c>
      <c r="B122" s="5">
        <f t="shared" si="13"/>
        <v>0</v>
      </c>
      <c r="C122" s="5">
        <v>9.08</v>
      </c>
      <c r="D122" s="5">
        <v>5053.3</v>
      </c>
      <c r="E122" s="5">
        <v>5403.16</v>
      </c>
      <c r="F122" s="10">
        <f t="shared" si="18"/>
        <v>2.2075055187638082E-3</v>
      </c>
      <c r="G122" s="10">
        <f t="shared" si="19"/>
        <v>3.2251535986362878E-3</v>
      </c>
      <c r="H122" s="6"/>
      <c r="I122" s="5">
        <f t="shared" si="14"/>
        <v>0</v>
      </c>
      <c r="J122" s="5">
        <f t="shared" si="24"/>
        <v>0</v>
      </c>
      <c r="K122" s="5">
        <v>5053.3</v>
      </c>
      <c r="L122" s="5">
        <v>5403.16</v>
      </c>
      <c r="M122" s="17" t="e">
        <f t="shared" si="20"/>
        <v>#DIV/0!</v>
      </c>
      <c r="N122" s="17">
        <f t="shared" si="21"/>
        <v>3.2241029489423756E-3</v>
      </c>
      <c r="O122" s="6"/>
      <c r="P122" s="6">
        <f t="shared" si="16"/>
        <v>0</v>
      </c>
      <c r="Q122" s="6">
        <f t="shared" si="17"/>
        <v>0</v>
      </c>
      <c r="R122" s="6">
        <v>3086.8</v>
      </c>
      <c r="S122" s="6">
        <v>3445.54</v>
      </c>
      <c r="T122" s="19" t="e">
        <f t="shared" si="22"/>
        <v>#DIV/0!</v>
      </c>
      <c r="U122" s="19">
        <f t="shared" si="23"/>
        <v>2.8844782470753838E-3</v>
      </c>
    </row>
    <row r="123" spans="1:21">
      <c r="A123" s="4">
        <v>40885</v>
      </c>
      <c r="B123" s="5">
        <f t="shared" si="13"/>
        <v>0</v>
      </c>
      <c r="C123" s="5">
        <v>8.9</v>
      </c>
      <c r="D123" s="5">
        <v>4942.18</v>
      </c>
      <c r="E123" s="5">
        <v>5284.34</v>
      </c>
      <c r="F123" s="10">
        <f t="shared" si="18"/>
        <v>-1.9823788546255439E-2</v>
      </c>
      <c r="G123" s="10">
        <f t="shared" si="19"/>
        <v>-2.1990834992856034E-2</v>
      </c>
      <c r="H123" s="6"/>
      <c r="I123" s="5">
        <f t="shared" si="14"/>
        <v>0</v>
      </c>
      <c r="J123" s="5">
        <f t="shared" si="24"/>
        <v>0</v>
      </c>
      <c r="K123" s="5">
        <v>4942.18</v>
      </c>
      <c r="L123" s="5">
        <v>5284.34</v>
      </c>
      <c r="M123" s="17" t="e">
        <f t="shared" si="20"/>
        <v>#DIV/0!</v>
      </c>
      <c r="N123" s="17">
        <f t="shared" si="21"/>
        <v>-2.198959096036246E-2</v>
      </c>
      <c r="O123" s="6"/>
      <c r="P123" s="6">
        <f t="shared" si="16"/>
        <v>0</v>
      </c>
      <c r="Q123" s="6">
        <f t="shared" si="17"/>
        <v>0</v>
      </c>
      <c r="R123" s="6">
        <v>3036.8</v>
      </c>
      <c r="S123" s="6">
        <v>3389.76</v>
      </c>
      <c r="T123" s="19" t="e">
        <f t="shared" si="22"/>
        <v>#DIV/0!</v>
      </c>
      <c r="U123" s="19">
        <f t="shared" si="23"/>
        <v>-1.6189044387817209E-2</v>
      </c>
    </row>
    <row r="124" spans="1:21">
      <c r="A124" s="4">
        <v>40886</v>
      </c>
      <c r="B124" s="5">
        <f t="shared" si="13"/>
        <v>0</v>
      </c>
      <c r="C124" s="5">
        <v>8.7799999999999994</v>
      </c>
      <c r="D124" s="5">
        <v>4868.5</v>
      </c>
      <c r="E124" s="5">
        <v>5205.5600000000004</v>
      </c>
      <c r="F124" s="10">
        <f t="shared" si="18"/>
        <v>-1.3483146067415852E-2</v>
      </c>
      <c r="G124" s="10">
        <f t="shared" si="19"/>
        <v>-1.4908200456442922E-2</v>
      </c>
      <c r="H124" s="6"/>
      <c r="I124" s="5">
        <f t="shared" si="14"/>
        <v>0</v>
      </c>
      <c r="J124" s="5">
        <f t="shared" si="24"/>
        <v>0</v>
      </c>
      <c r="K124" s="5">
        <v>4868.5</v>
      </c>
      <c r="L124" s="5">
        <v>5205.5600000000004</v>
      </c>
      <c r="M124" s="17" t="e">
        <f t="shared" si="20"/>
        <v>#DIV/0!</v>
      </c>
      <c r="N124" s="17">
        <f t="shared" si="21"/>
        <v>-1.4908400746229455E-2</v>
      </c>
      <c r="O124" s="6"/>
      <c r="P124" s="6">
        <f t="shared" si="16"/>
        <v>0</v>
      </c>
      <c r="Q124" s="6">
        <f t="shared" si="17"/>
        <v>0</v>
      </c>
      <c r="R124" s="6">
        <v>3007.4</v>
      </c>
      <c r="S124" s="6">
        <v>3356.95</v>
      </c>
      <c r="T124" s="19" t="e">
        <f t="shared" si="22"/>
        <v>#DIV/0!</v>
      </c>
      <c r="U124" s="19">
        <f t="shared" si="23"/>
        <v>-9.6791513263476681E-3</v>
      </c>
    </row>
    <row r="125" spans="1:21">
      <c r="A125" s="4">
        <v>40889</v>
      </c>
      <c r="B125" s="5">
        <f t="shared" si="13"/>
        <v>0</v>
      </c>
      <c r="C125" s="5">
        <v>8.6199999999999992</v>
      </c>
      <c r="D125" s="5">
        <v>4765.97</v>
      </c>
      <c r="E125" s="5">
        <v>5096.22</v>
      </c>
      <c r="F125" s="10">
        <f t="shared" si="18"/>
        <v>-1.8223234624145768E-2</v>
      </c>
      <c r="G125" s="10">
        <f t="shared" si="19"/>
        <v>-2.1004464457234251E-2</v>
      </c>
      <c r="H125" s="6"/>
      <c r="I125" s="5">
        <f t="shared" si="14"/>
        <v>0</v>
      </c>
      <c r="J125" s="5">
        <f t="shared" si="24"/>
        <v>0</v>
      </c>
      <c r="K125" s="5">
        <v>4765.97</v>
      </c>
      <c r="L125" s="5">
        <v>5096.22</v>
      </c>
      <c r="M125" s="17" t="e">
        <f t="shared" si="20"/>
        <v>#DIV/0!</v>
      </c>
      <c r="N125" s="17">
        <f t="shared" si="21"/>
        <v>-2.1059874704734471E-2</v>
      </c>
      <c r="O125" s="6"/>
      <c r="P125" s="6">
        <f t="shared" si="16"/>
        <v>0</v>
      </c>
      <c r="Q125" s="6">
        <f t="shared" si="17"/>
        <v>0</v>
      </c>
      <c r="R125" s="6">
        <v>2950.25</v>
      </c>
      <c r="S125" s="6">
        <v>3293.2</v>
      </c>
      <c r="T125" s="19" t="e">
        <f t="shared" si="22"/>
        <v>#DIV/0!</v>
      </c>
      <c r="U125" s="19">
        <f t="shared" si="23"/>
        <v>-1.8990452643024125E-2</v>
      </c>
    </row>
    <row r="126" spans="1:21">
      <c r="A126" s="4">
        <v>40890</v>
      </c>
      <c r="B126" s="5">
        <f t="shared" si="13"/>
        <v>0</v>
      </c>
      <c r="C126" s="5">
        <v>8.65</v>
      </c>
      <c r="D126" s="5">
        <v>4796.63</v>
      </c>
      <c r="E126" s="5">
        <v>5129.01</v>
      </c>
      <c r="F126" s="10">
        <f t="shared" si="18"/>
        <v>3.4802784222738303E-3</v>
      </c>
      <c r="G126" s="10">
        <f t="shared" si="19"/>
        <v>6.4341806279948344E-3</v>
      </c>
      <c r="H126" s="6"/>
      <c r="I126" s="5">
        <f t="shared" si="14"/>
        <v>0</v>
      </c>
      <c r="J126" s="5">
        <f t="shared" si="24"/>
        <v>0</v>
      </c>
      <c r="K126" s="5">
        <v>4796.63</v>
      </c>
      <c r="L126" s="5">
        <v>5129.01</v>
      </c>
      <c r="M126" s="17" t="e">
        <f t="shared" si="20"/>
        <v>#DIV/0!</v>
      </c>
      <c r="N126" s="17">
        <f t="shared" si="21"/>
        <v>6.4331080556527809E-3</v>
      </c>
      <c r="O126" s="6"/>
      <c r="P126" s="6">
        <f t="shared" si="16"/>
        <v>0</v>
      </c>
      <c r="Q126" s="6">
        <f t="shared" si="17"/>
        <v>0</v>
      </c>
      <c r="R126" s="6">
        <v>2938.65</v>
      </c>
      <c r="S126" s="6">
        <v>3280.24</v>
      </c>
      <c r="T126" s="19" t="e">
        <f t="shared" si="22"/>
        <v>#DIV/0!</v>
      </c>
      <c r="U126" s="19">
        <f t="shared" si="23"/>
        <v>-3.9353819992712369E-3</v>
      </c>
    </row>
    <row r="127" spans="1:21">
      <c r="A127" s="4">
        <v>40891</v>
      </c>
      <c r="B127" s="5">
        <f t="shared" si="13"/>
        <v>0</v>
      </c>
      <c r="C127" s="5">
        <v>8.6</v>
      </c>
      <c r="D127" s="5">
        <v>4755.3</v>
      </c>
      <c r="E127" s="5">
        <v>5084.8100000000004</v>
      </c>
      <c r="F127" s="10">
        <f t="shared" si="18"/>
        <v>-5.7803468208093012E-3</v>
      </c>
      <c r="G127" s="10">
        <f t="shared" si="19"/>
        <v>-8.6176474602310815E-3</v>
      </c>
      <c r="H127" s="6"/>
      <c r="I127" s="5">
        <f t="shared" si="14"/>
        <v>0</v>
      </c>
      <c r="J127" s="5">
        <f t="shared" si="24"/>
        <v>0</v>
      </c>
      <c r="K127" s="5">
        <v>4755.3</v>
      </c>
      <c r="L127" s="5">
        <v>5084.8100000000004</v>
      </c>
      <c r="M127" s="17" t="e">
        <f t="shared" si="20"/>
        <v>#DIV/0!</v>
      </c>
      <c r="N127" s="17">
        <f t="shared" si="21"/>
        <v>-8.6164661439385171E-3</v>
      </c>
      <c r="O127" s="6"/>
      <c r="P127" s="6">
        <f t="shared" si="16"/>
        <v>0</v>
      </c>
      <c r="Q127" s="6">
        <f t="shared" si="17"/>
        <v>0</v>
      </c>
      <c r="R127" s="6">
        <v>2909</v>
      </c>
      <c r="S127" s="6">
        <v>3247.17</v>
      </c>
      <c r="T127" s="19" t="e">
        <f t="shared" si="22"/>
        <v>#DIV/0!</v>
      </c>
      <c r="U127" s="19">
        <f t="shared" si="23"/>
        <v>-1.0081579396629459E-2</v>
      </c>
    </row>
    <row r="128" spans="1:21">
      <c r="A128" s="4">
        <v>40892</v>
      </c>
      <c r="B128" s="5">
        <f t="shared" si="13"/>
        <v>0</v>
      </c>
      <c r="C128" s="5">
        <v>8.5500000000000007</v>
      </c>
      <c r="D128" s="5">
        <v>4743.53</v>
      </c>
      <c r="E128" s="5">
        <v>5072.2299999999996</v>
      </c>
      <c r="F128" s="10">
        <f t="shared" si="18"/>
        <v>-5.8139534883719923E-3</v>
      </c>
      <c r="G128" s="10">
        <f t="shared" si="19"/>
        <v>-2.4740354113528262E-3</v>
      </c>
      <c r="H128" s="6"/>
      <c r="I128" s="5">
        <f t="shared" si="14"/>
        <v>0</v>
      </c>
      <c r="J128" s="5">
        <f t="shared" si="24"/>
        <v>0</v>
      </c>
      <c r="K128" s="5">
        <v>4743.53</v>
      </c>
      <c r="L128" s="5">
        <v>5072.2299999999996</v>
      </c>
      <c r="M128" s="17" t="e">
        <f t="shared" si="20"/>
        <v>#DIV/0!</v>
      </c>
      <c r="N128" s="17">
        <f t="shared" si="21"/>
        <v>-2.4751330094842094E-3</v>
      </c>
      <c r="O128" s="6"/>
      <c r="P128" s="6">
        <f t="shared" si="16"/>
        <v>0</v>
      </c>
      <c r="Q128" s="6">
        <f t="shared" si="17"/>
        <v>0</v>
      </c>
      <c r="R128" s="6">
        <v>2864.5</v>
      </c>
      <c r="S128" s="6">
        <v>3197.5</v>
      </c>
      <c r="T128" s="19" t="e">
        <f t="shared" si="22"/>
        <v>#DIV/0!</v>
      </c>
      <c r="U128" s="19">
        <f t="shared" si="23"/>
        <v>-1.5296396554538294E-2</v>
      </c>
    </row>
    <row r="129" spans="1:21">
      <c r="A129" s="4">
        <v>40893</v>
      </c>
      <c r="B129" s="5">
        <f t="shared" si="13"/>
        <v>0</v>
      </c>
      <c r="C129" s="5">
        <v>8.4</v>
      </c>
      <c r="D129" s="5">
        <v>4646.43</v>
      </c>
      <c r="E129" s="5">
        <v>4968.3999999999996</v>
      </c>
      <c r="F129" s="10">
        <f t="shared" si="18"/>
        <v>-1.7543859649122862E-2</v>
      </c>
      <c r="G129" s="10">
        <f t="shared" si="19"/>
        <v>-2.04702862449061E-2</v>
      </c>
      <c r="H129" s="6"/>
      <c r="I129" s="5">
        <f t="shared" si="14"/>
        <v>0</v>
      </c>
      <c r="J129" s="5">
        <f t="shared" si="24"/>
        <v>0</v>
      </c>
      <c r="K129" s="5">
        <v>4646.43</v>
      </c>
      <c r="L129" s="5">
        <v>4968.3999999999996</v>
      </c>
      <c r="M129" s="17" t="e">
        <f t="shared" si="20"/>
        <v>#DIV/0!</v>
      </c>
      <c r="N129" s="17">
        <f t="shared" si="21"/>
        <v>-2.0469987540923995E-2</v>
      </c>
      <c r="O129" s="6"/>
      <c r="P129" s="6">
        <f t="shared" si="16"/>
        <v>0</v>
      </c>
      <c r="Q129" s="6">
        <f t="shared" si="17"/>
        <v>0</v>
      </c>
      <c r="R129" s="6">
        <v>2795.5</v>
      </c>
      <c r="S129" s="6">
        <v>3120.79</v>
      </c>
      <c r="T129" s="19" t="e">
        <f t="shared" si="22"/>
        <v>#DIV/0!</v>
      </c>
      <c r="U129" s="19">
        <f t="shared" si="23"/>
        <v>-2.3990617670054726E-2</v>
      </c>
    </row>
    <row r="130" spans="1:21">
      <c r="A130" s="4">
        <v>40896</v>
      </c>
      <c r="B130" s="5">
        <f t="shared" si="13"/>
        <v>0</v>
      </c>
      <c r="C130" s="5">
        <v>8.2899999999999991</v>
      </c>
      <c r="D130" s="5">
        <v>4600.75</v>
      </c>
      <c r="E130" s="5">
        <v>4919.55</v>
      </c>
      <c r="F130" s="10">
        <f t="shared" si="18"/>
        <v>-1.3095238095238271E-2</v>
      </c>
      <c r="G130" s="10">
        <f t="shared" si="19"/>
        <v>-9.8321391192334184E-3</v>
      </c>
      <c r="H130" s="6"/>
      <c r="I130" s="5">
        <f t="shared" si="14"/>
        <v>0</v>
      </c>
      <c r="J130" s="5">
        <f t="shared" si="24"/>
        <v>0</v>
      </c>
      <c r="K130" s="5">
        <v>4600.75</v>
      </c>
      <c r="L130" s="5">
        <v>4919.55</v>
      </c>
      <c r="M130" s="17" t="e">
        <f t="shared" si="20"/>
        <v>#DIV/0!</v>
      </c>
      <c r="N130" s="17">
        <f t="shared" si="21"/>
        <v>-9.8312037413671449E-3</v>
      </c>
      <c r="O130" s="6"/>
      <c r="P130" s="6">
        <f t="shared" si="16"/>
        <v>0</v>
      </c>
      <c r="Q130" s="6">
        <f t="shared" si="17"/>
        <v>0</v>
      </c>
      <c r="R130" s="6">
        <v>2723.45</v>
      </c>
      <c r="S130" s="6">
        <v>3040.31</v>
      </c>
      <c r="T130" s="19" t="e">
        <f t="shared" si="22"/>
        <v>#DIV/0!</v>
      </c>
      <c r="U130" s="19">
        <f t="shared" si="23"/>
        <v>-2.5788342054415714E-2</v>
      </c>
    </row>
    <row r="131" spans="1:21">
      <c r="A131" s="4">
        <v>40897</v>
      </c>
      <c r="B131" s="5">
        <f t="shared" ref="B131:B194" si="25">B130</f>
        <v>0</v>
      </c>
      <c r="C131" s="5">
        <v>8.15</v>
      </c>
      <c r="D131" s="5">
        <v>4527.03</v>
      </c>
      <c r="E131" s="5">
        <v>4840.72</v>
      </c>
      <c r="F131" s="10">
        <f t="shared" si="18"/>
        <v>-1.6887816646562026E-2</v>
      </c>
      <c r="G131" s="10">
        <f t="shared" si="19"/>
        <v>-1.6023823317173336E-2</v>
      </c>
      <c r="H131" s="6"/>
      <c r="I131" s="5">
        <f t="shared" ref="I131:I194" si="26">I130</f>
        <v>0</v>
      </c>
      <c r="J131" s="5">
        <f t="shared" si="24"/>
        <v>0</v>
      </c>
      <c r="K131" s="5">
        <v>4527.03</v>
      </c>
      <c r="L131" s="5">
        <v>4840.72</v>
      </c>
      <c r="M131" s="17" t="e">
        <f t="shared" si="20"/>
        <v>#DIV/0!</v>
      </c>
      <c r="N131" s="17">
        <f t="shared" si="21"/>
        <v>-1.6023474433516371E-2</v>
      </c>
      <c r="O131" s="6"/>
      <c r="P131" s="6">
        <f t="shared" ref="P131:P194" si="27">P130</f>
        <v>0</v>
      </c>
      <c r="Q131" s="6">
        <f t="shared" ref="Q131:Q194" si="28">Q130</f>
        <v>0</v>
      </c>
      <c r="R131" s="6">
        <v>2681.95</v>
      </c>
      <c r="S131" s="6">
        <v>2994.01</v>
      </c>
      <c r="T131" s="19" t="e">
        <f t="shared" si="22"/>
        <v>#DIV/0!</v>
      </c>
      <c r="U131" s="19">
        <f t="shared" si="23"/>
        <v>-1.5228710230206666E-2</v>
      </c>
    </row>
    <row r="132" spans="1:21">
      <c r="A132" s="4">
        <v>40898</v>
      </c>
      <c r="B132" s="5">
        <f t="shared" si="25"/>
        <v>0</v>
      </c>
      <c r="C132" s="5">
        <v>8.36</v>
      </c>
      <c r="D132" s="5">
        <v>4662.8100000000004</v>
      </c>
      <c r="E132" s="5">
        <v>4985.92</v>
      </c>
      <c r="F132" s="10">
        <f t="shared" ref="F132:F195" si="29">C132/C131-1</f>
        <v>2.5766871165644023E-2</v>
      </c>
      <c r="G132" s="10">
        <f t="shared" ref="G132:G195" si="30">E132/E131-1</f>
        <v>2.9995537853872989E-2</v>
      </c>
      <c r="H132" s="6"/>
      <c r="I132" s="5">
        <f t="shared" si="26"/>
        <v>0</v>
      </c>
      <c r="J132" s="5">
        <f t="shared" si="24"/>
        <v>0</v>
      </c>
      <c r="K132" s="5">
        <v>4662.8100000000004</v>
      </c>
      <c r="L132" s="5">
        <v>4985.92</v>
      </c>
      <c r="M132" s="17" t="e">
        <f t="shared" ref="M132:M195" si="31">J132/J131-1</f>
        <v>#DIV/0!</v>
      </c>
      <c r="N132" s="17">
        <f t="shared" ref="N132:N195" si="32">K132/K131-1</f>
        <v>2.9993174332840988E-2</v>
      </c>
      <c r="O132" s="6"/>
      <c r="P132" s="6">
        <f t="shared" si="27"/>
        <v>0</v>
      </c>
      <c r="Q132" s="6">
        <f t="shared" si="28"/>
        <v>0</v>
      </c>
      <c r="R132" s="6">
        <v>2724.75</v>
      </c>
      <c r="S132" s="6">
        <v>3041.79</v>
      </c>
      <c r="T132" s="19" t="e">
        <f t="shared" ref="T132:T195" si="33">Q132/Q131-1</f>
        <v>#DIV/0!</v>
      </c>
      <c r="U132" s="19">
        <f t="shared" ref="U132:U195" si="34">S132/S131-1</f>
        <v>1.5958530532629966E-2</v>
      </c>
    </row>
    <row r="133" spans="1:21">
      <c r="A133" s="4">
        <v>40899</v>
      </c>
      <c r="B133" s="5">
        <f t="shared" si="25"/>
        <v>0</v>
      </c>
      <c r="C133" s="5">
        <v>8.4499999999999993</v>
      </c>
      <c r="D133" s="5">
        <v>4707.1400000000003</v>
      </c>
      <c r="E133" s="5">
        <v>5033.3100000000004</v>
      </c>
      <c r="F133" s="10">
        <f t="shared" si="29"/>
        <v>1.0765550239234534E-2</v>
      </c>
      <c r="G133" s="10">
        <f t="shared" si="30"/>
        <v>9.5047654194211351E-3</v>
      </c>
      <c r="H133" s="6"/>
      <c r="I133" s="5">
        <f t="shared" si="26"/>
        <v>0</v>
      </c>
      <c r="J133" s="5">
        <f t="shared" si="24"/>
        <v>0</v>
      </c>
      <c r="K133" s="5">
        <v>4707.1400000000003</v>
      </c>
      <c r="L133" s="5">
        <v>5033.3100000000004</v>
      </c>
      <c r="M133" s="17" t="e">
        <f t="shared" si="31"/>
        <v>#DIV/0!</v>
      </c>
      <c r="N133" s="17">
        <f t="shared" si="32"/>
        <v>9.5071426886361721E-3</v>
      </c>
      <c r="O133" s="6"/>
      <c r="P133" s="6">
        <f t="shared" si="27"/>
        <v>0</v>
      </c>
      <c r="Q133" s="6">
        <f t="shared" si="28"/>
        <v>0</v>
      </c>
      <c r="R133" s="6">
        <v>2746.15</v>
      </c>
      <c r="S133" s="6">
        <v>3065.69</v>
      </c>
      <c r="T133" s="19" t="e">
        <f t="shared" si="33"/>
        <v>#DIV/0!</v>
      </c>
      <c r="U133" s="19">
        <f t="shared" si="34"/>
        <v>7.8572156526255377E-3</v>
      </c>
    </row>
    <row r="134" spans="1:21">
      <c r="A134" s="4">
        <v>40900</v>
      </c>
      <c r="B134" s="5">
        <f t="shared" si="25"/>
        <v>0</v>
      </c>
      <c r="C134" s="5">
        <v>8.4</v>
      </c>
      <c r="D134" s="5">
        <v>4684.83</v>
      </c>
      <c r="E134" s="5">
        <v>5009.46</v>
      </c>
      <c r="F134" s="10">
        <f t="shared" si="29"/>
        <v>-5.9171597633135287E-3</v>
      </c>
      <c r="G134" s="10">
        <f t="shared" si="30"/>
        <v>-4.738432562270245E-3</v>
      </c>
      <c r="H134" s="6"/>
      <c r="I134" s="5">
        <f t="shared" si="26"/>
        <v>0</v>
      </c>
      <c r="J134" s="5">
        <v>10</v>
      </c>
      <c r="K134" s="5">
        <v>4684.83</v>
      </c>
      <c r="L134" s="5">
        <v>5009.46</v>
      </c>
      <c r="M134" s="17" t="e">
        <f t="shared" si="31"/>
        <v>#DIV/0!</v>
      </c>
      <c r="N134" s="17">
        <f t="shared" si="32"/>
        <v>-4.7396083396713529E-3</v>
      </c>
      <c r="O134" s="6"/>
      <c r="P134" s="6">
        <f t="shared" si="27"/>
        <v>0</v>
      </c>
      <c r="Q134" s="6">
        <f t="shared" si="28"/>
        <v>0</v>
      </c>
      <c r="R134" s="6">
        <v>2747.7</v>
      </c>
      <c r="S134" s="6">
        <v>3067.42</v>
      </c>
      <c r="T134" s="19" t="e">
        <f t="shared" si="33"/>
        <v>#DIV/0!</v>
      </c>
      <c r="U134" s="19">
        <f t="shared" si="34"/>
        <v>5.6431015529945228E-4</v>
      </c>
    </row>
    <row r="135" spans="1:21">
      <c r="A135" s="4">
        <v>40903</v>
      </c>
      <c r="B135" s="5">
        <f t="shared" si="25"/>
        <v>0</v>
      </c>
      <c r="C135" s="5">
        <v>8.49</v>
      </c>
      <c r="D135" s="5">
        <v>4742.96</v>
      </c>
      <c r="E135" s="5">
        <v>5071.6099999999997</v>
      </c>
      <c r="F135" s="10">
        <f t="shared" si="29"/>
        <v>1.0714285714285676E-2</v>
      </c>
      <c r="G135" s="10">
        <f t="shared" si="30"/>
        <v>1.2406526851197475E-2</v>
      </c>
      <c r="H135" s="6"/>
      <c r="I135" s="5">
        <f t="shared" si="26"/>
        <v>0</v>
      </c>
      <c r="J135" s="5">
        <f t="shared" ref="J135:J138" si="35">J134</f>
        <v>10</v>
      </c>
      <c r="K135" s="5">
        <v>4742.96</v>
      </c>
      <c r="L135" s="5">
        <v>5071.6099999999997</v>
      </c>
      <c r="M135" s="17">
        <f t="shared" si="31"/>
        <v>0</v>
      </c>
      <c r="N135" s="17">
        <f t="shared" si="32"/>
        <v>1.2408134339986665E-2</v>
      </c>
      <c r="O135" s="6"/>
      <c r="P135" s="6">
        <f t="shared" si="27"/>
        <v>0</v>
      </c>
      <c r="Q135" s="6">
        <f t="shared" si="28"/>
        <v>0</v>
      </c>
      <c r="R135" s="6">
        <v>2779.7</v>
      </c>
      <c r="S135" s="6">
        <v>3103.11</v>
      </c>
      <c r="T135" s="19" t="e">
        <f t="shared" si="33"/>
        <v>#DIV/0!</v>
      </c>
      <c r="U135" s="19">
        <f t="shared" si="34"/>
        <v>1.1635185269705417E-2</v>
      </c>
    </row>
    <row r="136" spans="1:21">
      <c r="A136" s="4">
        <v>40904</v>
      </c>
      <c r="B136" s="5">
        <f t="shared" si="25"/>
        <v>0</v>
      </c>
      <c r="C136" s="5">
        <v>8.44</v>
      </c>
      <c r="D136" s="5">
        <v>4712.97</v>
      </c>
      <c r="E136" s="5">
        <v>5039.55</v>
      </c>
      <c r="F136" s="10">
        <f t="shared" si="29"/>
        <v>-5.8892815076561078E-3</v>
      </c>
      <c r="G136" s="10">
        <f t="shared" si="30"/>
        <v>-6.3214639926965077E-3</v>
      </c>
      <c r="H136" s="6"/>
      <c r="I136" s="5">
        <f t="shared" si="26"/>
        <v>0</v>
      </c>
      <c r="J136" s="5">
        <f t="shared" si="35"/>
        <v>10</v>
      </c>
      <c r="K136" s="5">
        <v>4712.97</v>
      </c>
      <c r="L136" s="5">
        <v>5039.55</v>
      </c>
      <c r="M136" s="17">
        <f t="shared" si="31"/>
        <v>0</v>
      </c>
      <c r="N136" s="17">
        <f t="shared" si="32"/>
        <v>-6.3230556445763586E-3</v>
      </c>
      <c r="O136" s="6"/>
      <c r="P136" s="6">
        <f t="shared" si="27"/>
        <v>0</v>
      </c>
      <c r="Q136" s="6">
        <f t="shared" si="28"/>
        <v>0</v>
      </c>
      <c r="R136" s="6">
        <v>2758.4</v>
      </c>
      <c r="S136" s="6">
        <v>3079.35</v>
      </c>
      <c r="T136" s="19" t="e">
        <f t="shared" si="33"/>
        <v>#DIV/0!</v>
      </c>
      <c r="U136" s="19">
        <f t="shared" si="34"/>
        <v>-7.6568345949709071E-3</v>
      </c>
    </row>
    <row r="137" spans="1:21">
      <c r="A137" s="4">
        <v>40905</v>
      </c>
      <c r="B137" s="5">
        <f t="shared" si="25"/>
        <v>0</v>
      </c>
      <c r="C137" s="5">
        <v>8.35</v>
      </c>
      <c r="D137" s="5">
        <v>4668.62</v>
      </c>
      <c r="E137" s="5">
        <v>4992.12</v>
      </c>
      <c r="F137" s="10">
        <f t="shared" si="29"/>
        <v>-1.0663507109004766E-2</v>
      </c>
      <c r="G137" s="10">
        <f t="shared" si="30"/>
        <v>-9.4115546030896224E-3</v>
      </c>
      <c r="H137" s="6"/>
      <c r="I137" s="5">
        <f t="shared" si="26"/>
        <v>0</v>
      </c>
      <c r="J137" s="5">
        <f t="shared" si="35"/>
        <v>10</v>
      </c>
      <c r="K137" s="5">
        <v>4668.62</v>
      </c>
      <c r="L137" s="5">
        <v>4992.12</v>
      </c>
      <c r="M137" s="17">
        <f t="shared" si="31"/>
        <v>0</v>
      </c>
      <c r="N137" s="17">
        <f t="shared" si="32"/>
        <v>-9.4102020594233338E-3</v>
      </c>
      <c r="O137" s="6"/>
      <c r="P137" s="6">
        <f t="shared" si="27"/>
        <v>0</v>
      </c>
      <c r="Q137" s="6">
        <f t="shared" si="28"/>
        <v>0</v>
      </c>
      <c r="R137" s="6">
        <v>2724.75</v>
      </c>
      <c r="S137" s="6">
        <v>3041.78</v>
      </c>
      <c r="T137" s="19" t="e">
        <f t="shared" si="33"/>
        <v>#DIV/0!</v>
      </c>
      <c r="U137" s="19">
        <f t="shared" si="34"/>
        <v>-1.2200626755646371E-2</v>
      </c>
    </row>
    <row r="138" spans="1:21">
      <c r="A138" s="4">
        <v>40906</v>
      </c>
      <c r="B138" s="5">
        <f t="shared" si="25"/>
        <v>0</v>
      </c>
      <c r="C138" s="5">
        <v>8.2899999999999991</v>
      </c>
      <c r="D138" s="5">
        <v>4620.04</v>
      </c>
      <c r="E138" s="5">
        <v>4940.18</v>
      </c>
      <c r="F138" s="10">
        <f t="shared" si="29"/>
        <v>-7.1856287425150489E-3</v>
      </c>
      <c r="G138" s="10">
        <f t="shared" si="30"/>
        <v>-1.0404397330192272E-2</v>
      </c>
      <c r="H138" s="6"/>
      <c r="I138" s="5">
        <f t="shared" si="26"/>
        <v>0</v>
      </c>
      <c r="J138" s="5">
        <f t="shared" si="35"/>
        <v>10</v>
      </c>
      <c r="K138" s="5">
        <v>4620.04</v>
      </c>
      <c r="L138" s="5">
        <v>4940.18</v>
      </c>
      <c r="M138" s="17">
        <f t="shared" si="31"/>
        <v>0</v>
      </c>
      <c r="N138" s="17">
        <f t="shared" si="32"/>
        <v>-1.0405644494518751E-2</v>
      </c>
      <c r="O138" s="6"/>
      <c r="P138" s="6">
        <f t="shared" si="27"/>
        <v>0</v>
      </c>
      <c r="Q138" s="6">
        <f t="shared" si="28"/>
        <v>0</v>
      </c>
      <c r="R138" s="6">
        <v>2717.6</v>
      </c>
      <c r="S138" s="6">
        <v>3033.82</v>
      </c>
      <c r="T138" s="19" t="e">
        <f t="shared" si="33"/>
        <v>#DIV/0!</v>
      </c>
      <c r="U138" s="19">
        <f t="shared" si="34"/>
        <v>-2.6168887953763598E-3</v>
      </c>
    </row>
    <row r="139" spans="1:21">
      <c r="A139" s="4">
        <v>40907</v>
      </c>
      <c r="B139" s="5">
        <f t="shared" si="25"/>
        <v>0</v>
      </c>
      <c r="C139" s="5">
        <v>8.27</v>
      </c>
      <c r="D139" s="5">
        <v>4598.21</v>
      </c>
      <c r="E139" s="5">
        <v>4916.83</v>
      </c>
      <c r="F139" s="10">
        <f t="shared" si="29"/>
        <v>-2.4125452352231624E-3</v>
      </c>
      <c r="G139" s="10">
        <f t="shared" si="30"/>
        <v>-4.7265484253611323E-3</v>
      </c>
      <c r="H139" s="6"/>
      <c r="I139" s="5">
        <f t="shared" si="26"/>
        <v>0</v>
      </c>
      <c r="J139" s="5">
        <v>10.02</v>
      </c>
      <c r="K139" s="5">
        <v>4598.21</v>
      </c>
      <c r="L139" s="5">
        <v>4916.83</v>
      </c>
      <c r="M139" s="17">
        <f t="shared" si="31"/>
        <v>2.0000000000000018E-3</v>
      </c>
      <c r="N139" s="17">
        <f t="shared" si="32"/>
        <v>-4.725067315434428E-3</v>
      </c>
      <c r="O139" s="6"/>
      <c r="P139" s="6">
        <f t="shared" si="27"/>
        <v>0</v>
      </c>
      <c r="Q139" s="6">
        <f t="shared" si="28"/>
        <v>0</v>
      </c>
      <c r="R139" s="6">
        <v>2711.85</v>
      </c>
      <c r="S139" s="6">
        <v>3027.35</v>
      </c>
      <c r="T139" s="19" t="e">
        <f t="shared" si="33"/>
        <v>#DIV/0!</v>
      </c>
      <c r="U139" s="19">
        <f t="shared" si="34"/>
        <v>-2.1326248755695332E-3</v>
      </c>
    </row>
    <row r="140" spans="1:21">
      <c r="A140" s="4">
        <v>40910</v>
      </c>
      <c r="B140" s="5">
        <f t="shared" si="25"/>
        <v>0</v>
      </c>
      <c r="C140" s="5">
        <v>8.26</v>
      </c>
      <c r="D140" s="5">
        <v>4606.8100000000004</v>
      </c>
      <c r="E140" s="5">
        <v>4926.03</v>
      </c>
      <c r="F140" s="10">
        <f t="shared" si="29"/>
        <v>-1.2091898428052694E-3</v>
      </c>
      <c r="G140" s="10">
        <f t="shared" si="30"/>
        <v>1.8711242812949891E-3</v>
      </c>
      <c r="H140" s="6"/>
      <c r="I140" s="5">
        <f t="shared" si="26"/>
        <v>0</v>
      </c>
      <c r="J140" s="5">
        <v>10.029999999999999</v>
      </c>
      <c r="K140" s="5">
        <v>4606.8100000000004</v>
      </c>
      <c r="L140" s="5">
        <v>4926.03</v>
      </c>
      <c r="M140" s="17">
        <f t="shared" si="31"/>
        <v>9.9800399201588341E-4</v>
      </c>
      <c r="N140" s="17">
        <f t="shared" si="32"/>
        <v>1.8702930053218214E-3</v>
      </c>
      <c r="O140" s="6"/>
      <c r="P140" s="6">
        <f t="shared" si="27"/>
        <v>0</v>
      </c>
      <c r="Q140" s="6">
        <f t="shared" si="28"/>
        <v>0</v>
      </c>
      <c r="R140" s="6">
        <v>2716.45</v>
      </c>
      <c r="S140" s="6">
        <v>3032.49</v>
      </c>
      <c r="T140" s="19" t="e">
        <f t="shared" si="33"/>
        <v>#DIV/0!</v>
      </c>
      <c r="U140" s="19">
        <f t="shared" si="34"/>
        <v>1.6978545592680749E-3</v>
      </c>
    </row>
    <row r="141" spans="1:21">
      <c r="A141" s="4">
        <v>40911</v>
      </c>
      <c r="B141" s="5">
        <f t="shared" si="25"/>
        <v>0</v>
      </c>
      <c r="C141" s="5">
        <v>8.49</v>
      </c>
      <c r="D141" s="5">
        <v>4734.7</v>
      </c>
      <c r="E141" s="5">
        <v>5062.79</v>
      </c>
      <c r="F141" s="10">
        <f t="shared" si="29"/>
        <v>2.7845036319612548E-2</v>
      </c>
      <c r="G141" s="10">
        <f t="shared" si="30"/>
        <v>2.7762721704902349E-2</v>
      </c>
      <c r="H141" s="6"/>
      <c r="I141" s="5">
        <f t="shared" si="26"/>
        <v>0</v>
      </c>
      <c r="J141" s="5">
        <v>10.029999999999999</v>
      </c>
      <c r="K141" s="5">
        <v>4734.7</v>
      </c>
      <c r="L141" s="5">
        <v>5062.79</v>
      </c>
      <c r="M141" s="17">
        <f t="shared" si="31"/>
        <v>0</v>
      </c>
      <c r="N141" s="17">
        <f t="shared" si="32"/>
        <v>2.7761075451342654E-2</v>
      </c>
      <c r="O141" s="6"/>
      <c r="P141" s="6">
        <f t="shared" si="27"/>
        <v>0</v>
      </c>
      <c r="Q141" s="6">
        <f t="shared" si="28"/>
        <v>0</v>
      </c>
      <c r="R141" s="6">
        <v>2796.1</v>
      </c>
      <c r="S141" s="6">
        <v>3121.44</v>
      </c>
      <c r="T141" s="19" t="e">
        <f t="shared" si="33"/>
        <v>#DIV/0!</v>
      </c>
      <c r="U141" s="19">
        <f t="shared" si="34"/>
        <v>2.9332330856820743E-2</v>
      </c>
    </row>
    <row r="142" spans="1:21">
      <c r="A142" s="4">
        <v>40912</v>
      </c>
      <c r="B142" s="5">
        <f t="shared" si="25"/>
        <v>0</v>
      </c>
      <c r="C142" s="5">
        <v>8.48</v>
      </c>
      <c r="D142" s="5">
        <v>4723.07</v>
      </c>
      <c r="E142" s="5">
        <v>5050.34</v>
      </c>
      <c r="F142" s="10">
        <f t="shared" si="29"/>
        <v>-1.1778563015312216E-3</v>
      </c>
      <c r="G142" s="10">
        <f t="shared" si="30"/>
        <v>-2.4591183912426873E-3</v>
      </c>
      <c r="H142" s="6"/>
      <c r="I142" s="5">
        <f t="shared" si="26"/>
        <v>0</v>
      </c>
      <c r="J142" s="5">
        <v>10.02</v>
      </c>
      <c r="K142" s="5">
        <v>4723.07</v>
      </c>
      <c r="L142" s="5">
        <v>5050.34</v>
      </c>
      <c r="M142" s="17">
        <f t="shared" si="31"/>
        <v>-9.9700897308074854E-4</v>
      </c>
      <c r="N142" s="17">
        <f t="shared" si="32"/>
        <v>-2.4563330306038855E-3</v>
      </c>
      <c r="O142" s="6"/>
      <c r="P142" s="6">
        <f t="shared" si="27"/>
        <v>0</v>
      </c>
      <c r="Q142" s="6">
        <f t="shared" si="28"/>
        <v>0</v>
      </c>
      <c r="R142" s="6">
        <v>2796.6</v>
      </c>
      <c r="S142" s="6">
        <v>3121.99</v>
      </c>
      <c r="T142" s="19" t="e">
        <f t="shared" si="33"/>
        <v>#DIV/0!</v>
      </c>
      <c r="U142" s="19">
        <f t="shared" si="34"/>
        <v>1.7620072786916907E-4</v>
      </c>
    </row>
    <row r="143" spans="1:21">
      <c r="A143" s="4">
        <v>40913</v>
      </c>
      <c r="B143" s="5">
        <f t="shared" si="25"/>
        <v>0</v>
      </c>
      <c r="C143" s="5">
        <v>8.48</v>
      </c>
      <c r="D143" s="5">
        <v>4721.46</v>
      </c>
      <c r="E143" s="5">
        <v>5048.62</v>
      </c>
      <c r="F143" s="10">
        <f t="shared" si="29"/>
        <v>0</v>
      </c>
      <c r="G143" s="10">
        <f t="shared" si="30"/>
        <v>-3.4057112986451976E-4</v>
      </c>
      <c r="H143" s="6"/>
      <c r="I143" s="5">
        <f t="shared" si="26"/>
        <v>0</v>
      </c>
      <c r="J143" s="5">
        <v>10.029999999999999</v>
      </c>
      <c r="K143" s="5">
        <v>4721.46</v>
      </c>
      <c r="L143" s="5">
        <v>5048.62</v>
      </c>
      <c r="M143" s="17">
        <f t="shared" si="31"/>
        <v>9.9800399201588341E-4</v>
      </c>
      <c r="N143" s="17">
        <f t="shared" si="32"/>
        <v>-3.4087997848852858E-4</v>
      </c>
      <c r="O143" s="6"/>
      <c r="P143" s="6">
        <f t="shared" si="27"/>
        <v>0</v>
      </c>
      <c r="Q143" s="6">
        <f t="shared" si="28"/>
        <v>0</v>
      </c>
      <c r="R143" s="6">
        <v>2798.75</v>
      </c>
      <c r="S143" s="6">
        <v>3124.39</v>
      </c>
      <c r="T143" s="19" t="e">
        <f t="shared" si="33"/>
        <v>#DIV/0!</v>
      </c>
      <c r="U143" s="19">
        <f t="shared" si="34"/>
        <v>7.6874045080232989E-4</v>
      </c>
    </row>
    <row r="144" spans="1:21">
      <c r="A144" s="4">
        <v>40914</v>
      </c>
      <c r="B144" s="5">
        <f t="shared" si="25"/>
        <v>0</v>
      </c>
      <c r="C144" s="5">
        <v>8.4600000000000009</v>
      </c>
      <c r="D144" s="5">
        <v>4722.12</v>
      </c>
      <c r="E144" s="5">
        <v>5052.32</v>
      </c>
      <c r="F144" s="10">
        <f t="shared" si="29"/>
        <v>-2.3584905660376521E-3</v>
      </c>
      <c r="G144" s="10">
        <f t="shared" si="30"/>
        <v>7.3287353771922525E-4</v>
      </c>
      <c r="H144" s="6"/>
      <c r="I144" s="5">
        <f t="shared" si="26"/>
        <v>0</v>
      </c>
      <c r="J144" s="5">
        <v>10.039999999999999</v>
      </c>
      <c r="K144" s="5">
        <v>4722.12</v>
      </c>
      <c r="L144" s="5">
        <v>5052.32</v>
      </c>
      <c r="M144" s="17">
        <f t="shared" si="31"/>
        <v>9.9700897308063752E-4</v>
      </c>
      <c r="N144" s="17">
        <f t="shared" si="32"/>
        <v>1.3978726919217088E-4</v>
      </c>
      <c r="O144" s="6"/>
      <c r="P144" s="6">
        <f t="shared" si="27"/>
        <v>0</v>
      </c>
      <c r="Q144" s="6">
        <f t="shared" si="28"/>
        <v>0</v>
      </c>
      <c r="R144" s="6">
        <v>2803</v>
      </c>
      <c r="S144" s="6">
        <v>3129.15</v>
      </c>
      <c r="T144" s="19" t="e">
        <f t="shared" si="33"/>
        <v>#DIV/0!</v>
      </c>
      <c r="U144" s="19">
        <f t="shared" si="34"/>
        <v>1.5234973866899981E-3</v>
      </c>
    </row>
    <row r="145" spans="1:21">
      <c r="A145" s="4">
        <v>40915</v>
      </c>
      <c r="B145" s="5">
        <f t="shared" si="25"/>
        <v>0</v>
      </c>
      <c r="C145" s="5">
        <f>C144</f>
        <v>8.4600000000000009</v>
      </c>
      <c r="D145" s="5">
        <v>4720.49</v>
      </c>
      <c r="E145" s="5">
        <v>5050.57</v>
      </c>
      <c r="F145" s="10">
        <f t="shared" si="29"/>
        <v>0</v>
      </c>
      <c r="G145" s="10">
        <f t="shared" si="30"/>
        <v>-3.4637552649074976E-4</v>
      </c>
      <c r="H145" s="6"/>
      <c r="I145" s="5">
        <f t="shared" si="26"/>
        <v>0</v>
      </c>
      <c r="J145" s="5">
        <f>J144</f>
        <v>10.039999999999999</v>
      </c>
      <c r="K145" s="5">
        <v>4720.49</v>
      </c>
      <c r="L145" s="5">
        <v>5050.57</v>
      </c>
      <c r="M145" s="17">
        <f t="shared" si="31"/>
        <v>0</v>
      </c>
      <c r="N145" s="17">
        <f t="shared" si="32"/>
        <v>-3.4518394280536047E-4</v>
      </c>
      <c r="O145" s="6"/>
      <c r="P145" s="6">
        <f t="shared" si="27"/>
        <v>0</v>
      </c>
      <c r="Q145" s="6">
        <f t="shared" si="28"/>
        <v>0</v>
      </c>
      <c r="R145" s="6">
        <v>2827</v>
      </c>
      <c r="S145" s="6">
        <v>3155.92</v>
      </c>
      <c r="T145" s="19" t="e">
        <f t="shared" si="33"/>
        <v>#DIV/0!</v>
      </c>
      <c r="U145" s="19">
        <f t="shared" si="34"/>
        <v>8.5550389083297596E-3</v>
      </c>
    </row>
    <row r="146" spans="1:21">
      <c r="A146" s="4">
        <v>40917</v>
      </c>
      <c r="B146" s="5">
        <f t="shared" si="25"/>
        <v>0</v>
      </c>
      <c r="C146" s="5">
        <v>8.4600000000000009</v>
      </c>
      <c r="D146" s="5">
        <v>4718.6499999999996</v>
      </c>
      <c r="E146" s="5">
        <v>5048.6000000000004</v>
      </c>
      <c r="F146" s="10">
        <f t="shared" si="29"/>
        <v>0</v>
      </c>
      <c r="G146" s="10">
        <f t="shared" si="30"/>
        <v>-3.900549838927736E-4</v>
      </c>
      <c r="H146" s="6"/>
      <c r="I146" s="5">
        <f t="shared" si="26"/>
        <v>0</v>
      </c>
      <c r="J146" s="5">
        <v>10.029999999999999</v>
      </c>
      <c r="K146" s="5">
        <v>4718.6499999999996</v>
      </c>
      <c r="L146" s="5">
        <v>5048.6000000000004</v>
      </c>
      <c r="M146" s="17">
        <f t="shared" si="31"/>
        <v>-9.960159362549792E-4</v>
      </c>
      <c r="N146" s="17">
        <f t="shared" si="32"/>
        <v>-3.8979004298289599E-4</v>
      </c>
      <c r="O146" s="6"/>
      <c r="P146" s="6">
        <f t="shared" si="27"/>
        <v>0</v>
      </c>
      <c r="Q146" s="6">
        <f t="shared" si="28"/>
        <v>0</v>
      </c>
      <c r="R146" s="6">
        <v>2856.95</v>
      </c>
      <c r="S146" s="6">
        <v>3189.35</v>
      </c>
      <c r="T146" s="19" t="e">
        <f t="shared" si="33"/>
        <v>#DIV/0!</v>
      </c>
      <c r="U146" s="19">
        <f t="shared" si="34"/>
        <v>1.0592790691779097E-2</v>
      </c>
    </row>
    <row r="147" spans="1:21">
      <c r="A147" s="4">
        <v>40918</v>
      </c>
      <c r="B147" s="5">
        <f t="shared" si="25"/>
        <v>0</v>
      </c>
      <c r="C147" s="5">
        <v>8.65</v>
      </c>
      <c r="D147" s="5">
        <v>4826.24</v>
      </c>
      <c r="E147" s="5">
        <v>5163.71</v>
      </c>
      <c r="F147" s="10">
        <f t="shared" si="29"/>
        <v>2.2458628841607542E-2</v>
      </c>
      <c r="G147" s="10">
        <f t="shared" si="30"/>
        <v>2.280038030345044E-2</v>
      </c>
      <c r="H147" s="6"/>
      <c r="I147" s="5">
        <f t="shared" si="26"/>
        <v>0</v>
      </c>
      <c r="J147" s="5">
        <v>10.130000000000001</v>
      </c>
      <c r="K147" s="5">
        <v>4826.24</v>
      </c>
      <c r="L147" s="5">
        <v>5163.71</v>
      </c>
      <c r="M147" s="17">
        <f t="shared" si="31"/>
        <v>9.9700897308077074E-3</v>
      </c>
      <c r="N147" s="17">
        <f t="shared" si="32"/>
        <v>2.280101300160009E-2</v>
      </c>
      <c r="O147" s="6"/>
      <c r="P147" s="6">
        <f t="shared" si="27"/>
        <v>0</v>
      </c>
      <c r="Q147" s="6">
        <f t="shared" si="28"/>
        <v>0</v>
      </c>
      <c r="R147" s="6">
        <v>2931.95</v>
      </c>
      <c r="S147" s="6">
        <v>3273.09</v>
      </c>
      <c r="T147" s="19" t="e">
        <f t="shared" si="33"/>
        <v>#DIV/0!</v>
      </c>
      <c r="U147" s="19">
        <f t="shared" si="34"/>
        <v>2.6256133694953609E-2</v>
      </c>
    </row>
    <row r="148" spans="1:21">
      <c r="A148" s="4">
        <v>40919</v>
      </c>
      <c r="B148" s="5">
        <f t="shared" si="25"/>
        <v>0</v>
      </c>
      <c r="C148" s="5">
        <v>8.68</v>
      </c>
      <c r="D148" s="5">
        <v>4844.21</v>
      </c>
      <c r="E148" s="5">
        <v>5182.93</v>
      </c>
      <c r="F148" s="10">
        <f t="shared" si="29"/>
        <v>3.4682080924854919E-3</v>
      </c>
      <c r="G148" s="10">
        <f t="shared" si="30"/>
        <v>3.722130018920522E-3</v>
      </c>
      <c r="H148" s="6"/>
      <c r="I148" s="5">
        <f t="shared" si="26"/>
        <v>0</v>
      </c>
      <c r="J148" s="5">
        <v>10.15</v>
      </c>
      <c r="K148" s="5">
        <v>4844.21</v>
      </c>
      <c r="L148" s="5">
        <v>5182.93</v>
      </c>
      <c r="M148" s="17">
        <f t="shared" si="31"/>
        <v>1.9743336623889718E-3</v>
      </c>
      <c r="N148" s="17">
        <f t="shared" si="32"/>
        <v>3.7233954382709378E-3</v>
      </c>
      <c r="O148" s="6"/>
      <c r="P148" s="6">
        <f t="shared" si="27"/>
        <v>0</v>
      </c>
      <c r="Q148" s="6">
        <f t="shared" si="28"/>
        <v>0</v>
      </c>
      <c r="R148" s="6">
        <v>2964.35</v>
      </c>
      <c r="S148" s="6">
        <v>3309.24</v>
      </c>
      <c r="T148" s="19" t="e">
        <f t="shared" si="33"/>
        <v>#DIV/0!</v>
      </c>
      <c r="U148" s="19">
        <f t="shared" si="34"/>
        <v>1.104460922247763E-2</v>
      </c>
    </row>
    <row r="149" spans="1:21">
      <c r="A149" s="4">
        <v>40920</v>
      </c>
      <c r="B149" s="5">
        <f t="shared" si="25"/>
        <v>0</v>
      </c>
      <c r="C149" s="5">
        <v>8.66</v>
      </c>
      <c r="D149" s="5">
        <v>4826.37</v>
      </c>
      <c r="E149" s="5">
        <v>5163.84</v>
      </c>
      <c r="F149" s="10">
        <f t="shared" si="29"/>
        <v>-2.3041474654377225E-3</v>
      </c>
      <c r="G149" s="10">
        <f t="shared" si="30"/>
        <v>-3.6832448055443834E-3</v>
      </c>
      <c r="H149" s="6"/>
      <c r="I149" s="5">
        <f t="shared" si="26"/>
        <v>0</v>
      </c>
      <c r="J149" s="5">
        <v>10.15</v>
      </c>
      <c r="K149" s="5">
        <v>4826.37</v>
      </c>
      <c r="L149" s="5">
        <v>5163.84</v>
      </c>
      <c r="M149" s="17">
        <f t="shared" si="31"/>
        <v>0</v>
      </c>
      <c r="N149" s="17">
        <f t="shared" si="32"/>
        <v>-3.6827470320238698E-3</v>
      </c>
      <c r="O149" s="6"/>
      <c r="P149" s="6">
        <f t="shared" si="27"/>
        <v>0</v>
      </c>
      <c r="Q149" s="6">
        <f t="shared" si="28"/>
        <v>0</v>
      </c>
      <c r="R149" s="6">
        <v>2960.3</v>
      </c>
      <c r="S149" s="6">
        <v>3304.76</v>
      </c>
      <c r="T149" s="19" t="e">
        <f t="shared" si="33"/>
        <v>#DIV/0!</v>
      </c>
      <c r="U149" s="19">
        <f t="shared" si="34"/>
        <v>-1.3537851591300942E-3</v>
      </c>
    </row>
    <row r="150" spans="1:21">
      <c r="A150" s="4">
        <v>40921</v>
      </c>
      <c r="B150" s="5">
        <f t="shared" si="25"/>
        <v>0</v>
      </c>
      <c r="C150" s="5">
        <v>8.7200000000000006</v>
      </c>
      <c r="D150" s="5">
        <v>4862.93</v>
      </c>
      <c r="E150" s="5">
        <v>5202.97</v>
      </c>
      <c r="F150" s="10">
        <f t="shared" si="29"/>
        <v>6.9284064665127154E-3</v>
      </c>
      <c r="G150" s="10">
        <f t="shared" si="30"/>
        <v>7.5776941191052494E-3</v>
      </c>
      <c r="H150" s="6"/>
      <c r="I150" s="5">
        <f t="shared" si="26"/>
        <v>0</v>
      </c>
      <c r="J150" s="5">
        <v>10.19</v>
      </c>
      <c r="K150" s="5">
        <v>4862.93</v>
      </c>
      <c r="L150" s="5">
        <v>5202.97</v>
      </c>
      <c r="M150" s="17">
        <f t="shared" si="31"/>
        <v>3.9408866995072067E-3</v>
      </c>
      <c r="N150" s="17">
        <f t="shared" si="32"/>
        <v>7.575051228977614E-3</v>
      </c>
      <c r="O150" s="6"/>
      <c r="P150" s="6">
        <f t="shared" si="27"/>
        <v>0</v>
      </c>
      <c r="Q150" s="6">
        <f t="shared" si="28"/>
        <v>0</v>
      </c>
      <c r="R150" s="6">
        <v>2984.45</v>
      </c>
      <c r="S150" s="6">
        <v>3331.68</v>
      </c>
      <c r="T150" s="19" t="e">
        <f t="shared" si="33"/>
        <v>#DIV/0!</v>
      </c>
      <c r="U150" s="19">
        <f t="shared" si="34"/>
        <v>8.1458260206488387E-3</v>
      </c>
    </row>
    <row r="151" spans="1:21">
      <c r="A151" s="4">
        <v>40924</v>
      </c>
      <c r="B151" s="5">
        <f t="shared" si="25"/>
        <v>0</v>
      </c>
      <c r="C151" s="5">
        <v>8.74</v>
      </c>
      <c r="D151" s="5">
        <v>4872.24</v>
      </c>
      <c r="E151" s="5">
        <v>5213.07</v>
      </c>
      <c r="F151" s="10">
        <f t="shared" si="29"/>
        <v>2.2935779816513069E-3</v>
      </c>
      <c r="G151" s="10">
        <f t="shared" si="30"/>
        <v>1.9411989690503173E-3</v>
      </c>
      <c r="H151" s="6"/>
      <c r="I151" s="5">
        <f t="shared" si="26"/>
        <v>0</v>
      </c>
      <c r="J151" s="5">
        <v>10.210000000000001</v>
      </c>
      <c r="K151" s="5">
        <v>4872.24</v>
      </c>
      <c r="L151" s="5">
        <v>5213.07</v>
      </c>
      <c r="M151" s="17">
        <f t="shared" si="31"/>
        <v>1.9627085377822429E-3</v>
      </c>
      <c r="N151" s="17">
        <f t="shared" si="32"/>
        <v>1.9144836549158661E-3</v>
      </c>
      <c r="O151" s="6"/>
      <c r="P151" s="6">
        <f t="shared" si="27"/>
        <v>0</v>
      </c>
      <c r="Q151" s="6">
        <f t="shared" si="28"/>
        <v>0</v>
      </c>
      <c r="R151" s="6">
        <v>2995.7</v>
      </c>
      <c r="S151" s="6">
        <v>3344.25</v>
      </c>
      <c r="T151" s="19" t="e">
        <f t="shared" si="33"/>
        <v>#DIV/0!</v>
      </c>
      <c r="U151" s="19">
        <f t="shared" si="34"/>
        <v>3.7728713441866901E-3</v>
      </c>
    </row>
    <row r="152" spans="1:21">
      <c r="A152" s="4">
        <v>40925</v>
      </c>
      <c r="B152" s="5">
        <f t="shared" si="25"/>
        <v>0</v>
      </c>
      <c r="C152" s="5">
        <v>8.85</v>
      </c>
      <c r="D152" s="5">
        <v>4959.8100000000004</v>
      </c>
      <c r="E152" s="5">
        <v>5306.77</v>
      </c>
      <c r="F152" s="10">
        <f t="shared" si="29"/>
        <v>1.2585812356979309E-2</v>
      </c>
      <c r="G152" s="10">
        <f t="shared" si="30"/>
        <v>1.7974053676624413E-2</v>
      </c>
      <c r="H152" s="6"/>
      <c r="I152" s="5">
        <f t="shared" si="26"/>
        <v>0</v>
      </c>
      <c r="J152" s="5">
        <v>10.29</v>
      </c>
      <c r="K152" s="5">
        <v>4959.8100000000004</v>
      </c>
      <c r="L152" s="5">
        <v>5306.77</v>
      </c>
      <c r="M152" s="17">
        <f t="shared" si="31"/>
        <v>7.8354554358470718E-3</v>
      </c>
      <c r="N152" s="17">
        <f t="shared" si="32"/>
        <v>1.7973252549135621E-2</v>
      </c>
      <c r="O152" s="6"/>
      <c r="P152" s="6">
        <f t="shared" si="27"/>
        <v>0</v>
      </c>
      <c r="Q152" s="6">
        <f t="shared" si="28"/>
        <v>0</v>
      </c>
      <c r="R152" s="6">
        <v>3030.05</v>
      </c>
      <c r="S152" s="6">
        <v>3382.63</v>
      </c>
      <c r="T152" s="19" t="e">
        <f t="shared" si="33"/>
        <v>#DIV/0!</v>
      </c>
      <c r="U152" s="19">
        <f t="shared" si="34"/>
        <v>1.1476414741720786E-2</v>
      </c>
    </row>
    <row r="153" spans="1:21">
      <c r="A153" s="4">
        <v>40926</v>
      </c>
      <c r="B153" s="5">
        <f t="shared" si="25"/>
        <v>0</v>
      </c>
      <c r="C153" s="5">
        <v>8.8000000000000007</v>
      </c>
      <c r="D153" s="5">
        <v>4943.79</v>
      </c>
      <c r="E153" s="5">
        <v>5289.63</v>
      </c>
      <c r="F153" s="10">
        <f t="shared" si="29"/>
        <v>-5.6497175141241307E-3</v>
      </c>
      <c r="G153" s="10">
        <f t="shared" si="30"/>
        <v>-3.2298366049405836E-3</v>
      </c>
      <c r="H153" s="6"/>
      <c r="I153" s="5">
        <f t="shared" si="26"/>
        <v>0</v>
      </c>
      <c r="J153" s="5">
        <v>10.26</v>
      </c>
      <c r="K153" s="5">
        <v>4943.79</v>
      </c>
      <c r="L153" s="5">
        <v>5289.63</v>
      </c>
      <c r="M153" s="17">
        <f t="shared" si="31"/>
        <v>-2.9154518950437192E-3</v>
      </c>
      <c r="N153" s="17">
        <f t="shared" si="32"/>
        <v>-3.2299624380773828E-3</v>
      </c>
      <c r="O153" s="6"/>
      <c r="P153" s="6">
        <f t="shared" si="27"/>
        <v>0</v>
      </c>
      <c r="Q153" s="6">
        <f t="shared" si="28"/>
        <v>0</v>
      </c>
      <c r="R153" s="6">
        <v>3003</v>
      </c>
      <c r="S153" s="6">
        <v>3352.42</v>
      </c>
      <c r="T153" s="19" t="e">
        <f t="shared" si="33"/>
        <v>#DIV/0!</v>
      </c>
      <c r="U153" s="19">
        <f t="shared" si="34"/>
        <v>-8.9309206150244291E-3</v>
      </c>
    </row>
    <row r="154" spans="1:21">
      <c r="A154" s="4">
        <v>40927</v>
      </c>
      <c r="B154" s="5">
        <f t="shared" si="25"/>
        <v>0</v>
      </c>
      <c r="C154" s="5">
        <v>8.9</v>
      </c>
      <c r="D154" s="5">
        <v>5012.08</v>
      </c>
      <c r="E154" s="5">
        <v>5362.69</v>
      </c>
      <c r="F154" s="10">
        <f t="shared" si="29"/>
        <v>1.1363636363636243E-2</v>
      </c>
      <c r="G154" s="10">
        <f t="shared" si="30"/>
        <v>1.3811930134999928E-2</v>
      </c>
      <c r="H154" s="6"/>
      <c r="I154" s="5">
        <f t="shared" si="26"/>
        <v>0</v>
      </c>
      <c r="J154" s="5">
        <v>10.3</v>
      </c>
      <c r="K154" s="5">
        <v>5012.08</v>
      </c>
      <c r="L154" s="5">
        <v>5362.69</v>
      </c>
      <c r="M154" s="17">
        <f t="shared" si="31"/>
        <v>3.8986354775829568E-3</v>
      </c>
      <c r="N154" s="17">
        <f t="shared" si="32"/>
        <v>1.3813288994880546E-2</v>
      </c>
      <c r="O154" s="6"/>
      <c r="P154" s="6">
        <f t="shared" si="27"/>
        <v>0</v>
      </c>
      <c r="Q154" s="6">
        <f t="shared" si="28"/>
        <v>0</v>
      </c>
      <c r="R154" s="6">
        <v>3045.55</v>
      </c>
      <c r="S154" s="6">
        <v>3399.91</v>
      </c>
      <c r="T154" s="19" t="e">
        <f t="shared" si="33"/>
        <v>#DIV/0!</v>
      </c>
      <c r="U154" s="19">
        <f t="shared" si="34"/>
        <v>1.4165886135985239E-2</v>
      </c>
    </row>
    <row r="155" spans="1:21">
      <c r="A155" s="4">
        <v>40928</v>
      </c>
      <c r="B155" s="5">
        <f t="shared" si="25"/>
        <v>0</v>
      </c>
      <c r="C155" s="5">
        <v>8.9700000000000006</v>
      </c>
      <c r="D155" s="5">
        <v>5044.92</v>
      </c>
      <c r="E155" s="5">
        <v>5397.98</v>
      </c>
      <c r="F155" s="10">
        <f t="shared" si="29"/>
        <v>7.8651685393258397E-3</v>
      </c>
      <c r="G155" s="10">
        <f t="shared" si="30"/>
        <v>6.5806526202334403E-3</v>
      </c>
      <c r="H155" s="6"/>
      <c r="I155" s="5">
        <f t="shared" si="26"/>
        <v>0</v>
      </c>
      <c r="J155" s="5">
        <v>10.36</v>
      </c>
      <c r="K155" s="5">
        <v>5044.92</v>
      </c>
      <c r="L155" s="5">
        <v>5397.98</v>
      </c>
      <c r="M155" s="17">
        <f t="shared" si="31"/>
        <v>5.8252427184464217E-3</v>
      </c>
      <c r="N155" s="17">
        <f t="shared" si="32"/>
        <v>6.5521699573829473E-3</v>
      </c>
      <c r="O155" s="6"/>
      <c r="P155" s="6">
        <f t="shared" si="27"/>
        <v>0</v>
      </c>
      <c r="Q155" s="6">
        <f t="shared" si="28"/>
        <v>0</v>
      </c>
      <c r="R155" s="6">
        <v>3042.45</v>
      </c>
      <c r="S155" s="6">
        <v>3396.46</v>
      </c>
      <c r="T155" s="19" t="e">
        <f t="shared" si="33"/>
        <v>#DIV/0!</v>
      </c>
      <c r="U155" s="19">
        <f t="shared" si="34"/>
        <v>-1.0147327429255171E-3</v>
      </c>
    </row>
    <row r="156" spans="1:21">
      <c r="A156" s="4">
        <v>40931</v>
      </c>
      <c r="B156" s="5">
        <f t="shared" si="25"/>
        <v>0</v>
      </c>
      <c r="C156" s="5">
        <v>8.98</v>
      </c>
      <c r="D156" s="5">
        <v>5046.09</v>
      </c>
      <c r="E156" s="5">
        <v>5399.24</v>
      </c>
      <c r="F156" s="10">
        <f t="shared" si="29"/>
        <v>1.1148272017837968E-3</v>
      </c>
      <c r="G156" s="10">
        <f t="shared" si="30"/>
        <v>2.3342064994680278E-4</v>
      </c>
      <c r="H156" s="6"/>
      <c r="I156" s="5">
        <f t="shared" si="26"/>
        <v>0</v>
      </c>
      <c r="J156" s="5">
        <v>10.39</v>
      </c>
      <c r="K156" s="5">
        <v>5046.09</v>
      </c>
      <c r="L156" s="5">
        <v>5399.24</v>
      </c>
      <c r="M156" s="17">
        <f t="shared" si="31"/>
        <v>2.8957528957529455E-3</v>
      </c>
      <c r="N156" s="17">
        <f t="shared" si="32"/>
        <v>2.3191646250086961E-4</v>
      </c>
      <c r="O156" s="6"/>
      <c r="P156" s="6">
        <f t="shared" si="27"/>
        <v>0</v>
      </c>
      <c r="Q156" s="6">
        <f t="shared" si="28"/>
        <v>0</v>
      </c>
      <c r="R156" s="6">
        <v>3038.05</v>
      </c>
      <c r="S156" s="6">
        <v>3391.51</v>
      </c>
      <c r="T156" s="19" t="e">
        <f t="shared" si="33"/>
        <v>#DIV/0!</v>
      </c>
      <c r="U156" s="19">
        <f t="shared" si="34"/>
        <v>-1.4573997632828517E-3</v>
      </c>
    </row>
    <row r="157" spans="1:21">
      <c r="A157" s="4">
        <v>40932</v>
      </c>
      <c r="B157" s="5">
        <f t="shared" si="25"/>
        <v>0</v>
      </c>
      <c r="C157" s="5">
        <v>9.11</v>
      </c>
      <c r="D157" s="5">
        <v>5127.79</v>
      </c>
      <c r="E157" s="5">
        <v>5486.99</v>
      </c>
      <c r="F157" s="10">
        <f t="shared" si="29"/>
        <v>1.4476614699331813E-2</v>
      </c>
      <c r="G157" s="10">
        <f t="shared" si="30"/>
        <v>1.625228735896167E-2</v>
      </c>
      <c r="H157" s="6"/>
      <c r="I157" s="5">
        <f t="shared" si="26"/>
        <v>0</v>
      </c>
      <c r="J157" s="5">
        <v>10.52</v>
      </c>
      <c r="K157" s="5">
        <v>5127.79</v>
      </c>
      <c r="L157" s="5">
        <v>5486.99</v>
      </c>
      <c r="M157" s="17">
        <f t="shared" si="31"/>
        <v>1.2512030798844886E-2</v>
      </c>
      <c r="N157" s="17">
        <f t="shared" si="32"/>
        <v>1.6190753633010813E-2</v>
      </c>
      <c r="O157" s="6"/>
      <c r="P157" s="6">
        <f t="shared" si="27"/>
        <v>0</v>
      </c>
      <c r="Q157" s="6">
        <f t="shared" si="28"/>
        <v>0</v>
      </c>
      <c r="R157" s="6">
        <v>3082.1</v>
      </c>
      <c r="S157" s="6">
        <v>3440.69</v>
      </c>
      <c r="T157" s="19" t="e">
        <f t="shared" si="33"/>
        <v>#DIV/0!</v>
      </c>
      <c r="U157" s="19">
        <f t="shared" si="34"/>
        <v>1.4500915521404867E-2</v>
      </c>
    </row>
    <row r="158" spans="1:21">
      <c r="A158" s="4">
        <v>40933</v>
      </c>
      <c r="B158" s="5">
        <f t="shared" si="25"/>
        <v>0</v>
      </c>
      <c r="C158" s="5">
        <v>9.19</v>
      </c>
      <c r="D158" s="5">
        <v>5163.97</v>
      </c>
      <c r="E158" s="5">
        <v>5526.62</v>
      </c>
      <c r="F158" s="10">
        <f t="shared" si="29"/>
        <v>8.7815587266739659E-3</v>
      </c>
      <c r="G158" s="10">
        <f t="shared" si="30"/>
        <v>7.2225391334774791E-3</v>
      </c>
      <c r="H158" s="6"/>
      <c r="I158" s="5">
        <f t="shared" si="26"/>
        <v>0</v>
      </c>
      <c r="J158" s="5">
        <v>10.61</v>
      </c>
      <c r="K158" s="5">
        <v>5163.97</v>
      </c>
      <c r="L158" s="5">
        <v>5526.62</v>
      </c>
      <c r="M158" s="17">
        <f t="shared" si="31"/>
        <v>8.5551330798478986E-3</v>
      </c>
      <c r="N158" s="17">
        <f t="shared" si="32"/>
        <v>7.0556711565801233E-3</v>
      </c>
      <c r="O158" s="6"/>
      <c r="P158" s="6">
        <f t="shared" si="27"/>
        <v>0</v>
      </c>
      <c r="Q158" s="6">
        <f t="shared" si="28"/>
        <v>0</v>
      </c>
      <c r="R158" s="6">
        <v>3120.55</v>
      </c>
      <c r="S158" s="6">
        <v>3483.97</v>
      </c>
      <c r="T158" s="19" t="e">
        <f t="shared" si="33"/>
        <v>#DIV/0!</v>
      </c>
      <c r="U158" s="19">
        <f t="shared" si="34"/>
        <v>1.2578872261087115E-2</v>
      </c>
    </row>
    <row r="159" spans="1:21">
      <c r="A159" s="4">
        <v>40935</v>
      </c>
      <c r="B159" s="5">
        <f t="shared" si="25"/>
        <v>0</v>
      </c>
      <c r="C159" s="5">
        <v>9.26</v>
      </c>
      <c r="D159" s="5">
        <v>5209.6400000000003</v>
      </c>
      <c r="E159" s="5">
        <v>5575.49</v>
      </c>
      <c r="F159" s="10">
        <f t="shared" si="29"/>
        <v>7.6169749727965641E-3</v>
      </c>
      <c r="G159" s="10">
        <f t="shared" si="30"/>
        <v>8.8426560899790285E-3</v>
      </c>
      <c r="H159" s="6"/>
      <c r="I159" s="5">
        <f t="shared" si="26"/>
        <v>0</v>
      </c>
      <c r="J159" s="5">
        <v>10.67</v>
      </c>
      <c r="K159" s="5">
        <v>5209.6400000000003</v>
      </c>
      <c r="L159" s="5">
        <v>5575.49</v>
      </c>
      <c r="M159" s="17">
        <f t="shared" si="31"/>
        <v>5.655042412818112E-3</v>
      </c>
      <c r="N159" s="17">
        <f t="shared" si="32"/>
        <v>8.8439708208993828E-3</v>
      </c>
      <c r="O159" s="6"/>
      <c r="P159" s="6">
        <f t="shared" si="27"/>
        <v>0</v>
      </c>
      <c r="Q159" s="6">
        <f t="shared" si="28"/>
        <v>0</v>
      </c>
      <c r="R159" s="6">
        <v>3155.65</v>
      </c>
      <c r="S159" s="6">
        <v>3523.14</v>
      </c>
      <c r="T159" s="19" t="e">
        <f t="shared" si="33"/>
        <v>#DIV/0!</v>
      </c>
      <c r="U159" s="19">
        <f t="shared" si="34"/>
        <v>1.1242921150296903E-2</v>
      </c>
    </row>
    <row r="160" spans="1:21">
      <c r="A160" s="4">
        <v>40938</v>
      </c>
      <c r="B160" s="5">
        <f t="shared" si="25"/>
        <v>0</v>
      </c>
      <c r="C160" s="5">
        <v>9.08</v>
      </c>
      <c r="D160" s="5">
        <v>5095.3900000000003</v>
      </c>
      <c r="E160" s="5">
        <v>5453.7</v>
      </c>
      <c r="F160" s="10">
        <f t="shared" si="29"/>
        <v>-1.9438444924406051E-2</v>
      </c>
      <c r="G160" s="10">
        <f t="shared" si="30"/>
        <v>-2.1843820005057801E-2</v>
      </c>
      <c r="H160" s="6"/>
      <c r="I160" s="5">
        <f t="shared" si="26"/>
        <v>0</v>
      </c>
      <c r="J160" s="5">
        <v>10.52</v>
      </c>
      <c r="K160" s="5">
        <v>5095.3900000000003</v>
      </c>
      <c r="L160" s="5">
        <v>5453.7</v>
      </c>
      <c r="M160" s="17">
        <f t="shared" si="31"/>
        <v>-1.4058106841612017E-2</v>
      </c>
      <c r="N160" s="17">
        <f t="shared" si="32"/>
        <v>-2.1930498076642491E-2</v>
      </c>
      <c r="O160" s="6"/>
      <c r="P160" s="6">
        <f t="shared" si="27"/>
        <v>0</v>
      </c>
      <c r="Q160" s="6">
        <f t="shared" si="28"/>
        <v>0</v>
      </c>
      <c r="R160" s="6">
        <v>3101.8</v>
      </c>
      <c r="S160" s="6">
        <v>3463.02</v>
      </c>
      <c r="T160" s="19" t="e">
        <f t="shared" si="33"/>
        <v>#DIV/0!</v>
      </c>
      <c r="U160" s="19">
        <f t="shared" si="34"/>
        <v>-1.7064323302508511E-2</v>
      </c>
    </row>
    <row r="161" spans="1:21">
      <c r="A161" s="4">
        <v>40939</v>
      </c>
      <c r="B161" s="5">
        <f t="shared" si="25"/>
        <v>0</v>
      </c>
      <c r="C161" s="5">
        <v>9.2899999999999991</v>
      </c>
      <c r="D161" s="5">
        <v>5202.6499999999996</v>
      </c>
      <c r="E161" s="5">
        <v>5570.1</v>
      </c>
      <c r="F161" s="10">
        <f t="shared" si="29"/>
        <v>2.312775330396466E-2</v>
      </c>
      <c r="G161" s="10">
        <f t="shared" si="30"/>
        <v>2.1343308212772971E-2</v>
      </c>
      <c r="H161" s="6"/>
      <c r="I161" s="5">
        <f t="shared" si="26"/>
        <v>0</v>
      </c>
      <c r="J161" s="5">
        <v>10.74</v>
      </c>
      <c r="K161" s="5">
        <v>5202.6499999999996</v>
      </c>
      <c r="L161" s="5">
        <v>5570.1</v>
      </c>
      <c r="M161" s="17">
        <f t="shared" si="31"/>
        <v>2.0912547528517234E-2</v>
      </c>
      <c r="N161" s="17">
        <f t="shared" si="32"/>
        <v>2.1050400460023599E-2</v>
      </c>
      <c r="O161" s="6"/>
      <c r="P161" s="6">
        <f t="shared" si="27"/>
        <v>0</v>
      </c>
      <c r="Q161" s="6">
        <f t="shared" si="28"/>
        <v>0</v>
      </c>
      <c r="R161" s="6">
        <v>3164.25</v>
      </c>
      <c r="S161" s="6">
        <v>3532.73</v>
      </c>
      <c r="T161" s="19" t="e">
        <f t="shared" si="33"/>
        <v>#DIV/0!</v>
      </c>
      <c r="U161" s="19">
        <f t="shared" si="34"/>
        <v>2.0129828877684774E-2</v>
      </c>
    </row>
    <row r="162" spans="1:21">
      <c r="A162" s="4">
        <v>40940</v>
      </c>
      <c r="B162" s="5">
        <f t="shared" si="25"/>
        <v>0</v>
      </c>
      <c r="C162" s="5">
        <v>9.35</v>
      </c>
      <c r="D162" s="5">
        <v>5242.7299999999996</v>
      </c>
      <c r="E162" s="5">
        <v>5613.24</v>
      </c>
      <c r="F162" s="10">
        <f t="shared" si="29"/>
        <v>6.4585575888052027E-3</v>
      </c>
      <c r="G162" s="10">
        <f t="shared" si="30"/>
        <v>7.7449237895188539E-3</v>
      </c>
      <c r="H162" s="6"/>
      <c r="I162" s="5">
        <f t="shared" si="26"/>
        <v>0</v>
      </c>
      <c r="J162" s="5">
        <v>10.78</v>
      </c>
      <c r="K162" s="5">
        <v>5242.7299999999996</v>
      </c>
      <c r="L162" s="5">
        <v>5613.24</v>
      </c>
      <c r="M162" s="17">
        <f t="shared" si="31"/>
        <v>3.7243947858471849E-3</v>
      </c>
      <c r="N162" s="17">
        <f t="shared" si="32"/>
        <v>7.7037663498409348E-3</v>
      </c>
      <c r="O162" s="6"/>
      <c r="P162" s="6">
        <f t="shared" si="27"/>
        <v>0</v>
      </c>
      <c r="Q162" s="6">
        <f t="shared" si="28"/>
        <v>0</v>
      </c>
      <c r="R162" s="6">
        <v>3198.9</v>
      </c>
      <c r="S162" s="6">
        <v>3571.87</v>
      </c>
      <c r="T162" s="19" t="e">
        <f t="shared" si="33"/>
        <v>#DIV/0!</v>
      </c>
      <c r="U162" s="19">
        <f t="shared" si="34"/>
        <v>1.1079250324819601E-2</v>
      </c>
    </row>
    <row r="163" spans="1:21">
      <c r="A163" s="4">
        <v>40941</v>
      </c>
      <c r="B163" s="5">
        <f t="shared" si="25"/>
        <v>0</v>
      </c>
      <c r="C163" s="5">
        <v>9.42</v>
      </c>
      <c r="D163" s="5">
        <v>5277.35</v>
      </c>
      <c r="E163" s="5">
        <v>5650.3</v>
      </c>
      <c r="F163" s="10">
        <f t="shared" si="29"/>
        <v>7.4866310160428551E-3</v>
      </c>
      <c r="G163" s="10">
        <f t="shared" si="30"/>
        <v>6.6022475433082928E-3</v>
      </c>
      <c r="H163" s="6"/>
      <c r="I163" s="5">
        <f t="shared" si="26"/>
        <v>0</v>
      </c>
      <c r="J163" s="5">
        <v>10.87</v>
      </c>
      <c r="K163" s="5">
        <v>5277.35</v>
      </c>
      <c r="L163" s="5">
        <v>5650.3</v>
      </c>
      <c r="M163" s="17">
        <f t="shared" si="31"/>
        <v>8.3487940630797564E-3</v>
      </c>
      <c r="N163" s="17">
        <f t="shared" si="32"/>
        <v>6.6034298924417811E-3</v>
      </c>
      <c r="O163" s="6"/>
      <c r="P163" s="6">
        <f t="shared" si="27"/>
        <v>0</v>
      </c>
      <c r="Q163" s="6">
        <f t="shared" si="28"/>
        <v>0</v>
      </c>
      <c r="R163" s="6">
        <v>3234.65</v>
      </c>
      <c r="S163" s="6">
        <v>3611.8</v>
      </c>
      <c r="T163" s="19" t="e">
        <f t="shared" si="33"/>
        <v>#DIV/0!</v>
      </c>
      <c r="U163" s="19">
        <f t="shared" si="34"/>
        <v>1.1179018273341557E-2</v>
      </c>
    </row>
    <row r="164" spans="1:21">
      <c r="A164" s="4">
        <v>40942</v>
      </c>
      <c r="B164" s="5">
        <f t="shared" si="25"/>
        <v>0</v>
      </c>
      <c r="C164" s="5">
        <v>9.5</v>
      </c>
      <c r="D164" s="5">
        <v>5327.5</v>
      </c>
      <c r="E164" s="5">
        <v>5704.02</v>
      </c>
      <c r="F164" s="10">
        <f t="shared" si="29"/>
        <v>8.4925690021231404E-3</v>
      </c>
      <c r="G164" s="10">
        <f t="shared" si="30"/>
        <v>9.507459780896621E-3</v>
      </c>
      <c r="H164" s="6"/>
      <c r="I164" s="5">
        <f t="shared" si="26"/>
        <v>0</v>
      </c>
      <c r="J164" s="5">
        <v>10.95</v>
      </c>
      <c r="K164" s="5">
        <v>5327.5</v>
      </c>
      <c r="L164" s="5">
        <v>5704.02</v>
      </c>
      <c r="M164" s="17">
        <f t="shared" si="31"/>
        <v>7.3597056117755688E-3</v>
      </c>
      <c r="N164" s="17">
        <f t="shared" si="32"/>
        <v>9.5028754962243056E-3</v>
      </c>
      <c r="O164" s="6"/>
      <c r="P164" s="6">
        <f t="shared" si="27"/>
        <v>0</v>
      </c>
      <c r="Q164" s="6">
        <f t="shared" si="28"/>
        <v>0</v>
      </c>
      <c r="R164" s="6">
        <v>3272.95</v>
      </c>
      <c r="S164" s="6">
        <v>3654.78</v>
      </c>
      <c r="T164" s="19" t="e">
        <f t="shared" si="33"/>
        <v>#DIV/0!</v>
      </c>
      <c r="U164" s="19">
        <f t="shared" si="34"/>
        <v>1.1899883714491466E-2</v>
      </c>
    </row>
    <row r="165" spans="1:21">
      <c r="A165" s="4">
        <v>40945</v>
      </c>
      <c r="B165" s="5">
        <f t="shared" si="25"/>
        <v>0</v>
      </c>
      <c r="C165" s="5">
        <v>9.58</v>
      </c>
      <c r="D165" s="5">
        <v>5375.26</v>
      </c>
      <c r="E165" s="5">
        <v>5755.15</v>
      </c>
      <c r="F165" s="10">
        <f t="shared" si="29"/>
        <v>8.4210526315788847E-3</v>
      </c>
      <c r="G165" s="10">
        <f t="shared" si="30"/>
        <v>8.9638535629257277E-3</v>
      </c>
      <c r="H165" s="6"/>
      <c r="I165" s="5">
        <f t="shared" si="26"/>
        <v>0</v>
      </c>
      <c r="J165" s="5">
        <v>11.02</v>
      </c>
      <c r="K165" s="5">
        <v>5375.26</v>
      </c>
      <c r="L165" s="5">
        <v>5755.15</v>
      </c>
      <c r="M165" s="17">
        <f t="shared" si="31"/>
        <v>6.3926940639269514E-3</v>
      </c>
      <c r="N165" s="17">
        <f t="shared" si="32"/>
        <v>8.9648052557484981E-3</v>
      </c>
      <c r="O165" s="6"/>
      <c r="P165" s="6">
        <f t="shared" si="27"/>
        <v>0</v>
      </c>
      <c r="Q165" s="6">
        <f t="shared" si="28"/>
        <v>0</v>
      </c>
      <c r="R165" s="6">
        <v>3294.4</v>
      </c>
      <c r="S165" s="6">
        <v>3678.72</v>
      </c>
      <c r="T165" s="19" t="e">
        <f t="shared" si="33"/>
        <v>#DIV/0!</v>
      </c>
      <c r="U165" s="19">
        <f t="shared" si="34"/>
        <v>6.5503258746080206E-3</v>
      </c>
    </row>
    <row r="166" spans="1:21">
      <c r="A166" s="4">
        <v>40946</v>
      </c>
      <c r="B166" s="5">
        <f t="shared" si="25"/>
        <v>0</v>
      </c>
      <c r="C166" s="5">
        <v>9.51</v>
      </c>
      <c r="D166" s="5">
        <v>5342.19</v>
      </c>
      <c r="E166" s="5">
        <v>5719.74</v>
      </c>
      <c r="F166" s="10">
        <f t="shared" si="29"/>
        <v>-7.3068893528184242E-3</v>
      </c>
      <c r="G166" s="10">
        <f t="shared" si="30"/>
        <v>-6.152750145521857E-3</v>
      </c>
      <c r="H166" s="6"/>
      <c r="I166" s="5">
        <f t="shared" si="26"/>
        <v>0</v>
      </c>
      <c r="J166" s="5">
        <v>10.97</v>
      </c>
      <c r="K166" s="5">
        <v>5342.19</v>
      </c>
      <c r="L166" s="5">
        <v>5719.74</v>
      </c>
      <c r="M166" s="17">
        <f t="shared" si="31"/>
        <v>-4.5372050816695486E-3</v>
      </c>
      <c r="N166" s="17">
        <f t="shared" si="32"/>
        <v>-6.1522605418157239E-3</v>
      </c>
      <c r="O166" s="6"/>
      <c r="P166" s="6">
        <f t="shared" si="27"/>
        <v>0</v>
      </c>
      <c r="Q166" s="6">
        <f t="shared" si="28"/>
        <v>0</v>
      </c>
      <c r="R166" s="6">
        <v>3271.5</v>
      </c>
      <c r="S166" s="6">
        <v>3653.14</v>
      </c>
      <c r="T166" s="19" t="e">
        <f t="shared" si="33"/>
        <v>#DIV/0!</v>
      </c>
      <c r="U166" s="19">
        <f t="shared" si="34"/>
        <v>-6.9535055671537949E-3</v>
      </c>
    </row>
    <row r="167" spans="1:21">
      <c r="A167" s="4">
        <v>40947</v>
      </c>
      <c r="B167" s="5">
        <f t="shared" si="25"/>
        <v>0</v>
      </c>
      <c r="C167" s="5">
        <v>9.57</v>
      </c>
      <c r="D167" s="5">
        <v>5377.03</v>
      </c>
      <c r="E167" s="5">
        <v>5757.6</v>
      </c>
      <c r="F167" s="10">
        <f t="shared" si="29"/>
        <v>6.3091482649841879E-3</v>
      </c>
      <c r="G167" s="10">
        <f t="shared" si="30"/>
        <v>6.6191819907899241E-3</v>
      </c>
      <c r="H167" s="6"/>
      <c r="I167" s="5">
        <f t="shared" si="26"/>
        <v>0</v>
      </c>
      <c r="J167" s="5">
        <v>11.01</v>
      </c>
      <c r="K167" s="5">
        <v>5377.03</v>
      </c>
      <c r="L167" s="5">
        <v>5757.6</v>
      </c>
      <c r="M167" s="17">
        <f t="shared" si="31"/>
        <v>3.6463081130355679E-3</v>
      </c>
      <c r="N167" s="17">
        <f t="shared" si="32"/>
        <v>6.5216699518362287E-3</v>
      </c>
      <c r="O167" s="6"/>
      <c r="P167" s="6">
        <f t="shared" si="27"/>
        <v>0</v>
      </c>
      <c r="Q167" s="6">
        <f t="shared" si="28"/>
        <v>0</v>
      </c>
      <c r="R167" s="6">
        <v>3324.1</v>
      </c>
      <c r="S167" s="6">
        <v>3711.91</v>
      </c>
      <c r="T167" s="19" t="e">
        <f t="shared" si="33"/>
        <v>#DIV/0!</v>
      </c>
      <c r="U167" s="19">
        <f t="shared" si="34"/>
        <v>1.6087530179516696E-2</v>
      </c>
    </row>
    <row r="168" spans="1:21">
      <c r="A168" s="4">
        <v>40948</v>
      </c>
      <c r="B168" s="5">
        <f t="shared" si="25"/>
        <v>0</v>
      </c>
      <c r="C168" s="5">
        <v>9.65</v>
      </c>
      <c r="D168" s="5">
        <v>5421.18</v>
      </c>
      <c r="E168" s="5">
        <v>5805.18</v>
      </c>
      <c r="F168" s="10">
        <f t="shared" si="29"/>
        <v>8.3594566353186739E-3</v>
      </c>
      <c r="G168" s="10">
        <f t="shared" si="30"/>
        <v>8.2638599416422487E-3</v>
      </c>
      <c r="H168" s="6"/>
      <c r="I168" s="5">
        <f t="shared" si="26"/>
        <v>0</v>
      </c>
      <c r="J168" s="5">
        <v>11.08</v>
      </c>
      <c r="K168" s="5">
        <v>5421.18</v>
      </c>
      <c r="L168" s="5">
        <v>5805.18</v>
      </c>
      <c r="M168" s="17">
        <f t="shared" si="31"/>
        <v>6.357856494096259E-3</v>
      </c>
      <c r="N168" s="17">
        <f t="shared" si="32"/>
        <v>8.2108524594433074E-3</v>
      </c>
      <c r="O168" s="6"/>
      <c r="P168" s="6">
        <f t="shared" si="27"/>
        <v>0</v>
      </c>
      <c r="Q168" s="6">
        <f t="shared" si="28"/>
        <v>0</v>
      </c>
      <c r="R168" s="6">
        <v>3369.6</v>
      </c>
      <c r="S168" s="6">
        <v>3762.72</v>
      </c>
      <c r="T168" s="19" t="e">
        <f t="shared" si="33"/>
        <v>#DIV/0!</v>
      </c>
      <c r="U168" s="19">
        <f t="shared" si="34"/>
        <v>1.3688370677090722E-2</v>
      </c>
    </row>
    <row r="169" spans="1:21">
      <c r="A169" s="4">
        <v>40949</v>
      </c>
      <c r="B169" s="5">
        <f t="shared" si="25"/>
        <v>0</v>
      </c>
      <c r="C169" s="5">
        <v>9.65</v>
      </c>
      <c r="D169" s="5">
        <v>5396.5</v>
      </c>
      <c r="E169" s="5">
        <v>5778.75</v>
      </c>
      <c r="F169" s="10">
        <f t="shared" si="29"/>
        <v>0</v>
      </c>
      <c r="G169" s="10">
        <f t="shared" si="30"/>
        <v>-4.5528304031916544E-3</v>
      </c>
      <c r="H169" s="6"/>
      <c r="I169" s="5">
        <f t="shared" si="26"/>
        <v>0</v>
      </c>
      <c r="J169" s="5">
        <v>11.09</v>
      </c>
      <c r="K169" s="5">
        <v>5396.5</v>
      </c>
      <c r="L169" s="5">
        <v>5778.75</v>
      </c>
      <c r="M169" s="17">
        <f t="shared" si="31"/>
        <v>9.0252707581228719E-4</v>
      </c>
      <c r="N169" s="17">
        <f t="shared" si="32"/>
        <v>-4.5525143972345861E-3</v>
      </c>
      <c r="O169" s="6"/>
      <c r="P169" s="6">
        <f t="shared" si="27"/>
        <v>0</v>
      </c>
      <c r="Q169" s="6">
        <f t="shared" si="28"/>
        <v>0</v>
      </c>
      <c r="R169" s="6">
        <v>3380.95</v>
      </c>
      <c r="S169" s="6">
        <v>3775.56</v>
      </c>
      <c r="T169" s="19" t="e">
        <f t="shared" si="33"/>
        <v>#DIV/0!</v>
      </c>
      <c r="U169" s="19">
        <f t="shared" si="34"/>
        <v>3.4124250542162393E-3</v>
      </c>
    </row>
    <row r="170" spans="1:21">
      <c r="A170" s="4">
        <v>40952</v>
      </c>
      <c r="B170" s="5">
        <f t="shared" si="25"/>
        <v>0</v>
      </c>
      <c r="C170" s="5">
        <v>9.66</v>
      </c>
      <c r="D170" s="5">
        <v>5407.36</v>
      </c>
      <c r="E170" s="5">
        <v>5791.16</v>
      </c>
      <c r="F170" s="10">
        <f t="shared" si="29"/>
        <v>1.0362694300518616E-3</v>
      </c>
      <c r="G170" s="10">
        <f t="shared" si="30"/>
        <v>2.1475232532985888E-3</v>
      </c>
      <c r="H170" s="6"/>
      <c r="I170" s="5">
        <f t="shared" si="26"/>
        <v>0</v>
      </c>
      <c r="J170" s="5">
        <v>11.1</v>
      </c>
      <c r="K170" s="5">
        <v>5407.36</v>
      </c>
      <c r="L170" s="5">
        <v>5791.16</v>
      </c>
      <c r="M170" s="17">
        <f t="shared" si="31"/>
        <v>9.0171325518473289E-4</v>
      </c>
      <c r="N170" s="17">
        <f t="shared" si="32"/>
        <v>2.0124154544611805E-3</v>
      </c>
      <c r="O170" s="6"/>
      <c r="P170" s="6">
        <f t="shared" si="27"/>
        <v>0</v>
      </c>
      <c r="Q170" s="6">
        <f t="shared" si="28"/>
        <v>0</v>
      </c>
      <c r="R170" s="6">
        <v>3389</v>
      </c>
      <c r="S170" s="6">
        <v>3784.56</v>
      </c>
      <c r="T170" s="19" t="e">
        <f t="shared" si="33"/>
        <v>#DIV/0!</v>
      </c>
      <c r="U170" s="19">
        <f t="shared" si="34"/>
        <v>2.3837523440231045E-3</v>
      </c>
    </row>
    <row r="171" spans="1:21">
      <c r="A171" s="4">
        <v>40953</v>
      </c>
      <c r="B171" s="5">
        <f t="shared" si="25"/>
        <v>0</v>
      </c>
      <c r="C171" s="5">
        <v>9.7200000000000006</v>
      </c>
      <c r="D171" s="5">
        <v>5432.55</v>
      </c>
      <c r="E171" s="5">
        <v>5818.14</v>
      </c>
      <c r="F171" s="10">
        <f t="shared" si="29"/>
        <v>6.2111801242237252E-3</v>
      </c>
      <c r="G171" s="10">
        <f t="shared" si="30"/>
        <v>4.6588248295678092E-3</v>
      </c>
      <c r="H171" s="6"/>
      <c r="I171" s="5">
        <f t="shared" si="26"/>
        <v>0</v>
      </c>
      <c r="J171" s="5">
        <v>11.16</v>
      </c>
      <c r="K171" s="5">
        <v>5432.55</v>
      </c>
      <c r="L171" s="5">
        <v>5818.14</v>
      </c>
      <c r="M171" s="17">
        <f t="shared" si="31"/>
        <v>5.4054054054053502E-3</v>
      </c>
      <c r="N171" s="17">
        <f t="shared" si="32"/>
        <v>4.658465498875719E-3</v>
      </c>
      <c r="O171" s="6"/>
      <c r="P171" s="6">
        <f t="shared" si="27"/>
        <v>0</v>
      </c>
      <c r="Q171" s="6">
        <f t="shared" si="28"/>
        <v>0</v>
      </c>
      <c r="R171" s="6">
        <v>3418.8</v>
      </c>
      <c r="S171" s="6">
        <v>3817.82</v>
      </c>
      <c r="T171" s="19" t="e">
        <f t="shared" si="33"/>
        <v>#DIV/0!</v>
      </c>
      <c r="U171" s="19">
        <f t="shared" si="34"/>
        <v>8.7883399919674865E-3</v>
      </c>
    </row>
    <row r="172" spans="1:21">
      <c r="A172" s="4">
        <v>40954</v>
      </c>
      <c r="B172" s="5">
        <f t="shared" si="25"/>
        <v>0</v>
      </c>
      <c r="C172" s="5">
        <v>9.91</v>
      </c>
      <c r="D172" s="5">
        <v>5550.62</v>
      </c>
      <c r="E172" s="5">
        <v>5944.59</v>
      </c>
      <c r="F172" s="10">
        <f t="shared" si="29"/>
        <v>1.9547325102880597E-2</v>
      </c>
      <c r="G172" s="10">
        <f t="shared" si="30"/>
        <v>2.1733749961327709E-2</v>
      </c>
      <c r="H172" s="6"/>
      <c r="I172" s="5">
        <f t="shared" si="26"/>
        <v>0</v>
      </c>
      <c r="J172" s="5">
        <v>11.33</v>
      </c>
      <c r="K172" s="5">
        <v>5550.62</v>
      </c>
      <c r="L172" s="5">
        <v>5944.59</v>
      </c>
      <c r="M172" s="17">
        <f t="shared" si="31"/>
        <v>1.5232974910394326E-2</v>
      </c>
      <c r="N172" s="17">
        <f t="shared" si="32"/>
        <v>2.173380824842841E-2</v>
      </c>
      <c r="O172" s="6"/>
      <c r="P172" s="6">
        <f t="shared" si="27"/>
        <v>0</v>
      </c>
      <c r="Q172" s="6">
        <f t="shared" si="28"/>
        <v>0</v>
      </c>
      <c r="R172" s="6">
        <v>3467.6</v>
      </c>
      <c r="S172" s="6">
        <v>3872.63</v>
      </c>
      <c r="T172" s="19" t="e">
        <f t="shared" si="33"/>
        <v>#DIV/0!</v>
      </c>
      <c r="U172" s="19">
        <f t="shared" si="34"/>
        <v>1.4356360436060367E-2</v>
      </c>
    </row>
    <row r="173" spans="1:21">
      <c r="A173" s="4">
        <v>40955</v>
      </c>
      <c r="B173" s="5">
        <f t="shared" si="25"/>
        <v>0</v>
      </c>
      <c r="C173" s="5">
        <v>9.93</v>
      </c>
      <c r="D173" s="5">
        <v>5549.42</v>
      </c>
      <c r="E173" s="5">
        <v>5943.3</v>
      </c>
      <c r="F173" s="10">
        <f t="shared" si="29"/>
        <v>2.0181634712410634E-3</v>
      </c>
      <c r="G173" s="10">
        <f t="shared" si="30"/>
        <v>-2.1700403223767761E-4</v>
      </c>
      <c r="H173" s="6"/>
      <c r="I173" s="5">
        <f t="shared" si="26"/>
        <v>0</v>
      </c>
      <c r="J173" s="5">
        <v>11.32</v>
      </c>
      <c r="K173" s="5">
        <v>5549.42</v>
      </c>
      <c r="L173" s="5">
        <v>5943.3</v>
      </c>
      <c r="M173" s="17">
        <f t="shared" si="31"/>
        <v>-8.8261253309795951E-4</v>
      </c>
      <c r="N173" s="17">
        <f t="shared" si="32"/>
        <v>-2.1619206503054045E-4</v>
      </c>
      <c r="O173" s="6"/>
      <c r="P173" s="6">
        <f t="shared" si="27"/>
        <v>0</v>
      </c>
      <c r="Q173" s="6">
        <f t="shared" si="28"/>
        <v>0</v>
      </c>
      <c r="R173" s="6">
        <v>3507.05</v>
      </c>
      <c r="S173" s="6">
        <v>3916.7</v>
      </c>
      <c r="T173" s="19" t="e">
        <f t="shared" si="33"/>
        <v>#DIV/0!</v>
      </c>
      <c r="U173" s="19">
        <f t="shared" si="34"/>
        <v>1.1379863297035886E-2</v>
      </c>
    </row>
    <row r="174" spans="1:21">
      <c r="A174" s="4">
        <v>40956</v>
      </c>
      <c r="B174" s="5">
        <f t="shared" si="25"/>
        <v>0</v>
      </c>
      <c r="C174" s="5">
        <v>10.01</v>
      </c>
      <c r="D174" s="5">
        <v>5592.33</v>
      </c>
      <c r="E174" s="5">
        <v>5989.25</v>
      </c>
      <c r="F174" s="10">
        <f t="shared" si="29"/>
        <v>8.0563947633434108E-3</v>
      </c>
      <c r="G174" s="10">
        <f t="shared" si="30"/>
        <v>7.731395016236764E-3</v>
      </c>
      <c r="H174" s="6"/>
      <c r="I174" s="5">
        <f t="shared" si="26"/>
        <v>0</v>
      </c>
      <c r="J174" s="5">
        <v>11.4</v>
      </c>
      <c r="K174" s="5">
        <v>5592.33</v>
      </c>
      <c r="L174" s="5">
        <v>5989.25</v>
      </c>
      <c r="M174" s="17">
        <f t="shared" si="31"/>
        <v>7.0671378091873294E-3</v>
      </c>
      <c r="N174" s="17">
        <f t="shared" si="32"/>
        <v>7.7323395958497354E-3</v>
      </c>
      <c r="O174" s="6"/>
      <c r="P174" s="6">
        <f t="shared" si="27"/>
        <v>0</v>
      </c>
      <c r="Q174" s="6">
        <f t="shared" si="28"/>
        <v>0</v>
      </c>
      <c r="R174" s="6">
        <v>3495</v>
      </c>
      <c r="S174" s="6">
        <v>3903.21</v>
      </c>
      <c r="T174" s="19" t="e">
        <f t="shared" si="33"/>
        <v>#DIV/0!</v>
      </c>
      <c r="U174" s="19">
        <f t="shared" si="34"/>
        <v>-3.4442260065871144E-3</v>
      </c>
    </row>
    <row r="175" spans="1:21">
      <c r="A175" s="4">
        <v>40960</v>
      </c>
      <c r="B175" s="5">
        <f t="shared" si="25"/>
        <v>0</v>
      </c>
      <c r="C175" s="5">
        <v>10.09</v>
      </c>
      <c r="D175" s="5">
        <v>5631.24</v>
      </c>
      <c r="E175" s="5">
        <v>6031.12</v>
      </c>
      <c r="F175" s="10">
        <f t="shared" si="29"/>
        <v>7.9920079920079434E-3</v>
      </c>
      <c r="G175" s="10">
        <f t="shared" si="30"/>
        <v>6.9908586216971269E-3</v>
      </c>
      <c r="H175" s="6"/>
      <c r="I175" s="5">
        <f t="shared" si="26"/>
        <v>0</v>
      </c>
      <c r="J175" s="5">
        <v>11.52</v>
      </c>
      <c r="K175" s="5">
        <v>5631.24</v>
      </c>
      <c r="L175" s="5">
        <v>6031.12</v>
      </c>
      <c r="M175" s="17">
        <f t="shared" si="31"/>
        <v>1.0526315789473717E-2</v>
      </c>
      <c r="N175" s="17">
        <f t="shared" si="32"/>
        <v>6.9577439099623994E-3</v>
      </c>
      <c r="O175" s="6"/>
      <c r="P175" s="6">
        <f t="shared" si="27"/>
        <v>0</v>
      </c>
      <c r="Q175" s="6">
        <f t="shared" si="28"/>
        <v>0</v>
      </c>
      <c r="R175" s="6">
        <v>3527.5</v>
      </c>
      <c r="S175" s="6">
        <v>3939.54</v>
      </c>
      <c r="T175" s="19" t="e">
        <f t="shared" si="33"/>
        <v>#DIV/0!</v>
      </c>
      <c r="U175" s="19">
        <f t="shared" si="34"/>
        <v>9.3077236428478205E-3</v>
      </c>
    </row>
    <row r="176" spans="1:21">
      <c r="A176" s="4">
        <v>40961</v>
      </c>
      <c r="B176" s="5">
        <f t="shared" si="25"/>
        <v>0</v>
      </c>
      <c r="C176" s="5">
        <v>9.85</v>
      </c>
      <c r="D176" s="5">
        <v>5509.12</v>
      </c>
      <c r="E176" s="5">
        <v>5900.33</v>
      </c>
      <c r="F176" s="10">
        <f t="shared" si="29"/>
        <v>-2.378592666005952E-2</v>
      </c>
      <c r="G176" s="10">
        <f t="shared" si="30"/>
        <v>-2.1685856026741335E-2</v>
      </c>
      <c r="H176" s="6"/>
      <c r="I176" s="5">
        <f t="shared" si="26"/>
        <v>0</v>
      </c>
      <c r="J176" s="5">
        <v>11.31</v>
      </c>
      <c r="K176" s="5">
        <v>5509.12</v>
      </c>
      <c r="L176" s="5">
        <v>5900.33</v>
      </c>
      <c r="M176" s="17">
        <f t="shared" si="31"/>
        <v>-1.822916666666663E-2</v>
      </c>
      <c r="N176" s="17">
        <f t="shared" si="32"/>
        <v>-2.1686165036475025E-2</v>
      </c>
      <c r="O176" s="6"/>
      <c r="P176" s="6">
        <f t="shared" si="27"/>
        <v>0</v>
      </c>
      <c r="Q176" s="6">
        <f t="shared" si="28"/>
        <v>0</v>
      </c>
      <c r="R176" s="6">
        <v>3404.7</v>
      </c>
      <c r="S176" s="6">
        <v>3802.39</v>
      </c>
      <c r="T176" s="19" t="e">
        <f t="shared" si="33"/>
        <v>#DIV/0!</v>
      </c>
      <c r="U176" s="19">
        <f t="shared" si="34"/>
        <v>-3.4813709214781441E-2</v>
      </c>
    </row>
    <row r="177" spans="1:21">
      <c r="A177" s="4">
        <v>40962</v>
      </c>
      <c r="B177" s="5">
        <f t="shared" si="25"/>
        <v>0</v>
      </c>
      <c r="C177" s="5">
        <v>9.81</v>
      </c>
      <c r="D177" s="5">
        <v>5489.51</v>
      </c>
      <c r="E177" s="5">
        <v>5879.33</v>
      </c>
      <c r="F177" s="10">
        <f t="shared" si="29"/>
        <v>-4.0609137055837019E-3</v>
      </c>
      <c r="G177" s="10">
        <f t="shared" si="30"/>
        <v>-3.5591229643088251E-3</v>
      </c>
      <c r="H177" s="6"/>
      <c r="I177" s="5">
        <f t="shared" si="26"/>
        <v>0</v>
      </c>
      <c r="J177" s="5">
        <v>11.28</v>
      </c>
      <c r="K177" s="5">
        <v>5489.51</v>
      </c>
      <c r="L177" s="5">
        <v>5879.33</v>
      </c>
      <c r="M177" s="17">
        <f t="shared" si="31"/>
        <v>-2.6525198938992522E-3</v>
      </c>
      <c r="N177" s="17">
        <f t="shared" si="32"/>
        <v>-3.5595521607806324E-3</v>
      </c>
      <c r="O177" s="6"/>
      <c r="P177" s="6">
        <f t="shared" si="27"/>
        <v>0</v>
      </c>
      <c r="Q177" s="6">
        <f t="shared" si="28"/>
        <v>0</v>
      </c>
      <c r="R177" s="6">
        <v>3387.45</v>
      </c>
      <c r="S177" s="6">
        <v>3784.03</v>
      </c>
      <c r="T177" s="19" t="e">
        <f t="shared" si="33"/>
        <v>#DIV/0!</v>
      </c>
      <c r="U177" s="19">
        <f t="shared" si="34"/>
        <v>-4.8285420485535413E-3</v>
      </c>
    </row>
    <row r="178" spans="1:21">
      <c r="A178" s="4">
        <v>40963</v>
      </c>
      <c r="B178" s="5">
        <f t="shared" si="25"/>
        <v>0</v>
      </c>
      <c r="C178" s="5">
        <v>9.7200000000000006</v>
      </c>
      <c r="D178" s="5">
        <v>5434.57</v>
      </c>
      <c r="E178" s="5">
        <v>5820.49</v>
      </c>
      <c r="F178" s="10">
        <f t="shared" si="29"/>
        <v>-9.1743119266054496E-3</v>
      </c>
      <c r="G178" s="10">
        <f t="shared" si="30"/>
        <v>-1.0007943081949855E-2</v>
      </c>
      <c r="H178" s="6"/>
      <c r="I178" s="5">
        <f t="shared" si="26"/>
        <v>0</v>
      </c>
      <c r="J178" s="5">
        <v>11.2</v>
      </c>
      <c r="K178" s="5">
        <v>5434.57</v>
      </c>
      <c r="L178" s="5">
        <v>5820.49</v>
      </c>
      <c r="M178" s="17">
        <f t="shared" si="31"/>
        <v>-7.0921985815602939E-3</v>
      </c>
      <c r="N178" s="17">
        <f t="shared" si="32"/>
        <v>-1.0008179236398296E-2</v>
      </c>
      <c r="O178" s="6"/>
      <c r="P178" s="6">
        <f t="shared" si="27"/>
        <v>0</v>
      </c>
      <c r="Q178" s="6">
        <f t="shared" si="28"/>
        <v>0</v>
      </c>
      <c r="R178" s="6">
        <v>3358.15</v>
      </c>
      <c r="S178" s="6">
        <v>3751.31</v>
      </c>
      <c r="T178" s="19" t="e">
        <f t="shared" si="33"/>
        <v>#DIV/0!</v>
      </c>
      <c r="U178" s="19">
        <f t="shared" si="34"/>
        <v>-8.6468659075114029E-3</v>
      </c>
    </row>
    <row r="179" spans="1:21">
      <c r="A179" s="4">
        <v>40966</v>
      </c>
      <c r="B179" s="5">
        <f t="shared" si="25"/>
        <v>0</v>
      </c>
      <c r="C179" s="5">
        <v>9.5</v>
      </c>
      <c r="D179" s="5">
        <v>5282.57</v>
      </c>
      <c r="E179" s="5">
        <v>5657.69</v>
      </c>
      <c r="F179" s="10">
        <f t="shared" si="29"/>
        <v>-2.2633744855967142E-2</v>
      </c>
      <c r="G179" s="10">
        <f t="shared" si="30"/>
        <v>-2.7970153715580648E-2</v>
      </c>
      <c r="H179" s="6"/>
      <c r="I179" s="5">
        <f t="shared" si="26"/>
        <v>0</v>
      </c>
      <c r="J179" s="5">
        <v>11.01</v>
      </c>
      <c r="K179" s="5">
        <v>5282.57</v>
      </c>
      <c r="L179" s="5">
        <v>5657.69</v>
      </c>
      <c r="M179" s="17">
        <f t="shared" si="31"/>
        <v>-1.6964285714285654E-2</v>
      </c>
      <c r="N179" s="17">
        <f t="shared" si="32"/>
        <v>-2.7969094150963159E-2</v>
      </c>
      <c r="O179" s="6"/>
      <c r="P179" s="6">
        <f t="shared" si="27"/>
        <v>0</v>
      </c>
      <c r="Q179" s="6">
        <f t="shared" si="28"/>
        <v>0</v>
      </c>
      <c r="R179" s="6">
        <v>3260.65</v>
      </c>
      <c r="S179" s="6">
        <v>3642.38</v>
      </c>
      <c r="T179" s="19" t="e">
        <f t="shared" si="33"/>
        <v>#DIV/0!</v>
      </c>
      <c r="U179" s="19">
        <f t="shared" si="34"/>
        <v>-2.9037856108932614E-2</v>
      </c>
    </row>
    <row r="180" spans="1:21">
      <c r="A180" s="4">
        <v>40967</v>
      </c>
      <c r="B180" s="5">
        <f t="shared" si="25"/>
        <v>0</v>
      </c>
      <c r="C180" s="5">
        <v>9.69</v>
      </c>
      <c r="D180" s="5">
        <v>5394.23</v>
      </c>
      <c r="E180" s="5">
        <v>5777.28</v>
      </c>
      <c r="F180" s="10">
        <f t="shared" si="29"/>
        <v>2.0000000000000018E-2</v>
      </c>
      <c r="G180" s="10">
        <f t="shared" si="30"/>
        <v>2.113760209555493E-2</v>
      </c>
      <c r="H180" s="6"/>
      <c r="I180" s="5">
        <f t="shared" si="26"/>
        <v>0</v>
      </c>
      <c r="J180" s="5">
        <v>11.21</v>
      </c>
      <c r="K180" s="5">
        <v>5394.23</v>
      </c>
      <c r="L180" s="5">
        <v>5777.28</v>
      </c>
      <c r="M180" s="17">
        <f t="shared" si="31"/>
        <v>1.8165304268846549E-2</v>
      </c>
      <c r="N180" s="17">
        <f t="shared" si="32"/>
        <v>2.1137438784530893E-2</v>
      </c>
      <c r="O180" s="6"/>
      <c r="P180" s="6">
        <f t="shared" si="27"/>
        <v>0</v>
      </c>
      <c r="Q180" s="6">
        <f t="shared" si="28"/>
        <v>0</v>
      </c>
      <c r="R180" s="6">
        <v>3350.55</v>
      </c>
      <c r="S180" s="6">
        <v>3742.82</v>
      </c>
      <c r="T180" s="19" t="e">
        <f t="shared" si="33"/>
        <v>#DIV/0!</v>
      </c>
      <c r="U180" s="19">
        <f t="shared" si="34"/>
        <v>2.7575376539515473E-2</v>
      </c>
    </row>
    <row r="181" spans="1:21">
      <c r="A181" s="4">
        <v>40968</v>
      </c>
      <c r="B181" s="5">
        <f t="shared" si="25"/>
        <v>0</v>
      </c>
      <c r="C181" s="5">
        <v>9.73</v>
      </c>
      <c r="D181" s="5">
        <v>5406.46</v>
      </c>
      <c r="E181" s="5">
        <v>5790.39</v>
      </c>
      <c r="F181" s="10">
        <f t="shared" si="29"/>
        <v>4.1279669762643856E-3</v>
      </c>
      <c r="G181" s="10">
        <f t="shared" si="30"/>
        <v>2.2692339647725213E-3</v>
      </c>
      <c r="H181" s="6"/>
      <c r="I181" s="5">
        <f t="shared" si="26"/>
        <v>0</v>
      </c>
      <c r="J181" s="5">
        <v>11.24</v>
      </c>
      <c r="K181" s="5">
        <v>5406.46</v>
      </c>
      <c r="L181" s="5">
        <v>5790.39</v>
      </c>
      <c r="M181" s="17">
        <f t="shared" si="31"/>
        <v>2.67618198037467E-3</v>
      </c>
      <c r="N181" s="17">
        <f t="shared" si="32"/>
        <v>2.2672373999625961E-3</v>
      </c>
      <c r="O181" s="6"/>
      <c r="P181" s="6">
        <f t="shared" si="27"/>
        <v>0</v>
      </c>
      <c r="Q181" s="6">
        <f t="shared" si="28"/>
        <v>0</v>
      </c>
      <c r="R181" s="6">
        <v>3383.45</v>
      </c>
      <c r="S181" s="6">
        <v>3779.53</v>
      </c>
      <c r="T181" s="19" t="e">
        <f t="shared" si="33"/>
        <v>#DIV/0!</v>
      </c>
      <c r="U181" s="19">
        <f t="shared" si="34"/>
        <v>9.8081125995908014E-3</v>
      </c>
    </row>
    <row r="182" spans="1:21">
      <c r="A182" s="4">
        <v>40969</v>
      </c>
      <c r="B182" s="5">
        <f t="shared" si="25"/>
        <v>0</v>
      </c>
      <c r="C182" s="5">
        <v>9.6300000000000008</v>
      </c>
      <c r="D182" s="5">
        <v>5365.75</v>
      </c>
      <c r="E182" s="5">
        <v>5746.78</v>
      </c>
      <c r="F182" s="10">
        <f t="shared" si="29"/>
        <v>-1.0277492291880796E-2</v>
      </c>
      <c r="G182" s="10">
        <f t="shared" si="30"/>
        <v>-7.5314443414002952E-3</v>
      </c>
      <c r="H182" s="6"/>
      <c r="I182" s="5">
        <f t="shared" si="26"/>
        <v>0</v>
      </c>
      <c r="J182" s="5">
        <v>11.14</v>
      </c>
      <c r="K182" s="5">
        <v>5365.75</v>
      </c>
      <c r="L182" s="5">
        <v>5746.78</v>
      </c>
      <c r="M182" s="17">
        <f t="shared" si="31"/>
        <v>-8.8967971530248269E-3</v>
      </c>
      <c r="N182" s="17">
        <f t="shared" si="32"/>
        <v>-7.5298809202324346E-3</v>
      </c>
      <c r="O182" s="6"/>
      <c r="P182" s="6">
        <f t="shared" si="27"/>
        <v>0</v>
      </c>
      <c r="Q182" s="6">
        <f t="shared" si="28"/>
        <v>0</v>
      </c>
      <c r="R182" s="6">
        <v>3366.25</v>
      </c>
      <c r="S182" s="6">
        <v>3760.34</v>
      </c>
      <c r="T182" s="19" t="e">
        <f t="shared" si="33"/>
        <v>#DIV/0!</v>
      </c>
      <c r="U182" s="19">
        <f t="shared" si="34"/>
        <v>-5.0773508875442408E-3</v>
      </c>
    </row>
    <row r="183" spans="1:21">
      <c r="A183" s="4">
        <v>40970</v>
      </c>
      <c r="B183" s="5">
        <f t="shared" si="25"/>
        <v>0</v>
      </c>
      <c r="C183" s="5">
        <v>9.67</v>
      </c>
      <c r="D183" s="5">
        <v>5380.31</v>
      </c>
      <c r="E183" s="5">
        <v>5762.38</v>
      </c>
      <c r="F183" s="10">
        <f t="shared" si="29"/>
        <v>4.1536863966769033E-3</v>
      </c>
      <c r="G183" s="10">
        <f t="shared" si="30"/>
        <v>2.7145636338958834E-3</v>
      </c>
      <c r="H183" s="6"/>
      <c r="I183" s="5">
        <f t="shared" si="26"/>
        <v>0</v>
      </c>
      <c r="J183" s="5">
        <v>11.19</v>
      </c>
      <c r="K183" s="5">
        <v>5380.31</v>
      </c>
      <c r="L183" s="5">
        <v>5762.38</v>
      </c>
      <c r="M183" s="17">
        <f t="shared" si="31"/>
        <v>4.488330341112956E-3</v>
      </c>
      <c r="N183" s="17">
        <f t="shared" si="32"/>
        <v>2.713506965475565E-3</v>
      </c>
      <c r="O183" s="6"/>
      <c r="P183" s="6">
        <f t="shared" si="27"/>
        <v>0</v>
      </c>
      <c r="Q183" s="6">
        <f t="shared" si="28"/>
        <v>0</v>
      </c>
      <c r="R183" s="6">
        <v>3354.75</v>
      </c>
      <c r="S183" s="6">
        <v>3747.48</v>
      </c>
      <c r="T183" s="19" t="e">
        <f t="shared" si="33"/>
        <v>#DIV/0!</v>
      </c>
      <c r="U183" s="19">
        <f t="shared" si="34"/>
        <v>-3.4199035193626104E-3</v>
      </c>
    </row>
    <row r="184" spans="1:21">
      <c r="A184" s="4">
        <v>40971</v>
      </c>
      <c r="B184" s="5">
        <f t="shared" si="25"/>
        <v>0</v>
      </c>
      <c r="C184" s="5">
        <f>C183</f>
        <v>9.67</v>
      </c>
      <c r="D184" s="5">
        <v>5383.24</v>
      </c>
      <c r="E184" s="5">
        <v>5765.51</v>
      </c>
      <c r="F184" s="10">
        <f t="shared" si="29"/>
        <v>0</v>
      </c>
      <c r="G184" s="10">
        <f t="shared" si="30"/>
        <v>5.4317833950556782E-4</v>
      </c>
      <c r="H184" s="6"/>
      <c r="I184" s="5">
        <f t="shared" si="26"/>
        <v>0</v>
      </c>
      <c r="J184" s="5">
        <f>J183</f>
        <v>11.19</v>
      </c>
      <c r="K184" s="5">
        <v>5383.24</v>
      </c>
      <c r="L184" s="5">
        <v>5765.51</v>
      </c>
      <c r="M184" s="17">
        <f t="shared" si="31"/>
        <v>0</v>
      </c>
      <c r="N184" s="17">
        <f t="shared" si="32"/>
        <v>5.4457828638110328E-4</v>
      </c>
      <c r="O184" s="6"/>
      <c r="P184" s="6">
        <f t="shared" si="27"/>
        <v>0</v>
      </c>
      <c r="Q184" s="6">
        <f t="shared" si="28"/>
        <v>0</v>
      </c>
      <c r="R184" s="6">
        <v>3359.2</v>
      </c>
      <c r="S184" s="6">
        <v>3752.46</v>
      </c>
      <c r="T184" s="19" t="e">
        <f t="shared" si="33"/>
        <v>#DIV/0!</v>
      </c>
      <c r="U184" s="19">
        <f t="shared" si="34"/>
        <v>1.3288930161068357E-3</v>
      </c>
    </row>
    <row r="185" spans="1:21">
      <c r="A185" s="4">
        <v>40973</v>
      </c>
      <c r="B185" s="5">
        <f t="shared" si="25"/>
        <v>0</v>
      </c>
      <c r="C185" s="5">
        <v>9.52</v>
      </c>
      <c r="D185" s="5">
        <v>5304.29</v>
      </c>
      <c r="E185" s="5">
        <v>5680.96</v>
      </c>
      <c r="F185" s="10">
        <f t="shared" si="29"/>
        <v>-1.5511892450879028E-2</v>
      </c>
      <c r="G185" s="10">
        <f t="shared" si="30"/>
        <v>-1.4664791145969747E-2</v>
      </c>
      <c r="H185" s="6"/>
      <c r="I185" s="5">
        <f t="shared" si="26"/>
        <v>0</v>
      </c>
      <c r="J185" s="5">
        <v>11.05</v>
      </c>
      <c r="K185" s="5">
        <v>5304.29</v>
      </c>
      <c r="L185" s="5">
        <v>5680.96</v>
      </c>
      <c r="M185" s="17">
        <f t="shared" si="31"/>
        <v>-1.2511170688114248E-2</v>
      </c>
      <c r="N185" s="17">
        <f t="shared" si="32"/>
        <v>-1.4665888944204619E-2</v>
      </c>
      <c r="O185" s="6"/>
      <c r="P185" s="6">
        <f t="shared" si="27"/>
        <v>0</v>
      </c>
      <c r="Q185" s="6">
        <f t="shared" si="28"/>
        <v>0</v>
      </c>
      <c r="R185" s="6">
        <v>3317.4</v>
      </c>
      <c r="S185" s="6">
        <v>3705.76</v>
      </c>
      <c r="T185" s="19" t="e">
        <f t="shared" si="33"/>
        <v>#DIV/0!</v>
      </c>
      <c r="U185" s="19">
        <f t="shared" si="34"/>
        <v>-1.244516930227102E-2</v>
      </c>
    </row>
    <row r="186" spans="1:21">
      <c r="A186" s="4">
        <v>40974</v>
      </c>
      <c r="B186" s="5">
        <f t="shared" si="25"/>
        <v>0</v>
      </c>
      <c r="C186" s="5">
        <v>9.4499999999999993</v>
      </c>
      <c r="D186" s="5">
        <v>5248.84</v>
      </c>
      <c r="E186" s="5">
        <v>5622.22</v>
      </c>
      <c r="F186" s="10">
        <f t="shared" si="29"/>
        <v>-7.3529411764706731E-3</v>
      </c>
      <c r="G186" s="10">
        <f t="shared" si="30"/>
        <v>-1.0339801723652342E-2</v>
      </c>
      <c r="H186" s="6"/>
      <c r="I186" s="5">
        <f t="shared" si="26"/>
        <v>0</v>
      </c>
      <c r="J186" s="5">
        <v>11.02</v>
      </c>
      <c r="K186" s="5">
        <v>5248.84</v>
      </c>
      <c r="L186" s="5">
        <v>5622.22</v>
      </c>
      <c r="M186" s="17">
        <f t="shared" si="31"/>
        <v>-2.714932126696934E-3</v>
      </c>
      <c r="N186" s="17">
        <f t="shared" si="32"/>
        <v>-1.0453802488174624E-2</v>
      </c>
      <c r="O186" s="6"/>
      <c r="P186" s="6">
        <f t="shared" si="27"/>
        <v>0</v>
      </c>
      <c r="Q186" s="6">
        <f t="shared" si="28"/>
        <v>0</v>
      </c>
      <c r="R186" s="6">
        <v>3279.7</v>
      </c>
      <c r="S186" s="6">
        <v>3663.68</v>
      </c>
      <c r="T186" s="19" t="e">
        <f t="shared" si="33"/>
        <v>#DIV/0!</v>
      </c>
      <c r="U186" s="19">
        <f t="shared" si="34"/>
        <v>-1.1355295539916321E-2</v>
      </c>
    </row>
    <row r="187" spans="1:21">
      <c r="A187" s="4">
        <v>40975</v>
      </c>
      <c r="B187" s="5">
        <f t="shared" si="25"/>
        <v>0</v>
      </c>
      <c r="C187" s="5">
        <v>9.44</v>
      </c>
      <c r="D187" s="5">
        <v>5240.83</v>
      </c>
      <c r="E187" s="5">
        <v>5613.7</v>
      </c>
      <c r="F187" s="10">
        <f t="shared" si="29"/>
        <v>-1.0582010582009804E-3</v>
      </c>
      <c r="G187" s="10">
        <f t="shared" si="30"/>
        <v>-1.5154156187414669E-3</v>
      </c>
      <c r="H187" s="6"/>
      <c r="I187" s="5">
        <f t="shared" si="26"/>
        <v>0</v>
      </c>
      <c r="J187" s="5">
        <v>11.01</v>
      </c>
      <c r="K187" s="5">
        <v>5240.83</v>
      </c>
      <c r="L187" s="5">
        <v>5613.7</v>
      </c>
      <c r="M187" s="17">
        <f t="shared" si="31"/>
        <v>-9.0744101633388752E-4</v>
      </c>
      <c r="N187" s="17">
        <f t="shared" si="32"/>
        <v>-1.5260514704201755E-3</v>
      </c>
      <c r="O187" s="6"/>
      <c r="P187" s="6">
        <f t="shared" si="27"/>
        <v>0</v>
      </c>
      <c r="Q187" s="6">
        <f t="shared" si="28"/>
        <v>0</v>
      </c>
      <c r="R187" s="6">
        <v>3277.1</v>
      </c>
      <c r="S187" s="6">
        <v>3660.74</v>
      </c>
      <c r="T187" s="19" t="e">
        <f t="shared" si="33"/>
        <v>#DIV/0!</v>
      </c>
      <c r="U187" s="19">
        <f t="shared" si="34"/>
        <v>-8.0247183160098157E-4</v>
      </c>
    </row>
    <row r="188" spans="1:21">
      <c r="A188" s="4">
        <v>40977</v>
      </c>
      <c r="B188" s="5">
        <f t="shared" si="25"/>
        <v>0</v>
      </c>
      <c r="C188" s="5">
        <v>9.66</v>
      </c>
      <c r="D188" s="5">
        <v>5354.84</v>
      </c>
      <c r="E188" s="5">
        <v>5735.82</v>
      </c>
      <c r="F188" s="10">
        <f t="shared" si="29"/>
        <v>2.3305084745762761E-2</v>
      </c>
      <c r="G188" s="10">
        <f t="shared" si="30"/>
        <v>2.17539234373052E-2</v>
      </c>
      <c r="H188" s="6"/>
      <c r="I188" s="5">
        <f t="shared" si="26"/>
        <v>0</v>
      </c>
      <c r="J188" s="5">
        <v>11.22</v>
      </c>
      <c r="K188" s="5">
        <v>5354.84</v>
      </c>
      <c r="L188" s="5">
        <v>5735.82</v>
      </c>
      <c r="M188" s="17">
        <f t="shared" si="31"/>
        <v>1.9073569482288999E-2</v>
      </c>
      <c r="N188" s="17">
        <f t="shared" si="32"/>
        <v>2.1754187790865132E-2</v>
      </c>
      <c r="O188" s="6"/>
      <c r="P188" s="6">
        <f t="shared" si="27"/>
        <v>0</v>
      </c>
      <c r="Q188" s="6">
        <f t="shared" si="28"/>
        <v>0</v>
      </c>
      <c r="R188" s="6">
        <v>3355.55</v>
      </c>
      <c r="S188" s="6">
        <v>3748.38</v>
      </c>
      <c r="T188" s="19" t="e">
        <f t="shared" si="33"/>
        <v>#DIV/0!</v>
      </c>
      <c r="U188" s="19">
        <f t="shared" si="34"/>
        <v>2.3940514759311027E-2</v>
      </c>
    </row>
    <row r="189" spans="1:21">
      <c r="A189" s="4">
        <v>40980</v>
      </c>
      <c r="B189" s="5">
        <f t="shared" si="25"/>
        <v>0</v>
      </c>
      <c r="C189" s="5">
        <v>9.73</v>
      </c>
      <c r="D189" s="5">
        <v>5385.65</v>
      </c>
      <c r="E189" s="5">
        <v>5769.26</v>
      </c>
      <c r="F189" s="10">
        <f t="shared" si="29"/>
        <v>7.2463768115942351E-3</v>
      </c>
      <c r="G189" s="10">
        <f t="shared" si="30"/>
        <v>5.8300295337023744E-3</v>
      </c>
      <c r="H189" s="6"/>
      <c r="I189" s="5">
        <f t="shared" si="26"/>
        <v>0</v>
      </c>
      <c r="J189" s="5">
        <v>11.28</v>
      </c>
      <c r="K189" s="5">
        <v>5385.65</v>
      </c>
      <c r="L189" s="5">
        <v>5769.26</v>
      </c>
      <c r="M189" s="17">
        <f t="shared" si="31"/>
        <v>5.3475935828874999E-3</v>
      </c>
      <c r="N189" s="17">
        <f t="shared" si="32"/>
        <v>5.7536733123677575E-3</v>
      </c>
      <c r="O189" s="6"/>
      <c r="P189" s="6">
        <f t="shared" si="27"/>
        <v>0</v>
      </c>
      <c r="Q189" s="6">
        <f t="shared" si="28"/>
        <v>0</v>
      </c>
      <c r="R189" s="6">
        <v>3394.35</v>
      </c>
      <c r="S189" s="6">
        <v>3791.71</v>
      </c>
      <c r="T189" s="19" t="e">
        <f t="shared" si="33"/>
        <v>#DIV/0!</v>
      </c>
      <c r="U189" s="19">
        <f t="shared" si="34"/>
        <v>1.1559660439976804E-2</v>
      </c>
    </row>
    <row r="190" spans="1:21">
      <c r="A190" s="4">
        <v>40981</v>
      </c>
      <c r="B190" s="5">
        <f t="shared" si="25"/>
        <v>0</v>
      </c>
      <c r="C190" s="5">
        <v>9.82</v>
      </c>
      <c r="D190" s="5">
        <v>5452.6</v>
      </c>
      <c r="E190" s="5">
        <v>5840.98</v>
      </c>
      <c r="F190" s="10">
        <f t="shared" si="29"/>
        <v>9.2497430626927724E-3</v>
      </c>
      <c r="G190" s="10">
        <f t="shared" si="30"/>
        <v>1.2431403680887909E-2</v>
      </c>
      <c r="H190" s="6"/>
      <c r="I190" s="5">
        <f t="shared" si="26"/>
        <v>0</v>
      </c>
      <c r="J190" s="5">
        <v>11.35</v>
      </c>
      <c r="K190" s="5">
        <v>5452.6</v>
      </c>
      <c r="L190" s="5">
        <v>5840.98</v>
      </c>
      <c r="M190" s="17">
        <f t="shared" si="31"/>
        <v>6.2056737588653821E-3</v>
      </c>
      <c r="N190" s="17">
        <f t="shared" si="32"/>
        <v>1.2431182865578094E-2</v>
      </c>
      <c r="O190" s="6"/>
      <c r="P190" s="6">
        <f t="shared" si="27"/>
        <v>0</v>
      </c>
      <c r="Q190" s="6">
        <f t="shared" si="28"/>
        <v>0</v>
      </c>
      <c r="R190" s="6">
        <v>3435.65</v>
      </c>
      <c r="S190" s="6">
        <v>3838.58</v>
      </c>
      <c r="T190" s="19" t="e">
        <f t="shared" si="33"/>
        <v>#DIV/0!</v>
      </c>
      <c r="U190" s="19">
        <f t="shared" si="34"/>
        <v>1.2361177410719737E-2</v>
      </c>
    </row>
    <row r="191" spans="1:21">
      <c r="A191" s="4">
        <v>40982</v>
      </c>
      <c r="B191" s="5">
        <f t="shared" si="25"/>
        <v>0</v>
      </c>
      <c r="C191" s="5">
        <v>9.8699999999999992</v>
      </c>
      <c r="D191" s="5">
        <v>5488.3</v>
      </c>
      <c r="E191" s="5">
        <v>5879.21</v>
      </c>
      <c r="F191" s="10">
        <f t="shared" si="29"/>
        <v>5.0916496945008216E-3</v>
      </c>
      <c r="G191" s="10">
        <f t="shared" si="30"/>
        <v>6.5451345493394708E-3</v>
      </c>
      <c r="H191" s="6"/>
      <c r="I191" s="5">
        <f t="shared" si="26"/>
        <v>0</v>
      </c>
      <c r="J191" s="5">
        <v>11.39</v>
      </c>
      <c r="K191" s="5">
        <v>5488.3</v>
      </c>
      <c r="L191" s="5">
        <v>5879.21</v>
      </c>
      <c r="M191" s="17">
        <f t="shared" si="31"/>
        <v>3.5242290748900285E-3</v>
      </c>
      <c r="N191" s="17">
        <f t="shared" si="32"/>
        <v>6.5473352162270793E-3</v>
      </c>
      <c r="O191" s="6"/>
      <c r="P191" s="6">
        <f t="shared" si="27"/>
        <v>0</v>
      </c>
      <c r="Q191" s="6">
        <f t="shared" si="28"/>
        <v>0</v>
      </c>
      <c r="R191" s="6">
        <v>3439.65</v>
      </c>
      <c r="S191" s="6">
        <v>3843.03</v>
      </c>
      <c r="T191" s="19" t="e">
        <f t="shared" si="33"/>
        <v>#DIV/0!</v>
      </c>
      <c r="U191" s="19">
        <f t="shared" si="34"/>
        <v>1.1592828598077087E-3</v>
      </c>
    </row>
    <row r="192" spans="1:21">
      <c r="A192" s="4">
        <v>40983</v>
      </c>
      <c r="B192" s="5">
        <f t="shared" si="25"/>
        <v>0</v>
      </c>
      <c r="C192" s="5">
        <v>9.7200000000000006</v>
      </c>
      <c r="D192" s="5">
        <v>5402.37</v>
      </c>
      <c r="E192" s="5">
        <v>5788.82</v>
      </c>
      <c r="F192" s="10">
        <f t="shared" si="29"/>
        <v>-1.5197568389057614E-2</v>
      </c>
      <c r="G192" s="10">
        <f t="shared" si="30"/>
        <v>-1.5374514603152534E-2</v>
      </c>
      <c r="H192" s="6"/>
      <c r="I192" s="5">
        <f t="shared" si="26"/>
        <v>0</v>
      </c>
      <c r="J192" s="5">
        <v>11.22</v>
      </c>
      <c r="K192" s="5">
        <v>5402.37</v>
      </c>
      <c r="L192" s="5">
        <v>5788.82</v>
      </c>
      <c r="M192" s="17">
        <f t="shared" si="31"/>
        <v>-1.4925373134328401E-2</v>
      </c>
      <c r="N192" s="17">
        <f t="shared" si="32"/>
        <v>-1.5656942951369324E-2</v>
      </c>
      <c r="O192" s="6"/>
      <c r="P192" s="6">
        <f t="shared" si="27"/>
        <v>0</v>
      </c>
      <c r="Q192" s="6">
        <f t="shared" si="28"/>
        <v>0</v>
      </c>
      <c r="R192" s="6">
        <v>3412.6</v>
      </c>
      <c r="S192" s="6">
        <v>3812.85</v>
      </c>
      <c r="T192" s="19" t="e">
        <f t="shared" si="33"/>
        <v>#DIV/0!</v>
      </c>
      <c r="U192" s="19">
        <f t="shared" si="34"/>
        <v>-7.8531783514571574E-3</v>
      </c>
    </row>
    <row r="193" spans="1:21">
      <c r="A193" s="4">
        <v>40984</v>
      </c>
      <c r="B193" s="5">
        <f t="shared" si="25"/>
        <v>0</v>
      </c>
      <c r="C193" s="5">
        <v>9.64</v>
      </c>
      <c r="D193" s="5">
        <v>5334.53</v>
      </c>
      <c r="E193" s="5">
        <v>5716.12</v>
      </c>
      <c r="F193" s="10">
        <f t="shared" si="29"/>
        <v>-8.2304526748970819E-3</v>
      </c>
      <c r="G193" s="10">
        <f t="shared" si="30"/>
        <v>-1.255869071762461E-2</v>
      </c>
      <c r="H193" s="6"/>
      <c r="I193" s="5">
        <f t="shared" si="26"/>
        <v>0</v>
      </c>
      <c r="J193" s="5">
        <v>11.18</v>
      </c>
      <c r="K193" s="5">
        <v>5334.53</v>
      </c>
      <c r="L193" s="5">
        <v>5716.12</v>
      </c>
      <c r="M193" s="17">
        <f t="shared" si="31"/>
        <v>-3.5650623885918886E-3</v>
      </c>
      <c r="N193" s="17">
        <f t="shared" si="32"/>
        <v>-1.2557451636966754E-2</v>
      </c>
      <c r="O193" s="6"/>
      <c r="P193" s="6">
        <f t="shared" si="27"/>
        <v>0</v>
      </c>
      <c r="Q193" s="6">
        <f t="shared" si="28"/>
        <v>0</v>
      </c>
      <c r="R193" s="6">
        <v>3369.9</v>
      </c>
      <c r="S193" s="6">
        <v>3765.12</v>
      </c>
      <c r="T193" s="19" t="e">
        <f t="shared" si="33"/>
        <v>#DIV/0!</v>
      </c>
      <c r="U193" s="19">
        <f t="shared" si="34"/>
        <v>-1.2518195050946201E-2</v>
      </c>
    </row>
    <row r="194" spans="1:21">
      <c r="A194" s="4">
        <v>40987</v>
      </c>
      <c r="B194" s="5">
        <f t="shared" si="25"/>
        <v>0</v>
      </c>
      <c r="C194" s="5">
        <v>9.52</v>
      </c>
      <c r="D194" s="5">
        <v>5268.03</v>
      </c>
      <c r="E194" s="5">
        <v>5645.75</v>
      </c>
      <c r="F194" s="10">
        <f t="shared" si="29"/>
        <v>-1.2448132780083054E-2</v>
      </c>
      <c r="G194" s="10">
        <f t="shared" si="30"/>
        <v>-1.2310798233766906E-2</v>
      </c>
      <c r="H194" s="6"/>
      <c r="I194" s="5">
        <f t="shared" si="26"/>
        <v>0</v>
      </c>
      <c r="J194" s="5">
        <v>11.06</v>
      </c>
      <c r="K194" s="5">
        <v>5268.03</v>
      </c>
      <c r="L194" s="5">
        <v>5645.75</v>
      </c>
      <c r="M194" s="17">
        <f t="shared" si="31"/>
        <v>-1.0733452593917669E-2</v>
      </c>
      <c r="N194" s="17">
        <f t="shared" si="32"/>
        <v>-1.2465952951806414E-2</v>
      </c>
      <c r="O194" s="6"/>
      <c r="P194" s="6">
        <f t="shared" si="27"/>
        <v>0</v>
      </c>
      <c r="Q194" s="6">
        <f t="shared" si="28"/>
        <v>0</v>
      </c>
      <c r="R194" s="6">
        <v>3344.55</v>
      </c>
      <c r="S194" s="6">
        <v>3736.79</v>
      </c>
      <c r="T194" s="19" t="e">
        <f t="shared" si="33"/>
        <v>#DIV/0!</v>
      </c>
      <c r="U194" s="19">
        <f t="shared" si="34"/>
        <v>-7.5243285738568755E-3</v>
      </c>
    </row>
    <row r="195" spans="1:21">
      <c r="A195" s="4">
        <v>40988</v>
      </c>
      <c r="B195" s="5">
        <f t="shared" ref="B195:B258" si="36">B194</f>
        <v>0</v>
      </c>
      <c r="C195" s="5">
        <v>9.58</v>
      </c>
      <c r="D195" s="5">
        <v>5290.2</v>
      </c>
      <c r="E195" s="5">
        <v>5669.52</v>
      </c>
      <c r="F195" s="10">
        <f t="shared" si="29"/>
        <v>6.302521008403339E-3</v>
      </c>
      <c r="G195" s="10">
        <f t="shared" si="30"/>
        <v>4.2102466457070165E-3</v>
      </c>
      <c r="H195" s="6"/>
      <c r="I195" s="5">
        <f t="shared" ref="I195:I258" si="37">I194</f>
        <v>0</v>
      </c>
      <c r="J195" s="5">
        <v>11.15</v>
      </c>
      <c r="K195" s="5">
        <v>5290.2</v>
      </c>
      <c r="L195" s="5">
        <v>5669.52</v>
      </c>
      <c r="M195" s="17">
        <f t="shared" si="31"/>
        <v>8.1374321880651745E-3</v>
      </c>
      <c r="N195" s="17">
        <f t="shared" si="32"/>
        <v>4.2084042801577848E-3</v>
      </c>
      <c r="O195" s="6"/>
      <c r="P195" s="6">
        <f t="shared" ref="P195:P258" si="38">P194</f>
        <v>0</v>
      </c>
      <c r="Q195" s="6">
        <f t="shared" ref="Q195:Q258" si="39">Q194</f>
        <v>0</v>
      </c>
      <c r="R195" s="6">
        <v>3365.6</v>
      </c>
      <c r="S195" s="6">
        <v>3760.33</v>
      </c>
      <c r="T195" s="19" t="e">
        <f t="shared" si="33"/>
        <v>#DIV/0!</v>
      </c>
      <c r="U195" s="19">
        <f t="shared" si="34"/>
        <v>6.2995244581578458E-3</v>
      </c>
    </row>
    <row r="196" spans="1:21">
      <c r="A196" s="4">
        <v>40989</v>
      </c>
      <c r="B196" s="5">
        <f t="shared" si="36"/>
        <v>0</v>
      </c>
      <c r="C196" s="5">
        <v>9.74</v>
      </c>
      <c r="D196" s="5">
        <v>5384.19</v>
      </c>
      <c r="E196" s="5">
        <v>5770.38</v>
      </c>
      <c r="F196" s="10">
        <f t="shared" ref="F196:F259" si="40">C196/C195-1</f>
        <v>1.6701461377870652E-2</v>
      </c>
      <c r="G196" s="10">
        <f t="shared" ref="G196:G259" si="41">E196/E195-1</f>
        <v>1.7789865808745642E-2</v>
      </c>
      <c r="H196" s="6"/>
      <c r="I196" s="5">
        <f t="shared" si="37"/>
        <v>0</v>
      </c>
      <c r="J196" s="5">
        <v>11.29</v>
      </c>
      <c r="K196" s="5">
        <v>5384.19</v>
      </c>
      <c r="L196" s="5">
        <v>5770.38</v>
      </c>
      <c r="M196" s="17">
        <f t="shared" ref="M196:M259" si="42">J196/J195-1</f>
        <v>1.255605381165914E-2</v>
      </c>
      <c r="N196" s="17">
        <f t="shared" ref="N196:N259" si="43">K196/K195-1</f>
        <v>1.7766814109107409E-2</v>
      </c>
      <c r="O196" s="6"/>
      <c r="P196" s="6">
        <f t="shared" si="38"/>
        <v>0</v>
      </c>
      <c r="Q196" s="6">
        <f t="shared" si="39"/>
        <v>0</v>
      </c>
      <c r="R196" s="6">
        <v>3429.5</v>
      </c>
      <c r="S196" s="6">
        <v>3831.69</v>
      </c>
      <c r="T196" s="19" t="e">
        <f t="shared" ref="T196:T259" si="44">Q196/Q195-1</f>
        <v>#DIV/0!</v>
      </c>
      <c r="U196" s="19">
        <f t="shared" ref="U196:U259" si="45">S196/S195-1</f>
        <v>1.8977057864602243E-2</v>
      </c>
    </row>
    <row r="197" spans="1:21">
      <c r="A197" s="4">
        <v>40990</v>
      </c>
      <c r="B197" s="5">
        <f t="shared" si="36"/>
        <v>0</v>
      </c>
      <c r="C197" s="5">
        <v>9.52</v>
      </c>
      <c r="D197" s="5">
        <v>5248.49</v>
      </c>
      <c r="E197" s="5">
        <v>5625.09</v>
      </c>
      <c r="F197" s="10">
        <f t="shared" si="40"/>
        <v>-2.2587268993839893E-2</v>
      </c>
      <c r="G197" s="10">
        <f t="shared" si="41"/>
        <v>-2.5178584425982309E-2</v>
      </c>
      <c r="H197" s="6"/>
      <c r="I197" s="5">
        <f t="shared" si="37"/>
        <v>0</v>
      </c>
      <c r="J197" s="5">
        <v>11.09</v>
      </c>
      <c r="K197" s="5">
        <v>5248.49</v>
      </c>
      <c r="L197" s="5">
        <v>5625.09</v>
      </c>
      <c r="M197" s="17">
        <f t="shared" si="42"/>
        <v>-1.7714791851195733E-2</v>
      </c>
      <c r="N197" s="17">
        <f t="shared" si="43"/>
        <v>-2.5203419641580238E-2</v>
      </c>
      <c r="O197" s="6"/>
      <c r="P197" s="6">
        <f t="shared" si="38"/>
        <v>0</v>
      </c>
      <c r="Q197" s="6">
        <f t="shared" si="39"/>
        <v>0</v>
      </c>
      <c r="R197" s="6">
        <v>3357.95</v>
      </c>
      <c r="S197" s="6">
        <v>3751.74</v>
      </c>
      <c r="T197" s="19" t="e">
        <f t="shared" si="44"/>
        <v>#DIV/0!</v>
      </c>
      <c r="U197" s="19">
        <f t="shared" si="45"/>
        <v>-2.0865466673974264E-2</v>
      </c>
    </row>
    <row r="198" spans="1:21">
      <c r="A198" s="4">
        <v>40991</v>
      </c>
      <c r="B198" s="5">
        <f t="shared" si="36"/>
        <v>0</v>
      </c>
      <c r="C198" s="5">
        <v>9.59</v>
      </c>
      <c r="D198" s="5">
        <v>5298.59</v>
      </c>
      <c r="E198" s="5">
        <v>5678.79</v>
      </c>
      <c r="F198" s="10">
        <f t="shared" si="40"/>
        <v>7.3529411764705621E-3</v>
      </c>
      <c r="G198" s="10">
        <f t="shared" si="41"/>
        <v>9.5465139224437667E-3</v>
      </c>
      <c r="H198" s="6"/>
      <c r="I198" s="5">
        <f t="shared" si="37"/>
        <v>0</v>
      </c>
      <c r="J198" s="5">
        <v>11.17</v>
      </c>
      <c r="K198" s="5">
        <v>5298.59</v>
      </c>
      <c r="L198" s="5">
        <v>5678.79</v>
      </c>
      <c r="M198" s="17">
        <f t="shared" si="42"/>
        <v>7.2137060414787513E-3</v>
      </c>
      <c r="N198" s="17">
        <f t="shared" si="43"/>
        <v>9.5456026399973748E-3</v>
      </c>
      <c r="O198" s="6"/>
      <c r="P198" s="6">
        <f t="shared" si="38"/>
        <v>0</v>
      </c>
      <c r="Q198" s="6">
        <f t="shared" si="39"/>
        <v>0</v>
      </c>
      <c r="R198" s="6">
        <v>3375.7</v>
      </c>
      <c r="S198" s="6">
        <v>3771.57</v>
      </c>
      <c r="T198" s="19" t="e">
        <f t="shared" si="44"/>
        <v>#DIV/0!</v>
      </c>
      <c r="U198" s="19">
        <f t="shared" si="45"/>
        <v>5.2855475059574442E-3</v>
      </c>
    </row>
    <row r="199" spans="1:21">
      <c r="A199" s="4">
        <v>40994</v>
      </c>
      <c r="B199" s="5">
        <f t="shared" si="36"/>
        <v>0</v>
      </c>
      <c r="C199" s="5">
        <v>9.43</v>
      </c>
      <c r="D199" s="5">
        <v>5201.57</v>
      </c>
      <c r="E199" s="5">
        <v>5574.8</v>
      </c>
      <c r="F199" s="10">
        <f t="shared" si="40"/>
        <v>-1.6684045881126153E-2</v>
      </c>
      <c r="G199" s="10">
        <f t="shared" si="41"/>
        <v>-1.8311999563287218E-2</v>
      </c>
      <c r="H199" s="6"/>
      <c r="I199" s="5">
        <f t="shared" si="37"/>
        <v>0</v>
      </c>
      <c r="J199" s="5">
        <v>11.02</v>
      </c>
      <c r="K199" s="5">
        <v>5201.57</v>
      </c>
      <c r="L199" s="5">
        <v>5574.8</v>
      </c>
      <c r="M199" s="17">
        <f t="shared" si="42"/>
        <v>-1.3428827215756556E-2</v>
      </c>
      <c r="N199" s="17">
        <f t="shared" si="43"/>
        <v>-1.8310531669746166E-2</v>
      </c>
      <c r="O199" s="6"/>
      <c r="P199" s="6">
        <f t="shared" si="38"/>
        <v>0</v>
      </c>
      <c r="Q199" s="6">
        <f t="shared" si="39"/>
        <v>0</v>
      </c>
      <c r="R199" s="6">
        <v>3337.9</v>
      </c>
      <c r="S199" s="6">
        <v>3730.48</v>
      </c>
      <c r="T199" s="19" t="e">
        <f t="shared" si="44"/>
        <v>#DIV/0!</v>
      </c>
      <c r="U199" s="19">
        <f t="shared" si="45"/>
        <v>-1.0894667207555497E-2</v>
      </c>
    </row>
    <row r="200" spans="1:21">
      <c r="A200" s="4">
        <v>40995</v>
      </c>
      <c r="B200" s="5">
        <f t="shared" si="36"/>
        <v>0</v>
      </c>
      <c r="C200" s="5">
        <v>9.5</v>
      </c>
      <c r="D200" s="5">
        <v>5257.13</v>
      </c>
      <c r="E200" s="5">
        <v>5634.36</v>
      </c>
      <c r="F200" s="10">
        <f t="shared" si="40"/>
        <v>7.4231177094379319E-3</v>
      </c>
      <c r="G200" s="10">
        <f t="shared" si="41"/>
        <v>1.0683791346774774E-2</v>
      </c>
      <c r="H200" s="6"/>
      <c r="I200" s="5">
        <f t="shared" si="37"/>
        <v>0</v>
      </c>
      <c r="J200" s="5">
        <v>11.07</v>
      </c>
      <c r="K200" s="5">
        <v>5257.13</v>
      </c>
      <c r="L200" s="5">
        <v>5634.36</v>
      </c>
      <c r="M200" s="17">
        <f t="shared" si="42"/>
        <v>4.5372050816696596E-3</v>
      </c>
      <c r="N200" s="17">
        <f t="shared" si="43"/>
        <v>1.0681390426352078E-2</v>
      </c>
      <c r="O200" s="6"/>
      <c r="P200" s="6">
        <f t="shared" si="38"/>
        <v>0</v>
      </c>
      <c r="Q200" s="6">
        <f t="shared" si="39"/>
        <v>0</v>
      </c>
      <c r="R200" s="6">
        <v>3328.15</v>
      </c>
      <c r="S200" s="6">
        <v>3719.62</v>
      </c>
      <c r="T200" s="19" t="e">
        <f t="shared" si="44"/>
        <v>#DIV/0!</v>
      </c>
      <c r="U200" s="19">
        <f t="shared" si="45"/>
        <v>-2.9111535244794595E-3</v>
      </c>
    </row>
    <row r="201" spans="1:21">
      <c r="A201" s="4">
        <v>40996</v>
      </c>
      <c r="B201" s="5">
        <f t="shared" si="36"/>
        <v>0</v>
      </c>
      <c r="C201" s="5">
        <v>9.41</v>
      </c>
      <c r="D201" s="5">
        <v>5209.13</v>
      </c>
      <c r="E201" s="5">
        <v>5582.91</v>
      </c>
      <c r="F201" s="10">
        <f t="shared" si="40"/>
        <v>-9.4736842105263008E-3</v>
      </c>
      <c r="G201" s="10">
        <f t="shared" si="41"/>
        <v>-9.1314718974293552E-3</v>
      </c>
      <c r="H201" s="6"/>
      <c r="I201" s="5">
        <f t="shared" si="37"/>
        <v>0</v>
      </c>
      <c r="J201" s="5">
        <v>10.99</v>
      </c>
      <c r="K201" s="5">
        <v>5209.13</v>
      </c>
      <c r="L201" s="5">
        <v>5582.91</v>
      </c>
      <c r="M201" s="17">
        <f t="shared" si="42"/>
        <v>-7.2267389340560095E-3</v>
      </c>
      <c r="N201" s="17">
        <f t="shared" si="43"/>
        <v>-9.1304571125310208E-3</v>
      </c>
      <c r="O201" s="6"/>
      <c r="P201" s="6">
        <f t="shared" si="38"/>
        <v>0</v>
      </c>
      <c r="Q201" s="6">
        <f t="shared" si="39"/>
        <v>0</v>
      </c>
      <c r="R201" s="6">
        <v>3298.4</v>
      </c>
      <c r="S201" s="6">
        <v>3686.35</v>
      </c>
      <c r="T201" s="19" t="e">
        <f t="shared" si="44"/>
        <v>#DIV/0!</v>
      </c>
      <c r="U201" s="19">
        <f t="shared" si="45"/>
        <v>-8.9444620687059162E-3</v>
      </c>
    </row>
    <row r="202" spans="1:21">
      <c r="A202" s="4">
        <v>40997</v>
      </c>
      <c r="B202" s="5">
        <f t="shared" si="36"/>
        <v>0</v>
      </c>
      <c r="C202" s="5">
        <v>9.42</v>
      </c>
      <c r="D202" s="5">
        <v>5204.49</v>
      </c>
      <c r="E202" s="5">
        <v>5578.51</v>
      </c>
      <c r="F202" s="10">
        <f t="shared" si="40"/>
        <v>1.0626992561104665E-3</v>
      </c>
      <c r="G202" s="10">
        <f t="shared" si="41"/>
        <v>-7.8811945741552591E-4</v>
      </c>
      <c r="H202" s="6"/>
      <c r="I202" s="5">
        <f t="shared" si="37"/>
        <v>0</v>
      </c>
      <c r="J202" s="5">
        <v>11</v>
      </c>
      <c r="K202" s="5">
        <v>5204.49</v>
      </c>
      <c r="L202" s="5">
        <v>5578.51</v>
      </c>
      <c r="M202" s="17">
        <f t="shared" si="42"/>
        <v>9.0991810737039991E-4</v>
      </c>
      <c r="N202" s="17">
        <f t="shared" si="43"/>
        <v>-8.9074375183573196E-4</v>
      </c>
      <c r="O202" s="6"/>
      <c r="P202" s="6">
        <f t="shared" si="38"/>
        <v>0</v>
      </c>
      <c r="Q202" s="6">
        <f t="shared" si="39"/>
        <v>0</v>
      </c>
      <c r="R202" s="6">
        <v>3301.65</v>
      </c>
      <c r="S202" s="6">
        <v>3692.25</v>
      </c>
      <c r="T202" s="19" t="e">
        <f t="shared" si="44"/>
        <v>#DIV/0!</v>
      </c>
      <c r="U202" s="19">
        <f t="shared" si="45"/>
        <v>1.6004991387144063E-3</v>
      </c>
    </row>
    <row r="203" spans="1:21">
      <c r="A203" s="4">
        <v>40998</v>
      </c>
      <c r="B203" s="5">
        <f t="shared" si="36"/>
        <v>0</v>
      </c>
      <c r="C203" s="5">
        <v>9.65</v>
      </c>
      <c r="D203" s="5">
        <v>5315.15</v>
      </c>
      <c r="E203" s="5">
        <v>5697.12</v>
      </c>
      <c r="F203" s="10">
        <f t="shared" si="40"/>
        <v>2.441613588110414E-2</v>
      </c>
      <c r="G203" s="10">
        <f t="shared" si="41"/>
        <v>2.1261949875504227E-2</v>
      </c>
      <c r="H203" s="6"/>
      <c r="I203" s="5">
        <f t="shared" si="37"/>
        <v>0</v>
      </c>
      <c r="J203" s="5">
        <v>11.21</v>
      </c>
      <c r="K203" s="5">
        <v>5315.15</v>
      </c>
      <c r="L203" s="5">
        <v>5697.12</v>
      </c>
      <c r="M203" s="17">
        <f t="shared" si="42"/>
        <v>1.9090909090909269E-2</v>
      </c>
      <c r="N203" s="17">
        <f t="shared" si="43"/>
        <v>2.1262409957555795E-2</v>
      </c>
      <c r="O203" s="6"/>
      <c r="P203" s="6">
        <f t="shared" si="38"/>
        <v>0</v>
      </c>
      <c r="Q203" s="6">
        <f t="shared" si="39"/>
        <v>0</v>
      </c>
      <c r="R203" s="6">
        <v>3386</v>
      </c>
      <c r="S203" s="6">
        <v>3786.61</v>
      </c>
      <c r="T203" s="19" t="e">
        <f t="shared" si="44"/>
        <v>#DIV/0!</v>
      </c>
      <c r="U203" s="19">
        <f t="shared" si="45"/>
        <v>2.5556232649468491E-2</v>
      </c>
    </row>
    <row r="204" spans="1:21">
      <c r="A204" s="4">
        <v>41001</v>
      </c>
      <c r="B204" s="5">
        <f t="shared" si="36"/>
        <v>0</v>
      </c>
      <c r="C204" s="5">
        <v>9.7200000000000006</v>
      </c>
      <c r="D204" s="5">
        <v>5347.02</v>
      </c>
      <c r="E204" s="5">
        <v>5731.28</v>
      </c>
      <c r="F204" s="10">
        <f t="shared" si="40"/>
        <v>7.2538860103628089E-3</v>
      </c>
      <c r="G204" s="10">
        <f t="shared" si="41"/>
        <v>5.9960120201083544E-3</v>
      </c>
      <c r="H204" s="6"/>
      <c r="I204" s="5">
        <f t="shared" si="37"/>
        <v>0</v>
      </c>
      <c r="J204" s="5">
        <v>11.3</v>
      </c>
      <c r="K204" s="5">
        <v>5347.02</v>
      </c>
      <c r="L204" s="5">
        <v>5731.28</v>
      </c>
      <c r="M204" s="17">
        <f t="shared" si="42"/>
        <v>8.0285459411240101E-3</v>
      </c>
      <c r="N204" s="17">
        <f t="shared" si="43"/>
        <v>5.9960678438051307E-3</v>
      </c>
      <c r="O204" s="6"/>
      <c r="P204" s="6">
        <f t="shared" si="38"/>
        <v>0</v>
      </c>
      <c r="Q204" s="6">
        <f t="shared" si="39"/>
        <v>0</v>
      </c>
      <c r="R204" s="6">
        <v>3445.85</v>
      </c>
      <c r="S204" s="6">
        <v>3853.52</v>
      </c>
      <c r="T204" s="19" t="e">
        <f t="shared" si="44"/>
        <v>#DIV/0!</v>
      </c>
      <c r="U204" s="19">
        <f t="shared" si="45"/>
        <v>1.7670158796390334E-2</v>
      </c>
    </row>
    <row r="205" spans="1:21">
      <c r="A205" s="4">
        <v>41002</v>
      </c>
      <c r="B205" s="5">
        <f t="shared" si="36"/>
        <v>0</v>
      </c>
      <c r="C205" s="5">
        <v>9.77</v>
      </c>
      <c r="D205" s="5">
        <v>5391.96</v>
      </c>
      <c r="E205" s="5">
        <v>5779.63</v>
      </c>
      <c r="F205" s="10">
        <f t="shared" si="40"/>
        <v>5.1440329218106484E-3</v>
      </c>
      <c r="G205" s="10">
        <f t="shared" si="41"/>
        <v>8.4361608576095648E-3</v>
      </c>
      <c r="H205" s="6"/>
      <c r="I205" s="5">
        <f t="shared" si="37"/>
        <v>0</v>
      </c>
      <c r="J205" s="5">
        <v>11.35</v>
      </c>
      <c r="K205" s="5">
        <v>5391.96</v>
      </c>
      <c r="L205" s="5">
        <v>5779.63</v>
      </c>
      <c r="M205" s="17">
        <f t="shared" si="42"/>
        <v>4.4247787610618428E-3</v>
      </c>
      <c r="N205" s="17">
        <f t="shared" si="43"/>
        <v>8.4046814861360453E-3</v>
      </c>
      <c r="O205" s="6"/>
      <c r="P205" s="6">
        <f t="shared" si="38"/>
        <v>0</v>
      </c>
      <c r="Q205" s="6">
        <f t="shared" si="39"/>
        <v>0</v>
      </c>
      <c r="R205" s="6">
        <v>3484.6</v>
      </c>
      <c r="S205" s="6">
        <v>3896.84</v>
      </c>
      <c r="T205" s="19" t="e">
        <f t="shared" si="44"/>
        <v>#DIV/0!</v>
      </c>
      <c r="U205" s="19">
        <f t="shared" si="45"/>
        <v>1.1241669953704791E-2</v>
      </c>
    </row>
    <row r="206" spans="1:21">
      <c r="A206" s="4">
        <v>41003</v>
      </c>
      <c r="B206" s="5">
        <f t="shared" si="36"/>
        <v>0</v>
      </c>
      <c r="C206" s="5">
        <v>9.74</v>
      </c>
      <c r="D206" s="5">
        <v>5362.68</v>
      </c>
      <c r="E206" s="5">
        <v>5748.25</v>
      </c>
      <c r="F206" s="10">
        <f t="shared" si="40"/>
        <v>-3.0706243602864891E-3</v>
      </c>
      <c r="G206" s="10">
        <f t="shared" si="41"/>
        <v>-5.4294133015435619E-3</v>
      </c>
      <c r="H206" s="6"/>
      <c r="I206" s="5">
        <f t="shared" si="37"/>
        <v>0</v>
      </c>
      <c r="J206" s="5">
        <v>11.34</v>
      </c>
      <c r="K206" s="5">
        <v>5362.68</v>
      </c>
      <c r="L206" s="5">
        <v>5748.25</v>
      </c>
      <c r="M206" s="17">
        <f t="shared" si="42"/>
        <v>-8.810572687224516E-4</v>
      </c>
      <c r="N206" s="17">
        <f t="shared" si="43"/>
        <v>-5.4303073464936347E-3</v>
      </c>
      <c r="O206" s="6"/>
      <c r="P206" s="6">
        <f t="shared" si="38"/>
        <v>0</v>
      </c>
      <c r="Q206" s="6">
        <f t="shared" si="39"/>
        <v>0</v>
      </c>
      <c r="R206" s="6">
        <v>3492.05</v>
      </c>
      <c r="S206" s="6">
        <v>3905.18</v>
      </c>
      <c r="T206" s="19" t="e">
        <f t="shared" si="44"/>
        <v>#DIV/0!</v>
      </c>
      <c r="U206" s="19">
        <f t="shared" si="45"/>
        <v>2.1401956457025584E-3</v>
      </c>
    </row>
    <row r="207" spans="1:21">
      <c r="A207" s="4">
        <v>41008</v>
      </c>
      <c r="B207" s="5">
        <f t="shared" si="36"/>
        <v>0</v>
      </c>
      <c r="C207" s="5">
        <v>9.59</v>
      </c>
      <c r="D207" s="5">
        <v>5277.73</v>
      </c>
      <c r="E207" s="5">
        <v>5657.19</v>
      </c>
      <c r="F207" s="10">
        <f t="shared" si="40"/>
        <v>-1.5400410677618104E-2</v>
      </c>
      <c r="G207" s="10">
        <f t="shared" si="41"/>
        <v>-1.5841343017440113E-2</v>
      </c>
      <c r="H207" s="6"/>
      <c r="I207" s="5">
        <f t="shared" si="37"/>
        <v>0</v>
      </c>
      <c r="J207" s="5">
        <v>11.2</v>
      </c>
      <c r="K207" s="5">
        <v>5277.73</v>
      </c>
      <c r="L207" s="5">
        <v>5657.19</v>
      </c>
      <c r="M207" s="17">
        <f t="shared" si="42"/>
        <v>-1.2345679012345734E-2</v>
      </c>
      <c r="N207" s="17">
        <f t="shared" si="43"/>
        <v>-1.5840960116956571E-2</v>
      </c>
      <c r="O207" s="6"/>
      <c r="P207" s="6">
        <f t="shared" si="38"/>
        <v>0</v>
      </c>
      <c r="Q207" s="6">
        <f t="shared" si="39"/>
        <v>0</v>
      </c>
      <c r="R207" s="6">
        <v>3436.3</v>
      </c>
      <c r="S207" s="6">
        <v>3842.86</v>
      </c>
      <c r="T207" s="19" t="e">
        <f t="shared" si="44"/>
        <v>#DIV/0!</v>
      </c>
      <c r="U207" s="19">
        <f t="shared" si="45"/>
        <v>-1.5958291295151472E-2</v>
      </c>
    </row>
    <row r="208" spans="1:21">
      <c r="A208" s="4">
        <v>41009</v>
      </c>
      <c r="B208" s="5">
        <f t="shared" si="36"/>
        <v>0</v>
      </c>
      <c r="C208" s="5">
        <v>9.59</v>
      </c>
      <c r="D208" s="5">
        <v>5284.34</v>
      </c>
      <c r="E208" s="5">
        <v>5664.28</v>
      </c>
      <c r="F208" s="10">
        <f t="shared" si="40"/>
        <v>0</v>
      </c>
      <c r="G208" s="10">
        <f t="shared" si="41"/>
        <v>1.25327238434636E-3</v>
      </c>
      <c r="H208" s="6"/>
      <c r="I208" s="5">
        <f t="shared" si="37"/>
        <v>0</v>
      </c>
      <c r="J208" s="5">
        <v>11.23</v>
      </c>
      <c r="K208" s="5">
        <v>5284.34</v>
      </c>
      <c r="L208" s="5">
        <v>5664.28</v>
      </c>
      <c r="M208" s="17">
        <f t="shared" si="42"/>
        <v>2.6785714285715301E-3</v>
      </c>
      <c r="N208" s="17">
        <f t="shared" si="43"/>
        <v>1.2524323904405943E-3</v>
      </c>
      <c r="O208" s="6"/>
      <c r="P208" s="6">
        <f t="shared" si="38"/>
        <v>0</v>
      </c>
      <c r="Q208" s="6">
        <f t="shared" si="39"/>
        <v>0</v>
      </c>
      <c r="R208" s="6">
        <v>3435.85</v>
      </c>
      <c r="S208" s="6">
        <v>3842.33</v>
      </c>
      <c r="T208" s="19" t="e">
        <f t="shared" si="44"/>
        <v>#DIV/0!</v>
      </c>
      <c r="U208" s="19">
        <f t="shared" si="45"/>
        <v>-1.3791811307206636E-4</v>
      </c>
    </row>
    <row r="209" spans="1:21">
      <c r="A209" s="4">
        <v>41010</v>
      </c>
      <c r="B209" s="5">
        <f t="shared" si="36"/>
        <v>0</v>
      </c>
      <c r="C209" s="5">
        <v>9.57</v>
      </c>
      <c r="D209" s="5">
        <v>5265.98</v>
      </c>
      <c r="E209" s="5">
        <v>5644.59</v>
      </c>
      <c r="F209" s="10">
        <f t="shared" si="40"/>
        <v>-2.0855057351407691E-3</v>
      </c>
      <c r="G209" s="10">
        <f t="shared" si="41"/>
        <v>-3.4761699633492071E-3</v>
      </c>
      <c r="H209" s="6"/>
      <c r="I209" s="5">
        <f t="shared" si="37"/>
        <v>0</v>
      </c>
      <c r="J209" s="5">
        <v>11.21</v>
      </c>
      <c r="K209" s="5">
        <v>5265.98</v>
      </c>
      <c r="L209" s="5">
        <v>5644.59</v>
      </c>
      <c r="M209" s="17">
        <f t="shared" si="42"/>
        <v>-1.7809439002670624E-3</v>
      </c>
      <c r="N209" s="17">
        <f t="shared" si="43"/>
        <v>-3.4744168618977556E-3</v>
      </c>
      <c r="O209" s="6"/>
      <c r="P209" s="6">
        <f t="shared" si="38"/>
        <v>0</v>
      </c>
      <c r="Q209" s="6">
        <f t="shared" si="39"/>
        <v>0</v>
      </c>
      <c r="R209" s="6">
        <v>3416.35</v>
      </c>
      <c r="S209" s="6">
        <v>3820.52</v>
      </c>
      <c r="T209" s="19" t="e">
        <f t="shared" si="44"/>
        <v>#DIV/0!</v>
      </c>
      <c r="U209" s="19">
        <f t="shared" si="45"/>
        <v>-5.6762433211098307E-3</v>
      </c>
    </row>
    <row r="210" spans="1:21">
      <c r="A210" s="4">
        <v>41011</v>
      </c>
      <c r="B210" s="5">
        <f t="shared" si="36"/>
        <v>0</v>
      </c>
      <c r="C210" s="5">
        <v>9.65</v>
      </c>
      <c r="D210" s="5">
        <v>5308.54</v>
      </c>
      <c r="E210" s="5">
        <v>5690.21</v>
      </c>
      <c r="F210" s="10">
        <f t="shared" si="40"/>
        <v>8.3594566353186739E-3</v>
      </c>
      <c r="G210" s="10">
        <f t="shared" si="41"/>
        <v>8.0820750488521664E-3</v>
      </c>
      <c r="H210" s="6"/>
      <c r="I210" s="5">
        <f t="shared" si="37"/>
        <v>0</v>
      </c>
      <c r="J210" s="5">
        <v>11.27</v>
      </c>
      <c r="K210" s="5">
        <v>5308.54</v>
      </c>
      <c r="L210" s="5">
        <v>5690.21</v>
      </c>
      <c r="M210" s="17">
        <f t="shared" si="42"/>
        <v>5.352363960749118E-3</v>
      </c>
      <c r="N210" s="17">
        <f t="shared" si="43"/>
        <v>8.0820663959986216E-3</v>
      </c>
      <c r="O210" s="6"/>
      <c r="P210" s="6">
        <f t="shared" si="38"/>
        <v>0</v>
      </c>
      <c r="Q210" s="6">
        <f t="shared" si="39"/>
        <v>0</v>
      </c>
      <c r="R210" s="6">
        <v>3445.25</v>
      </c>
      <c r="S210" s="6">
        <v>3853.27</v>
      </c>
      <c r="T210" s="19" t="e">
        <f t="shared" si="44"/>
        <v>#DIV/0!</v>
      </c>
      <c r="U210" s="19">
        <f t="shared" si="45"/>
        <v>8.5721315423030742E-3</v>
      </c>
    </row>
    <row r="211" spans="1:21">
      <c r="A211" s="4">
        <v>41012</v>
      </c>
      <c r="B211" s="5">
        <f t="shared" si="36"/>
        <v>0</v>
      </c>
      <c r="C211" s="5">
        <v>9.5299999999999994</v>
      </c>
      <c r="D211" s="5">
        <v>5249.18</v>
      </c>
      <c r="E211" s="5">
        <v>5626.59</v>
      </c>
      <c r="F211" s="10">
        <f t="shared" si="40"/>
        <v>-1.2435233160621895E-2</v>
      </c>
      <c r="G211" s="10">
        <f t="shared" si="41"/>
        <v>-1.1180606691141404E-2</v>
      </c>
      <c r="H211" s="6"/>
      <c r="I211" s="5">
        <f t="shared" si="37"/>
        <v>0</v>
      </c>
      <c r="J211" s="5">
        <v>11.16</v>
      </c>
      <c r="K211" s="5">
        <v>5249.18</v>
      </c>
      <c r="L211" s="5">
        <v>5626.59</v>
      </c>
      <c r="M211" s="17">
        <f t="shared" si="42"/>
        <v>-9.7604259094942192E-3</v>
      </c>
      <c r="N211" s="17">
        <f t="shared" si="43"/>
        <v>-1.1181982239937827E-2</v>
      </c>
      <c r="O211" s="6"/>
      <c r="P211" s="6">
        <f t="shared" si="38"/>
        <v>0</v>
      </c>
      <c r="Q211" s="6">
        <f t="shared" si="39"/>
        <v>0</v>
      </c>
      <c r="R211" s="6">
        <v>3420.6</v>
      </c>
      <c r="S211" s="6">
        <v>3825.71</v>
      </c>
      <c r="T211" s="19" t="e">
        <f t="shared" si="44"/>
        <v>#DIV/0!</v>
      </c>
      <c r="U211" s="19">
        <f t="shared" si="45"/>
        <v>-7.1523666911480488E-3</v>
      </c>
    </row>
    <row r="212" spans="1:21">
      <c r="A212" s="4">
        <v>41015</v>
      </c>
      <c r="B212" s="5">
        <f t="shared" si="36"/>
        <v>0</v>
      </c>
      <c r="C212" s="5">
        <v>9.58</v>
      </c>
      <c r="D212" s="5">
        <v>5269.4</v>
      </c>
      <c r="E212" s="5">
        <v>5648.27</v>
      </c>
      <c r="F212" s="10">
        <f t="shared" si="40"/>
        <v>5.2465897166842357E-3</v>
      </c>
      <c r="G212" s="10">
        <f t="shared" si="41"/>
        <v>3.8531330699411726E-3</v>
      </c>
      <c r="H212" s="6"/>
      <c r="I212" s="5">
        <f t="shared" si="37"/>
        <v>0</v>
      </c>
      <c r="J212" s="5">
        <v>11.23</v>
      </c>
      <c r="K212" s="5">
        <v>5269.4</v>
      </c>
      <c r="L212" s="5">
        <v>5648.27</v>
      </c>
      <c r="M212" s="17">
        <f t="shared" si="42"/>
        <v>6.2724014336916767E-3</v>
      </c>
      <c r="N212" s="17">
        <f t="shared" si="43"/>
        <v>3.8520302218632008E-3</v>
      </c>
      <c r="O212" s="6"/>
      <c r="P212" s="6">
        <f t="shared" si="38"/>
        <v>0</v>
      </c>
      <c r="Q212" s="6">
        <f t="shared" si="39"/>
        <v>0</v>
      </c>
      <c r="R212" s="6">
        <v>3453.6</v>
      </c>
      <c r="S212" s="6">
        <v>3862.61</v>
      </c>
      <c r="T212" s="19" t="e">
        <f t="shared" si="44"/>
        <v>#DIV/0!</v>
      </c>
      <c r="U212" s="19">
        <f t="shared" si="45"/>
        <v>9.6452684599721561E-3</v>
      </c>
    </row>
    <row r="213" spans="1:21">
      <c r="A213" s="4">
        <v>41016</v>
      </c>
      <c r="B213" s="5">
        <f t="shared" si="36"/>
        <v>0</v>
      </c>
      <c r="C213" s="5">
        <v>9.66</v>
      </c>
      <c r="D213" s="5">
        <v>5329.17</v>
      </c>
      <c r="E213" s="5">
        <v>5712.33</v>
      </c>
      <c r="F213" s="10">
        <f t="shared" si="40"/>
        <v>8.3507306889352151E-3</v>
      </c>
      <c r="G213" s="10">
        <f t="shared" si="41"/>
        <v>1.134152581232839E-2</v>
      </c>
      <c r="H213" s="6"/>
      <c r="I213" s="5">
        <f t="shared" si="37"/>
        <v>0</v>
      </c>
      <c r="J213" s="5">
        <v>11.3</v>
      </c>
      <c r="K213" s="5">
        <v>5329.17</v>
      </c>
      <c r="L213" s="5">
        <v>5712.33</v>
      </c>
      <c r="M213" s="17">
        <f t="shared" si="42"/>
        <v>6.2333036509349959E-3</v>
      </c>
      <c r="N213" s="17">
        <f t="shared" si="43"/>
        <v>1.1342847383003951E-2</v>
      </c>
      <c r="O213" s="6"/>
      <c r="P213" s="6">
        <f t="shared" si="38"/>
        <v>0</v>
      </c>
      <c r="Q213" s="6">
        <f t="shared" si="39"/>
        <v>0</v>
      </c>
      <c r="R213" s="6">
        <v>3480.15</v>
      </c>
      <c r="S213" s="6">
        <v>3892.3</v>
      </c>
      <c r="T213" s="19" t="e">
        <f t="shared" si="44"/>
        <v>#DIV/0!</v>
      </c>
      <c r="U213" s="19">
        <f t="shared" si="45"/>
        <v>7.6865124876701607E-3</v>
      </c>
    </row>
    <row r="214" spans="1:21">
      <c r="A214" s="4">
        <v>41017</v>
      </c>
      <c r="B214" s="5">
        <f t="shared" si="36"/>
        <v>0</v>
      </c>
      <c r="C214" s="5">
        <v>9.67</v>
      </c>
      <c r="D214" s="5">
        <v>5340.68</v>
      </c>
      <c r="E214" s="5">
        <v>5724.67</v>
      </c>
      <c r="F214" s="10">
        <f t="shared" si="40"/>
        <v>1.0351966873705098E-3</v>
      </c>
      <c r="G214" s="10">
        <f t="shared" si="41"/>
        <v>2.1602393419148935E-3</v>
      </c>
      <c r="H214" s="6"/>
      <c r="I214" s="5">
        <f t="shared" si="37"/>
        <v>0</v>
      </c>
      <c r="J214" s="5">
        <v>11.33</v>
      </c>
      <c r="K214" s="5">
        <v>5340.68</v>
      </c>
      <c r="L214" s="5">
        <v>5724.67</v>
      </c>
      <c r="M214" s="17">
        <f t="shared" si="42"/>
        <v>2.6548672566371057E-3</v>
      </c>
      <c r="N214" s="17">
        <f t="shared" si="43"/>
        <v>2.1598110024638739E-3</v>
      </c>
      <c r="O214" s="6"/>
      <c r="P214" s="6">
        <f t="shared" si="38"/>
        <v>0</v>
      </c>
      <c r="Q214" s="6">
        <f t="shared" si="39"/>
        <v>0</v>
      </c>
      <c r="R214" s="6">
        <v>3495.35</v>
      </c>
      <c r="S214" s="6">
        <v>3909.31</v>
      </c>
      <c r="T214" s="19" t="e">
        <f t="shared" si="44"/>
        <v>#DIV/0!</v>
      </c>
      <c r="U214" s="19">
        <f t="shared" si="45"/>
        <v>4.3701667394600019E-3</v>
      </c>
    </row>
    <row r="215" spans="1:21">
      <c r="A215" s="4">
        <v>41018</v>
      </c>
      <c r="B215" s="5">
        <f t="shared" si="36"/>
        <v>0</v>
      </c>
      <c r="C215" s="5">
        <v>9.69</v>
      </c>
      <c r="D215" s="5">
        <v>5364.25</v>
      </c>
      <c r="E215" s="5">
        <v>5749.94</v>
      </c>
      <c r="F215" s="10">
        <f t="shared" si="40"/>
        <v>2.0682523267838704E-3</v>
      </c>
      <c r="G215" s="10">
        <f t="shared" si="41"/>
        <v>4.414228243724061E-3</v>
      </c>
      <c r="H215" s="6"/>
      <c r="I215" s="5">
        <f t="shared" si="37"/>
        <v>0</v>
      </c>
      <c r="J215" s="5">
        <v>11.37</v>
      </c>
      <c r="K215" s="5">
        <v>5364.25</v>
      </c>
      <c r="L215" s="5">
        <v>5749.94</v>
      </c>
      <c r="M215" s="17">
        <f t="shared" si="42"/>
        <v>3.530450132391838E-3</v>
      </c>
      <c r="N215" s="17">
        <f t="shared" si="43"/>
        <v>4.4132956851936633E-3</v>
      </c>
      <c r="O215" s="6"/>
      <c r="P215" s="6">
        <f t="shared" si="38"/>
        <v>0</v>
      </c>
      <c r="Q215" s="6">
        <f t="shared" si="39"/>
        <v>0</v>
      </c>
      <c r="R215" s="6">
        <v>3514.45</v>
      </c>
      <c r="S215" s="6">
        <v>3930.66</v>
      </c>
      <c r="T215" s="19" t="e">
        <f t="shared" si="44"/>
        <v>#DIV/0!</v>
      </c>
      <c r="U215" s="19">
        <f t="shared" si="45"/>
        <v>5.4613218189398793E-3</v>
      </c>
    </row>
    <row r="216" spans="1:21">
      <c r="A216" s="4">
        <v>41019</v>
      </c>
      <c r="B216" s="5">
        <f t="shared" si="36"/>
        <v>0</v>
      </c>
      <c r="C216" s="5">
        <v>9.61</v>
      </c>
      <c r="D216" s="5">
        <v>5321.84</v>
      </c>
      <c r="E216" s="5">
        <v>5704.48</v>
      </c>
      <c r="F216" s="10">
        <f t="shared" si="40"/>
        <v>-8.2559339525284381E-3</v>
      </c>
      <c r="G216" s="10">
        <f t="shared" si="41"/>
        <v>-7.9061694556812334E-3</v>
      </c>
      <c r="H216" s="6"/>
      <c r="I216" s="5">
        <f t="shared" si="37"/>
        <v>0</v>
      </c>
      <c r="J216" s="5">
        <v>11.31</v>
      </c>
      <c r="K216" s="5">
        <v>5321.84</v>
      </c>
      <c r="L216" s="5">
        <v>5704.48</v>
      </c>
      <c r="M216" s="17">
        <f t="shared" si="42"/>
        <v>-5.2770448548811189E-3</v>
      </c>
      <c r="N216" s="17">
        <f t="shared" si="43"/>
        <v>-7.9060446474343848E-3</v>
      </c>
      <c r="O216" s="6"/>
      <c r="P216" s="6">
        <f t="shared" si="38"/>
        <v>0</v>
      </c>
      <c r="Q216" s="6">
        <f t="shared" si="39"/>
        <v>0</v>
      </c>
      <c r="R216" s="6">
        <v>3486.35</v>
      </c>
      <c r="S216" s="6">
        <v>3899.24</v>
      </c>
      <c r="T216" s="19" t="e">
        <f t="shared" si="44"/>
        <v>#DIV/0!</v>
      </c>
      <c r="U216" s="19">
        <f t="shared" si="45"/>
        <v>-7.9935685101230058E-3</v>
      </c>
    </row>
    <row r="217" spans="1:21">
      <c r="A217" s="4">
        <v>41022</v>
      </c>
      <c r="B217" s="5">
        <f t="shared" si="36"/>
        <v>0</v>
      </c>
      <c r="C217" s="5">
        <v>9.4700000000000006</v>
      </c>
      <c r="D217" s="5">
        <v>5232.8500000000004</v>
      </c>
      <c r="E217" s="5">
        <v>5609.24</v>
      </c>
      <c r="F217" s="10">
        <f t="shared" si="40"/>
        <v>-1.4568158168574263E-2</v>
      </c>
      <c r="G217" s="10">
        <f t="shared" si="41"/>
        <v>-1.6695649734945084E-2</v>
      </c>
      <c r="H217" s="6"/>
      <c r="I217" s="5">
        <f t="shared" si="37"/>
        <v>0</v>
      </c>
      <c r="J217" s="5">
        <v>11.16</v>
      </c>
      <c r="K217" s="5">
        <v>5232.8500000000004</v>
      </c>
      <c r="L217" s="5">
        <v>5609.24</v>
      </c>
      <c r="M217" s="17">
        <f t="shared" si="42"/>
        <v>-1.3262599469496039E-2</v>
      </c>
      <c r="N217" s="17">
        <f t="shared" si="43"/>
        <v>-1.672166017768284E-2</v>
      </c>
      <c r="O217" s="6"/>
      <c r="P217" s="6">
        <f t="shared" si="38"/>
        <v>0</v>
      </c>
      <c r="Q217" s="6">
        <f t="shared" si="39"/>
        <v>0</v>
      </c>
      <c r="R217" s="6">
        <v>3429.55</v>
      </c>
      <c r="S217" s="6">
        <v>3835.74</v>
      </c>
      <c r="T217" s="19" t="e">
        <f t="shared" si="44"/>
        <v>#DIV/0!</v>
      </c>
      <c r="U217" s="19">
        <f t="shared" si="45"/>
        <v>-1.6285224813040511E-2</v>
      </c>
    </row>
    <row r="218" spans="1:21">
      <c r="A218" s="4">
        <v>41023</v>
      </c>
      <c r="B218" s="5">
        <f t="shared" si="36"/>
        <v>0</v>
      </c>
      <c r="C218" s="5">
        <v>9.51</v>
      </c>
      <c r="D218" s="5">
        <v>5251.11</v>
      </c>
      <c r="E218" s="5">
        <v>5628.81</v>
      </c>
      <c r="F218" s="10">
        <f t="shared" si="40"/>
        <v>4.2238648363250864E-3</v>
      </c>
      <c r="G218" s="10">
        <f t="shared" si="41"/>
        <v>3.4888861949213812E-3</v>
      </c>
      <c r="H218" s="6"/>
      <c r="I218" s="5">
        <f t="shared" si="37"/>
        <v>0</v>
      </c>
      <c r="J218" s="5">
        <v>11.22</v>
      </c>
      <c r="K218" s="5">
        <v>5251.11</v>
      </c>
      <c r="L218" s="5">
        <v>5628.81</v>
      </c>
      <c r="M218" s="17">
        <f t="shared" si="42"/>
        <v>5.3763440860215006E-3</v>
      </c>
      <c r="N218" s="17">
        <f t="shared" si="43"/>
        <v>3.4894942526537687E-3</v>
      </c>
      <c r="O218" s="6"/>
      <c r="P218" s="6">
        <f t="shared" si="38"/>
        <v>0</v>
      </c>
      <c r="Q218" s="6">
        <f t="shared" si="39"/>
        <v>0</v>
      </c>
      <c r="R218" s="6">
        <v>3430.45</v>
      </c>
      <c r="S218" s="6">
        <v>3836.73</v>
      </c>
      <c r="T218" s="19" t="e">
        <f t="shared" si="44"/>
        <v>#DIV/0!</v>
      </c>
      <c r="U218" s="19">
        <f t="shared" si="45"/>
        <v>2.5809882838778719E-4</v>
      </c>
    </row>
    <row r="219" spans="1:21">
      <c r="A219" s="4">
        <v>41024</v>
      </c>
      <c r="B219" s="5">
        <f t="shared" si="36"/>
        <v>0</v>
      </c>
      <c r="C219" s="5">
        <v>9.48</v>
      </c>
      <c r="D219" s="5">
        <v>5230.5</v>
      </c>
      <c r="E219" s="5">
        <v>5606.72</v>
      </c>
      <c r="F219" s="10">
        <f t="shared" si="40"/>
        <v>-3.154574132492094E-3</v>
      </c>
      <c r="G219" s="10">
        <f t="shared" si="41"/>
        <v>-3.9244529483141166E-3</v>
      </c>
      <c r="H219" s="6"/>
      <c r="I219" s="5">
        <f t="shared" si="37"/>
        <v>0</v>
      </c>
      <c r="J219" s="5">
        <v>11.18</v>
      </c>
      <c r="K219" s="5">
        <v>5230.5</v>
      </c>
      <c r="L219" s="5">
        <v>5606.72</v>
      </c>
      <c r="M219" s="17">
        <f t="shared" si="42"/>
        <v>-3.5650623885918886E-3</v>
      </c>
      <c r="N219" s="17">
        <f t="shared" si="43"/>
        <v>-3.9248844530013205E-3</v>
      </c>
      <c r="O219" s="6"/>
      <c r="P219" s="6">
        <f t="shared" si="38"/>
        <v>0</v>
      </c>
      <c r="Q219" s="6">
        <f t="shared" si="39"/>
        <v>0</v>
      </c>
      <c r="R219" s="6">
        <v>3414.3</v>
      </c>
      <c r="S219" s="6">
        <v>3818.65</v>
      </c>
      <c r="T219" s="19" t="e">
        <f t="shared" si="44"/>
        <v>#DIV/0!</v>
      </c>
      <c r="U219" s="19">
        <f t="shared" si="45"/>
        <v>-4.7123461906363184E-3</v>
      </c>
    </row>
    <row r="220" spans="1:21">
      <c r="A220" s="4">
        <v>41025</v>
      </c>
      <c r="B220" s="5">
        <f t="shared" si="36"/>
        <v>0</v>
      </c>
      <c r="C220" s="5">
        <v>9.44</v>
      </c>
      <c r="D220" s="5">
        <v>5214.1000000000004</v>
      </c>
      <c r="E220" s="5">
        <v>5589.14</v>
      </c>
      <c r="F220" s="10">
        <f t="shared" si="40"/>
        <v>-4.2194092827004814E-3</v>
      </c>
      <c r="G220" s="10">
        <f t="shared" si="41"/>
        <v>-3.1355230865818262E-3</v>
      </c>
      <c r="H220" s="6"/>
      <c r="I220" s="5">
        <f t="shared" si="37"/>
        <v>0</v>
      </c>
      <c r="J220" s="5">
        <v>11.13</v>
      </c>
      <c r="K220" s="5">
        <v>5214.1000000000004</v>
      </c>
      <c r="L220" s="5">
        <v>5589.14</v>
      </c>
      <c r="M220" s="17">
        <f t="shared" si="42"/>
        <v>-4.472271914132242E-3</v>
      </c>
      <c r="N220" s="17">
        <f t="shared" si="43"/>
        <v>-3.135455501386053E-3</v>
      </c>
      <c r="O220" s="6"/>
      <c r="P220" s="6">
        <f t="shared" si="38"/>
        <v>0</v>
      </c>
      <c r="Q220" s="6">
        <f t="shared" si="39"/>
        <v>0</v>
      </c>
      <c r="R220" s="6">
        <v>3399.4</v>
      </c>
      <c r="S220" s="6">
        <v>3802.01</v>
      </c>
      <c r="T220" s="19" t="e">
        <f t="shared" si="44"/>
        <v>#DIV/0!</v>
      </c>
      <c r="U220" s="19">
        <f t="shared" si="45"/>
        <v>-4.3575609181254471E-3</v>
      </c>
    </row>
    <row r="221" spans="1:21">
      <c r="A221" s="4">
        <v>41026</v>
      </c>
      <c r="B221" s="5">
        <f t="shared" si="36"/>
        <v>0</v>
      </c>
      <c r="C221" s="5">
        <v>9.4499999999999993</v>
      </c>
      <c r="D221" s="5">
        <v>5209.55</v>
      </c>
      <c r="E221" s="5">
        <v>5584.27</v>
      </c>
      <c r="F221" s="10">
        <f t="shared" si="40"/>
        <v>1.0593220338983578E-3</v>
      </c>
      <c r="G221" s="10">
        <f t="shared" si="41"/>
        <v>-8.7133262004523981E-4</v>
      </c>
      <c r="H221" s="6"/>
      <c r="I221" s="5">
        <f t="shared" si="37"/>
        <v>0</v>
      </c>
      <c r="J221" s="5">
        <v>11.14</v>
      </c>
      <c r="K221" s="5">
        <v>5209.55</v>
      </c>
      <c r="L221" s="5">
        <v>5584.27</v>
      </c>
      <c r="M221" s="17">
        <f t="shared" si="42"/>
        <v>8.9847259658570877E-4</v>
      </c>
      <c r="N221" s="17">
        <f t="shared" si="43"/>
        <v>-8.7263381983471167E-4</v>
      </c>
      <c r="O221" s="6"/>
      <c r="P221" s="6">
        <f t="shared" si="38"/>
        <v>0</v>
      </c>
      <c r="Q221" s="6">
        <f t="shared" si="39"/>
        <v>0</v>
      </c>
      <c r="R221" s="6">
        <v>3406.15</v>
      </c>
      <c r="S221" s="6">
        <v>3809.52</v>
      </c>
      <c r="T221" s="19" t="e">
        <f t="shared" si="44"/>
        <v>#DIV/0!</v>
      </c>
      <c r="U221" s="19">
        <f t="shared" si="45"/>
        <v>1.9752709750895381E-3</v>
      </c>
    </row>
    <row r="222" spans="1:21">
      <c r="A222" s="4">
        <v>41027</v>
      </c>
      <c r="B222" s="5">
        <f t="shared" si="36"/>
        <v>0</v>
      </c>
      <c r="C222" s="5">
        <f>C221</f>
        <v>9.4499999999999993</v>
      </c>
      <c r="D222" s="5">
        <v>5228.9799999999996</v>
      </c>
      <c r="E222" s="5">
        <v>5605.09</v>
      </c>
      <c r="F222" s="10">
        <f t="shared" si="40"/>
        <v>0</v>
      </c>
      <c r="G222" s="10">
        <f t="shared" si="41"/>
        <v>3.7283297548291738E-3</v>
      </c>
      <c r="H222" s="6"/>
      <c r="I222" s="5">
        <f t="shared" si="37"/>
        <v>0</v>
      </c>
      <c r="J222" s="5">
        <f>J221</f>
        <v>11.14</v>
      </c>
      <c r="K222" s="5">
        <v>5228.9799999999996</v>
      </c>
      <c r="L222" s="5">
        <v>5605.09</v>
      </c>
      <c r="M222" s="17">
        <f t="shared" si="42"/>
        <v>0</v>
      </c>
      <c r="N222" s="17">
        <f t="shared" si="43"/>
        <v>3.7296887447091365E-3</v>
      </c>
      <c r="O222" s="6"/>
      <c r="P222" s="6">
        <f t="shared" si="38"/>
        <v>0</v>
      </c>
      <c r="Q222" s="6">
        <f t="shared" si="39"/>
        <v>0</v>
      </c>
      <c r="R222" s="6">
        <v>3417.4</v>
      </c>
      <c r="S222" s="6">
        <v>3822.14</v>
      </c>
      <c r="T222" s="19" t="e">
        <f t="shared" si="44"/>
        <v>#DIV/0!</v>
      </c>
      <c r="U222" s="19">
        <f t="shared" si="45"/>
        <v>3.3127533127532693E-3</v>
      </c>
    </row>
    <row r="223" spans="1:21">
      <c r="A223" s="4">
        <v>41029</v>
      </c>
      <c r="B223" s="5">
        <f t="shared" si="36"/>
        <v>0</v>
      </c>
      <c r="C223" s="5">
        <v>9.5399999999999991</v>
      </c>
      <c r="D223" s="5">
        <v>5268.41</v>
      </c>
      <c r="E223" s="5">
        <v>5647.36</v>
      </c>
      <c r="F223" s="10">
        <f t="shared" si="40"/>
        <v>9.52380952380949E-3</v>
      </c>
      <c r="G223" s="10">
        <f t="shared" si="41"/>
        <v>7.5413597283895406E-3</v>
      </c>
      <c r="H223" s="6"/>
      <c r="I223" s="5">
        <f t="shared" si="37"/>
        <v>0</v>
      </c>
      <c r="J223" s="5">
        <v>11.21</v>
      </c>
      <c r="K223" s="5">
        <v>5268.41</v>
      </c>
      <c r="L223" s="5">
        <v>5647.36</v>
      </c>
      <c r="M223" s="17">
        <f t="shared" si="42"/>
        <v>6.2836624775584049E-3</v>
      </c>
      <c r="N223" s="17">
        <f t="shared" si="43"/>
        <v>7.5406675871776407E-3</v>
      </c>
      <c r="O223" s="6"/>
      <c r="P223" s="6">
        <f t="shared" si="38"/>
        <v>0</v>
      </c>
      <c r="Q223" s="6">
        <f t="shared" si="39"/>
        <v>0</v>
      </c>
      <c r="R223" s="6">
        <v>3444.75</v>
      </c>
      <c r="S223" s="6">
        <v>3852.73</v>
      </c>
      <c r="T223" s="19" t="e">
        <f t="shared" si="44"/>
        <v>#DIV/0!</v>
      </c>
      <c r="U223" s="19">
        <f t="shared" si="45"/>
        <v>8.0033698399326614E-3</v>
      </c>
    </row>
    <row r="224" spans="1:21">
      <c r="A224" s="4">
        <v>41031</v>
      </c>
      <c r="B224" s="5">
        <f t="shared" si="36"/>
        <v>0</v>
      </c>
      <c r="C224" s="5">
        <v>9.5399999999999991</v>
      </c>
      <c r="D224" s="5">
        <v>5258.62</v>
      </c>
      <c r="E224" s="5">
        <v>5636.9</v>
      </c>
      <c r="F224" s="10">
        <f t="shared" si="40"/>
        <v>0</v>
      </c>
      <c r="G224" s="10">
        <f t="shared" si="41"/>
        <v>-1.8521928830462775E-3</v>
      </c>
      <c r="H224" s="6"/>
      <c r="I224" s="5">
        <f t="shared" si="37"/>
        <v>0</v>
      </c>
      <c r="J224" s="5">
        <v>11.22</v>
      </c>
      <c r="K224" s="5">
        <v>5258.62</v>
      </c>
      <c r="L224" s="5">
        <v>5636.9</v>
      </c>
      <c r="M224" s="17">
        <f t="shared" si="42"/>
        <v>8.92060660124816E-4</v>
      </c>
      <c r="N224" s="17">
        <f t="shared" si="43"/>
        <v>-1.8582456566592631E-3</v>
      </c>
      <c r="O224" s="6"/>
      <c r="P224" s="6">
        <f t="shared" si="38"/>
        <v>0</v>
      </c>
      <c r="Q224" s="6">
        <f t="shared" si="39"/>
        <v>0</v>
      </c>
      <c r="R224" s="6">
        <v>3457</v>
      </c>
      <c r="S224" s="6">
        <v>3866.4</v>
      </c>
      <c r="T224" s="19" t="e">
        <f t="shared" si="44"/>
        <v>#DIV/0!</v>
      </c>
      <c r="U224" s="19">
        <f t="shared" si="45"/>
        <v>3.5481334015101673E-3</v>
      </c>
    </row>
    <row r="225" spans="1:21">
      <c r="A225" s="4">
        <v>41032</v>
      </c>
      <c r="B225" s="5">
        <f t="shared" si="36"/>
        <v>0</v>
      </c>
      <c r="C225" s="5">
        <v>9.44</v>
      </c>
      <c r="D225" s="5">
        <v>5207.78</v>
      </c>
      <c r="E225" s="5">
        <v>5582.41</v>
      </c>
      <c r="F225" s="10">
        <f t="shared" si="40"/>
        <v>-1.0482180293501009E-2</v>
      </c>
      <c r="G225" s="10">
        <f t="shared" si="41"/>
        <v>-9.6666607532508442E-3</v>
      </c>
      <c r="H225" s="6"/>
      <c r="I225" s="5">
        <f t="shared" si="37"/>
        <v>0</v>
      </c>
      <c r="J225" s="5">
        <v>11.12</v>
      </c>
      <c r="K225" s="5">
        <v>5207.78</v>
      </c>
      <c r="L225" s="5">
        <v>5582.41</v>
      </c>
      <c r="M225" s="17">
        <f t="shared" si="42"/>
        <v>-8.9126559714796105E-3</v>
      </c>
      <c r="N225" s="17">
        <f t="shared" si="43"/>
        <v>-9.6679356941555827E-3</v>
      </c>
      <c r="O225" s="6"/>
      <c r="P225" s="6">
        <f t="shared" si="38"/>
        <v>0</v>
      </c>
      <c r="Q225" s="6">
        <f t="shared" si="39"/>
        <v>0</v>
      </c>
      <c r="R225" s="6">
        <v>3420.2</v>
      </c>
      <c r="S225" s="6">
        <v>3825.25</v>
      </c>
      <c r="T225" s="19" t="e">
        <f t="shared" si="44"/>
        <v>#DIV/0!</v>
      </c>
      <c r="U225" s="19">
        <f t="shared" si="45"/>
        <v>-1.0642975377612274E-2</v>
      </c>
    </row>
    <row r="226" spans="1:21">
      <c r="A226" s="4">
        <v>41033</v>
      </c>
      <c r="B226" s="5">
        <f t="shared" si="36"/>
        <v>0</v>
      </c>
      <c r="C226" s="5">
        <v>9.2799999999999994</v>
      </c>
      <c r="D226" s="5">
        <v>5109.9399999999996</v>
      </c>
      <c r="E226" s="5">
        <v>5477.53</v>
      </c>
      <c r="F226" s="10">
        <f t="shared" si="40"/>
        <v>-1.6949152542372947E-2</v>
      </c>
      <c r="G226" s="10">
        <f t="shared" si="41"/>
        <v>-1.8787584573687677E-2</v>
      </c>
      <c r="H226" s="6"/>
      <c r="I226" s="5">
        <f t="shared" si="37"/>
        <v>0</v>
      </c>
      <c r="J226" s="5">
        <v>10.97</v>
      </c>
      <c r="K226" s="5">
        <v>5109.9399999999996</v>
      </c>
      <c r="L226" s="5">
        <v>5477.53</v>
      </c>
      <c r="M226" s="17">
        <f t="shared" si="42"/>
        <v>-1.3489208633093441E-2</v>
      </c>
      <c r="N226" s="17">
        <f t="shared" si="43"/>
        <v>-1.8787275960198024E-2</v>
      </c>
      <c r="O226" s="6"/>
      <c r="P226" s="6">
        <f t="shared" si="38"/>
        <v>0</v>
      </c>
      <c r="Q226" s="6">
        <f t="shared" si="39"/>
        <v>0</v>
      </c>
      <c r="R226" s="6">
        <v>3342.15</v>
      </c>
      <c r="S226" s="6">
        <v>3737.96</v>
      </c>
      <c r="T226" s="19" t="e">
        <f t="shared" si="44"/>
        <v>#DIV/0!</v>
      </c>
      <c r="U226" s="19">
        <f t="shared" si="45"/>
        <v>-2.2819423567087105E-2</v>
      </c>
    </row>
    <row r="227" spans="1:21">
      <c r="A227" s="4">
        <v>41036</v>
      </c>
      <c r="B227" s="5">
        <f t="shared" si="36"/>
        <v>0</v>
      </c>
      <c r="C227" s="5">
        <v>9.32</v>
      </c>
      <c r="D227" s="5">
        <v>5140.51</v>
      </c>
      <c r="E227" s="5">
        <v>5510.3</v>
      </c>
      <c r="F227" s="10">
        <f t="shared" si="40"/>
        <v>4.3103448275862988E-3</v>
      </c>
      <c r="G227" s="10">
        <f t="shared" si="41"/>
        <v>5.9826235547775219E-3</v>
      </c>
      <c r="H227" s="6"/>
      <c r="I227" s="5">
        <f t="shared" si="37"/>
        <v>0</v>
      </c>
      <c r="J227" s="5">
        <v>10.99</v>
      </c>
      <c r="K227" s="5">
        <v>5140.51</v>
      </c>
      <c r="L227" s="5">
        <v>5510.3</v>
      </c>
      <c r="M227" s="17">
        <f t="shared" si="42"/>
        <v>1.8231540565176729E-3</v>
      </c>
      <c r="N227" s="17">
        <f t="shared" si="43"/>
        <v>5.9824577196603279E-3</v>
      </c>
      <c r="O227" s="6"/>
      <c r="P227" s="6">
        <f t="shared" si="38"/>
        <v>0</v>
      </c>
      <c r="Q227" s="6">
        <f t="shared" si="39"/>
        <v>0</v>
      </c>
      <c r="R227" s="6">
        <v>3360.2</v>
      </c>
      <c r="S227" s="6">
        <v>3758.16</v>
      </c>
      <c r="T227" s="19" t="e">
        <f t="shared" si="44"/>
        <v>#DIV/0!</v>
      </c>
      <c r="U227" s="19">
        <f t="shared" si="45"/>
        <v>5.4040171644424984E-3</v>
      </c>
    </row>
    <row r="228" spans="1:21">
      <c r="A228" s="4">
        <v>41037</v>
      </c>
      <c r="B228" s="5">
        <f t="shared" si="36"/>
        <v>0</v>
      </c>
      <c r="C228" s="5">
        <v>9.1199999999999992</v>
      </c>
      <c r="D228" s="5">
        <v>5028.67</v>
      </c>
      <c r="E228" s="5">
        <v>5390.41</v>
      </c>
      <c r="F228" s="10">
        <f t="shared" si="40"/>
        <v>-2.1459227467811259E-2</v>
      </c>
      <c r="G228" s="10">
        <f t="shared" si="41"/>
        <v>-2.175743607426095E-2</v>
      </c>
      <c r="H228" s="6"/>
      <c r="I228" s="5">
        <f t="shared" si="37"/>
        <v>0</v>
      </c>
      <c r="J228" s="5">
        <v>10.79</v>
      </c>
      <c r="K228" s="5">
        <v>5028.67</v>
      </c>
      <c r="L228" s="5">
        <v>5390.41</v>
      </c>
      <c r="M228" s="17">
        <f t="shared" si="42"/>
        <v>-1.8198362147406777E-2</v>
      </c>
      <c r="N228" s="17">
        <f t="shared" si="43"/>
        <v>-2.1756596135402928E-2</v>
      </c>
      <c r="O228" s="6"/>
      <c r="P228" s="6">
        <f t="shared" si="38"/>
        <v>0</v>
      </c>
      <c r="Q228" s="6">
        <f t="shared" si="39"/>
        <v>0</v>
      </c>
      <c r="R228" s="6">
        <v>3308.6</v>
      </c>
      <c r="S228" s="6">
        <v>3700.57</v>
      </c>
      <c r="T228" s="19" t="e">
        <f t="shared" si="44"/>
        <v>#DIV/0!</v>
      </c>
      <c r="U228" s="19">
        <f t="shared" si="45"/>
        <v>-1.5323988334716931E-2</v>
      </c>
    </row>
    <row r="229" spans="1:21">
      <c r="A229" s="4">
        <v>41038</v>
      </c>
      <c r="B229" s="5">
        <f t="shared" si="36"/>
        <v>0</v>
      </c>
      <c r="C229" s="5">
        <v>9.06</v>
      </c>
      <c r="D229" s="5">
        <v>4994.55</v>
      </c>
      <c r="E229" s="5">
        <v>5353.85</v>
      </c>
      <c r="F229" s="10">
        <f t="shared" si="40"/>
        <v>-6.5789473684209065E-3</v>
      </c>
      <c r="G229" s="10">
        <f t="shared" si="41"/>
        <v>-6.7824154377866819E-3</v>
      </c>
      <c r="H229" s="6"/>
      <c r="I229" s="5">
        <f t="shared" si="37"/>
        <v>0</v>
      </c>
      <c r="J229" s="5">
        <v>10.74</v>
      </c>
      <c r="K229" s="5">
        <v>4994.55</v>
      </c>
      <c r="L229" s="5">
        <v>5353.85</v>
      </c>
      <c r="M229" s="17">
        <f t="shared" si="42"/>
        <v>-4.633920296570837E-3</v>
      </c>
      <c r="N229" s="17">
        <f t="shared" si="43"/>
        <v>-6.7850942694589467E-3</v>
      </c>
      <c r="O229" s="6"/>
      <c r="P229" s="6">
        <f t="shared" si="38"/>
        <v>0</v>
      </c>
      <c r="Q229" s="6">
        <f t="shared" si="39"/>
        <v>0</v>
      </c>
      <c r="R229" s="6">
        <v>3250.05</v>
      </c>
      <c r="S229" s="6">
        <v>3635.08</v>
      </c>
      <c r="T229" s="19" t="e">
        <f t="shared" si="44"/>
        <v>#DIV/0!</v>
      </c>
      <c r="U229" s="19">
        <f t="shared" si="45"/>
        <v>-1.7697273663246582E-2</v>
      </c>
    </row>
    <row r="230" spans="1:21">
      <c r="A230" s="4">
        <v>41039</v>
      </c>
      <c r="B230" s="5">
        <f t="shared" si="36"/>
        <v>0</v>
      </c>
      <c r="C230" s="5">
        <v>9.07</v>
      </c>
      <c r="D230" s="5">
        <v>4985.29</v>
      </c>
      <c r="E230" s="5">
        <v>5343.92</v>
      </c>
      <c r="F230" s="10">
        <f t="shared" si="40"/>
        <v>1.1037527593817931E-3</v>
      </c>
      <c r="G230" s="10">
        <f t="shared" si="41"/>
        <v>-1.8547400468822417E-3</v>
      </c>
      <c r="H230" s="6"/>
      <c r="I230" s="5">
        <f t="shared" si="37"/>
        <v>0</v>
      </c>
      <c r="J230" s="5">
        <v>10.76</v>
      </c>
      <c r="K230" s="5">
        <v>4985.29</v>
      </c>
      <c r="L230" s="5">
        <v>5343.92</v>
      </c>
      <c r="M230" s="17">
        <f t="shared" si="42"/>
        <v>1.8621973929235924E-3</v>
      </c>
      <c r="N230" s="17">
        <f t="shared" si="43"/>
        <v>-1.8540208827622084E-3</v>
      </c>
      <c r="O230" s="6"/>
      <c r="P230" s="6">
        <f t="shared" si="38"/>
        <v>0</v>
      </c>
      <c r="Q230" s="6">
        <f t="shared" si="39"/>
        <v>0</v>
      </c>
      <c r="R230" s="6">
        <v>3258.95</v>
      </c>
      <c r="S230" s="6">
        <v>3646.52</v>
      </c>
      <c r="T230" s="19" t="e">
        <f t="shared" si="44"/>
        <v>#DIV/0!</v>
      </c>
      <c r="U230" s="19">
        <f t="shared" si="45"/>
        <v>3.1471109301584033E-3</v>
      </c>
    </row>
    <row r="231" spans="1:21">
      <c r="A231" s="4">
        <v>41040</v>
      </c>
      <c r="B231" s="5">
        <f t="shared" si="36"/>
        <v>0</v>
      </c>
      <c r="C231" s="5">
        <v>9</v>
      </c>
      <c r="D231" s="5">
        <v>4947.49</v>
      </c>
      <c r="E231" s="5">
        <v>5303.4</v>
      </c>
      <c r="F231" s="10">
        <f t="shared" si="40"/>
        <v>-7.717750826901959E-3</v>
      </c>
      <c r="G231" s="10">
        <f t="shared" si="41"/>
        <v>-7.5824488390545675E-3</v>
      </c>
      <c r="H231" s="6"/>
      <c r="I231" s="5">
        <f t="shared" si="37"/>
        <v>0</v>
      </c>
      <c r="J231" s="5">
        <v>10.7</v>
      </c>
      <c r="K231" s="5">
        <v>4947.49</v>
      </c>
      <c r="L231" s="5">
        <v>5303.4</v>
      </c>
      <c r="M231" s="17">
        <f t="shared" si="42"/>
        <v>-5.5762081784387352E-3</v>
      </c>
      <c r="N231" s="17">
        <f t="shared" si="43"/>
        <v>-7.5823071476283088E-3</v>
      </c>
      <c r="O231" s="6"/>
      <c r="P231" s="6">
        <f t="shared" si="38"/>
        <v>0</v>
      </c>
      <c r="Q231" s="6">
        <f t="shared" si="39"/>
        <v>0</v>
      </c>
      <c r="R231" s="6">
        <v>3234.7</v>
      </c>
      <c r="S231" s="6">
        <v>3619.36</v>
      </c>
      <c r="T231" s="19" t="e">
        <f t="shared" si="44"/>
        <v>#DIV/0!</v>
      </c>
      <c r="U231" s="19">
        <f t="shared" si="45"/>
        <v>-7.4481971852615736E-3</v>
      </c>
    </row>
    <row r="232" spans="1:21">
      <c r="A232" s="4">
        <v>41043</v>
      </c>
      <c r="B232" s="5">
        <f t="shared" si="36"/>
        <v>0</v>
      </c>
      <c r="C232" s="5">
        <v>8.9600000000000009</v>
      </c>
      <c r="D232" s="5">
        <v>4922.8500000000004</v>
      </c>
      <c r="E232" s="5">
        <v>5276.98</v>
      </c>
      <c r="F232" s="10">
        <f t="shared" si="40"/>
        <v>-4.444444444444362E-3</v>
      </c>
      <c r="G232" s="10">
        <f t="shared" si="41"/>
        <v>-4.9817098465135823E-3</v>
      </c>
      <c r="H232" s="6"/>
      <c r="I232" s="5">
        <f t="shared" si="37"/>
        <v>0</v>
      </c>
      <c r="J232" s="5">
        <v>10.63</v>
      </c>
      <c r="K232" s="5">
        <v>4922.8500000000004</v>
      </c>
      <c r="L232" s="5">
        <v>5276.98</v>
      </c>
      <c r="M232" s="17">
        <f t="shared" si="42"/>
        <v>-6.5420560747662115E-3</v>
      </c>
      <c r="N232" s="17">
        <f t="shared" si="43"/>
        <v>-4.9803031436140843E-3</v>
      </c>
      <c r="O232" s="6"/>
      <c r="P232" s="6">
        <f t="shared" si="38"/>
        <v>0</v>
      </c>
      <c r="Q232" s="6">
        <f t="shared" si="39"/>
        <v>0</v>
      </c>
      <c r="R232" s="6">
        <v>3176.6</v>
      </c>
      <c r="S232" s="6">
        <v>3554.74</v>
      </c>
      <c r="T232" s="19" t="e">
        <f t="shared" si="44"/>
        <v>#DIV/0!</v>
      </c>
      <c r="U232" s="19">
        <f t="shared" si="45"/>
        <v>-1.7853985234958736E-2</v>
      </c>
    </row>
    <row r="233" spans="1:21">
      <c r="A233" s="4">
        <v>41044</v>
      </c>
      <c r="B233" s="5">
        <f t="shared" si="36"/>
        <v>0</v>
      </c>
      <c r="C233" s="5">
        <v>9</v>
      </c>
      <c r="D233" s="5">
        <v>4958.8900000000003</v>
      </c>
      <c r="E233" s="5">
        <v>5315.61</v>
      </c>
      <c r="F233" s="10">
        <f t="shared" si="40"/>
        <v>4.4642857142855874E-3</v>
      </c>
      <c r="G233" s="10">
        <f t="shared" si="41"/>
        <v>7.3204749686373027E-3</v>
      </c>
      <c r="H233" s="6"/>
      <c r="I233" s="5">
        <f t="shared" si="37"/>
        <v>0</v>
      </c>
      <c r="J233" s="5">
        <v>10.68</v>
      </c>
      <c r="K233" s="5">
        <v>4958.8900000000003</v>
      </c>
      <c r="L233" s="5">
        <v>5315.61</v>
      </c>
      <c r="M233" s="17">
        <f t="shared" si="42"/>
        <v>4.7036688617121403E-3</v>
      </c>
      <c r="N233" s="17">
        <f t="shared" si="43"/>
        <v>7.3209624506129778E-3</v>
      </c>
      <c r="O233" s="6"/>
      <c r="P233" s="6">
        <f t="shared" si="38"/>
        <v>0</v>
      </c>
      <c r="Q233" s="6">
        <f t="shared" si="39"/>
        <v>0</v>
      </c>
      <c r="R233" s="6">
        <v>3206.3</v>
      </c>
      <c r="S233" s="6">
        <v>3587.98</v>
      </c>
      <c r="T233" s="19" t="e">
        <f t="shared" si="44"/>
        <v>#DIV/0!</v>
      </c>
      <c r="U233" s="19">
        <f t="shared" si="45"/>
        <v>9.3508948615088627E-3</v>
      </c>
    </row>
    <row r="234" spans="1:21">
      <c r="A234" s="4">
        <v>41045</v>
      </c>
      <c r="B234" s="5">
        <f t="shared" si="36"/>
        <v>0</v>
      </c>
      <c r="C234" s="5">
        <v>8.86</v>
      </c>
      <c r="D234" s="5">
        <v>4880.07</v>
      </c>
      <c r="E234" s="5">
        <v>5231.13</v>
      </c>
      <c r="F234" s="10">
        <f t="shared" si="40"/>
        <v>-1.5555555555555656E-2</v>
      </c>
      <c r="G234" s="10">
        <f t="shared" si="41"/>
        <v>-1.58928138068819E-2</v>
      </c>
      <c r="H234" s="6"/>
      <c r="I234" s="5">
        <f t="shared" si="37"/>
        <v>0</v>
      </c>
      <c r="J234" s="5">
        <v>10.53</v>
      </c>
      <c r="K234" s="5">
        <v>4880.07</v>
      </c>
      <c r="L234" s="5">
        <v>5231.13</v>
      </c>
      <c r="M234" s="17">
        <f t="shared" si="42"/>
        <v>-1.4044943820224698E-2</v>
      </c>
      <c r="N234" s="17">
        <f t="shared" si="43"/>
        <v>-1.5894686109189871E-2</v>
      </c>
      <c r="O234" s="6"/>
      <c r="P234" s="6">
        <f t="shared" si="38"/>
        <v>0</v>
      </c>
      <c r="Q234" s="6">
        <f t="shared" si="39"/>
        <v>0</v>
      </c>
      <c r="R234" s="6">
        <v>3169.85</v>
      </c>
      <c r="S234" s="6">
        <v>3547.21</v>
      </c>
      <c r="T234" s="19" t="e">
        <f t="shared" si="44"/>
        <v>#DIV/0!</v>
      </c>
      <c r="U234" s="19">
        <f t="shared" si="45"/>
        <v>-1.1362939592751364E-2</v>
      </c>
    </row>
    <row r="235" spans="1:21">
      <c r="A235" s="4">
        <v>41046</v>
      </c>
      <c r="B235" s="5">
        <f t="shared" si="36"/>
        <v>0</v>
      </c>
      <c r="C235" s="5">
        <v>8.89</v>
      </c>
      <c r="D235" s="5">
        <v>4888.01</v>
      </c>
      <c r="E235" s="5">
        <v>5239.63</v>
      </c>
      <c r="F235" s="10">
        <f t="shared" si="40"/>
        <v>3.3860045146727469E-3</v>
      </c>
      <c r="G235" s="10">
        <f t="shared" si="41"/>
        <v>1.6248879305236219E-3</v>
      </c>
      <c r="H235" s="6"/>
      <c r="I235" s="5">
        <f t="shared" si="37"/>
        <v>0</v>
      </c>
      <c r="J235" s="5">
        <v>10.56</v>
      </c>
      <c r="K235" s="5">
        <v>4888.01</v>
      </c>
      <c r="L235" s="5">
        <v>5239.63</v>
      </c>
      <c r="M235" s="17">
        <f t="shared" si="42"/>
        <v>2.8490028490029129E-3</v>
      </c>
      <c r="N235" s="17">
        <f t="shared" si="43"/>
        <v>1.6270258418424888E-3</v>
      </c>
      <c r="O235" s="6"/>
      <c r="P235" s="6">
        <f t="shared" si="38"/>
        <v>0</v>
      </c>
      <c r="Q235" s="6">
        <f t="shared" si="39"/>
        <v>0</v>
      </c>
      <c r="R235" s="6">
        <v>3182.55</v>
      </c>
      <c r="S235" s="6">
        <v>3561.41</v>
      </c>
      <c r="T235" s="19" t="e">
        <f t="shared" si="44"/>
        <v>#DIV/0!</v>
      </c>
      <c r="U235" s="19">
        <f t="shared" si="45"/>
        <v>4.0031461345677588E-3</v>
      </c>
    </row>
    <row r="236" spans="1:21">
      <c r="A236" s="4">
        <v>41047</v>
      </c>
      <c r="B236" s="5">
        <f t="shared" si="36"/>
        <v>0</v>
      </c>
      <c r="C236" s="5">
        <v>8.92</v>
      </c>
      <c r="D236" s="5">
        <v>4908.7299999999996</v>
      </c>
      <c r="E236" s="5">
        <v>5261.84</v>
      </c>
      <c r="F236" s="10">
        <f t="shared" si="40"/>
        <v>3.3745781777276829E-3</v>
      </c>
      <c r="G236" s="10">
        <f t="shared" si="41"/>
        <v>4.2388489263553986E-3</v>
      </c>
      <c r="H236" s="6"/>
      <c r="I236" s="5">
        <f t="shared" si="37"/>
        <v>0</v>
      </c>
      <c r="J236" s="5">
        <v>10.59</v>
      </c>
      <c r="K236" s="5">
        <v>4908.7299999999996</v>
      </c>
      <c r="L236" s="5">
        <v>5261.84</v>
      </c>
      <c r="M236" s="17">
        <f t="shared" si="42"/>
        <v>2.8409090909089496E-3</v>
      </c>
      <c r="N236" s="17">
        <f t="shared" si="43"/>
        <v>4.238943864681044E-3</v>
      </c>
      <c r="O236" s="6"/>
      <c r="P236" s="6">
        <f t="shared" si="38"/>
        <v>0</v>
      </c>
      <c r="Q236" s="6">
        <f t="shared" si="39"/>
        <v>0</v>
      </c>
      <c r="R236" s="6">
        <v>3190.25</v>
      </c>
      <c r="S236" s="6">
        <v>3570.04</v>
      </c>
      <c r="T236" s="19" t="e">
        <f t="shared" si="44"/>
        <v>#DIV/0!</v>
      </c>
      <c r="U236" s="19">
        <f t="shared" si="45"/>
        <v>2.423197553777845E-3</v>
      </c>
    </row>
    <row r="237" spans="1:21">
      <c r="A237" s="4">
        <v>41050</v>
      </c>
      <c r="B237" s="5">
        <f t="shared" si="36"/>
        <v>0</v>
      </c>
      <c r="C237" s="5">
        <v>8.9499999999999993</v>
      </c>
      <c r="D237" s="5">
        <v>4925.4799999999996</v>
      </c>
      <c r="E237" s="5">
        <v>5279.8</v>
      </c>
      <c r="F237" s="10">
        <f t="shared" si="40"/>
        <v>3.3632286995515237E-3</v>
      </c>
      <c r="G237" s="10">
        <f t="shared" si="41"/>
        <v>3.4132546789715779E-3</v>
      </c>
      <c r="H237" s="6"/>
      <c r="I237" s="5">
        <f t="shared" si="37"/>
        <v>0</v>
      </c>
      <c r="J237" s="5">
        <v>10.62</v>
      </c>
      <c r="K237" s="5">
        <v>4925.4799999999996</v>
      </c>
      <c r="L237" s="5">
        <v>5279.8</v>
      </c>
      <c r="M237" s="17">
        <f t="shared" si="42"/>
        <v>2.8328611898016387E-3</v>
      </c>
      <c r="N237" s="17">
        <f t="shared" si="43"/>
        <v>3.4122879033884335E-3</v>
      </c>
      <c r="O237" s="6"/>
      <c r="P237" s="6">
        <f t="shared" si="38"/>
        <v>0</v>
      </c>
      <c r="Q237" s="6">
        <f t="shared" si="39"/>
        <v>0</v>
      </c>
      <c r="R237" s="6">
        <v>3214.65</v>
      </c>
      <c r="S237" s="6">
        <v>3597.31</v>
      </c>
      <c r="T237" s="19" t="e">
        <f t="shared" si="44"/>
        <v>#DIV/0!</v>
      </c>
      <c r="U237" s="19">
        <f t="shared" si="45"/>
        <v>7.6385698759677823E-3</v>
      </c>
    </row>
    <row r="238" spans="1:21">
      <c r="A238" s="4">
        <v>41051</v>
      </c>
      <c r="B238" s="5">
        <f t="shared" si="36"/>
        <v>0</v>
      </c>
      <c r="C238" s="5">
        <v>8.89</v>
      </c>
      <c r="D238" s="5">
        <v>4880.0200000000004</v>
      </c>
      <c r="E238" s="5">
        <v>5231.07</v>
      </c>
      <c r="F238" s="10">
        <f t="shared" si="40"/>
        <v>-6.7039106145250216E-3</v>
      </c>
      <c r="G238" s="10">
        <f t="shared" si="41"/>
        <v>-9.2295162695557043E-3</v>
      </c>
      <c r="H238" s="6"/>
      <c r="I238" s="5">
        <f t="shared" si="37"/>
        <v>0</v>
      </c>
      <c r="J238" s="5">
        <v>10.57</v>
      </c>
      <c r="K238" s="5">
        <v>4880.0200000000004</v>
      </c>
      <c r="L238" s="5">
        <v>5231.07</v>
      </c>
      <c r="M238" s="17">
        <f t="shared" si="42"/>
        <v>-4.7080979284368496E-3</v>
      </c>
      <c r="N238" s="17">
        <f t="shared" si="43"/>
        <v>-9.2295573223318828E-3</v>
      </c>
      <c r="O238" s="6"/>
      <c r="P238" s="6">
        <f t="shared" si="38"/>
        <v>0</v>
      </c>
      <c r="Q238" s="6">
        <f t="shared" si="39"/>
        <v>0</v>
      </c>
      <c r="R238" s="6">
        <v>3190.85</v>
      </c>
      <c r="S238" s="6">
        <v>3570.7</v>
      </c>
      <c r="T238" s="19" t="e">
        <f t="shared" si="44"/>
        <v>#DIV/0!</v>
      </c>
      <c r="U238" s="19">
        <f t="shared" si="45"/>
        <v>-7.3971940144164083E-3</v>
      </c>
    </row>
    <row r="239" spans="1:21">
      <c r="A239" s="4">
        <v>41052</v>
      </c>
      <c r="B239" s="5">
        <f t="shared" si="36"/>
        <v>0</v>
      </c>
      <c r="C239" s="5">
        <v>8.84</v>
      </c>
      <c r="D239" s="5">
        <v>4853.8599999999997</v>
      </c>
      <c r="E239" s="5">
        <v>5203.03</v>
      </c>
      <c r="F239" s="10">
        <f t="shared" si="40"/>
        <v>-5.6242969628796935E-3</v>
      </c>
      <c r="G239" s="10">
        <f t="shared" si="41"/>
        <v>-5.3602800191929756E-3</v>
      </c>
      <c r="H239" s="6"/>
      <c r="I239" s="5">
        <f t="shared" si="37"/>
        <v>0</v>
      </c>
      <c r="J239" s="5">
        <v>10.51</v>
      </c>
      <c r="K239" s="5">
        <v>4853.8599999999997</v>
      </c>
      <c r="L239" s="5">
        <v>5203.03</v>
      </c>
      <c r="M239" s="17">
        <f t="shared" si="42"/>
        <v>-5.6764427625355385E-3</v>
      </c>
      <c r="N239" s="17">
        <f t="shared" si="43"/>
        <v>-5.3606337678945293E-3</v>
      </c>
      <c r="O239" s="6"/>
      <c r="P239" s="6">
        <f t="shared" si="38"/>
        <v>0</v>
      </c>
      <c r="Q239" s="6">
        <f t="shared" si="39"/>
        <v>0</v>
      </c>
      <c r="R239" s="6">
        <v>3174.05</v>
      </c>
      <c r="S239" s="6">
        <v>3551.87</v>
      </c>
      <c r="T239" s="19" t="e">
        <f t="shared" si="44"/>
        <v>#DIV/0!</v>
      </c>
      <c r="U239" s="19">
        <f t="shared" si="45"/>
        <v>-5.2734757890608996E-3</v>
      </c>
    </row>
    <row r="240" spans="1:21">
      <c r="A240" s="4">
        <v>41053</v>
      </c>
      <c r="B240" s="5">
        <f t="shared" si="36"/>
        <v>0</v>
      </c>
      <c r="C240" s="5">
        <v>8.9700000000000006</v>
      </c>
      <c r="D240" s="5">
        <v>4930.21</v>
      </c>
      <c r="E240" s="5">
        <v>5291.76</v>
      </c>
      <c r="F240" s="10">
        <f t="shared" si="40"/>
        <v>1.4705882352941346E-2</v>
      </c>
      <c r="G240" s="10">
        <f t="shared" si="41"/>
        <v>1.7053524580869395E-2</v>
      </c>
      <c r="H240" s="6"/>
      <c r="I240" s="5">
        <f t="shared" si="37"/>
        <v>0</v>
      </c>
      <c r="J240" s="5">
        <v>10.65</v>
      </c>
      <c r="K240" s="5">
        <v>4930.21</v>
      </c>
      <c r="L240" s="5">
        <v>5291.76</v>
      </c>
      <c r="M240" s="17">
        <f t="shared" si="42"/>
        <v>1.3320647002854402E-2</v>
      </c>
      <c r="N240" s="17">
        <f t="shared" si="43"/>
        <v>1.5729749106896396E-2</v>
      </c>
      <c r="O240" s="6"/>
      <c r="P240" s="6">
        <f t="shared" si="38"/>
        <v>0</v>
      </c>
      <c r="Q240" s="6">
        <f t="shared" si="39"/>
        <v>0</v>
      </c>
      <c r="R240" s="6">
        <v>3204.75</v>
      </c>
      <c r="S240" s="6">
        <v>3586.24</v>
      </c>
      <c r="T240" s="19" t="e">
        <f t="shared" si="44"/>
        <v>#DIV/0!</v>
      </c>
      <c r="U240" s="19">
        <f t="shared" si="45"/>
        <v>9.6765928933209011E-3</v>
      </c>
    </row>
    <row r="241" spans="1:21">
      <c r="A241" s="4">
        <v>41054</v>
      </c>
      <c r="B241" s="5">
        <f t="shared" si="36"/>
        <v>0</v>
      </c>
      <c r="C241" s="5">
        <v>8.9600000000000009</v>
      </c>
      <c r="D241" s="5">
        <v>4935.78</v>
      </c>
      <c r="E241" s="5">
        <v>5298.13</v>
      </c>
      <c r="F241" s="10">
        <f t="shared" si="40"/>
        <v>-1.1148272017836858E-3</v>
      </c>
      <c r="G241" s="10">
        <f t="shared" si="41"/>
        <v>1.2037582959165682E-3</v>
      </c>
      <c r="H241" s="6"/>
      <c r="I241" s="5">
        <f t="shared" si="37"/>
        <v>0</v>
      </c>
      <c r="J241" s="5">
        <v>10.65</v>
      </c>
      <c r="K241" s="5">
        <v>4935.78</v>
      </c>
      <c r="L241" s="5">
        <v>5298.13</v>
      </c>
      <c r="M241" s="17">
        <f t="shared" si="42"/>
        <v>0</v>
      </c>
      <c r="N241" s="17">
        <f t="shared" si="43"/>
        <v>1.129769320170837E-3</v>
      </c>
      <c r="O241" s="6"/>
      <c r="P241" s="6">
        <f t="shared" si="38"/>
        <v>0</v>
      </c>
      <c r="Q241" s="6">
        <f t="shared" si="39"/>
        <v>0</v>
      </c>
      <c r="R241" s="6">
        <v>3219.7</v>
      </c>
      <c r="S241" s="6">
        <v>3602.98</v>
      </c>
      <c r="T241" s="19" t="e">
        <f t="shared" si="44"/>
        <v>#DIV/0!</v>
      </c>
      <c r="U241" s="19">
        <f t="shared" si="45"/>
        <v>4.6678415276166785E-3</v>
      </c>
    </row>
    <row r="242" spans="1:21">
      <c r="A242" s="4">
        <v>41057</v>
      </c>
      <c r="B242" s="5">
        <f t="shared" si="36"/>
        <v>0</v>
      </c>
      <c r="C242" s="5">
        <v>9.08</v>
      </c>
      <c r="D242" s="5">
        <v>4998.13</v>
      </c>
      <c r="E242" s="5">
        <v>5365.05</v>
      </c>
      <c r="F242" s="10">
        <f t="shared" si="40"/>
        <v>1.3392857142856984E-2</v>
      </c>
      <c r="G242" s="10">
        <f t="shared" si="41"/>
        <v>1.2630871647166142E-2</v>
      </c>
      <c r="H242" s="6"/>
      <c r="I242" s="5">
        <f t="shared" si="37"/>
        <v>0</v>
      </c>
      <c r="J242" s="5">
        <v>10.79</v>
      </c>
      <c r="K242" s="5">
        <v>4998.13</v>
      </c>
      <c r="L242" s="5">
        <v>5365.05</v>
      </c>
      <c r="M242" s="17">
        <f t="shared" si="42"/>
        <v>1.3145539906103121E-2</v>
      </c>
      <c r="N242" s="17">
        <f t="shared" si="43"/>
        <v>1.2632248601031737E-2</v>
      </c>
      <c r="O242" s="6"/>
      <c r="P242" s="6">
        <f t="shared" si="38"/>
        <v>0</v>
      </c>
      <c r="Q242" s="6">
        <f t="shared" si="39"/>
        <v>0</v>
      </c>
      <c r="R242" s="6">
        <v>3252.2</v>
      </c>
      <c r="S242" s="6">
        <v>3639.45</v>
      </c>
      <c r="T242" s="19" t="e">
        <f t="shared" si="44"/>
        <v>#DIV/0!</v>
      </c>
      <c r="U242" s="19">
        <f t="shared" si="45"/>
        <v>1.0122176642668013E-2</v>
      </c>
    </row>
    <row r="243" spans="1:21">
      <c r="A243" s="4">
        <v>41058</v>
      </c>
      <c r="B243" s="5">
        <f t="shared" si="36"/>
        <v>0</v>
      </c>
      <c r="C243" s="5">
        <v>9.06</v>
      </c>
      <c r="D243" s="5">
        <v>5001.6000000000004</v>
      </c>
      <c r="E243" s="5">
        <v>5368.78</v>
      </c>
      <c r="F243" s="10">
        <f t="shared" si="40"/>
        <v>-2.2026431718060735E-3</v>
      </c>
      <c r="G243" s="10">
        <f t="shared" si="41"/>
        <v>6.9524049170088809E-4</v>
      </c>
      <c r="H243" s="6"/>
      <c r="I243" s="5">
        <f t="shared" si="37"/>
        <v>0</v>
      </c>
      <c r="J243" s="5">
        <v>10.79</v>
      </c>
      <c r="K243" s="5">
        <v>5001.6000000000004</v>
      </c>
      <c r="L243" s="5">
        <v>5368.78</v>
      </c>
      <c r="M243" s="17">
        <f t="shared" si="42"/>
        <v>0</v>
      </c>
      <c r="N243" s="17">
        <f t="shared" si="43"/>
        <v>6.9425965311031845E-4</v>
      </c>
      <c r="O243" s="6"/>
      <c r="P243" s="6">
        <f t="shared" si="38"/>
        <v>0</v>
      </c>
      <c r="Q243" s="6">
        <f t="shared" si="39"/>
        <v>0</v>
      </c>
      <c r="R243" s="6">
        <v>3253.6</v>
      </c>
      <c r="S243" s="6">
        <v>3641.06</v>
      </c>
      <c r="T243" s="19" t="e">
        <f t="shared" si="44"/>
        <v>#DIV/0!</v>
      </c>
      <c r="U243" s="19">
        <f t="shared" si="45"/>
        <v>4.4237453461382081E-4</v>
      </c>
    </row>
    <row r="244" spans="1:21">
      <c r="A244" s="4">
        <v>41059</v>
      </c>
      <c r="B244" s="5">
        <f t="shared" si="36"/>
        <v>0</v>
      </c>
      <c r="C244" s="5">
        <v>9</v>
      </c>
      <c r="D244" s="5">
        <v>4954.92</v>
      </c>
      <c r="E244" s="5">
        <v>5318.67</v>
      </c>
      <c r="F244" s="10">
        <f t="shared" si="40"/>
        <v>-6.6225165562914245E-3</v>
      </c>
      <c r="G244" s="10">
        <f t="shared" si="41"/>
        <v>-9.3335916167173183E-3</v>
      </c>
      <c r="H244" s="6"/>
      <c r="I244" s="5">
        <f t="shared" si="37"/>
        <v>0</v>
      </c>
      <c r="J244" s="5">
        <v>10.71</v>
      </c>
      <c r="K244" s="5">
        <v>4954.92</v>
      </c>
      <c r="L244" s="5">
        <v>5318.67</v>
      </c>
      <c r="M244" s="17">
        <f t="shared" si="42"/>
        <v>-7.4142724745133171E-3</v>
      </c>
      <c r="N244" s="17">
        <f t="shared" si="43"/>
        <v>-9.3330134357005878E-3</v>
      </c>
      <c r="O244" s="6"/>
      <c r="P244" s="6">
        <f t="shared" si="38"/>
        <v>0</v>
      </c>
      <c r="Q244" s="6">
        <f t="shared" si="39"/>
        <v>0</v>
      </c>
      <c r="R244" s="6">
        <v>3214.6</v>
      </c>
      <c r="S244" s="6">
        <v>3597.39</v>
      </c>
      <c r="T244" s="19" t="e">
        <f t="shared" si="44"/>
        <v>#DIV/0!</v>
      </c>
      <c r="U244" s="19">
        <f t="shared" si="45"/>
        <v>-1.1993760058883973E-2</v>
      </c>
    </row>
    <row r="245" spans="1:21">
      <c r="A245" s="4">
        <v>41060</v>
      </c>
      <c r="B245" s="5">
        <f t="shared" si="36"/>
        <v>0</v>
      </c>
      <c r="C245" s="5">
        <v>8.98</v>
      </c>
      <c r="D245" s="5">
        <v>4942.13</v>
      </c>
      <c r="E245" s="5">
        <v>5314.41</v>
      </c>
      <c r="F245" s="10">
        <f t="shared" si="40"/>
        <v>-2.2222222222221255E-3</v>
      </c>
      <c r="G245" s="10">
        <f t="shared" si="41"/>
        <v>-8.0095211772868158E-4</v>
      </c>
      <c r="H245" s="6"/>
      <c r="I245" s="5">
        <f t="shared" si="37"/>
        <v>0</v>
      </c>
      <c r="J245" s="5">
        <v>10.73</v>
      </c>
      <c r="K245" s="5">
        <v>4942.13</v>
      </c>
      <c r="L245" s="5">
        <v>5314.41</v>
      </c>
      <c r="M245" s="17">
        <f t="shared" si="42"/>
        <v>1.8674136321195078E-3</v>
      </c>
      <c r="N245" s="17">
        <f t="shared" si="43"/>
        <v>-2.581272755160513E-3</v>
      </c>
      <c r="O245" s="6"/>
      <c r="P245" s="6">
        <f t="shared" si="38"/>
        <v>0</v>
      </c>
      <c r="Q245" s="6">
        <f t="shared" si="39"/>
        <v>0</v>
      </c>
      <c r="R245" s="6">
        <v>3212.5</v>
      </c>
      <c r="S245" s="6">
        <v>3595.07</v>
      </c>
      <c r="T245" s="19" t="e">
        <f t="shared" si="44"/>
        <v>#DIV/0!</v>
      </c>
      <c r="U245" s="19">
        <f t="shared" si="45"/>
        <v>-6.4491200564842366E-4</v>
      </c>
    </row>
    <row r="246" spans="1:21">
      <c r="A246" s="4">
        <v>41061</v>
      </c>
      <c r="B246" s="5">
        <f t="shared" si="36"/>
        <v>0</v>
      </c>
      <c r="C246" s="5">
        <v>8.84</v>
      </c>
      <c r="D246" s="5">
        <v>4856.04</v>
      </c>
      <c r="E246" s="5">
        <v>5221.83</v>
      </c>
      <c r="F246" s="10">
        <f t="shared" si="40"/>
        <v>-1.5590200445434355E-2</v>
      </c>
      <c r="G246" s="10">
        <f t="shared" si="41"/>
        <v>-1.7420560325605239E-2</v>
      </c>
      <c r="H246" s="6"/>
      <c r="I246" s="5">
        <f t="shared" si="37"/>
        <v>0</v>
      </c>
      <c r="J246" s="5">
        <v>10.57</v>
      </c>
      <c r="K246" s="5">
        <v>4856.04</v>
      </c>
      <c r="L246" s="5">
        <v>5221.83</v>
      </c>
      <c r="M246" s="17">
        <f t="shared" si="42"/>
        <v>-1.491146318732528E-2</v>
      </c>
      <c r="N246" s="17">
        <f t="shared" si="43"/>
        <v>-1.7419614619607393E-2</v>
      </c>
      <c r="O246" s="6"/>
      <c r="P246" s="6">
        <f t="shared" si="38"/>
        <v>0</v>
      </c>
      <c r="Q246" s="6">
        <f t="shared" si="39"/>
        <v>0</v>
      </c>
      <c r="R246" s="6">
        <v>3160.9</v>
      </c>
      <c r="S246" s="6">
        <v>3537.32</v>
      </c>
      <c r="T246" s="19" t="e">
        <f t="shared" si="44"/>
        <v>#DIV/0!</v>
      </c>
      <c r="U246" s="19">
        <f t="shared" si="45"/>
        <v>-1.6063664963408275E-2</v>
      </c>
    </row>
    <row r="247" spans="1:21">
      <c r="A247" s="4">
        <v>41064</v>
      </c>
      <c r="B247" s="5">
        <f t="shared" si="36"/>
        <v>0</v>
      </c>
      <c r="C247" s="5">
        <v>8.83</v>
      </c>
      <c r="D247" s="5">
        <v>4861.3500000000004</v>
      </c>
      <c r="E247" s="5">
        <v>5227.54</v>
      </c>
      <c r="F247" s="10">
        <f t="shared" si="40"/>
        <v>-1.1312217194570096E-3</v>
      </c>
      <c r="G247" s="10">
        <f t="shared" si="41"/>
        <v>1.0934863831262298E-3</v>
      </c>
      <c r="H247" s="6"/>
      <c r="I247" s="5">
        <f t="shared" si="37"/>
        <v>0</v>
      </c>
      <c r="J247" s="5">
        <v>10.54</v>
      </c>
      <c r="K247" s="5">
        <v>4861.3500000000004</v>
      </c>
      <c r="L247" s="5">
        <v>5227.54</v>
      </c>
      <c r="M247" s="17">
        <f t="shared" si="42"/>
        <v>-2.8382213812678803E-3</v>
      </c>
      <c r="N247" s="17">
        <f t="shared" si="43"/>
        <v>1.093483579212684E-3</v>
      </c>
      <c r="O247" s="6"/>
      <c r="P247" s="6">
        <f t="shared" si="38"/>
        <v>0</v>
      </c>
      <c r="Q247" s="6">
        <f t="shared" si="39"/>
        <v>0</v>
      </c>
      <c r="R247" s="6">
        <v>3160.45</v>
      </c>
      <c r="S247" s="6">
        <v>3537.44</v>
      </c>
      <c r="T247" s="19" t="e">
        <f t="shared" si="44"/>
        <v>#DIV/0!</v>
      </c>
      <c r="U247" s="19">
        <f t="shared" si="45"/>
        <v>3.3923987651673926E-5</v>
      </c>
    </row>
    <row r="248" spans="1:21">
      <c r="A248" s="4">
        <v>41065</v>
      </c>
      <c r="B248" s="5">
        <f t="shared" si="36"/>
        <v>0</v>
      </c>
      <c r="C248" s="5">
        <v>8.86</v>
      </c>
      <c r="D248" s="5">
        <v>4873.1899999999996</v>
      </c>
      <c r="E248" s="5">
        <v>5240.28</v>
      </c>
      <c r="F248" s="10">
        <f t="shared" si="40"/>
        <v>3.3975084937711841E-3</v>
      </c>
      <c r="G248" s="10">
        <f t="shared" si="41"/>
        <v>2.4370927816907972E-3</v>
      </c>
      <c r="H248" s="6"/>
      <c r="I248" s="5">
        <f t="shared" si="37"/>
        <v>0</v>
      </c>
      <c r="J248" s="5">
        <v>10.57</v>
      </c>
      <c r="K248" s="5">
        <v>4873.1899999999996</v>
      </c>
      <c r="L248" s="5">
        <v>5240.28</v>
      </c>
      <c r="M248" s="17">
        <f t="shared" si="42"/>
        <v>2.8462998102467552E-3</v>
      </c>
      <c r="N248" s="17">
        <f t="shared" si="43"/>
        <v>2.4355374535878216E-3</v>
      </c>
      <c r="O248" s="6"/>
      <c r="P248" s="6">
        <f t="shared" si="38"/>
        <v>0</v>
      </c>
      <c r="Q248" s="6">
        <f t="shared" si="39"/>
        <v>0</v>
      </c>
      <c r="R248" s="6">
        <v>3163</v>
      </c>
      <c r="S248" s="6">
        <v>3540.28</v>
      </c>
      <c r="T248" s="19" t="e">
        <f t="shared" si="44"/>
        <v>#DIV/0!</v>
      </c>
      <c r="U248" s="19">
        <f t="shared" si="45"/>
        <v>8.0284047220602339E-4</v>
      </c>
    </row>
    <row r="249" spans="1:21">
      <c r="A249" s="4">
        <v>41066</v>
      </c>
      <c r="B249" s="5">
        <f t="shared" si="36"/>
        <v>0</v>
      </c>
      <c r="C249" s="5">
        <v>9.07</v>
      </c>
      <c r="D249" s="5">
        <v>5000.38</v>
      </c>
      <c r="E249" s="5">
        <v>5377.04</v>
      </c>
      <c r="F249" s="10">
        <f t="shared" si="40"/>
        <v>2.3702031602709006E-2</v>
      </c>
      <c r="G249" s="10">
        <f t="shared" si="41"/>
        <v>2.6097842100040403E-2</v>
      </c>
      <c r="H249" s="6"/>
      <c r="I249" s="5">
        <f t="shared" si="37"/>
        <v>0</v>
      </c>
      <c r="J249" s="5">
        <v>10.8</v>
      </c>
      <c r="K249" s="5">
        <v>5000.38</v>
      </c>
      <c r="L249" s="5">
        <v>5377.04</v>
      </c>
      <c r="M249" s="17">
        <f t="shared" si="42"/>
        <v>2.1759697256386046E-2</v>
      </c>
      <c r="N249" s="17">
        <f t="shared" si="43"/>
        <v>2.6099946852062184E-2</v>
      </c>
      <c r="O249" s="6"/>
      <c r="P249" s="6">
        <f t="shared" si="38"/>
        <v>0</v>
      </c>
      <c r="Q249" s="6">
        <f t="shared" si="39"/>
        <v>0</v>
      </c>
      <c r="R249" s="6">
        <v>3226.8</v>
      </c>
      <c r="S249" s="6">
        <v>3611.69</v>
      </c>
      <c r="T249" s="19" t="e">
        <f t="shared" si="44"/>
        <v>#DIV/0!</v>
      </c>
      <c r="U249" s="19">
        <f t="shared" si="45"/>
        <v>2.0170720959924004E-2</v>
      </c>
    </row>
    <row r="250" spans="1:21">
      <c r="A250" s="4">
        <v>41067</v>
      </c>
      <c r="B250" s="5">
        <f t="shared" si="36"/>
        <v>0</v>
      </c>
      <c r="C250" s="5">
        <v>9.17</v>
      </c>
      <c r="D250" s="5">
        <v>5052.7299999999996</v>
      </c>
      <c r="E250" s="5">
        <v>5436.34</v>
      </c>
      <c r="F250" s="10">
        <f t="shared" si="40"/>
        <v>1.1025358324145529E-2</v>
      </c>
      <c r="G250" s="10">
        <f t="shared" si="41"/>
        <v>1.1028372487465354E-2</v>
      </c>
      <c r="H250" s="6"/>
      <c r="I250" s="5">
        <f t="shared" si="37"/>
        <v>0</v>
      </c>
      <c r="J250" s="5">
        <v>10.92</v>
      </c>
      <c r="K250" s="5">
        <v>5052.7299999999996</v>
      </c>
      <c r="L250" s="5">
        <v>5436.34</v>
      </c>
      <c r="M250" s="17">
        <f t="shared" si="42"/>
        <v>1.1111111111111072E-2</v>
      </c>
      <c r="N250" s="17">
        <f t="shared" si="43"/>
        <v>1.046920434046994E-2</v>
      </c>
      <c r="O250" s="6"/>
      <c r="P250" s="6">
        <f t="shared" si="38"/>
        <v>0</v>
      </c>
      <c r="Q250" s="6">
        <f t="shared" si="39"/>
        <v>0</v>
      </c>
      <c r="R250" s="6">
        <v>3250.05</v>
      </c>
      <c r="S250" s="6">
        <v>3637.73</v>
      </c>
      <c r="T250" s="19" t="e">
        <f t="shared" si="44"/>
        <v>#DIV/0!</v>
      </c>
      <c r="U250" s="19">
        <f t="shared" si="45"/>
        <v>7.2099211172609312E-3</v>
      </c>
    </row>
    <row r="251" spans="1:21">
      <c r="A251" s="4">
        <v>41068</v>
      </c>
      <c r="B251" s="5">
        <f t="shared" si="36"/>
        <v>0</v>
      </c>
      <c r="C251" s="5">
        <v>9.1999999999999993</v>
      </c>
      <c r="D251" s="5">
        <v>5073.3</v>
      </c>
      <c r="E251" s="5">
        <v>5458.69</v>
      </c>
      <c r="F251" s="10">
        <f t="shared" si="40"/>
        <v>3.2715376226826187E-3</v>
      </c>
      <c r="G251" s="10">
        <f t="shared" si="41"/>
        <v>4.1112218882555229E-3</v>
      </c>
      <c r="H251" s="6"/>
      <c r="I251" s="5">
        <f t="shared" si="37"/>
        <v>0</v>
      </c>
      <c r="J251" s="5">
        <v>10.94</v>
      </c>
      <c r="K251" s="5">
        <v>5073.3</v>
      </c>
      <c r="L251" s="5">
        <v>5458.69</v>
      </c>
      <c r="M251" s="17">
        <f t="shared" si="42"/>
        <v>1.831501831501825E-3</v>
      </c>
      <c r="N251" s="17">
        <f t="shared" si="43"/>
        <v>4.0710665323500095E-3</v>
      </c>
      <c r="O251" s="6"/>
      <c r="P251" s="6">
        <f t="shared" si="38"/>
        <v>0</v>
      </c>
      <c r="Q251" s="6">
        <f t="shared" si="39"/>
        <v>0</v>
      </c>
      <c r="R251" s="6">
        <v>3257.65</v>
      </c>
      <c r="S251" s="6">
        <v>3646.21</v>
      </c>
      <c r="T251" s="19" t="e">
        <f t="shared" si="44"/>
        <v>#DIV/0!</v>
      </c>
      <c r="U251" s="19">
        <f t="shared" si="45"/>
        <v>2.3311240801269228E-3</v>
      </c>
    </row>
    <row r="252" spans="1:21">
      <c r="A252" s="4">
        <v>41071</v>
      </c>
      <c r="B252" s="5">
        <f t="shared" si="36"/>
        <v>0</v>
      </c>
      <c r="C252" s="5">
        <v>9.17</v>
      </c>
      <c r="D252" s="5">
        <v>5054.8500000000004</v>
      </c>
      <c r="E252" s="5">
        <v>5445.63</v>
      </c>
      <c r="F252" s="10">
        <f t="shared" si="40"/>
        <v>-3.260869565217317E-3</v>
      </c>
      <c r="G252" s="10">
        <f t="shared" si="41"/>
        <v>-2.3925154203663368E-3</v>
      </c>
      <c r="H252" s="6"/>
      <c r="I252" s="5">
        <f t="shared" si="37"/>
        <v>0</v>
      </c>
      <c r="J252" s="5">
        <v>10.91</v>
      </c>
      <c r="K252" s="5">
        <v>5054.8500000000004</v>
      </c>
      <c r="L252" s="5">
        <v>5445.63</v>
      </c>
      <c r="M252" s="17">
        <f t="shared" si="42"/>
        <v>-2.7422303473491061E-3</v>
      </c>
      <c r="N252" s="17">
        <f t="shared" si="43"/>
        <v>-3.63668618059243E-3</v>
      </c>
      <c r="O252" s="6"/>
      <c r="P252" s="6">
        <f t="shared" si="38"/>
        <v>0</v>
      </c>
      <c r="Q252" s="6">
        <f t="shared" si="39"/>
        <v>0</v>
      </c>
      <c r="R252" s="6">
        <v>3253.95</v>
      </c>
      <c r="S252" s="6">
        <v>3642.11</v>
      </c>
      <c r="T252" s="19" t="e">
        <f t="shared" si="44"/>
        <v>#DIV/0!</v>
      </c>
      <c r="U252" s="19">
        <f t="shared" si="45"/>
        <v>-1.1244552562797994E-3</v>
      </c>
    </row>
    <row r="253" spans="1:21">
      <c r="A253" s="4">
        <v>41072</v>
      </c>
      <c r="B253" s="5">
        <f t="shared" si="36"/>
        <v>0</v>
      </c>
      <c r="C253" s="5">
        <v>9.24</v>
      </c>
      <c r="D253" s="5">
        <v>5116.28</v>
      </c>
      <c r="E253" s="5">
        <v>5511.82</v>
      </c>
      <c r="F253" s="10">
        <f t="shared" si="40"/>
        <v>7.6335877862596657E-3</v>
      </c>
      <c r="G253" s="10">
        <f t="shared" si="41"/>
        <v>1.215470019079512E-2</v>
      </c>
      <c r="H253" s="6"/>
      <c r="I253" s="5">
        <f t="shared" si="37"/>
        <v>0</v>
      </c>
      <c r="J253" s="5">
        <v>11</v>
      </c>
      <c r="K253" s="5">
        <v>5116.28</v>
      </c>
      <c r="L253" s="5">
        <v>5511.82</v>
      </c>
      <c r="M253" s="17">
        <f t="shared" si="42"/>
        <v>8.2493125572868919E-3</v>
      </c>
      <c r="N253" s="17">
        <f t="shared" si="43"/>
        <v>1.2152685045055511E-2</v>
      </c>
      <c r="O253" s="6"/>
      <c r="P253" s="6">
        <f t="shared" si="38"/>
        <v>0</v>
      </c>
      <c r="Q253" s="6">
        <f t="shared" si="39"/>
        <v>0</v>
      </c>
      <c r="R253" s="6">
        <v>3273.45</v>
      </c>
      <c r="S253" s="6">
        <v>3663.91</v>
      </c>
      <c r="T253" s="19" t="e">
        <f t="shared" si="44"/>
        <v>#DIV/0!</v>
      </c>
      <c r="U253" s="19">
        <f t="shared" si="45"/>
        <v>5.9855413482843289E-3</v>
      </c>
    </row>
    <row r="254" spans="1:21">
      <c r="A254" s="4">
        <v>41073</v>
      </c>
      <c r="B254" s="5">
        <f t="shared" si="36"/>
        <v>0</v>
      </c>
      <c r="C254" s="5">
        <v>9.24</v>
      </c>
      <c r="D254" s="5">
        <v>5120.29</v>
      </c>
      <c r="E254" s="5">
        <v>5516.14</v>
      </c>
      <c r="F254" s="10">
        <f t="shared" si="40"/>
        <v>0</v>
      </c>
      <c r="G254" s="10">
        <f t="shared" si="41"/>
        <v>7.8377015214581292E-4</v>
      </c>
      <c r="H254" s="6"/>
      <c r="I254" s="5">
        <f t="shared" si="37"/>
        <v>0</v>
      </c>
      <c r="J254" s="5">
        <v>10.97</v>
      </c>
      <c r="K254" s="5">
        <v>5120.29</v>
      </c>
      <c r="L254" s="5">
        <v>5516.14</v>
      </c>
      <c r="M254" s="17">
        <f t="shared" si="42"/>
        <v>-2.7272727272726893E-3</v>
      </c>
      <c r="N254" s="17">
        <f t="shared" si="43"/>
        <v>7.837725847685828E-4</v>
      </c>
      <c r="O254" s="6"/>
      <c r="P254" s="6">
        <f t="shared" si="38"/>
        <v>0</v>
      </c>
      <c r="Q254" s="6">
        <f t="shared" si="39"/>
        <v>0</v>
      </c>
      <c r="R254" s="6">
        <v>3276.5</v>
      </c>
      <c r="S254" s="6">
        <v>3667.32</v>
      </c>
      <c r="T254" s="19" t="e">
        <f t="shared" si="44"/>
        <v>#DIV/0!</v>
      </c>
      <c r="U254" s="19">
        <f t="shared" si="45"/>
        <v>9.3069971696913001E-4</v>
      </c>
    </row>
    <row r="255" spans="1:21">
      <c r="A255" s="4">
        <v>41074</v>
      </c>
      <c r="B255" s="5">
        <f t="shared" si="36"/>
        <v>0</v>
      </c>
      <c r="C255" s="5">
        <v>9.1300000000000008</v>
      </c>
      <c r="D255" s="5">
        <v>5052.6000000000004</v>
      </c>
      <c r="E255" s="5">
        <v>5446.67</v>
      </c>
      <c r="F255" s="10">
        <f t="shared" si="40"/>
        <v>-1.1904761904761862E-2</v>
      </c>
      <c r="G255" s="10">
        <f t="shared" si="41"/>
        <v>-1.2593951567581696E-2</v>
      </c>
      <c r="H255" s="6"/>
      <c r="I255" s="5">
        <f t="shared" si="37"/>
        <v>0</v>
      </c>
      <c r="J255" s="5">
        <v>10.85</v>
      </c>
      <c r="K255" s="5">
        <v>5052.6000000000004</v>
      </c>
      <c r="L255" s="5">
        <v>5446.67</v>
      </c>
      <c r="M255" s="17">
        <f t="shared" si="42"/>
        <v>-1.0938924339106704E-2</v>
      </c>
      <c r="N255" s="17">
        <f t="shared" si="43"/>
        <v>-1.3219954338523743E-2</v>
      </c>
      <c r="O255" s="6"/>
      <c r="P255" s="6">
        <f t="shared" si="38"/>
        <v>0</v>
      </c>
      <c r="Q255" s="6">
        <f t="shared" si="39"/>
        <v>0</v>
      </c>
      <c r="R255" s="6">
        <v>3241.9</v>
      </c>
      <c r="S255" s="6">
        <v>3628.58</v>
      </c>
      <c r="T255" s="19" t="e">
        <f t="shared" si="44"/>
        <v>#DIV/0!</v>
      </c>
      <c r="U255" s="19">
        <f t="shared" si="45"/>
        <v>-1.0563572308934122E-2</v>
      </c>
    </row>
    <row r="256" spans="1:21">
      <c r="A256" s="4">
        <v>41075</v>
      </c>
      <c r="B256" s="5">
        <f t="shared" si="36"/>
        <v>0</v>
      </c>
      <c r="C256" s="5">
        <v>9.25</v>
      </c>
      <c r="D256" s="5">
        <v>5131.16</v>
      </c>
      <c r="E256" s="5">
        <v>5531.36</v>
      </c>
      <c r="F256" s="10">
        <f t="shared" si="40"/>
        <v>1.3143483023001057E-2</v>
      </c>
      <c r="G256" s="10">
        <f t="shared" si="41"/>
        <v>1.5548950092441727E-2</v>
      </c>
      <c r="H256" s="6"/>
      <c r="I256" s="5">
        <f t="shared" si="37"/>
        <v>0</v>
      </c>
      <c r="J256" s="5">
        <v>10.97</v>
      </c>
      <c r="K256" s="5">
        <v>5131.16</v>
      </c>
      <c r="L256" s="5">
        <v>5531.36</v>
      </c>
      <c r="M256" s="17">
        <f t="shared" si="42"/>
        <v>1.1059907834101379E-2</v>
      </c>
      <c r="N256" s="17">
        <f t="shared" si="43"/>
        <v>1.5548430511023836E-2</v>
      </c>
      <c r="O256" s="6"/>
      <c r="P256" s="6">
        <f t="shared" si="38"/>
        <v>0</v>
      </c>
      <c r="Q256" s="6">
        <f t="shared" si="39"/>
        <v>0</v>
      </c>
      <c r="R256" s="6">
        <v>3261.8</v>
      </c>
      <c r="S256" s="6">
        <v>3651.16</v>
      </c>
      <c r="T256" s="19" t="e">
        <f t="shared" si="44"/>
        <v>#DIV/0!</v>
      </c>
      <c r="U256" s="19">
        <f t="shared" si="45"/>
        <v>6.2228199460945266E-3</v>
      </c>
    </row>
    <row r="257" spans="1:21">
      <c r="A257" s="4">
        <v>41078</v>
      </c>
      <c r="B257" s="5">
        <f t="shared" si="36"/>
        <v>0</v>
      </c>
      <c r="C257" s="5">
        <v>9.11</v>
      </c>
      <c r="D257" s="5">
        <v>5053.43</v>
      </c>
      <c r="E257" s="5">
        <v>5447.57</v>
      </c>
      <c r="F257" s="10">
        <f t="shared" si="40"/>
        <v>-1.5135135135135203E-2</v>
      </c>
      <c r="G257" s="10">
        <f t="shared" si="41"/>
        <v>-1.5148173324462721E-2</v>
      </c>
      <c r="H257" s="6"/>
      <c r="I257" s="5">
        <f t="shared" si="37"/>
        <v>0</v>
      </c>
      <c r="J257" s="5">
        <v>10.82</v>
      </c>
      <c r="K257" s="5">
        <v>5053.43</v>
      </c>
      <c r="L257" s="5">
        <v>5447.57</v>
      </c>
      <c r="M257" s="17">
        <f t="shared" si="42"/>
        <v>-1.3673655423883324E-2</v>
      </c>
      <c r="N257" s="17">
        <f t="shared" si="43"/>
        <v>-1.5148621364369785E-2</v>
      </c>
      <c r="O257" s="6"/>
      <c r="P257" s="6">
        <f t="shared" si="38"/>
        <v>0</v>
      </c>
      <c r="Q257" s="6">
        <f t="shared" si="39"/>
        <v>0</v>
      </c>
      <c r="R257" s="6">
        <v>3219.4</v>
      </c>
      <c r="S257" s="6">
        <v>3603.69</v>
      </c>
      <c r="T257" s="19" t="e">
        <f t="shared" si="44"/>
        <v>#DIV/0!</v>
      </c>
      <c r="U257" s="19">
        <f t="shared" si="45"/>
        <v>-1.3001347516953476E-2</v>
      </c>
    </row>
    <row r="258" spans="1:21">
      <c r="A258" s="4">
        <v>41079</v>
      </c>
      <c r="B258" s="5">
        <f t="shared" si="36"/>
        <v>0</v>
      </c>
      <c r="C258" s="5">
        <v>9.14</v>
      </c>
      <c r="D258" s="5">
        <v>5094.21</v>
      </c>
      <c r="E258" s="5">
        <v>5491.52</v>
      </c>
      <c r="F258" s="10">
        <f t="shared" si="40"/>
        <v>3.293084522502765E-3</v>
      </c>
      <c r="G258" s="10">
        <f t="shared" si="41"/>
        <v>8.0678173938106834E-3</v>
      </c>
      <c r="H258" s="6"/>
      <c r="I258" s="5">
        <f t="shared" si="37"/>
        <v>0</v>
      </c>
      <c r="J258" s="5">
        <v>10.87</v>
      </c>
      <c r="K258" s="5">
        <v>5094.21</v>
      </c>
      <c r="L258" s="5">
        <v>5491.52</v>
      </c>
      <c r="M258" s="17">
        <f t="shared" si="42"/>
        <v>4.6210720887245316E-3</v>
      </c>
      <c r="N258" s="17">
        <f t="shared" si="43"/>
        <v>8.0697664754434406E-3</v>
      </c>
      <c r="O258" s="6"/>
      <c r="P258" s="6">
        <f t="shared" si="38"/>
        <v>0</v>
      </c>
      <c r="Q258" s="6">
        <f t="shared" si="39"/>
        <v>0</v>
      </c>
      <c r="R258" s="6">
        <v>3231.75</v>
      </c>
      <c r="S258" s="6">
        <v>3617.49</v>
      </c>
      <c r="T258" s="19" t="e">
        <f t="shared" si="44"/>
        <v>#DIV/0!</v>
      </c>
      <c r="U258" s="19">
        <f t="shared" si="45"/>
        <v>3.829408189938599E-3</v>
      </c>
    </row>
    <row r="259" spans="1:21">
      <c r="A259" s="4">
        <v>41080</v>
      </c>
      <c r="B259" s="5">
        <f t="shared" ref="B259:B322" si="46">B258</f>
        <v>0</v>
      </c>
      <c r="C259" s="5">
        <v>9.19</v>
      </c>
      <c r="D259" s="5">
        <v>5116.08</v>
      </c>
      <c r="E259" s="5">
        <v>5515.1</v>
      </c>
      <c r="F259" s="10">
        <f t="shared" si="40"/>
        <v>5.4704595185994798E-3</v>
      </c>
      <c r="G259" s="10">
        <f t="shared" si="41"/>
        <v>4.2938931297709093E-3</v>
      </c>
      <c r="H259" s="6"/>
      <c r="I259" s="5">
        <f t="shared" ref="I259:I322" si="47">I258</f>
        <v>0</v>
      </c>
      <c r="J259" s="5">
        <v>10.93</v>
      </c>
      <c r="K259" s="5">
        <v>5116.08</v>
      </c>
      <c r="L259" s="5">
        <v>5515.1</v>
      </c>
      <c r="M259" s="17">
        <f t="shared" si="42"/>
        <v>5.5197792088317321E-3</v>
      </c>
      <c r="N259" s="17">
        <f t="shared" si="43"/>
        <v>4.2931092357794132E-3</v>
      </c>
      <c r="O259" s="6"/>
      <c r="P259" s="6">
        <f t="shared" ref="P259:P322" si="48">P258</f>
        <v>0</v>
      </c>
      <c r="Q259" s="6">
        <f t="shared" ref="Q259:Q322" si="49">Q258</f>
        <v>0</v>
      </c>
      <c r="R259" s="6">
        <v>3267.1</v>
      </c>
      <c r="S259" s="6">
        <v>3659.47</v>
      </c>
      <c r="T259" s="19" t="e">
        <f t="shared" si="44"/>
        <v>#DIV/0!</v>
      </c>
      <c r="U259" s="19">
        <f t="shared" si="45"/>
        <v>1.1604731457447004E-2</v>
      </c>
    </row>
    <row r="260" spans="1:21">
      <c r="A260" s="4">
        <v>41081</v>
      </c>
      <c r="B260" s="5">
        <f t="shared" si="46"/>
        <v>0</v>
      </c>
      <c r="C260" s="5">
        <v>9.27</v>
      </c>
      <c r="D260" s="5">
        <v>5161.21</v>
      </c>
      <c r="E260" s="5">
        <v>5564.81</v>
      </c>
      <c r="F260" s="10">
        <f t="shared" ref="F260:F323" si="50">C260/C259-1</f>
        <v>8.705114254624613E-3</v>
      </c>
      <c r="G260" s="10">
        <f t="shared" ref="G260:G323" si="51">E260/E259-1</f>
        <v>9.0134358397853109E-3</v>
      </c>
      <c r="H260" s="6"/>
      <c r="I260" s="5">
        <f t="shared" si="47"/>
        <v>0</v>
      </c>
      <c r="J260" s="5">
        <v>11.02</v>
      </c>
      <c r="K260" s="5">
        <v>5161.21</v>
      </c>
      <c r="L260" s="5">
        <v>5564.81</v>
      </c>
      <c r="M260" s="17">
        <f t="shared" ref="M260:M323" si="52">J260/J259-1</f>
        <v>8.2342177493137658E-3</v>
      </c>
      <c r="N260" s="17">
        <f t="shared" ref="N260:N323" si="53">K260/K259-1</f>
        <v>8.82120686150345E-3</v>
      </c>
      <c r="O260" s="6"/>
      <c r="P260" s="6">
        <f t="shared" si="48"/>
        <v>0</v>
      </c>
      <c r="Q260" s="6">
        <f t="shared" si="49"/>
        <v>0</v>
      </c>
      <c r="R260" s="6">
        <v>3294.45</v>
      </c>
      <c r="S260" s="6">
        <v>3692.08</v>
      </c>
      <c r="T260" s="19" t="e">
        <f t="shared" ref="T260:T323" si="54">Q260/Q259-1</f>
        <v>#DIV/0!</v>
      </c>
      <c r="U260" s="19">
        <f t="shared" ref="U260:U323" si="55">S260/S259-1</f>
        <v>8.9111264745989072E-3</v>
      </c>
    </row>
    <row r="261" spans="1:21">
      <c r="A261" s="4">
        <v>41082</v>
      </c>
      <c r="B261" s="5">
        <f t="shared" si="46"/>
        <v>0</v>
      </c>
      <c r="C261" s="5">
        <v>9.25</v>
      </c>
      <c r="D261" s="5">
        <v>5143.47</v>
      </c>
      <c r="E261" s="5">
        <v>5550.17</v>
      </c>
      <c r="F261" s="10">
        <f t="shared" si="50"/>
        <v>-2.1574973031283085E-3</v>
      </c>
      <c r="G261" s="10">
        <f t="shared" si="51"/>
        <v>-2.6308175840684678E-3</v>
      </c>
      <c r="H261" s="6"/>
      <c r="I261" s="5">
        <f t="shared" si="47"/>
        <v>0</v>
      </c>
      <c r="J261" s="5">
        <v>10.99</v>
      </c>
      <c r="K261" s="5">
        <v>5143.47</v>
      </c>
      <c r="L261" s="5">
        <v>5550.17</v>
      </c>
      <c r="M261" s="17">
        <f t="shared" si="52"/>
        <v>-2.7223230490017736E-3</v>
      </c>
      <c r="N261" s="17">
        <f t="shared" si="53"/>
        <v>-3.4371784910902647E-3</v>
      </c>
      <c r="O261" s="6"/>
      <c r="P261" s="6">
        <f t="shared" si="48"/>
        <v>0</v>
      </c>
      <c r="Q261" s="6">
        <f t="shared" si="49"/>
        <v>0</v>
      </c>
      <c r="R261" s="6">
        <v>3293.1</v>
      </c>
      <c r="S261" s="6">
        <v>3690.56</v>
      </c>
      <c r="T261" s="19" t="e">
        <f t="shared" si="54"/>
        <v>#DIV/0!</v>
      </c>
      <c r="U261" s="19">
        <f t="shared" si="55"/>
        <v>-4.1169205434332667E-4</v>
      </c>
    </row>
    <row r="262" spans="1:21">
      <c r="A262" s="4">
        <v>41085</v>
      </c>
      <c r="B262" s="5">
        <f t="shared" si="46"/>
        <v>0</v>
      </c>
      <c r="C262" s="5">
        <v>9.1999999999999993</v>
      </c>
      <c r="D262" s="5">
        <v>5113.42</v>
      </c>
      <c r="E262" s="5">
        <v>5518.15</v>
      </c>
      <c r="F262" s="10">
        <f t="shared" si="50"/>
        <v>-5.4054054054054612E-3</v>
      </c>
      <c r="G262" s="10">
        <f t="shared" si="51"/>
        <v>-5.7691926553601336E-3</v>
      </c>
      <c r="H262" s="6"/>
      <c r="I262" s="5">
        <f t="shared" si="47"/>
        <v>0</v>
      </c>
      <c r="J262" s="5">
        <v>10.95</v>
      </c>
      <c r="K262" s="5">
        <v>5113.42</v>
      </c>
      <c r="L262" s="5">
        <v>5518.15</v>
      </c>
      <c r="M262" s="17">
        <f t="shared" si="52"/>
        <v>-3.6396724294813776E-3</v>
      </c>
      <c r="N262" s="17">
        <f t="shared" si="53"/>
        <v>-5.8423593410674712E-3</v>
      </c>
      <c r="O262" s="6"/>
      <c r="P262" s="6">
        <f t="shared" si="48"/>
        <v>0</v>
      </c>
      <c r="Q262" s="6">
        <f t="shared" si="49"/>
        <v>0</v>
      </c>
      <c r="R262" s="6">
        <v>3288.95</v>
      </c>
      <c r="S262" s="6">
        <v>3685.88</v>
      </c>
      <c r="T262" s="19" t="e">
        <f t="shared" si="54"/>
        <v>#DIV/0!</v>
      </c>
      <c r="U262" s="19">
        <f t="shared" si="55"/>
        <v>-1.268100234110725E-3</v>
      </c>
    </row>
    <row r="263" spans="1:21">
      <c r="A263" s="4">
        <v>41086</v>
      </c>
      <c r="B263" s="5">
        <f t="shared" si="46"/>
        <v>0</v>
      </c>
      <c r="C263" s="5">
        <v>9.2100000000000009</v>
      </c>
      <c r="D263" s="5">
        <v>5127.71</v>
      </c>
      <c r="E263" s="5">
        <v>5533.58</v>
      </c>
      <c r="F263" s="10">
        <f t="shared" si="50"/>
        <v>1.0869565217392907E-3</v>
      </c>
      <c r="G263" s="10">
        <f t="shared" si="51"/>
        <v>2.7962269963666131E-3</v>
      </c>
      <c r="H263" s="6"/>
      <c r="I263" s="5">
        <f t="shared" si="47"/>
        <v>0</v>
      </c>
      <c r="J263" s="5">
        <v>10.94</v>
      </c>
      <c r="K263" s="5">
        <v>5127.71</v>
      </c>
      <c r="L263" s="5">
        <v>5533.58</v>
      </c>
      <c r="M263" s="17">
        <f t="shared" si="52"/>
        <v>-9.1324200913245335E-4</v>
      </c>
      <c r="N263" s="17">
        <f t="shared" si="53"/>
        <v>2.7946071318216692E-3</v>
      </c>
      <c r="O263" s="6"/>
      <c r="P263" s="6">
        <f t="shared" si="48"/>
        <v>0</v>
      </c>
      <c r="Q263" s="6">
        <f t="shared" si="49"/>
        <v>0</v>
      </c>
      <c r="R263" s="6">
        <v>3286.9</v>
      </c>
      <c r="S263" s="6">
        <v>3683.6</v>
      </c>
      <c r="T263" s="19" t="e">
        <f t="shared" si="54"/>
        <v>#DIV/0!</v>
      </c>
      <c r="U263" s="19">
        <f t="shared" si="55"/>
        <v>-6.1857683918087325E-4</v>
      </c>
    </row>
    <row r="264" spans="1:21">
      <c r="A264" s="4">
        <v>41087</v>
      </c>
      <c r="B264" s="5">
        <f t="shared" si="46"/>
        <v>0</v>
      </c>
      <c r="C264" s="5">
        <v>9.26</v>
      </c>
      <c r="D264" s="5">
        <v>5148.0200000000004</v>
      </c>
      <c r="E264" s="5">
        <v>5555.62</v>
      </c>
      <c r="F264" s="10">
        <f t="shared" si="50"/>
        <v>5.4288816503798021E-3</v>
      </c>
      <c r="G264" s="10">
        <f t="shared" si="51"/>
        <v>3.9829549767058658E-3</v>
      </c>
      <c r="H264" s="6"/>
      <c r="I264" s="5">
        <f t="shared" si="47"/>
        <v>0</v>
      </c>
      <c r="J264" s="5">
        <v>11</v>
      </c>
      <c r="K264" s="5">
        <v>5148.0200000000004</v>
      </c>
      <c r="L264" s="5">
        <v>5555.62</v>
      </c>
      <c r="M264" s="17">
        <f t="shared" si="52"/>
        <v>5.4844606946984342E-3</v>
      </c>
      <c r="N264" s="17">
        <f t="shared" si="53"/>
        <v>3.960832418369975E-3</v>
      </c>
      <c r="O264" s="6"/>
      <c r="P264" s="6">
        <f t="shared" si="48"/>
        <v>0</v>
      </c>
      <c r="Q264" s="6">
        <f t="shared" si="49"/>
        <v>0</v>
      </c>
      <c r="R264" s="6">
        <v>3298.65</v>
      </c>
      <c r="S264" s="6">
        <v>3696.75</v>
      </c>
      <c r="T264" s="19" t="e">
        <f t="shared" si="54"/>
        <v>#DIV/0!</v>
      </c>
      <c r="U264" s="19">
        <f t="shared" si="55"/>
        <v>3.5698772939516399E-3</v>
      </c>
    </row>
    <row r="265" spans="1:21">
      <c r="A265" s="4">
        <v>41088</v>
      </c>
      <c r="B265" s="5">
        <f t="shared" si="46"/>
        <v>0</v>
      </c>
      <c r="C265" s="5">
        <v>9.25</v>
      </c>
      <c r="D265" s="5">
        <v>5150.3100000000004</v>
      </c>
      <c r="E265" s="5">
        <v>5562.42</v>
      </c>
      <c r="F265" s="10">
        <f t="shared" si="50"/>
        <v>-1.0799136069113979E-3</v>
      </c>
      <c r="G265" s="10">
        <f t="shared" si="51"/>
        <v>1.2239858017646377E-3</v>
      </c>
      <c r="H265" s="6"/>
      <c r="I265" s="5">
        <f t="shared" si="47"/>
        <v>0</v>
      </c>
      <c r="J265" s="5">
        <v>10.98</v>
      </c>
      <c r="K265" s="5">
        <v>5150.3100000000004</v>
      </c>
      <c r="L265" s="5">
        <v>5562.42</v>
      </c>
      <c r="M265" s="17">
        <f t="shared" si="52"/>
        <v>-1.8181818181818299E-3</v>
      </c>
      <c r="N265" s="17">
        <f t="shared" si="53"/>
        <v>4.4483121666183401E-4</v>
      </c>
      <c r="O265" s="6"/>
      <c r="P265" s="6">
        <f t="shared" si="48"/>
        <v>0</v>
      </c>
      <c r="Q265" s="6">
        <f t="shared" si="49"/>
        <v>0</v>
      </c>
      <c r="R265" s="6">
        <v>3297.95</v>
      </c>
      <c r="S265" s="6">
        <v>3695.95</v>
      </c>
      <c r="T265" s="19" t="e">
        <f t="shared" si="54"/>
        <v>#DIV/0!</v>
      </c>
      <c r="U265" s="19">
        <f t="shared" si="55"/>
        <v>-2.1640630283359386E-4</v>
      </c>
    </row>
    <row r="266" spans="1:21">
      <c r="A266" s="4">
        <v>41089</v>
      </c>
      <c r="B266" s="5">
        <f t="shared" si="46"/>
        <v>0</v>
      </c>
      <c r="C266" s="5">
        <v>9.48</v>
      </c>
      <c r="D266" s="5">
        <v>5279.22</v>
      </c>
      <c r="E266" s="5">
        <v>5701.65</v>
      </c>
      <c r="F266" s="10">
        <f t="shared" si="50"/>
        <v>2.4864864864864833E-2</v>
      </c>
      <c r="G266" s="10">
        <f t="shared" si="51"/>
        <v>2.5030472348366306E-2</v>
      </c>
      <c r="H266" s="6"/>
      <c r="I266" s="5">
        <f t="shared" si="47"/>
        <v>0</v>
      </c>
      <c r="J266" s="5">
        <v>11.23</v>
      </c>
      <c r="K266" s="5">
        <v>5279.22</v>
      </c>
      <c r="L266" s="5">
        <v>5701.65</v>
      </c>
      <c r="M266" s="17">
        <f t="shared" si="52"/>
        <v>2.2768670309653904E-2</v>
      </c>
      <c r="N266" s="17">
        <f t="shared" si="53"/>
        <v>2.5029561327376326E-2</v>
      </c>
      <c r="O266" s="6"/>
      <c r="P266" s="6">
        <f t="shared" si="48"/>
        <v>0</v>
      </c>
      <c r="Q266" s="6">
        <f t="shared" si="49"/>
        <v>0</v>
      </c>
      <c r="R266" s="6">
        <v>3350.85</v>
      </c>
      <c r="S266" s="6">
        <v>3755.25</v>
      </c>
      <c r="T266" s="19" t="e">
        <f t="shared" si="54"/>
        <v>#DIV/0!</v>
      </c>
      <c r="U266" s="19">
        <f t="shared" si="55"/>
        <v>1.604458934779962E-2</v>
      </c>
    </row>
    <row r="267" spans="1:21">
      <c r="A267" s="4">
        <v>41092</v>
      </c>
      <c r="B267" s="5">
        <f t="shared" si="46"/>
        <v>0</v>
      </c>
      <c r="C267" s="5">
        <v>9.5</v>
      </c>
      <c r="D267" s="5">
        <v>5286.88</v>
      </c>
      <c r="E267" s="5">
        <v>5709.93</v>
      </c>
      <c r="F267" s="10">
        <f t="shared" si="50"/>
        <v>2.1097046413500742E-3</v>
      </c>
      <c r="G267" s="10">
        <f t="shared" si="51"/>
        <v>1.452211202020548E-3</v>
      </c>
      <c r="H267" s="6"/>
      <c r="I267" s="5">
        <f t="shared" si="47"/>
        <v>0</v>
      </c>
      <c r="J267" s="5">
        <v>11.24</v>
      </c>
      <c r="K267" s="5">
        <v>5286.88</v>
      </c>
      <c r="L267" s="5">
        <v>5709.93</v>
      </c>
      <c r="M267" s="17">
        <f t="shared" si="52"/>
        <v>8.9047195013347569E-4</v>
      </c>
      <c r="N267" s="17">
        <f t="shared" si="53"/>
        <v>1.4509719238826602E-3</v>
      </c>
      <c r="O267" s="6"/>
      <c r="P267" s="6">
        <f t="shared" si="48"/>
        <v>0</v>
      </c>
      <c r="Q267" s="6">
        <f t="shared" si="49"/>
        <v>0</v>
      </c>
      <c r="R267" s="6">
        <v>3382.4</v>
      </c>
      <c r="S267" s="6">
        <v>3790.63</v>
      </c>
      <c r="T267" s="19" t="e">
        <f t="shared" si="54"/>
        <v>#DIV/0!</v>
      </c>
      <c r="U267" s="19">
        <f t="shared" si="55"/>
        <v>9.4214765994276028E-3</v>
      </c>
    </row>
    <row r="268" spans="1:21">
      <c r="A268" s="4">
        <v>41093</v>
      </c>
      <c r="B268" s="5">
        <f t="shared" si="46"/>
        <v>0</v>
      </c>
      <c r="C268" s="5">
        <v>9.5500000000000007</v>
      </c>
      <c r="D268" s="5">
        <v>5306.19</v>
      </c>
      <c r="E268" s="5">
        <v>5730.77</v>
      </c>
      <c r="F268" s="10">
        <f t="shared" si="50"/>
        <v>5.2631578947368585E-3</v>
      </c>
      <c r="G268" s="10">
        <f t="shared" si="51"/>
        <v>3.6497820463647912E-3</v>
      </c>
      <c r="H268" s="6"/>
      <c r="I268" s="5">
        <f t="shared" si="47"/>
        <v>0</v>
      </c>
      <c r="J268" s="5">
        <v>11.28</v>
      </c>
      <c r="K268" s="5">
        <v>5306.19</v>
      </c>
      <c r="L268" s="5">
        <v>5730.77</v>
      </c>
      <c r="M268" s="17">
        <f t="shared" si="52"/>
        <v>3.5587188612098419E-3</v>
      </c>
      <c r="N268" s="17">
        <f t="shared" si="53"/>
        <v>3.6524377326512258E-3</v>
      </c>
      <c r="O268" s="6"/>
      <c r="P268" s="6">
        <f t="shared" si="48"/>
        <v>0</v>
      </c>
      <c r="Q268" s="6">
        <f t="shared" si="49"/>
        <v>0</v>
      </c>
      <c r="R268" s="6">
        <v>3406.55</v>
      </c>
      <c r="S268" s="6">
        <v>3817.67</v>
      </c>
      <c r="T268" s="19" t="e">
        <f t="shared" si="54"/>
        <v>#DIV/0!</v>
      </c>
      <c r="U268" s="19">
        <f t="shared" si="55"/>
        <v>7.1333788842486978E-3</v>
      </c>
    </row>
    <row r="269" spans="1:21">
      <c r="A269" s="4">
        <v>41094</v>
      </c>
      <c r="B269" s="5">
        <f t="shared" si="46"/>
        <v>0</v>
      </c>
      <c r="C269" s="5">
        <v>9.58</v>
      </c>
      <c r="D269" s="5">
        <v>5320.94</v>
      </c>
      <c r="E269" s="5">
        <v>5747.91</v>
      </c>
      <c r="F269" s="10">
        <f t="shared" si="50"/>
        <v>3.141361256544517E-3</v>
      </c>
      <c r="G269" s="10">
        <f t="shared" si="51"/>
        <v>2.9908720817619638E-3</v>
      </c>
      <c r="H269" s="6"/>
      <c r="I269" s="5">
        <f t="shared" si="47"/>
        <v>0</v>
      </c>
      <c r="J269" s="5">
        <v>11.31</v>
      </c>
      <c r="K269" s="5">
        <v>5320.94</v>
      </c>
      <c r="L269" s="5">
        <v>5747.91</v>
      </c>
      <c r="M269" s="17">
        <f t="shared" si="52"/>
        <v>2.6595744680852906E-3</v>
      </c>
      <c r="N269" s="17">
        <f t="shared" si="53"/>
        <v>2.7797723036679933E-3</v>
      </c>
      <c r="O269" s="6"/>
      <c r="P269" s="6">
        <f t="shared" si="48"/>
        <v>0</v>
      </c>
      <c r="Q269" s="6">
        <f t="shared" si="49"/>
        <v>0</v>
      </c>
      <c r="R269" s="6">
        <v>3424.85</v>
      </c>
      <c r="S269" s="6">
        <v>3838.4</v>
      </c>
      <c r="T269" s="19" t="e">
        <f t="shared" si="54"/>
        <v>#DIV/0!</v>
      </c>
      <c r="U269" s="19">
        <f t="shared" si="55"/>
        <v>5.4300135946794281E-3</v>
      </c>
    </row>
    <row r="270" spans="1:21">
      <c r="A270" s="4">
        <v>41095</v>
      </c>
      <c r="B270" s="5">
        <f t="shared" si="46"/>
        <v>0</v>
      </c>
      <c r="C270" s="5">
        <v>9.64</v>
      </c>
      <c r="D270" s="5">
        <v>5344.66</v>
      </c>
      <c r="E270" s="5">
        <v>5776.07</v>
      </c>
      <c r="F270" s="10">
        <f t="shared" si="50"/>
        <v>6.2630480167014113E-3</v>
      </c>
      <c r="G270" s="10">
        <f t="shared" si="51"/>
        <v>4.8991720468831712E-3</v>
      </c>
      <c r="H270" s="6"/>
      <c r="I270" s="5">
        <f t="shared" si="47"/>
        <v>0</v>
      </c>
      <c r="J270" s="5">
        <v>11.4</v>
      </c>
      <c r="K270" s="5">
        <v>5344.66</v>
      </c>
      <c r="L270" s="5">
        <v>5776.07</v>
      </c>
      <c r="M270" s="17">
        <f t="shared" si="52"/>
        <v>7.9575596816976457E-3</v>
      </c>
      <c r="N270" s="17">
        <f t="shared" si="53"/>
        <v>4.4578589497343835E-3</v>
      </c>
      <c r="O270" s="6"/>
      <c r="P270" s="6">
        <f t="shared" si="48"/>
        <v>0</v>
      </c>
      <c r="Q270" s="6">
        <f t="shared" si="49"/>
        <v>0</v>
      </c>
      <c r="R270" s="6">
        <v>3473.35</v>
      </c>
      <c r="S270" s="6">
        <v>3893.49</v>
      </c>
      <c r="T270" s="19" t="e">
        <f t="shared" si="54"/>
        <v>#DIV/0!</v>
      </c>
      <c r="U270" s="19">
        <f t="shared" si="55"/>
        <v>1.4352334305960834E-2</v>
      </c>
    </row>
    <row r="271" spans="1:21">
      <c r="A271" s="4">
        <v>41096</v>
      </c>
      <c r="B271" s="5">
        <f t="shared" si="46"/>
        <v>0</v>
      </c>
      <c r="C271" s="5">
        <v>9.61</v>
      </c>
      <c r="D271" s="5">
        <v>5331.57</v>
      </c>
      <c r="E271" s="5">
        <v>5762.38</v>
      </c>
      <c r="F271" s="10">
        <f t="shared" si="50"/>
        <v>-3.1120331950208469E-3</v>
      </c>
      <c r="G271" s="10">
        <f t="shared" si="51"/>
        <v>-2.3701236307731577E-3</v>
      </c>
      <c r="H271" s="6"/>
      <c r="I271" s="5">
        <f t="shared" si="47"/>
        <v>0</v>
      </c>
      <c r="J271" s="5">
        <v>11.37</v>
      </c>
      <c r="K271" s="5">
        <v>5331.57</v>
      </c>
      <c r="L271" s="5">
        <v>5762.38</v>
      </c>
      <c r="M271" s="17">
        <f t="shared" si="52"/>
        <v>-2.6315789473685403E-3</v>
      </c>
      <c r="N271" s="17">
        <f t="shared" si="53"/>
        <v>-2.4491735676357429E-3</v>
      </c>
      <c r="O271" s="6"/>
      <c r="P271" s="6">
        <f t="shared" si="48"/>
        <v>0</v>
      </c>
      <c r="Q271" s="6">
        <f t="shared" si="49"/>
        <v>0</v>
      </c>
      <c r="R271" s="6">
        <v>3451.8</v>
      </c>
      <c r="S271" s="6">
        <v>3869.87</v>
      </c>
      <c r="T271" s="19" t="e">
        <f t="shared" si="54"/>
        <v>#DIV/0!</v>
      </c>
      <c r="U271" s="19">
        <f t="shared" si="55"/>
        <v>-6.0665367061427666E-3</v>
      </c>
    </row>
    <row r="272" spans="1:21">
      <c r="A272" s="4">
        <v>41099</v>
      </c>
      <c r="B272" s="5">
        <f t="shared" si="46"/>
        <v>0</v>
      </c>
      <c r="C272" s="5">
        <v>9.5299999999999994</v>
      </c>
      <c r="D272" s="5">
        <v>5284.74</v>
      </c>
      <c r="E272" s="5">
        <v>5711.76</v>
      </c>
      <c r="F272" s="10">
        <f t="shared" si="50"/>
        <v>-8.3246618106139758E-3</v>
      </c>
      <c r="G272" s="10">
        <f t="shared" si="51"/>
        <v>-8.7845647111088887E-3</v>
      </c>
      <c r="H272" s="6"/>
      <c r="I272" s="5">
        <f t="shared" si="47"/>
        <v>0</v>
      </c>
      <c r="J272" s="5">
        <v>11.26</v>
      </c>
      <c r="K272" s="5">
        <v>5284.74</v>
      </c>
      <c r="L272" s="5">
        <v>5711.76</v>
      </c>
      <c r="M272" s="17">
        <f t="shared" si="52"/>
        <v>-9.6745822339489029E-3</v>
      </c>
      <c r="N272" s="17">
        <f t="shared" si="53"/>
        <v>-8.7835290542935818E-3</v>
      </c>
      <c r="O272" s="6"/>
      <c r="P272" s="6">
        <f t="shared" si="48"/>
        <v>0</v>
      </c>
      <c r="Q272" s="6">
        <f t="shared" si="49"/>
        <v>0</v>
      </c>
      <c r="R272" s="6">
        <v>3406.8</v>
      </c>
      <c r="S272" s="6">
        <v>3819.73</v>
      </c>
      <c r="T272" s="19" t="e">
        <f t="shared" si="54"/>
        <v>#DIV/0!</v>
      </c>
      <c r="U272" s="19">
        <f t="shared" si="55"/>
        <v>-1.2956507582941978E-2</v>
      </c>
    </row>
    <row r="273" spans="1:21">
      <c r="A273" s="4">
        <v>41100</v>
      </c>
      <c r="B273" s="5">
        <f t="shared" si="46"/>
        <v>0</v>
      </c>
      <c r="C273" s="5">
        <v>9.64</v>
      </c>
      <c r="D273" s="5">
        <v>5354.06</v>
      </c>
      <c r="E273" s="5">
        <v>5786.68</v>
      </c>
      <c r="F273" s="10">
        <f t="shared" si="50"/>
        <v>1.1542497376705319E-2</v>
      </c>
      <c r="G273" s="10">
        <f t="shared" si="51"/>
        <v>1.3116797624550092E-2</v>
      </c>
      <c r="H273" s="6"/>
      <c r="I273" s="5">
        <f t="shared" si="47"/>
        <v>0</v>
      </c>
      <c r="J273" s="5">
        <v>11.37</v>
      </c>
      <c r="K273" s="5">
        <v>5354.06</v>
      </c>
      <c r="L273" s="5">
        <v>5786.68</v>
      </c>
      <c r="M273" s="17">
        <f t="shared" si="52"/>
        <v>9.7690941385435437E-3</v>
      </c>
      <c r="N273" s="17">
        <f t="shared" si="53"/>
        <v>1.3117012379038728E-2</v>
      </c>
      <c r="O273" s="6"/>
      <c r="P273" s="6">
        <f t="shared" si="48"/>
        <v>0</v>
      </c>
      <c r="Q273" s="6">
        <f t="shared" si="49"/>
        <v>0</v>
      </c>
      <c r="R273" s="6">
        <v>3444.35</v>
      </c>
      <c r="S273" s="6">
        <v>3861.85</v>
      </c>
      <c r="T273" s="19" t="e">
        <f t="shared" si="54"/>
        <v>#DIV/0!</v>
      </c>
      <c r="U273" s="19">
        <f t="shared" si="55"/>
        <v>1.1026957402748394E-2</v>
      </c>
    </row>
    <row r="274" spans="1:21">
      <c r="A274" s="4">
        <v>41101</v>
      </c>
      <c r="B274" s="5">
        <f t="shared" si="46"/>
        <v>0</v>
      </c>
      <c r="C274" s="5">
        <v>9.59</v>
      </c>
      <c r="D274" s="5">
        <v>5321</v>
      </c>
      <c r="E274" s="5">
        <v>5750.95</v>
      </c>
      <c r="F274" s="10">
        <f t="shared" si="50"/>
        <v>-5.1867219917013374E-3</v>
      </c>
      <c r="G274" s="10">
        <f t="shared" si="51"/>
        <v>-6.1745249434910221E-3</v>
      </c>
      <c r="H274" s="6"/>
      <c r="I274" s="5">
        <f t="shared" si="47"/>
        <v>0</v>
      </c>
      <c r="J274" s="5">
        <v>11.31</v>
      </c>
      <c r="K274" s="5">
        <v>5321</v>
      </c>
      <c r="L274" s="5">
        <v>5750.95</v>
      </c>
      <c r="M274" s="17">
        <f t="shared" si="52"/>
        <v>-5.2770448548811189E-3</v>
      </c>
      <c r="N274" s="17">
        <f t="shared" si="53"/>
        <v>-6.174753364736385E-3</v>
      </c>
      <c r="O274" s="6"/>
      <c r="P274" s="6">
        <f t="shared" si="48"/>
        <v>0</v>
      </c>
      <c r="Q274" s="6">
        <f t="shared" si="49"/>
        <v>0</v>
      </c>
      <c r="R274" s="6">
        <v>3429.6</v>
      </c>
      <c r="S274" s="6">
        <v>3845.29</v>
      </c>
      <c r="T274" s="19" t="e">
        <f t="shared" si="54"/>
        <v>#DIV/0!</v>
      </c>
      <c r="U274" s="19">
        <f t="shared" si="55"/>
        <v>-4.2881002628273324E-3</v>
      </c>
    </row>
    <row r="275" spans="1:21">
      <c r="A275" s="4">
        <v>41102</v>
      </c>
      <c r="B275" s="5">
        <f t="shared" si="46"/>
        <v>0</v>
      </c>
      <c r="C275" s="5">
        <v>9.48</v>
      </c>
      <c r="D275" s="5">
        <v>5256.8</v>
      </c>
      <c r="E275" s="5">
        <v>5683.81</v>
      </c>
      <c r="F275" s="10">
        <f t="shared" si="50"/>
        <v>-1.147028154327423E-2</v>
      </c>
      <c r="G275" s="10">
        <f t="shared" si="51"/>
        <v>-1.1674592893347935E-2</v>
      </c>
      <c r="H275" s="6"/>
      <c r="I275" s="5">
        <f t="shared" si="47"/>
        <v>0</v>
      </c>
      <c r="J275" s="5">
        <v>11.16</v>
      </c>
      <c r="K275" s="5">
        <v>5256.8</v>
      </c>
      <c r="L275" s="5">
        <v>5683.81</v>
      </c>
      <c r="M275" s="17">
        <f t="shared" si="52"/>
        <v>-1.3262599469496039E-2</v>
      </c>
      <c r="N275" s="17">
        <f t="shared" si="53"/>
        <v>-1.2065401240368367E-2</v>
      </c>
      <c r="O275" s="6"/>
      <c r="P275" s="6">
        <f t="shared" si="48"/>
        <v>0</v>
      </c>
      <c r="Q275" s="6">
        <f t="shared" si="49"/>
        <v>0</v>
      </c>
      <c r="R275" s="6">
        <v>3393.05</v>
      </c>
      <c r="S275" s="6">
        <v>3807.25</v>
      </c>
      <c r="T275" s="19" t="e">
        <f t="shared" si="54"/>
        <v>#DIV/0!</v>
      </c>
      <c r="U275" s="19">
        <f t="shared" si="55"/>
        <v>-9.8926218828748747E-3</v>
      </c>
    </row>
    <row r="276" spans="1:21">
      <c r="A276" s="4">
        <v>41103</v>
      </c>
      <c r="B276" s="5">
        <f t="shared" si="46"/>
        <v>0</v>
      </c>
      <c r="C276" s="5">
        <v>9.4499999999999993</v>
      </c>
      <c r="D276" s="5">
        <v>5244.14</v>
      </c>
      <c r="E276" s="5">
        <v>5671.43</v>
      </c>
      <c r="F276" s="10">
        <f t="shared" si="50"/>
        <v>-3.1645569620254443E-3</v>
      </c>
      <c r="G276" s="10">
        <f t="shared" si="51"/>
        <v>-2.1781164395009434E-3</v>
      </c>
      <c r="H276" s="6"/>
      <c r="I276" s="5">
        <f t="shared" si="47"/>
        <v>0</v>
      </c>
      <c r="J276" s="5">
        <v>11.15</v>
      </c>
      <c r="K276" s="5">
        <v>5244.14</v>
      </c>
      <c r="L276" s="5">
        <v>5671.43</v>
      </c>
      <c r="M276" s="17">
        <f t="shared" si="52"/>
        <v>-8.9605734767028711E-4</v>
      </c>
      <c r="N276" s="17">
        <f t="shared" si="53"/>
        <v>-2.4083092375589699E-3</v>
      </c>
      <c r="O276" s="6"/>
      <c r="P276" s="6">
        <f t="shared" si="48"/>
        <v>0</v>
      </c>
      <c r="Q276" s="6">
        <f t="shared" si="49"/>
        <v>0</v>
      </c>
      <c r="R276" s="6">
        <v>3394.75</v>
      </c>
      <c r="S276" s="6">
        <v>3809.17</v>
      </c>
      <c r="T276" s="19" t="e">
        <f t="shared" si="54"/>
        <v>#DIV/0!</v>
      </c>
      <c r="U276" s="19">
        <f t="shared" si="55"/>
        <v>5.0430100466214434E-4</v>
      </c>
    </row>
    <row r="277" spans="1:21">
      <c r="A277" s="4">
        <v>41106</v>
      </c>
      <c r="B277" s="5">
        <f t="shared" si="46"/>
        <v>0</v>
      </c>
      <c r="C277" s="5">
        <v>9.44</v>
      </c>
      <c r="D277" s="5">
        <v>5216.79</v>
      </c>
      <c r="E277" s="5">
        <v>5644.13</v>
      </c>
      <c r="F277" s="10">
        <f t="shared" si="50"/>
        <v>-1.0582010582009804E-3</v>
      </c>
      <c r="G277" s="10">
        <f t="shared" si="51"/>
        <v>-4.8136008026194999E-3</v>
      </c>
      <c r="H277" s="6"/>
      <c r="I277" s="5">
        <f t="shared" si="47"/>
        <v>0</v>
      </c>
      <c r="J277" s="5">
        <v>11.14</v>
      </c>
      <c r="K277" s="5">
        <v>5216.79</v>
      </c>
      <c r="L277" s="5">
        <v>5644.13</v>
      </c>
      <c r="M277" s="17">
        <f t="shared" si="52"/>
        <v>-8.9686098654706559E-4</v>
      </c>
      <c r="N277" s="17">
        <f t="shared" si="53"/>
        <v>-5.2153451280858576E-3</v>
      </c>
      <c r="O277" s="6"/>
      <c r="P277" s="6">
        <f t="shared" si="48"/>
        <v>0</v>
      </c>
      <c r="Q277" s="6">
        <f t="shared" si="49"/>
        <v>0</v>
      </c>
      <c r="R277" s="6">
        <v>3369.5</v>
      </c>
      <c r="S277" s="6">
        <v>3780.84</v>
      </c>
      <c r="T277" s="19" t="e">
        <f t="shared" si="54"/>
        <v>#DIV/0!</v>
      </c>
      <c r="U277" s="19">
        <f t="shared" si="55"/>
        <v>-7.4373157406993906E-3</v>
      </c>
    </row>
    <row r="278" spans="1:21">
      <c r="A278" s="4">
        <v>41107</v>
      </c>
      <c r="B278" s="5">
        <f t="shared" si="46"/>
        <v>0</v>
      </c>
      <c r="C278" s="5">
        <v>9.42</v>
      </c>
      <c r="D278" s="5">
        <v>5207.7299999999996</v>
      </c>
      <c r="E278" s="5">
        <v>5634.32</v>
      </c>
      <c r="F278" s="10">
        <f t="shared" si="50"/>
        <v>-2.1186440677966045E-3</v>
      </c>
      <c r="G278" s="10">
        <f t="shared" si="51"/>
        <v>-1.7380889525933085E-3</v>
      </c>
      <c r="H278" s="6"/>
      <c r="I278" s="5">
        <f t="shared" si="47"/>
        <v>0</v>
      </c>
      <c r="J278" s="5">
        <v>11.12</v>
      </c>
      <c r="K278" s="5">
        <v>5207.7299999999996</v>
      </c>
      <c r="L278" s="5">
        <v>5634.32</v>
      </c>
      <c r="M278" s="17">
        <f t="shared" si="52"/>
        <v>-1.7953321364453378E-3</v>
      </c>
      <c r="N278" s="17">
        <f t="shared" si="53"/>
        <v>-1.7367001546928496E-3</v>
      </c>
      <c r="O278" s="6"/>
      <c r="P278" s="6">
        <f t="shared" si="48"/>
        <v>0</v>
      </c>
      <c r="Q278" s="6">
        <f t="shared" si="49"/>
        <v>0</v>
      </c>
      <c r="R278" s="6">
        <v>3336.6</v>
      </c>
      <c r="S278" s="6">
        <v>3744.14</v>
      </c>
      <c r="T278" s="19" t="e">
        <f t="shared" si="54"/>
        <v>#DIV/0!</v>
      </c>
      <c r="U278" s="19">
        <f t="shared" si="55"/>
        <v>-9.7068376339649598E-3</v>
      </c>
    </row>
    <row r="279" spans="1:21">
      <c r="A279" s="4">
        <v>41108</v>
      </c>
      <c r="B279" s="5">
        <f t="shared" si="46"/>
        <v>0</v>
      </c>
      <c r="C279" s="5">
        <v>9.4600000000000009</v>
      </c>
      <c r="D279" s="5">
        <v>5227.03</v>
      </c>
      <c r="E279" s="5">
        <v>5657.3</v>
      </c>
      <c r="F279" s="10">
        <f t="shared" si="50"/>
        <v>4.2462845010615702E-3</v>
      </c>
      <c r="G279" s="10">
        <f t="shared" si="51"/>
        <v>4.0785755867611684E-3</v>
      </c>
      <c r="H279" s="6"/>
      <c r="I279" s="5">
        <f t="shared" si="47"/>
        <v>0</v>
      </c>
      <c r="J279" s="5">
        <v>11.16</v>
      </c>
      <c r="K279" s="5">
        <v>5227.03</v>
      </c>
      <c r="L279" s="5">
        <v>5657.3</v>
      </c>
      <c r="M279" s="17">
        <f t="shared" si="52"/>
        <v>3.597122302158251E-3</v>
      </c>
      <c r="N279" s="17">
        <f t="shared" si="53"/>
        <v>3.7060293064348215E-3</v>
      </c>
      <c r="O279" s="6"/>
      <c r="P279" s="6">
        <f t="shared" si="48"/>
        <v>0</v>
      </c>
      <c r="Q279" s="6">
        <f t="shared" si="49"/>
        <v>0</v>
      </c>
      <c r="R279" s="6">
        <v>3348.4</v>
      </c>
      <c r="S279" s="6">
        <v>3760.31</v>
      </c>
      <c r="T279" s="19" t="e">
        <f t="shared" si="54"/>
        <v>#DIV/0!</v>
      </c>
      <c r="U279" s="19">
        <f t="shared" si="55"/>
        <v>4.3187487647364797E-3</v>
      </c>
    </row>
    <row r="280" spans="1:21">
      <c r="A280" s="4">
        <v>41109</v>
      </c>
      <c r="B280" s="5">
        <f t="shared" si="46"/>
        <v>0</v>
      </c>
      <c r="C280" s="5">
        <v>9.51</v>
      </c>
      <c r="D280" s="5">
        <v>5251.04</v>
      </c>
      <c r="E280" s="5">
        <v>5683.47</v>
      </c>
      <c r="F280" s="10">
        <f t="shared" si="50"/>
        <v>5.285412262156397E-3</v>
      </c>
      <c r="G280" s="10">
        <f t="shared" si="51"/>
        <v>4.625881604298776E-3</v>
      </c>
      <c r="H280" s="6"/>
      <c r="I280" s="5">
        <f t="shared" si="47"/>
        <v>0</v>
      </c>
      <c r="J280" s="5">
        <v>11.21</v>
      </c>
      <c r="K280" s="5">
        <v>5251.04</v>
      </c>
      <c r="L280" s="5">
        <v>5683.47</v>
      </c>
      <c r="M280" s="17">
        <f t="shared" si="52"/>
        <v>4.4802867383513245E-3</v>
      </c>
      <c r="N280" s="17">
        <f t="shared" si="53"/>
        <v>4.5934306862598362E-3</v>
      </c>
      <c r="O280" s="6"/>
      <c r="P280" s="6">
        <f t="shared" si="48"/>
        <v>0</v>
      </c>
      <c r="Q280" s="6">
        <f t="shared" si="49"/>
        <v>0</v>
      </c>
      <c r="R280" s="6">
        <v>3363.45</v>
      </c>
      <c r="S280" s="6">
        <v>3778.24</v>
      </c>
      <c r="T280" s="19" t="e">
        <f t="shared" si="54"/>
        <v>#DIV/0!</v>
      </c>
      <c r="U280" s="19">
        <f t="shared" si="55"/>
        <v>4.768223896433943E-3</v>
      </c>
    </row>
    <row r="281" spans="1:21">
      <c r="A281" s="4">
        <v>41110</v>
      </c>
      <c r="B281" s="5">
        <f t="shared" si="46"/>
        <v>0</v>
      </c>
      <c r="C281" s="5">
        <v>9.4600000000000009</v>
      </c>
      <c r="D281" s="5">
        <v>5219.74</v>
      </c>
      <c r="E281" s="5">
        <v>5650.03</v>
      </c>
      <c r="F281" s="10">
        <f t="shared" si="50"/>
        <v>-5.2576235541533789E-3</v>
      </c>
      <c r="G281" s="10">
        <f t="shared" si="51"/>
        <v>-5.8837294821650898E-3</v>
      </c>
      <c r="H281" s="6"/>
      <c r="I281" s="5">
        <f t="shared" si="47"/>
        <v>0</v>
      </c>
      <c r="J281" s="5">
        <v>11.17</v>
      </c>
      <c r="K281" s="5">
        <v>5219.74</v>
      </c>
      <c r="L281" s="5">
        <v>5650.03</v>
      </c>
      <c r="M281" s="17">
        <f t="shared" si="52"/>
        <v>-3.5682426404995971E-3</v>
      </c>
      <c r="N281" s="17">
        <f t="shared" si="53"/>
        <v>-5.9607239708705517E-3</v>
      </c>
      <c r="O281" s="6"/>
      <c r="P281" s="6">
        <f t="shared" si="48"/>
        <v>0</v>
      </c>
      <c r="Q281" s="6">
        <f t="shared" si="49"/>
        <v>0</v>
      </c>
      <c r="R281" s="6">
        <v>3358.15</v>
      </c>
      <c r="S281" s="6">
        <v>3772.34</v>
      </c>
      <c r="T281" s="19" t="e">
        <f t="shared" si="54"/>
        <v>#DIV/0!</v>
      </c>
      <c r="U281" s="19">
        <f t="shared" si="55"/>
        <v>-1.5615736427542215E-3</v>
      </c>
    </row>
    <row r="282" spans="1:21">
      <c r="A282" s="4">
        <v>41113</v>
      </c>
      <c r="B282" s="5">
        <f t="shared" si="46"/>
        <v>0</v>
      </c>
      <c r="C282" s="5">
        <v>9.3000000000000007</v>
      </c>
      <c r="D282" s="5">
        <v>5131.1899999999996</v>
      </c>
      <c r="E282" s="5">
        <v>5554.67</v>
      </c>
      <c r="F282" s="10">
        <f t="shared" si="50"/>
        <v>-1.6913319238900604E-2</v>
      </c>
      <c r="G282" s="10">
        <f t="shared" si="51"/>
        <v>-1.6877786489629232E-2</v>
      </c>
      <c r="H282" s="6"/>
      <c r="I282" s="5">
        <f t="shared" si="47"/>
        <v>0</v>
      </c>
      <c r="J282" s="5">
        <v>11.01</v>
      </c>
      <c r="K282" s="5">
        <v>5131.1899999999996</v>
      </c>
      <c r="L282" s="5">
        <v>5554.67</v>
      </c>
      <c r="M282" s="17">
        <f t="shared" si="52"/>
        <v>-1.43240823634736E-2</v>
      </c>
      <c r="N282" s="17">
        <f t="shared" si="53"/>
        <v>-1.6964446504998398E-2</v>
      </c>
      <c r="O282" s="6"/>
      <c r="P282" s="6">
        <f t="shared" si="48"/>
        <v>0</v>
      </c>
      <c r="Q282" s="6">
        <f t="shared" si="49"/>
        <v>0</v>
      </c>
      <c r="R282" s="6">
        <v>3311.65</v>
      </c>
      <c r="S282" s="6">
        <v>3720.15</v>
      </c>
      <c r="T282" s="19" t="e">
        <f t="shared" si="54"/>
        <v>#DIV/0!</v>
      </c>
      <c r="U282" s="19">
        <f t="shared" si="55"/>
        <v>-1.383491413817417E-2</v>
      </c>
    </row>
    <row r="283" spans="1:21">
      <c r="A283" s="4">
        <v>41114</v>
      </c>
      <c r="B283" s="5">
        <f t="shared" si="46"/>
        <v>0</v>
      </c>
      <c r="C283" s="5">
        <v>9.33</v>
      </c>
      <c r="D283" s="5">
        <v>5147.54</v>
      </c>
      <c r="E283" s="5">
        <v>5572.94</v>
      </c>
      <c r="F283" s="10">
        <f t="shared" si="50"/>
        <v>3.225806451612856E-3</v>
      </c>
      <c r="G283" s="10">
        <f t="shared" si="51"/>
        <v>3.2891242864112602E-3</v>
      </c>
      <c r="H283" s="6"/>
      <c r="I283" s="5">
        <f t="shared" si="47"/>
        <v>0</v>
      </c>
      <c r="J283" s="5">
        <v>10.99</v>
      </c>
      <c r="K283" s="5">
        <v>5147.54</v>
      </c>
      <c r="L283" s="5">
        <v>5572.94</v>
      </c>
      <c r="M283" s="17">
        <f t="shared" si="52"/>
        <v>-1.8165304268845661E-3</v>
      </c>
      <c r="N283" s="17">
        <f t="shared" si="53"/>
        <v>3.1863953585815619E-3</v>
      </c>
      <c r="O283" s="6"/>
      <c r="P283" s="6">
        <f t="shared" si="48"/>
        <v>0</v>
      </c>
      <c r="Q283" s="6">
        <f t="shared" si="49"/>
        <v>0</v>
      </c>
      <c r="R283" s="6">
        <v>3318</v>
      </c>
      <c r="S283" s="6">
        <v>3727.27</v>
      </c>
      <c r="T283" s="19" t="e">
        <f t="shared" si="54"/>
        <v>#DIV/0!</v>
      </c>
      <c r="U283" s="19">
        <f t="shared" si="55"/>
        <v>1.9139013211832978E-3</v>
      </c>
    </row>
    <row r="284" spans="1:21">
      <c r="A284" s="4">
        <v>41115</v>
      </c>
      <c r="B284" s="5">
        <f t="shared" si="46"/>
        <v>0</v>
      </c>
      <c r="C284" s="5">
        <v>9.31</v>
      </c>
      <c r="D284" s="5">
        <v>5123.42</v>
      </c>
      <c r="E284" s="5">
        <v>5546.83</v>
      </c>
      <c r="F284" s="10">
        <f t="shared" si="50"/>
        <v>-2.143622722400762E-3</v>
      </c>
      <c r="G284" s="10">
        <f t="shared" si="51"/>
        <v>-4.6851392622205834E-3</v>
      </c>
      <c r="H284" s="6"/>
      <c r="I284" s="5">
        <f t="shared" si="47"/>
        <v>0</v>
      </c>
      <c r="J284" s="5">
        <v>11.02</v>
      </c>
      <c r="K284" s="5">
        <v>5123.42</v>
      </c>
      <c r="L284" s="5">
        <v>5546.83</v>
      </c>
      <c r="M284" s="17">
        <f t="shared" si="52"/>
        <v>2.7297543221109777E-3</v>
      </c>
      <c r="N284" s="17">
        <f t="shared" si="53"/>
        <v>-4.6857333794394496E-3</v>
      </c>
      <c r="O284" s="6"/>
      <c r="P284" s="6">
        <f t="shared" si="48"/>
        <v>0</v>
      </c>
      <c r="Q284" s="6">
        <f t="shared" si="49"/>
        <v>0</v>
      </c>
      <c r="R284" s="6">
        <v>3285.95</v>
      </c>
      <c r="S284" s="6">
        <v>3691.27</v>
      </c>
      <c r="T284" s="19" t="e">
        <f t="shared" si="54"/>
        <v>#DIV/0!</v>
      </c>
      <c r="U284" s="19">
        <f t="shared" si="55"/>
        <v>-9.6585436525928881E-3</v>
      </c>
    </row>
    <row r="285" spans="1:21">
      <c r="A285" s="4">
        <v>41116</v>
      </c>
      <c r="B285" s="5">
        <f t="shared" si="46"/>
        <v>0</v>
      </c>
      <c r="C285" s="5">
        <v>9.2100000000000009</v>
      </c>
      <c r="D285" s="5">
        <v>5058.43</v>
      </c>
      <c r="E285" s="5">
        <v>5476.98</v>
      </c>
      <c r="F285" s="10">
        <f t="shared" si="50"/>
        <v>-1.0741138560687369E-2</v>
      </c>
      <c r="G285" s="10">
        <f t="shared" si="51"/>
        <v>-1.2592778217468403E-2</v>
      </c>
      <c r="H285" s="6"/>
      <c r="I285" s="5">
        <f t="shared" si="47"/>
        <v>0</v>
      </c>
      <c r="J285" s="5">
        <v>10.95</v>
      </c>
      <c r="K285" s="5">
        <v>5058.43</v>
      </c>
      <c r="L285" s="5">
        <v>5476.98</v>
      </c>
      <c r="M285" s="17">
        <f t="shared" si="52"/>
        <v>-6.3520871143375457E-3</v>
      </c>
      <c r="N285" s="17">
        <f t="shared" si="53"/>
        <v>-1.2684886267376072E-2</v>
      </c>
      <c r="O285" s="6"/>
      <c r="P285" s="6">
        <f t="shared" si="48"/>
        <v>0</v>
      </c>
      <c r="Q285" s="6">
        <f t="shared" si="49"/>
        <v>0</v>
      </c>
      <c r="R285" s="6">
        <v>3192.8</v>
      </c>
      <c r="S285" s="6">
        <v>3586.6</v>
      </c>
      <c r="T285" s="19" t="e">
        <f t="shared" si="54"/>
        <v>#DIV/0!</v>
      </c>
      <c r="U285" s="19">
        <f t="shared" si="55"/>
        <v>-2.8356094243986552E-2</v>
      </c>
    </row>
    <row r="286" spans="1:21">
      <c r="A286" s="4">
        <v>41117</v>
      </c>
      <c r="B286" s="5">
        <f t="shared" si="46"/>
        <v>0</v>
      </c>
      <c r="C286" s="5">
        <v>9.2799999999999994</v>
      </c>
      <c r="D286" s="5">
        <v>5100.8100000000004</v>
      </c>
      <c r="E286" s="5">
        <v>5522.87</v>
      </c>
      <c r="F286" s="10">
        <f t="shared" si="50"/>
        <v>7.6004343105318117E-3</v>
      </c>
      <c r="G286" s="10">
        <f t="shared" si="51"/>
        <v>8.3787050527845963E-3</v>
      </c>
      <c r="H286" s="6"/>
      <c r="I286" s="5">
        <f t="shared" si="47"/>
        <v>0</v>
      </c>
      <c r="J286" s="5">
        <v>11.03</v>
      </c>
      <c r="K286" s="5">
        <v>5100.8100000000004</v>
      </c>
      <c r="L286" s="5">
        <v>5522.87</v>
      </c>
      <c r="M286" s="17">
        <f t="shared" si="52"/>
        <v>7.3059360730594047E-3</v>
      </c>
      <c r="N286" s="17">
        <f t="shared" si="53"/>
        <v>8.3780935982114002E-3</v>
      </c>
      <c r="O286" s="6"/>
      <c r="P286" s="6">
        <f t="shared" si="48"/>
        <v>0</v>
      </c>
      <c r="Q286" s="6">
        <f t="shared" si="49"/>
        <v>0</v>
      </c>
      <c r="R286" s="6">
        <v>3142.9</v>
      </c>
      <c r="S286" s="6">
        <v>3531.01</v>
      </c>
      <c r="T286" s="19" t="e">
        <f t="shared" si="54"/>
        <v>#DIV/0!</v>
      </c>
      <c r="U286" s="19">
        <f t="shared" si="55"/>
        <v>-1.5499358724139767E-2</v>
      </c>
    </row>
    <row r="287" spans="1:21">
      <c r="A287" s="4">
        <v>41120</v>
      </c>
      <c r="B287" s="5">
        <f t="shared" si="46"/>
        <v>0</v>
      </c>
      <c r="C287" s="5">
        <v>9.44</v>
      </c>
      <c r="D287" s="5">
        <v>5202.05</v>
      </c>
      <c r="E287" s="5">
        <v>5632.88</v>
      </c>
      <c r="F287" s="10">
        <f t="shared" si="50"/>
        <v>1.7241379310344751E-2</v>
      </c>
      <c r="G287" s="10">
        <f t="shared" si="51"/>
        <v>1.9918991393967245E-2</v>
      </c>
      <c r="H287" s="6"/>
      <c r="I287" s="5">
        <f t="shared" si="47"/>
        <v>0</v>
      </c>
      <c r="J287" s="5">
        <v>11.18</v>
      </c>
      <c r="K287" s="5">
        <v>5202.05</v>
      </c>
      <c r="L287" s="5">
        <v>5632.88</v>
      </c>
      <c r="M287" s="17">
        <f t="shared" si="52"/>
        <v>1.3599274705349051E-2</v>
      </c>
      <c r="N287" s="17">
        <f t="shared" si="53"/>
        <v>1.984782809004848E-2</v>
      </c>
      <c r="O287" s="6"/>
      <c r="P287" s="6">
        <f t="shared" si="48"/>
        <v>0</v>
      </c>
      <c r="Q287" s="6">
        <f t="shared" si="49"/>
        <v>0</v>
      </c>
      <c r="R287" s="6">
        <v>3201.4</v>
      </c>
      <c r="S287" s="6">
        <v>3597.42</v>
      </c>
      <c r="T287" s="19" t="e">
        <f t="shared" si="54"/>
        <v>#DIV/0!</v>
      </c>
      <c r="U287" s="19">
        <f t="shared" si="55"/>
        <v>1.8807649935854043E-2</v>
      </c>
    </row>
    <row r="288" spans="1:21">
      <c r="A288" s="4">
        <v>41121</v>
      </c>
      <c r="B288" s="5">
        <f t="shared" si="46"/>
        <v>0</v>
      </c>
      <c r="C288" s="5">
        <v>9.43</v>
      </c>
      <c r="D288" s="5">
        <v>5229.16</v>
      </c>
      <c r="E288" s="5">
        <v>5662.23</v>
      </c>
      <c r="F288" s="10">
        <f t="shared" si="50"/>
        <v>-1.0593220338982468E-3</v>
      </c>
      <c r="G288" s="10">
        <f t="shared" si="51"/>
        <v>5.2104784763742362E-3</v>
      </c>
      <c r="H288" s="6"/>
      <c r="I288" s="5">
        <f t="shared" si="47"/>
        <v>0</v>
      </c>
      <c r="J288" s="5">
        <v>11.2</v>
      </c>
      <c r="K288" s="5">
        <v>5229.16</v>
      </c>
      <c r="L288" s="5">
        <v>5662.23</v>
      </c>
      <c r="M288" s="17">
        <f t="shared" si="52"/>
        <v>1.7889087656528524E-3</v>
      </c>
      <c r="N288" s="17">
        <f t="shared" si="53"/>
        <v>5.2114070414548408E-3</v>
      </c>
      <c r="O288" s="6"/>
      <c r="P288" s="6">
        <f t="shared" si="48"/>
        <v>0</v>
      </c>
      <c r="Q288" s="6">
        <f t="shared" si="49"/>
        <v>0</v>
      </c>
      <c r="R288" s="6">
        <v>3208.05</v>
      </c>
      <c r="S288" s="6">
        <v>3604.9</v>
      </c>
      <c r="T288" s="19" t="e">
        <f t="shared" si="54"/>
        <v>#DIV/0!</v>
      </c>
      <c r="U288" s="19">
        <f t="shared" si="55"/>
        <v>2.0792679197869646E-3</v>
      </c>
    </row>
    <row r="289" spans="1:21">
      <c r="A289" s="4">
        <v>41122</v>
      </c>
      <c r="B289" s="5">
        <f t="shared" si="46"/>
        <v>0</v>
      </c>
      <c r="C289" s="5">
        <v>9.4700000000000006</v>
      </c>
      <c r="D289" s="5">
        <v>5243.35</v>
      </c>
      <c r="E289" s="5">
        <v>5678.37</v>
      </c>
      <c r="F289" s="10">
        <f t="shared" si="50"/>
        <v>4.2417815482502785E-3</v>
      </c>
      <c r="G289" s="10">
        <f t="shared" si="51"/>
        <v>2.8504670421372058E-3</v>
      </c>
      <c r="H289" s="6"/>
      <c r="I289" s="5">
        <f t="shared" si="47"/>
        <v>0</v>
      </c>
      <c r="J289" s="5">
        <v>11.25</v>
      </c>
      <c r="K289" s="5">
        <v>5243.35</v>
      </c>
      <c r="L289" s="5">
        <v>5678.37</v>
      </c>
      <c r="M289" s="17">
        <f t="shared" si="52"/>
        <v>4.4642857142858094E-3</v>
      </c>
      <c r="N289" s="17">
        <f t="shared" si="53"/>
        <v>2.7136289576146222E-3</v>
      </c>
      <c r="O289" s="6"/>
      <c r="P289" s="6">
        <f t="shared" si="48"/>
        <v>0</v>
      </c>
      <c r="Q289" s="6">
        <f t="shared" si="49"/>
        <v>0</v>
      </c>
      <c r="R289" s="6">
        <v>3247.45</v>
      </c>
      <c r="S289" s="6">
        <v>3649.68</v>
      </c>
      <c r="T289" s="19" t="e">
        <f t="shared" si="54"/>
        <v>#DIV/0!</v>
      </c>
      <c r="U289" s="19">
        <f t="shared" si="55"/>
        <v>1.2421981192266118E-2</v>
      </c>
    </row>
    <row r="290" spans="1:21">
      <c r="A290" s="4">
        <v>41123</v>
      </c>
      <c r="B290" s="5">
        <f t="shared" si="46"/>
        <v>0</v>
      </c>
      <c r="C290" s="5">
        <v>9.4700000000000006</v>
      </c>
      <c r="D290" s="5">
        <v>5237.04</v>
      </c>
      <c r="E290" s="5">
        <v>5671.62</v>
      </c>
      <c r="F290" s="10">
        <f t="shared" si="50"/>
        <v>0</v>
      </c>
      <c r="G290" s="10">
        <f t="shared" si="51"/>
        <v>-1.1887214112500377E-3</v>
      </c>
      <c r="H290" s="6"/>
      <c r="I290" s="5">
        <f t="shared" si="47"/>
        <v>0</v>
      </c>
      <c r="J290" s="5">
        <v>11.26</v>
      </c>
      <c r="K290" s="5">
        <v>5237.04</v>
      </c>
      <c r="L290" s="5">
        <v>5671.62</v>
      </c>
      <c r="M290" s="17">
        <f t="shared" si="52"/>
        <v>8.8888888888893902E-4</v>
      </c>
      <c r="N290" s="17">
        <f t="shared" si="53"/>
        <v>-1.2034291054383583E-3</v>
      </c>
      <c r="O290" s="6"/>
      <c r="P290" s="6">
        <f t="shared" si="48"/>
        <v>0</v>
      </c>
      <c r="Q290" s="6">
        <f t="shared" si="49"/>
        <v>0</v>
      </c>
      <c r="R290" s="6">
        <v>3255.3</v>
      </c>
      <c r="S290" s="6">
        <v>3658.92</v>
      </c>
      <c r="T290" s="19" t="e">
        <f t="shared" si="54"/>
        <v>#DIV/0!</v>
      </c>
      <c r="U290" s="19">
        <f t="shared" si="55"/>
        <v>2.5317288091011303E-3</v>
      </c>
    </row>
    <row r="291" spans="1:21">
      <c r="A291" s="4">
        <v>41124</v>
      </c>
      <c r="B291" s="5">
        <f t="shared" si="46"/>
        <v>0</v>
      </c>
      <c r="C291" s="5">
        <v>9.4600000000000009</v>
      </c>
      <c r="D291" s="5">
        <v>5223.3100000000004</v>
      </c>
      <c r="E291" s="5">
        <v>5656.75</v>
      </c>
      <c r="F291" s="10">
        <f t="shared" si="50"/>
        <v>-1.0559662090813271E-3</v>
      </c>
      <c r="G291" s="10">
        <f t="shared" si="51"/>
        <v>-2.6218258628045721E-3</v>
      </c>
      <c r="H291" s="6"/>
      <c r="I291" s="5">
        <f t="shared" si="47"/>
        <v>0</v>
      </c>
      <c r="J291" s="5">
        <v>11.25</v>
      </c>
      <c r="K291" s="5">
        <v>5223.3100000000004</v>
      </c>
      <c r="L291" s="5">
        <v>5656.75</v>
      </c>
      <c r="M291" s="17">
        <f t="shared" si="52"/>
        <v>-8.8809946714030197E-4</v>
      </c>
      <c r="N291" s="17">
        <f t="shared" si="53"/>
        <v>-2.6217099735728056E-3</v>
      </c>
      <c r="O291" s="6"/>
      <c r="P291" s="6">
        <f t="shared" si="48"/>
        <v>0</v>
      </c>
      <c r="Q291" s="6">
        <f t="shared" si="49"/>
        <v>0</v>
      </c>
      <c r="R291" s="6">
        <v>3249.35</v>
      </c>
      <c r="S291" s="6">
        <v>3653.7</v>
      </c>
      <c r="T291" s="19" t="e">
        <f t="shared" si="54"/>
        <v>#DIV/0!</v>
      </c>
      <c r="U291" s="19">
        <f t="shared" si="55"/>
        <v>-1.4266504870290575E-3</v>
      </c>
    </row>
    <row r="292" spans="1:21">
      <c r="A292" s="4">
        <v>41127</v>
      </c>
      <c r="B292" s="5">
        <f t="shared" si="46"/>
        <v>0</v>
      </c>
      <c r="C292" s="5">
        <v>9.5500000000000007</v>
      </c>
      <c r="D292" s="5">
        <v>5279.39</v>
      </c>
      <c r="E292" s="5">
        <v>5717.49</v>
      </c>
      <c r="F292" s="10">
        <f t="shared" si="50"/>
        <v>9.5137420718816035E-3</v>
      </c>
      <c r="G292" s="10">
        <f t="shared" si="51"/>
        <v>1.0737614354532132E-2</v>
      </c>
      <c r="H292" s="6"/>
      <c r="I292" s="5">
        <f t="shared" si="47"/>
        <v>0</v>
      </c>
      <c r="J292" s="5">
        <v>11.34</v>
      </c>
      <c r="K292" s="5">
        <v>5279.39</v>
      </c>
      <c r="L292" s="5">
        <v>5717.49</v>
      </c>
      <c r="M292" s="17">
        <f t="shared" si="52"/>
        <v>8.0000000000000071E-3</v>
      </c>
      <c r="N292" s="17">
        <f t="shared" si="53"/>
        <v>1.0736487016853369E-2</v>
      </c>
      <c r="O292" s="6"/>
      <c r="P292" s="6">
        <f t="shared" si="48"/>
        <v>0</v>
      </c>
      <c r="Q292" s="6">
        <f t="shared" si="49"/>
        <v>0</v>
      </c>
      <c r="R292" s="6">
        <v>3274.75</v>
      </c>
      <c r="S292" s="6">
        <v>3682.83</v>
      </c>
      <c r="T292" s="19" t="e">
        <f t="shared" si="54"/>
        <v>#DIV/0!</v>
      </c>
      <c r="U292" s="19">
        <f t="shared" si="55"/>
        <v>7.9727399622300243E-3</v>
      </c>
    </row>
    <row r="293" spans="1:21">
      <c r="A293" s="4">
        <v>41128</v>
      </c>
      <c r="B293" s="5">
        <f t="shared" si="46"/>
        <v>0</v>
      </c>
      <c r="C293" s="5">
        <v>9.65</v>
      </c>
      <c r="D293" s="5">
        <v>5329.76</v>
      </c>
      <c r="E293" s="5">
        <v>5773.28</v>
      </c>
      <c r="F293" s="10">
        <f t="shared" si="50"/>
        <v>1.0471204188481575E-2</v>
      </c>
      <c r="G293" s="10">
        <f t="shared" si="51"/>
        <v>9.7577783258038231E-3</v>
      </c>
      <c r="H293" s="6"/>
      <c r="I293" s="5">
        <f t="shared" si="47"/>
        <v>0</v>
      </c>
      <c r="J293" s="5">
        <v>11.44</v>
      </c>
      <c r="K293" s="5">
        <v>5329.76</v>
      </c>
      <c r="L293" s="5">
        <v>5773.28</v>
      </c>
      <c r="M293" s="17">
        <f t="shared" si="52"/>
        <v>8.818342151675429E-3</v>
      </c>
      <c r="N293" s="17">
        <f t="shared" si="53"/>
        <v>9.5408749874512644E-3</v>
      </c>
      <c r="O293" s="6"/>
      <c r="P293" s="6">
        <f t="shared" si="48"/>
        <v>0</v>
      </c>
      <c r="Q293" s="6">
        <f t="shared" si="49"/>
        <v>0</v>
      </c>
      <c r="R293" s="6">
        <v>3283.55</v>
      </c>
      <c r="S293" s="6">
        <v>3692.73</v>
      </c>
      <c r="T293" s="19" t="e">
        <f t="shared" si="54"/>
        <v>#DIV/0!</v>
      </c>
      <c r="U293" s="19">
        <f t="shared" si="55"/>
        <v>2.6881501454045775E-3</v>
      </c>
    </row>
    <row r="294" spans="1:21">
      <c r="A294" s="4">
        <v>41129</v>
      </c>
      <c r="B294" s="5">
        <f t="shared" si="46"/>
        <v>0</v>
      </c>
      <c r="C294" s="5">
        <v>9.6300000000000008</v>
      </c>
      <c r="D294" s="5">
        <v>5326.44</v>
      </c>
      <c r="E294" s="5">
        <v>5770.18</v>
      </c>
      <c r="F294" s="10">
        <f t="shared" si="50"/>
        <v>-2.0725388601036121E-3</v>
      </c>
      <c r="G294" s="10">
        <f t="shared" si="51"/>
        <v>-5.369564614914335E-4</v>
      </c>
      <c r="H294" s="6"/>
      <c r="I294" s="5">
        <f t="shared" si="47"/>
        <v>0</v>
      </c>
      <c r="J294" s="5">
        <v>11.39</v>
      </c>
      <c r="K294" s="5">
        <v>5326.44</v>
      </c>
      <c r="L294" s="5">
        <v>5770.18</v>
      </c>
      <c r="M294" s="17">
        <f t="shared" si="52"/>
        <v>-4.3706293706292643E-3</v>
      </c>
      <c r="N294" s="17">
        <f t="shared" si="53"/>
        <v>-6.2291735462771669E-4</v>
      </c>
      <c r="O294" s="6"/>
      <c r="P294" s="6">
        <f t="shared" si="48"/>
        <v>0</v>
      </c>
      <c r="Q294" s="6">
        <f t="shared" si="49"/>
        <v>0</v>
      </c>
      <c r="R294" s="6">
        <v>3272.55</v>
      </c>
      <c r="S294" s="6">
        <v>3680.32</v>
      </c>
      <c r="T294" s="19" t="e">
        <f t="shared" si="54"/>
        <v>#DIV/0!</v>
      </c>
      <c r="U294" s="19">
        <f t="shared" si="55"/>
        <v>-3.3606572914889332E-3</v>
      </c>
    </row>
    <row r="295" spans="1:21">
      <c r="A295" s="4">
        <v>41130</v>
      </c>
      <c r="B295" s="5">
        <f t="shared" si="46"/>
        <v>0</v>
      </c>
      <c r="C295" s="5">
        <v>9.6</v>
      </c>
      <c r="D295" s="5">
        <v>5313.58</v>
      </c>
      <c r="E295" s="5">
        <v>5756.63</v>
      </c>
      <c r="F295" s="10">
        <f t="shared" si="50"/>
        <v>-3.1152647975078995E-3</v>
      </c>
      <c r="G295" s="10">
        <f t="shared" si="51"/>
        <v>-2.3482802962819793E-3</v>
      </c>
      <c r="H295" s="6"/>
      <c r="I295" s="5">
        <f t="shared" si="47"/>
        <v>0</v>
      </c>
      <c r="J295" s="5">
        <v>11.38</v>
      </c>
      <c r="K295" s="5">
        <v>5313.58</v>
      </c>
      <c r="L295" s="5">
        <v>5756.63</v>
      </c>
      <c r="M295" s="17">
        <f t="shared" si="52"/>
        <v>-8.7796312554866418E-4</v>
      </c>
      <c r="N295" s="17">
        <f t="shared" si="53"/>
        <v>-2.414370573966762E-3</v>
      </c>
      <c r="O295" s="6"/>
      <c r="P295" s="6">
        <f t="shared" si="48"/>
        <v>0</v>
      </c>
      <c r="Q295" s="6">
        <f t="shared" si="49"/>
        <v>0</v>
      </c>
      <c r="R295" s="6">
        <v>3268.1</v>
      </c>
      <c r="S295" s="6">
        <v>3678.34</v>
      </c>
      <c r="T295" s="19" t="e">
        <f t="shared" si="54"/>
        <v>#DIV/0!</v>
      </c>
      <c r="U295" s="19">
        <f t="shared" si="55"/>
        <v>-5.3799669593945776E-4</v>
      </c>
    </row>
    <row r="296" spans="1:21">
      <c r="A296" s="4">
        <v>41131</v>
      </c>
      <c r="B296" s="5">
        <f t="shared" si="46"/>
        <v>0</v>
      </c>
      <c r="C296" s="5">
        <v>9.57</v>
      </c>
      <c r="D296" s="5">
        <v>5307.57</v>
      </c>
      <c r="E296" s="5">
        <v>5750.15</v>
      </c>
      <c r="F296" s="10">
        <f t="shared" si="50"/>
        <v>-3.1249999999999334E-3</v>
      </c>
      <c r="G296" s="10">
        <f t="shared" si="51"/>
        <v>-1.1256585884450443E-3</v>
      </c>
      <c r="H296" s="6"/>
      <c r="I296" s="5">
        <f t="shared" si="47"/>
        <v>0</v>
      </c>
      <c r="J296" s="5">
        <v>11.35</v>
      </c>
      <c r="K296" s="5">
        <v>5307.57</v>
      </c>
      <c r="L296" s="5">
        <v>5750.15</v>
      </c>
      <c r="M296" s="17">
        <f t="shared" si="52"/>
        <v>-2.6362038664324849E-3</v>
      </c>
      <c r="N296" s="17">
        <f t="shared" si="53"/>
        <v>-1.131064178952812E-3</v>
      </c>
      <c r="O296" s="6"/>
      <c r="P296" s="6">
        <f t="shared" si="48"/>
        <v>0</v>
      </c>
      <c r="Q296" s="6">
        <f t="shared" si="49"/>
        <v>0</v>
      </c>
      <c r="R296" s="6">
        <v>3258.5</v>
      </c>
      <c r="S296" s="6">
        <v>3667.52</v>
      </c>
      <c r="T296" s="19" t="e">
        <f t="shared" si="54"/>
        <v>#DIV/0!</v>
      </c>
      <c r="U296" s="19">
        <f t="shared" si="55"/>
        <v>-2.941544283562747E-3</v>
      </c>
    </row>
    <row r="297" spans="1:21">
      <c r="A297" s="4">
        <v>41134</v>
      </c>
      <c r="B297" s="5">
        <f t="shared" si="46"/>
        <v>0</v>
      </c>
      <c r="C297" s="5">
        <v>9.64</v>
      </c>
      <c r="D297" s="5">
        <v>5341.37</v>
      </c>
      <c r="E297" s="5">
        <v>5786.77</v>
      </c>
      <c r="F297" s="10">
        <f t="shared" si="50"/>
        <v>7.3145245559038674E-3</v>
      </c>
      <c r="G297" s="10">
        <f t="shared" si="51"/>
        <v>6.3685295166213685E-3</v>
      </c>
      <c r="H297" s="6"/>
      <c r="I297" s="5">
        <f t="shared" si="47"/>
        <v>0</v>
      </c>
      <c r="J297" s="5">
        <v>11.42</v>
      </c>
      <c r="K297" s="5">
        <v>5341.37</v>
      </c>
      <c r="L297" s="5">
        <v>5786.77</v>
      </c>
      <c r="M297" s="17">
        <f t="shared" si="52"/>
        <v>6.1674008810572722E-3</v>
      </c>
      <c r="N297" s="17">
        <f t="shared" si="53"/>
        <v>6.3682626889518534E-3</v>
      </c>
      <c r="O297" s="6"/>
      <c r="P297" s="6">
        <f t="shared" si="48"/>
        <v>0</v>
      </c>
      <c r="Q297" s="6">
        <f t="shared" si="49"/>
        <v>0</v>
      </c>
      <c r="R297" s="6">
        <v>3267.2</v>
      </c>
      <c r="S297" s="6">
        <v>3678.36</v>
      </c>
      <c r="T297" s="19" t="e">
        <f t="shared" si="54"/>
        <v>#DIV/0!</v>
      </c>
      <c r="U297" s="19">
        <f t="shared" si="55"/>
        <v>2.9556757700026637E-3</v>
      </c>
    </row>
    <row r="298" spans="1:21">
      <c r="A298" s="4">
        <v>41135</v>
      </c>
      <c r="B298" s="5">
        <f t="shared" si="46"/>
        <v>0</v>
      </c>
      <c r="C298" s="5">
        <v>9.69</v>
      </c>
      <c r="D298" s="5">
        <v>5369.67</v>
      </c>
      <c r="E298" s="5">
        <v>5820.74</v>
      </c>
      <c r="F298" s="10">
        <f t="shared" si="50"/>
        <v>5.1867219917012264E-3</v>
      </c>
      <c r="G298" s="10">
        <f t="shared" si="51"/>
        <v>5.8702868785176499E-3</v>
      </c>
      <c r="H298" s="6"/>
      <c r="I298" s="5">
        <f t="shared" si="47"/>
        <v>0</v>
      </c>
      <c r="J298" s="5">
        <v>11.47</v>
      </c>
      <c r="K298" s="5">
        <v>5369.67</v>
      </c>
      <c r="L298" s="5">
        <v>5820.74</v>
      </c>
      <c r="M298" s="17">
        <f t="shared" si="52"/>
        <v>4.3782837127845919E-3</v>
      </c>
      <c r="N298" s="17">
        <f t="shared" si="53"/>
        <v>5.2982661751572735E-3</v>
      </c>
      <c r="O298" s="6"/>
      <c r="P298" s="6">
        <f t="shared" si="48"/>
        <v>0</v>
      </c>
      <c r="Q298" s="6">
        <f t="shared" si="49"/>
        <v>0</v>
      </c>
      <c r="R298" s="6">
        <v>3292.7</v>
      </c>
      <c r="S298" s="6">
        <v>3707.38</v>
      </c>
      <c r="T298" s="19" t="e">
        <f t="shared" si="54"/>
        <v>#DIV/0!</v>
      </c>
      <c r="U298" s="19">
        <f t="shared" si="55"/>
        <v>7.8893854870105695E-3</v>
      </c>
    </row>
    <row r="299" spans="1:21">
      <c r="A299" s="4">
        <v>41137</v>
      </c>
      <c r="B299" s="5">
        <f t="shared" si="46"/>
        <v>0</v>
      </c>
      <c r="C299" s="5">
        <v>9.66</v>
      </c>
      <c r="D299" s="5">
        <v>5350.66</v>
      </c>
      <c r="E299" s="5">
        <v>5801.31</v>
      </c>
      <c r="F299" s="10">
        <f t="shared" si="50"/>
        <v>-3.0959752321980671E-3</v>
      </c>
      <c r="G299" s="10">
        <f t="shared" si="51"/>
        <v>-3.3380635451848439E-3</v>
      </c>
      <c r="H299" s="6"/>
      <c r="I299" s="5">
        <f t="shared" si="47"/>
        <v>0</v>
      </c>
      <c r="J299" s="5">
        <v>11.45</v>
      </c>
      <c r="K299" s="5">
        <v>5350.66</v>
      </c>
      <c r="L299" s="5">
        <v>5801.31</v>
      </c>
      <c r="M299" s="17">
        <f t="shared" si="52"/>
        <v>-1.7436791630340842E-3</v>
      </c>
      <c r="N299" s="17">
        <f t="shared" si="53"/>
        <v>-3.5402548015055491E-3</v>
      </c>
      <c r="O299" s="6"/>
      <c r="P299" s="6">
        <f t="shared" si="48"/>
        <v>0</v>
      </c>
      <c r="Q299" s="6">
        <f t="shared" si="49"/>
        <v>0</v>
      </c>
      <c r="R299" s="6">
        <v>3309.5</v>
      </c>
      <c r="S299" s="6">
        <v>3726.51</v>
      </c>
      <c r="T299" s="19" t="e">
        <f t="shared" si="54"/>
        <v>#DIV/0!</v>
      </c>
      <c r="U299" s="19">
        <f t="shared" si="55"/>
        <v>5.1599782056330756E-3</v>
      </c>
    </row>
    <row r="300" spans="1:21">
      <c r="A300" s="4">
        <v>41138</v>
      </c>
      <c r="B300" s="5">
        <f t="shared" si="46"/>
        <v>0</v>
      </c>
      <c r="C300" s="5">
        <v>9.66</v>
      </c>
      <c r="D300" s="5">
        <v>5352.71</v>
      </c>
      <c r="E300" s="5">
        <v>5803.78</v>
      </c>
      <c r="F300" s="10">
        <f t="shared" si="50"/>
        <v>0</v>
      </c>
      <c r="G300" s="10">
        <f t="shared" si="51"/>
        <v>4.2576590459719732E-4</v>
      </c>
      <c r="H300" s="6"/>
      <c r="I300" s="5">
        <f t="shared" si="47"/>
        <v>0</v>
      </c>
      <c r="J300" s="5">
        <v>11.47</v>
      </c>
      <c r="K300" s="5">
        <v>5352.71</v>
      </c>
      <c r="L300" s="5">
        <v>5803.78</v>
      </c>
      <c r="M300" s="17">
        <f t="shared" si="52"/>
        <v>1.7467248908298316E-3</v>
      </c>
      <c r="N300" s="17">
        <f t="shared" si="53"/>
        <v>3.8313030542025395E-4</v>
      </c>
      <c r="O300" s="6"/>
      <c r="P300" s="6">
        <f t="shared" si="48"/>
        <v>0</v>
      </c>
      <c r="Q300" s="6">
        <f t="shared" si="49"/>
        <v>0</v>
      </c>
      <c r="R300" s="6">
        <v>3323.5</v>
      </c>
      <c r="S300" s="6">
        <v>3742.29</v>
      </c>
      <c r="T300" s="19" t="e">
        <f t="shared" si="54"/>
        <v>#DIV/0!</v>
      </c>
      <c r="U300" s="19">
        <f t="shared" si="55"/>
        <v>4.2345250650070998E-3</v>
      </c>
    </row>
    <row r="301" spans="1:21">
      <c r="A301" s="4">
        <v>41142</v>
      </c>
      <c r="B301" s="5">
        <f t="shared" si="46"/>
        <v>0</v>
      </c>
      <c r="C301" s="5">
        <v>9.7200000000000006</v>
      </c>
      <c r="D301" s="5">
        <v>5405.21</v>
      </c>
      <c r="E301" s="5">
        <v>5860.7</v>
      </c>
      <c r="F301" s="10">
        <f t="shared" si="50"/>
        <v>6.2111801242237252E-3</v>
      </c>
      <c r="G301" s="10">
        <f t="shared" si="51"/>
        <v>9.807401383236547E-3</v>
      </c>
      <c r="H301" s="6"/>
      <c r="I301" s="5">
        <f t="shared" si="47"/>
        <v>0</v>
      </c>
      <c r="J301" s="5">
        <v>11.54</v>
      </c>
      <c r="K301" s="5">
        <v>5405.21</v>
      </c>
      <c r="L301" s="5">
        <v>5860.7</v>
      </c>
      <c r="M301" s="17">
        <f t="shared" si="52"/>
        <v>6.1028770706188507E-3</v>
      </c>
      <c r="N301" s="17">
        <f t="shared" si="53"/>
        <v>9.808115888960911E-3</v>
      </c>
      <c r="O301" s="6"/>
      <c r="P301" s="6">
        <f t="shared" si="48"/>
        <v>0</v>
      </c>
      <c r="Q301" s="6">
        <f t="shared" si="49"/>
        <v>0</v>
      </c>
      <c r="R301" s="6">
        <v>3330.3</v>
      </c>
      <c r="S301" s="6">
        <v>3749.93</v>
      </c>
      <c r="T301" s="19" t="e">
        <f t="shared" si="54"/>
        <v>#DIV/0!</v>
      </c>
      <c r="U301" s="19">
        <f t="shared" si="55"/>
        <v>2.041530720494622E-3</v>
      </c>
    </row>
    <row r="302" spans="1:21">
      <c r="A302" s="4">
        <v>41143</v>
      </c>
      <c r="B302" s="5">
        <f t="shared" si="46"/>
        <v>0</v>
      </c>
      <c r="C302" s="5">
        <v>9.7100000000000009</v>
      </c>
      <c r="D302" s="5">
        <v>5393.32</v>
      </c>
      <c r="E302" s="5">
        <v>5847.81</v>
      </c>
      <c r="F302" s="10">
        <f t="shared" si="50"/>
        <v>-1.0288065843621075E-3</v>
      </c>
      <c r="G302" s="10">
        <f t="shared" si="51"/>
        <v>-2.1993959765896909E-3</v>
      </c>
      <c r="H302" s="6"/>
      <c r="I302" s="5">
        <f t="shared" si="47"/>
        <v>0</v>
      </c>
      <c r="J302" s="5">
        <v>11.54</v>
      </c>
      <c r="K302" s="5">
        <v>5393.32</v>
      </c>
      <c r="L302" s="5">
        <v>5847.81</v>
      </c>
      <c r="M302" s="17">
        <f t="shared" si="52"/>
        <v>0</v>
      </c>
      <c r="N302" s="17">
        <f t="shared" si="53"/>
        <v>-2.1997295202221823E-3</v>
      </c>
      <c r="O302" s="6"/>
      <c r="P302" s="6">
        <f t="shared" si="48"/>
        <v>0</v>
      </c>
      <c r="Q302" s="6">
        <f t="shared" si="49"/>
        <v>0</v>
      </c>
      <c r="R302" s="6">
        <v>3322.8</v>
      </c>
      <c r="S302" s="6">
        <v>3741.48</v>
      </c>
      <c r="T302" s="19" t="e">
        <f t="shared" si="54"/>
        <v>#DIV/0!</v>
      </c>
      <c r="U302" s="19">
        <f t="shared" si="55"/>
        <v>-2.2533753963406289E-3</v>
      </c>
    </row>
    <row r="303" spans="1:21">
      <c r="A303" s="4">
        <v>41144</v>
      </c>
      <c r="B303" s="5">
        <f t="shared" si="46"/>
        <v>0</v>
      </c>
      <c r="C303" s="5">
        <v>9.7100000000000009</v>
      </c>
      <c r="D303" s="5">
        <v>5390.16</v>
      </c>
      <c r="E303" s="5">
        <v>5844.98</v>
      </c>
      <c r="F303" s="10">
        <f t="shared" si="50"/>
        <v>0</v>
      </c>
      <c r="G303" s="10">
        <f t="shared" si="51"/>
        <v>-4.839418517360583E-4</v>
      </c>
      <c r="H303" s="6"/>
      <c r="I303" s="5">
        <f t="shared" si="47"/>
        <v>0</v>
      </c>
      <c r="J303" s="5">
        <v>11.56</v>
      </c>
      <c r="K303" s="5">
        <v>5390.16</v>
      </c>
      <c r="L303" s="5">
        <v>5844.98</v>
      </c>
      <c r="M303" s="17">
        <f t="shared" si="52"/>
        <v>1.7331022530331364E-3</v>
      </c>
      <c r="N303" s="17">
        <f t="shared" si="53"/>
        <v>-5.85909977527721E-4</v>
      </c>
      <c r="O303" s="6"/>
      <c r="P303" s="6">
        <f t="shared" si="48"/>
        <v>0</v>
      </c>
      <c r="Q303" s="6">
        <f t="shared" si="49"/>
        <v>0</v>
      </c>
      <c r="R303" s="6">
        <v>3316.7</v>
      </c>
      <c r="S303" s="6">
        <v>3736.09</v>
      </c>
      <c r="T303" s="19" t="e">
        <f t="shared" si="54"/>
        <v>#DIV/0!</v>
      </c>
      <c r="U303" s="19">
        <f t="shared" si="55"/>
        <v>-1.4406063910538114E-3</v>
      </c>
    </row>
    <row r="304" spans="1:21">
      <c r="A304" s="4">
        <v>41145</v>
      </c>
      <c r="B304" s="5">
        <f t="shared" si="46"/>
        <v>0</v>
      </c>
      <c r="C304" s="5">
        <v>9.65</v>
      </c>
      <c r="D304" s="5">
        <v>5368.08</v>
      </c>
      <c r="E304" s="5">
        <v>5821.27</v>
      </c>
      <c r="F304" s="10">
        <f t="shared" si="50"/>
        <v>-6.1791967044284579E-3</v>
      </c>
      <c r="G304" s="10">
        <f t="shared" si="51"/>
        <v>-4.0564723916932666E-3</v>
      </c>
      <c r="H304" s="6"/>
      <c r="I304" s="5">
        <f t="shared" si="47"/>
        <v>0</v>
      </c>
      <c r="J304" s="5">
        <v>11.47</v>
      </c>
      <c r="K304" s="5">
        <v>5368.08</v>
      </c>
      <c r="L304" s="5">
        <v>5821.27</v>
      </c>
      <c r="M304" s="17">
        <f t="shared" si="52"/>
        <v>-7.7854671280276344E-3</v>
      </c>
      <c r="N304" s="17">
        <f t="shared" si="53"/>
        <v>-4.0963533550024689E-3</v>
      </c>
      <c r="O304" s="6"/>
      <c r="P304" s="6">
        <f t="shared" si="48"/>
        <v>0</v>
      </c>
      <c r="Q304" s="6">
        <f t="shared" si="49"/>
        <v>0</v>
      </c>
      <c r="R304" s="6">
        <v>3287.45</v>
      </c>
      <c r="S304" s="6">
        <v>3704.91</v>
      </c>
      <c r="T304" s="19" t="e">
        <f t="shared" si="54"/>
        <v>#DIV/0!</v>
      </c>
      <c r="U304" s="19">
        <f t="shared" si="55"/>
        <v>-8.3456233656041823E-3</v>
      </c>
    </row>
    <row r="305" spans="1:21">
      <c r="A305" s="4">
        <v>41148</v>
      </c>
      <c r="B305" s="5">
        <f t="shared" si="46"/>
        <v>0</v>
      </c>
      <c r="C305" s="5">
        <v>9.58</v>
      </c>
      <c r="D305" s="5">
        <v>5328.47</v>
      </c>
      <c r="E305" s="5">
        <v>5778.72</v>
      </c>
      <c r="F305" s="10">
        <f t="shared" si="50"/>
        <v>-7.2538860103626979E-3</v>
      </c>
      <c r="G305" s="10">
        <f t="shared" si="51"/>
        <v>-7.3094015567050086E-3</v>
      </c>
      <c r="H305" s="6"/>
      <c r="I305" s="5">
        <f t="shared" si="47"/>
        <v>0</v>
      </c>
      <c r="J305" s="5">
        <v>11.42</v>
      </c>
      <c r="K305" s="5">
        <v>5328.47</v>
      </c>
      <c r="L305" s="5">
        <v>5778.72</v>
      </c>
      <c r="M305" s="17">
        <f t="shared" si="52"/>
        <v>-4.3591979075850995E-3</v>
      </c>
      <c r="N305" s="17">
        <f t="shared" si="53"/>
        <v>-7.3788021042905383E-3</v>
      </c>
      <c r="O305" s="6"/>
      <c r="P305" s="6">
        <f t="shared" si="48"/>
        <v>0</v>
      </c>
      <c r="Q305" s="6">
        <f t="shared" si="49"/>
        <v>0</v>
      </c>
      <c r="R305" s="6">
        <v>3233.5</v>
      </c>
      <c r="S305" s="6">
        <v>3644.1</v>
      </c>
      <c r="T305" s="19" t="e">
        <f t="shared" si="54"/>
        <v>#DIV/0!</v>
      </c>
      <c r="U305" s="19">
        <f t="shared" si="55"/>
        <v>-1.6413354170546679E-2</v>
      </c>
    </row>
    <row r="306" spans="1:21">
      <c r="A306" s="4">
        <v>41149</v>
      </c>
      <c r="B306" s="5">
        <f t="shared" si="46"/>
        <v>0</v>
      </c>
      <c r="C306" s="5">
        <v>9.5500000000000007</v>
      </c>
      <c r="D306" s="5">
        <v>5308.38</v>
      </c>
      <c r="E306" s="5">
        <v>5756.93</v>
      </c>
      <c r="F306" s="10">
        <f t="shared" si="50"/>
        <v>-3.1315240083507057E-3</v>
      </c>
      <c r="G306" s="10">
        <f t="shared" si="51"/>
        <v>-3.770731234598701E-3</v>
      </c>
      <c r="H306" s="6"/>
      <c r="I306" s="5">
        <f t="shared" si="47"/>
        <v>0</v>
      </c>
      <c r="J306" s="5">
        <v>11.4</v>
      </c>
      <c r="K306" s="5">
        <v>5308.38</v>
      </c>
      <c r="L306" s="5">
        <v>5756.93</v>
      </c>
      <c r="M306" s="17">
        <f t="shared" si="52"/>
        <v>-1.7513134851138146E-3</v>
      </c>
      <c r="N306" s="17">
        <f t="shared" si="53"/>
        <v>-3.7703130542163787E-3</v>
      </c>
      <c r="O306" s="6"/>
      <c r="P306" s="6">
        <f t="shared" si="48"/>
        <v>0</v>
      </c>
      <c r="Q306" s="6">
        <f t="shared" si="49"/>
        <v>0</v>
      </c>
      <c r="R306" s="6">
        <v>3190.8</v>
      </c>
      <c r="S306" s="6">
        <v>3596.33</v>
      </c>
      <c r="T306" s="19" t="e">
        <f t="shared" si="54"/>
        <v>#DIV/0!</v>
      </c>
      <c r="U306" s="19">
        <f t="shared" si="55"/>
        <v>-1.3108860898438546E-2</v>
      </c>
    </row>
    <row r="307" spans="1:21">
      <c r="A307" s="4">
        <v>41150</v>
      </c>
      <c r="B307" s="5">
        <f t="shared" si="46"/>
        <v>0</v>
      </c>
      <c r="C307" s="5">
        <v>9.4700000000000006</v>
      </c>
      <c r="D307" s="5">
        <v>5266.58</v>
      </c>
      <c r="E307" s="5">
        <v>5711.6</v>
      </c>
      <c r="F307" s="10">
        <f t="shared" si="50"/>
        <v>-8.3769633507853047E-3</v>
      </c>
      <c r="G307" s="10">
        <f t="shared" si="51"/>
        <v>-7.8739883931192578E-3</v>
      </c>
      <c r="H307" s="6"/>
      <c r="I307" s="5">
        <f t="shared" si="47"/>
        <v>0</v>
      </c>
      <c r="J307" s="5">
        <v>11.31</v>
      </c>
      <c r="K307" s="5">
        <v>5266.58</v>
      </c>
      <c r="L307" s="5">
        <v>5711.6</v>
      </c>
      <c r="M307" s="17">
        <f t="shared" si="52"/>
        <v>-7.8947368421052877E-3</v>
      </c>
      <c r="N307" s="17">
        <f t="shared" si="53"/>
        <v>-7.8743420779974205E-3</v>
      </c>
      <c r="O307" s="6"/>
      <c r="P307" s="6">
        <f t="shared" si="48"/>
        <v>0</v>
      </c>
      <c r="Q307" s="6">
        <f t="shared" si="49"/>
        <v>0</v>
      </c>
      <c r="R307" s="6">
        <v>3160.3</v>
      </c>
      <c r="S307" s="6">
        <v>3561.97</v>
      </c>
      <c r="T307" s="19" t="e">
        <f t="shared" si="54"/>
        <v>#DIV/0!</v>
      </c>
      <c r="U307" s="19">
        <f t="shared" si="55"/>
        <v>-9.5541844046570512E-3</v>
      </c>
    </row>
    <row r="308" spans="1:21">
      <c r="A308" s="4">
        <v>41151</v>
      </c>
      <c r="B308" s="5">
        <f t="shared" si="46"/>
        <v>0</v>
      </c>
      <c r="C308" s="5">
        <v>9.52</v>
      </c>
      <c r="D308" s="5">
        <v>5284.89</v>
      </c>
      <c r="E308" s="5">
        <v>5731.86</v>
      </c>
      <c r="F308" s="10">
        <f t="shared" si="50"/>
        <v>5.2798310454065245E-3</v>
      </c>
      <c r="G308" s="10">
        <f t="shared" si="51"/>
        <v>3.5471671685691764E-3</v>
      </c>
      <c r="H308" s="6"/>
      <c r="I308" s="5">
        <f t="shared" si="47"/>
        <v>0</v>
      </c>
      <c r="J308" s="5">
        <v>11.37</v>
      </c>
      <c r="K308" s="5">
        <v>5284.89</v>
      </c>
      <c r="L308" s="5">
        <v>5731.86</v>
      </c>
      <c r="M308" s="17">
        <f t="shared" si="52"/>
        <v>5.3050397877982824E-3</v>
      </c>
      <c r="N308" s="17">
        <f t="shared" si="53"/>
        <v>3.4766394890042296E-3</v>
      </c>
      <c r="O308" s="6"/>
      <c r="P308" s="6">
        <f t="shared" si="48"/>
        <v>0</v>
      </c>
      <c r="Q308" s="6">
        <f t="shared" si="49"/>
        <v>0</v>
      </c>
      <c r="R308" s="6">
        <v>3168.1</v>
      </c>
      <c r="S308" s="6">
        <v>3570.78</v>
      </c>
      <c r="T308" s="19" t="e">
        <f t="shared" si="54"/>
        <v>#DIV/0!</v>
      </c>
      <c r="U308" s="19">
        <f t="shared" si="55"/>
        <v>2.4733504212557378E-3</v>
      </c>
    </row>
    <row r="309" spans="1:21">
      <c r="A309" s="4">
        <v>41152</v>
      </c>
      <c r="B309" s="5">
        <f t="shared" si="46"/>
        <v>0</v>
      </c>
      <c r="C309" s="5">
        <v>9.4499999999999993</v>
      </c>
      <c r="D309" s="5">
        <v>5251.07</v>
      </c>
      <c r="E309" s="5">
        <v>5696.28</v>
      </c>
      <c r="F309" s="10">
        <f t="shared" si="50"/>
        <v>-7.3529411764706731E-3</v>
      </c>
      <c r="G309" s="10">
        <f t="shared" si="51"/>
        <v>-6.207409113272111E-3</v>
      </c>
      <c r="H309" s="6"/>
      <c r="I309" s="5">
        <f t="shared" si="47"/>
        <v>0</v>
      </c>
      <c r="J309" s="5">
        <v>11.27</v>
      </c>
      <c r="K309" s="5">
        <v>5251.07</v>
      </c>
      <c r="L309" s="5">
        <v>5696.28</v>
      </c>
      <c r="M309" s="17">
        <f t="shared" si="52"/>
        <v>-8.7950747581354571E-3</v>
      </c>
      <c r="N309" s="17">
        <f t="shared" si="53"/>
        <v>-6.3993763351745114E-3</v>
      </c>
      <c r="O309" s="6"/>
      <c r="P309" s="6">
        <f t="shared" si="48"/>
        <v>0</v>
      </c>
      <c r="Q309" s="6">
        <f t="shared" si="49"/>
        <v>0</v>
      </c>
      <c r="R309" s="6">
        <v>3158.4</v>
      </c>
      <c r="S309" s="6">
        <v>3560.09</v>
      </c>
      <c r="T309" s="19" t="e">
        <f t="shared" si="54"/>
        <v>#DIV/0!</v>
      </c>
      <c r="U309" s="19">
        <f t="shared" si="55"/>
        <v>-2.993743663849413E-3</v>
      </c>
    </row>
    <row r="310" spans="1:21">
      <c r="A310" s="4">
        <v>41155</v>
      </c>
      <c r="B310" s="5">
        <f t="shared" si="46"/>
        <v>0</v>
      </c>
      <c r="C310" s="5">
        <v>9.4499999999999993</v>
      </c>
      <c r="D310" s="5">
        <v>5234.8599999999997</v>
      </c>
      <c r="E310" s="5">
        <v>5678.7</v>
      </c>
      <c r="F310" s="10">
        <f t="shared" si="50"/>
        <v>0</v>
      </c>
      <c r="G310" s="10">
        <f t="shared" si="51"/>
        <v>-3.086224694010764E-3</v>
      </c>
      <c r="H310" s="6"/>
      <c r="I310" s="5">
        <f t="shared" si="47"/>
        <v>0</v>
      </c>
      <c r="J310" s="5">
        <v>11.27</v>
      </c>
      <c r="K310" s="5">
        <v>5234.8599999999997</v>
      </c>
      <c r="L310" s="5">
        <v>5678.7</v>
      </c>
      <c r="M310" s="17">
        <f t="shared" si="52"/>
        <v>0</v>
      </c>
      <c r="N310" s="17">
        <f t="shared" si="53"/>
        <v>-3.0869898896795922E-3</v>
      </c>
      <c r="O310" s="6"/>
      <c r="P310" s="6">
        <f t="shared" si="48"/>
        <v>0</v>
      </c>
      <c r="Q310" s="6">
        <f t="shared" si="49"/>
        <v>0</v>
      </c>
      <c r="R310" s="6">
        <v>3169.25</v>
      </c>
      <c r="S310" s="6">
        <v>3572.32</v>
      </c>
      <c r="T310" s="19" t="e">
        <f t="shared" si="54"/>
        <v>#DIV/0!</v>
      </c>
      <c r="U310" s="19">
        <f t="shared" si="55"/>
        <v>3.4353064107930376E-3</v>
      </c>
    </row>
    <row r="311" spans="1:21">
      <c r="A311" s="4">
        <v>41156</v>
      </c>
      <c r="B311" s="5">
        <f t="shared" si="46"/>
        <v>0</v>
      </c>
      <c r="C311" s="5">
        <v>9.51</v>
      </c>
      <c r="D311" s="5">
        <v>5259.3</v>
      </c>
      <c r="E311" s="5">
        <v>5705.45</v>
      </c>
      <c r="F311" s="10">
        <f t="shared" si="50"/>
        <v>6.3492063492063266E-3</v>
      </c>
      <c r="G311" s="10">
        <f t="shared" si="51"/>
        <v>4.7105851691409129E-3</v>
      </c>
      <c r="H311" s="6"/>
      <c r="I311" s="5">
        <f t="shared" si="47"/>
        <v>0</v>
      </c>
      <c r="J311" s="5">
        <v>11.33</v>
      </c>
      <c r="K311" s="5">
        <v>5259.3</v>
      </c>
      <c r="L311" s="5">
        <v>5705.45</v>
      </c>
      <c r="M311" s="17">
        <f t="shared" si="52"/>
        <v>5.3238686779060185E-3</v>
      </c>
      <c r="N311" s="17">
        <f t="shared" si="53"/>
        <v>4.6687017417850196E-3</v>
      </c>
      <c r="O311" s="6"/>
      <c r="P311" s="6">
        <f t="shared" si="48"/>
        <v>0</v>
      </c>
      <c r="Q311" s="6">
        <f t="shared" si="49"/>
        <v>0</v>
      </c>
      <c r="R311" s="6">
        <v>3189.85</v>
      </c>
      <c r="S311" s="6">
        <v>3596.94</v>
      </c>
      <c r="T311" s="19" t="e">
        <f t="shared" si="54"/>
        <v>#DIV/0!</v>
      </c>
      <c r="U311" s="19">
        <f t="shared" si="55"/>
        <v>6.8918797868051662E-3</v>
      </c>
    </row>
    <row r="312" spans="1:21">
      <c r="A312" s="4">
        <v>41157</v>
      </c>
      <c r="B312" s="5">
        <f t="shared" si="46"/>
        <v>0</v>
      </c>
      <c r="C312" s="5">
        <v>9.42</v>
      </c>
      <c r="D312" s="5">
        <v>5214.66</v>
      </c>
      <c r="E312" s="5">
        <v>5658.06</v>
      </c>
      <c r="F312" s="10">
        <f t="shared" si="50"/>
        <v>-9.4637223974762819E-3</v>
      </c>
      <c r="G312" s="10">
        <f t="shared" si="51"/>
        <v>-8.3060932967600198E-3</v>
      </c>
      <c r="H312" s="6"/>
      <c r="I312" s="5">
        <f t="shared" si="47"/>
        <v>0</v>
      </c>
      <c r="J312" s="5">
        <v>11.23</v>
      </c>
      <c r="K312" s="5">
        <v>5214.66</v>
      </c>
      <c r="L312" s="5">
        <v>5658.06</v>
      </c>
      <c r="M312" s="17">
        <f t="shared" si="52"/>
        <v>-8.8261253309797061E-3</v>
      </c>
      <c r="N312" s="17">
        <f t="shared" si="53"/>
        <v>-8.4878215732132611E-3</v>
      </c>
      <c r="O312" s="6"/>
      <c r="P312" s="6">
        <f t="shared" si="48"/>
        <v>0</v>
      </c>
      <c r="Q312" s="6">
        <f t="shared" si="49"/>
        <v>0</v>
      </c>
      <c r="R312" s="6">
        <v>3190.55</v>
      </c>
      <c r="S312" s="6">
        <v>3597.77</v>
      </c>
      <c r="T312" s="19" t="e">
        <f t="shared" si="54"/>
        <v>#DIV/0!</v>
      </c>
      <c r="U312" s="19">
        <f t="shared" si="55"/>
        <v>2.3075169449593425E-4</v>
      </c>
    </row>
    <row r="313" spans="1:21">
      <c r="A313" s="4">
        <v>41158</v>
      </c>
      <c r="B313" s="5">
        <f t="shared" si="46"/>
        <v>0</v>
      </c>
      <c r="C313" s="5">
        <v>9.4499999999999993</v>
      </c>
      <c r="D313" s="5">
        <v>5227.55</v>
      </c>
      <c r="E313" s="5">
        <v>5673.24</v>
      </c>
      <c r="F313" s="10">
        <f t="shared" si="50"/>
        <v>3.1847133757960666E-3</v>
      </c>
      <c r="G313" s="10">
        <f t="shared" si="51"/>
        <v>2.6828983785960325E-3</v>
      </c>
      <c r="H313" s="6"/>
      <c r="I313" s="5">
        <f t="shared" si="47"/>
        <v>0</v>
      </c>
      <c r="J313" s="5">
        <v>11.26</v>
      </c>
      <c r="K313" s="5">
        <v>5227.55</v>
      </c>
      <c r="L313" s="5">
        <v>5673.24</v>
      </c>
      <c r="M313" s="17">
        <f t="shared" si="52"/>
        <v>2.6714158504006491E-3</v>
      </c>
      <c r="N313" s="17">
        <f t="shared" si="53"/>
        <v>2.4718773611318579E-3</v>
      </c>
      <c r="O313" s="6"/>
      <c r="P313" s="6">
        <f t="shared" si="48"/>
        <v>0</v>
      </c>
      <c r="Q313" s="6">
        <f t="shared" si="49"/>
        <v>0</v>
      </c>
      <c r="R313" s="6">
        <v>3204.6</v>
      </c>
      <c r="S313" s="6">
        <v>3613.61</v>
      </c>
      <c r="T313" s="19" t="e">
        <f t="shared" si="54"/>
        <v>#DIV/0!</v>
      </c>
      <c r="U313" s="19">
        <f t="shared" si="55"/>
        <v>4.4027272449322918E-3</v>
      </c>
    </row>
    <row r="314" spans="1:21">
      <c r="A314" s="4">
        <v>41159</v>
      </c>
      <c r="B314" s="5">
        <f t="shared" si="46"/>
        <v>0</v>
      </c>
      <c r="C314" s="5">
        <v>9.6199999999999992</v>
      </c>
      <c r="D314" s="5">
        <v>5320.33</v>
      </c>
      <c r="E314" s="5">
        <v>5773.93</v>
      </c>
      <c r="F314" s="10">
        <f t="shared" si="50"/>
        <v>1.7989417989418E-2</v>
      </c>
      <c r="G314" s="10">
        <f t="shared" si="51"/>
        <v>1.7748235576143578E-2</v>
      </c>
      <c r="H314" s="6"/>
      <c r="I314" s="5">
        <f t="shared" si="47"/>
        <v>0</v>
      </c>
      <c r="J314" s="5">
        <v>11.45</v>
      </c>
      <c r="K314" s="5">
        <v>5320.33</v>
      </c>
      <c r="L314" s="5">
        <v>5773.93</v>
      </c>
      <c r="M314" s="17">
        <f t="shared" si="52"/>
        <v>1.6873889875665959E-2</v>
      </c>
      <c r="N314" s="17">
        <f t="shared" si="53"/>
        <v>1.7748275961014137E-2</v>
      </c>
      <c r="O314" s="6"/>
      <c r="P314" s="6">
        <f t="shared" si="48"/>
        <v>0</v>
      </c>
      <c r="Q314" s="6">
        <f t="shared" si="49"/>
        <v>0</v>
      </c>
      <c r="R314" s="6">
        <v>3239.75</v>
      </c>
      <c r="S314" s="6">
        <v>3653.23</v>
      </c>
      <c r="T314" s="19" t="e">
        <f t="shared" si="54"/>
        <v>#DIV/0!</v>
      </c>
      <c r="U314" s="19">
        <f t="shared" si="55"/>
        <v>1.0964105146930692E-2</v>
      </c>
    </row>
    <row r="315" spans="1:21">
      <c r="A315" s="4">
        <v>41160</v>
      </c>
      <c r="B315" s="5">
        <f t="shared" si="46"/>
        <v>0</v>
      </c>
      <c r="C315" s="5">
        <f>C314</f>
        <v>9.6199999999999992</v>
      </c>
      <c r="D315" s="5">
        <v>5339.79</v>
      </c>
      <c r="E315" s="5">
        <v>5795.05</v>
      </c>
      <c r="F315" s="10">
        <f t="shared" si="50"/>
        <v>0</v>
      </c>
      <c r="G315" s="10">
        <f t="shared" si="51"/>
        <v>3.6578205832076272E-3</v>
      </c>
      <c r="H315" s="6"/>
      <c r="I315" s="5">
        <f t="shared" si="47"/>
        <v>0</v>
      </c>
      <c r="J315" s="5">
        <f>J314</f>
        <v>11.45</v>
      </c>
      <c r="K315" s="5">
        <v>5339.79</v>
      </c>
      <c r="L315" s="5">
        <v>5795.05</v>
      </c>
      <c r="M315" s="17">
        <f t="shared" si="52"/>
        <v>0</v>
      </c>
      <c r="N315" s="17">
        <f t="shared" si="53"/>
        <v>3.6576678514301797E-3</v>
      </c>
      <c r="O315" s="6"/>
      <c r="P315" s="6">
        <f t="shared" si="48"/>
        <v>0</v>
      </c>
      <c r="Q315" s="6">
        <f t="shared" si="49"/>
        <v>0</v>
      </c>
      <c r="R315" s="6">
        <v>3264.15</v>
      </c>
      <c r="S315" s="6">
        <v>3680.76</v>
      </c>
      <c r="T315" s="19" t="e">
        <f t="shared" si="54"/>
        <v>#DIV/0!</v>
      </c>
      <c r="U315" s="19">
        <f t="shared" si="55"/>
        <v>7.5357970891511972E-3</v>
      </c>
    </row>
    <row r="316" spans="1:21">
      <c r="A316" s="4">
        <v>41162</v>
      </c>
      <c r="B316" s="5">
        <f t="shared" si="46"/>
        <v>0</v>
      </c>
      <c r="C316" s="5">
        <v>9.66</v>
      </c>
      <c r="D316" s="5">
        <v>5343.14</v>
      </c>
      <c r="E316" s="5">
        <v>5798.87</v>
      </c>
      <c r="F316" s="10">
        <f t="shared" si="50"/>
        <v>4.1580041580042693E-3</v>
      </c>
      <c r="G316" s="10">
        <f t="shared" si="51"/>
        <v>6.5918326847902442E-4</v>
      </c>
      <c r="H316" s="6"/>
      <c r="I316" s="5">
        <f t="shared" si="47"/>
        <v>0</v>
      </c>
      <c r="J316" s="5">
        <v>11.49</v>
      </c>
      <c r="K316" s="5">
        <v>5343.14</v>
      </c>
      <c r="L316" s="5">
        <v>5798.87</v>
      </c>
      <c r="M316" s="17">
        <f t="shared" si="52"/>
        <v>3.4934497816594412E-3</v>
      </c>
      <c r="N316" s="17">
        <f t="shared" si="53"/>
        <v>6.2736549564679223E-4</v>
      </c>
      <c r="O316" s="6"/>
      <c r="P316" s="6">
        <f t="shared" si="48"/>
        <v>0</v>
      </c>
      <c r="Q316" s="6">
        <f t="shared" si="49"/>
        <v>0</v>
      </c>
      <c r="R316" s="6">
        <v>3268.4</v>
      </c>
      <c r="S316" s="6">
        <v>3685.56</v>
      </c>
      <c r="T316" s="19" t="e">
        <f t="shared" si="54"/>
        <v>#DIV/0!</v>
      </c>
      <c r="U316" s="19">
        <f t="shared" si="55"/>
        <v>1.3040785055260518E-3</v>
      </c>
    </row>
    <row r="317" spans="1:21">
      <c r="A317" s="4">
        <v>41163</v>
      </c>
      <c r="B317" s="5">
        <f t="shared" si="46"/>
        <v>0</v>
      </c>
      <c r="C317" s="5">
        <v>9.69</v>
      </c>
      <c r="D317" s="5">
        <v>5366.87</v>
      </c>
      <c r="E317" s="5">
        <v>5824.62</v>
      </c>
      <c r="F317" s="10">
        <f t="shared" si="50"/>
        <v>3.1055900621117516E-3</v>
      </c>
      <c r="G317" s="10">
        <f t="shared" si="51"/>
        <v>4.4405203082669154E-3</v>
      </c>
      <c r="H317" s="6"/>
      <c r="I317" s="5">
        <f t="shared" si="47"/>
        <v>0</v>
      </c>
      <c r="J317" s="5">
        <v>11.53</v>
      </c>
      <c r="K317" s="5">
        <v>5366.87</v>
      </c>
      <c r="L317" s="5">
        <v>5824.62</v>
      </c>
      <c r="M317" s="17">
        <f t="shared" si="52"/>
        <v>3.481288076588207E-3</v>
      </c>
      <c r="N317" s="17">
        <f t="shared" si="53"/>
        <v>4.4412087274523504E-3</v>
      </c>
      <c r="O317" s="6"/>
      <c r="P317" s="6">
        <f t="shared" si="48"/>
        <v>0</v>
      </c>
      <c r="Q317" s="6">
        <f t="shared" si="49"/>
        <v>0</v>
      </c>
      <c r="R317" s="6">
        <v>3289.55</v>
      </c>
      <c r="S317" s="6">
        <v>3709.36</v>
      </c>
      <c r="T317" s="19" t="e">
        <f t="shared" si="54"/>
        <v>#DIV/0!</v>
      </c>
      <c r="U317" s="19">
        <f t="shared" si="55"/>
        <v>6.4576346606757262E-3</v>
      </c>
    </row>
    <row r="318" spans="1:21">
      <c r="A318" s="4">
        <v>41164</v>
      </c>
      <c r="B318" s="5">
        <f t="shared" si="46"/>
        <v>0</v>
      </c>
      <c r="C318" s="5">
        <v>9.75</v>
      </c>
      <c r="D318" s="5">
        <v>5402.88</v>
      </c>
      <c r="E318" s="5">
        <v>5863.7</v>
      </c>
      <c r="F318" s="10">
        <f t="shared" si="50"/>
        <v>6.1919504643963563E-3</v>
      </c>
      <c r="G318" s="10">
        <f t="shared" si="51"/>
        <v>6.7094505735996179E-3</v>
      </c>
      <c r="H318" s="6"/>
      <c r="I318" s="5">
        <f t="shared" si="47"/>
        <v>0</v>
      </c>
      <c r="J318" s="5">
        <v>11.6</v>
      </c>
      <c r="K318" s="5">
        <v>5402.88</v>
      </c>
      <c r="L318" s="5">
        <v>5863.7</v>
      </c>
      <c r="M318" s="17">
        <f t="shared" si="52"/>
        <v>6.0711188204682909E-3</v>
      </c>
      <c r="N318" s="17">
        <f t="shared" si="53"/>
        <v>6.7096836703703922E-3</v>
      </c>
      <c r="O318" s="6"/>
      <c r="P318" s="6">
        <f t="shared" si="48"/>
        <v>0</v>
      </c>
      <c r="Q318" s="6">
        <f t="shared" si="49"/>
        <v>0</v>
      </c>
      <c r="R318" s="6">
        <v>3315.9</v>
      </c>
      <c r="S318" s="6">
        <v>3739.66</v>
      </c>
      <c r="T318" s="19" t="e">
        <f t="shared" si="54"/>
        <v>#DIV/0!</v>
      </c>
      <c r="U318" s="19">
        <f t="shared" si="55"/>
        <v>8.1685250285763455E-3</v>
      </c>
    </row>
    <row r="319" spans="1:21">
      <c r="A319" s="4">
        <v>41165</v>
      </c>
      <c r="B319" s="5">
        <f t="shared" si="46"/>
        <v>0</v>
      </c>
      <c r="C319" s="5">
        <v>9.75</v>
      </c>
      <c r="D319" s="5">
        <v>5401.75</v>
      </c>
      <c r="E319" s="5">
        <v>5862.75</v>
      </c>
      <c r="F319" s="10">
        <f t="shared" si="50"/>
        <v>0</v>
      </c>
      <c r="G319" s="10">
        <f t="shared" si="51"/>
        <v>-1.6201374558721948E-4</v>
      </c>
      <c r="H319" s="6"/>
      <c r="I319" s="5">
        <f t="shared" si="47"/>
        <v>0</v>
      </c>
      <c r="J319" s="5">
        <v>11.62</v>
      </c>
      <c r="K319" s="5">
        <v>5401.75</v>
      </c>
      <c r="L319" s="5">
        <v>5862.75</v>
      </c>
      <c r="M319" s="17">
        <f t="shared" si="52"/>
        <v>1.7241379310344307E-3</v>
      </c>
      <c r="N319" s="17">
        <f t="shared" si="53"/>
        <v>-2.0914771381186359E-4</v>
      </c>
      <c r="O319" s="6"/>
      <c r="P319" s="6">
        <f t="shared" si="48"/>
        <v>0</v>
      </c>
      <c r="Q319" s="6">
        <f t="shared" si="49"/>
        <v>0</v>
      </c>
      <c r="R319" s="6">
        <v>3304.55</v>
      </c>
      <c r="S319" s="6">
        <v>3729.09</v>
      </c>
      <c r="T319" s="19" t="e">
        <f t="shared" si="54"/>
        <v>#DIV/0!</v>
      </c>
      <c r="U319" s="19">
        <f t="shared" si="55"/>
        <v>-2.8264601594796268E-3</v>
      </c>
    </row>
    <row r="320" spans="1:21">
      <c r="A320" s="4">
        <v>41166</v>
      </c>
      <c r="B320" s="5">
        <f t="shared" si="46"/>
        <v>0</v>
      </c>
      <c r="C320" s="5">
        <v>9.94</v>
      </c>
      <c r="D320" s="5">
        <v>5528.58</v>
      </c>
      <c r="E320" s="5">
        <v>6001.59</v>
      </c>
      <c r="F320" s="10">
        <f t="shared" si="50"/>
        <v>1.9487179487179374E-2</v>
      </c>
      <c r="G320" s="10">
        <f t="shared" si="51"/>
        <v>2.3681719329666118E-2</v>
      </c>
      <c r="H320" s="6"/>
      <c r="I320" s="5">
        <f t="shared" si="47"/>
        <v>0</v>
      </c>
      <c r="J320" s="5">
        <v>11.81</v>
      </c>
      <c r="K320" s="5">
        <v>5528.58</v>
      </c>
      <c r="L320" s="5">
        <v>6001.59</v>
      </c>
      <c r="M320" s="17">
        <f t="shared" si="52"/>
        <v>1.6351118760757455E-2</v>
      </c>
      <c r="N320" s="17">
        <f t="shared" si="53"/>
        <v>2.3479427963160049E-2</v>
      </c>
      <c r="O320" s="6"/>
      <c r="P320" s="6">
        <f t="shared" si="48"/>
        <v>0</v>
      </c>
      <c r="Q320" s="6">
        <f t="shared" si="49"/>
        <v>0</v>
      </c>
      <c r="R320" s="6">
        <v>3328.65</v>
      </c>
      <c r="S320" s="6">
        <v>3756.29</v>
      </c>
      <c r="T320" s="19" t="e">
        <f t="shared" si="54"/>
        <v>#DIV/0!</v>
      </c>
      <c r="U320" s="19">
        <f t="shared" si="55"/>
        <v>7.2940047035603417E-3</v>
      </c>
    </row>
    <row r="321" spans="1:21">
      <c r="A321" s="4">
        <v>41169</v>
      </c>
      <c r="B321" s="5">
        <f t="shared" si="46"/>
        <v>0</v>
      </c>
      <c r="C321" s="5">
        <v>10.029999999999999</v>
      </c>
      <c r="D321" s="5">
        <v>5570.21</v>
      </c>
      <c r="E321" s="5">
        <v>6046.85</v>
      </c>
      <c r="F321" s="10">
        <f t="shared" si="50"/>
        <v>9.0543259557342992E-3</v>
      </c>
      <c r="G321" s="10">
        <f t="shared" si="51"/>
        <v>7.5413348795903001E-3</v>
      </c>
      <c r="H321" s="6"/>
      <c r="I321" s="5">
        <f t="shared" si="47"/>
        <v>0</v>
      </c>
      <c r="J321" s="5">
        <v>11.88</v>
      </c>
      <c r="K321" s="5">
        <v>5570.21</v>
      </c>
      <c r="L321" s="5">
        <v>6046.85</v>
      </c>
      <c r="M321" s="17">
        <f t="shared" si="52"/>
        <v>5.92718035563089E-3</v>
      </c>
      <c r="N321" s="17">
        <f t="shared" si="53"/>
        <v>7.5299624858462533E-3</v>
      </c>
      <c r="O321" s="6"/>
      <c r="P321" s="6">
        <f t="shared" si="48"/>
        <v>0</v>
      </c>
      <c r="Q321" s="6">
        <f t="shared" si="49"/>
        <v>0</v>
      </c>
      <c r="R321" s="6">
        <v>3358.25</v>
      </c>
      <c r="S321" s="6">
        <v>3790.98</v>
      </c>
      <c r="T321" s="19" t="e">
        <f t="shared" si="54"/>
        <v>#DIV/0!</v>
      </c>
      <c r="U321" s="19">
        <f t="shared" si="55"/>
        <v>9.2351761977909064E-3</v>
      </c>
    </row>
    <row r="322" spans="1:21">
      <c r="A322" s="4">
        <v>41170</v>
      </c>
      <c r="B322" s="5">
        <f t="shared" si="46"/>
        <v>0</v>
      </c>
      <c r="C322" s="5">
        <v>10.06</v>
      </c>
      <c r="D322" s="5">
        <v>5574.59</v>
      </c>
      <c r="E322" s="5">
        <v>6051.77</v>
      </c>
      <c r="F322" s="10">
        <f t="shared" si="50"/>
        <v>2.9910269192423566E-3</v>
      </c>
      <c r="G322" s="10">
        <f t="shared" si="51"/>
        <v>8.1364677476702951E-4</v>
      </c>
      <c r="H322" s="6"/>
      <c r="I322" s="5">
        <f t="shared" si="47"/>
        <v>0</v>
      </c>
      <c r="J322" s="5">
        <v>11.89</v>
      </c>
      <c r="K322" s="5">
        <v>5574.59</v>
      </c>
      <c r="L322" s="5">
        <v>6051.77</v>
      </c>
      <c r="M322" s="17">
        <f t="shared" si="52"/>
        <v>8.4175084175086567E-4</v>
      </c>
      <c r="N322" s="17">
        <f t="shared" si="53"/>
        <v>7.863258297262643E-4</v>
      </c>
      <c r="O322" s="6"/>
      <c r="P322" s="6">
        <f t="shared" si="48"/>
        <v>0</v>
      </c>
      <c r="Q322" s="6">
        <f t="shared" si="49"/>
        <v>0</v>
      </c>
      <c r="R322" s="6">
        <v>3387.4</v>
      </c>
      <c r="S322" s="6">
        <v>3823.85</v>
      </c>
      <c r="T322" s="19" t="e">
        <f t="shared" si="54"/>
        <v>#DIV/0!</v>
      </c>
      <c r="U322" s="19">
        <f t="shared" si="55"/>
        <v>8.6705812217420242E-3</v>
      </c>
    </row>
    <row r="323" spans="1:21">
      <c r="A323" s="4">
        <v>41172</v>
      </c>
      <c r="B323" s="5">
        <f t="shared" ref="B323:B390" si="56">B322</f>
        <v>0</v>
      </c>
      <c r="C323" s="5">
        <v>9.98</v>
      </c>
      <c r="D323" s="5">
        <v>5534.79</v>
      </c>
      <c r="E323" s="5">
        <v>6008.56</v>
      </c>
      <c r="F323" s="10">
        <f t="shared" si="50"/>
        <v>-7.9522862823061535E-3</v>
      </c>
      <c r="G323" s="10">
        <f t="shared" si="51"/>
        <v>-7.1400598502586732E-3</v>
      </c>
      <c r="H323" s="6"/>
      <c r="I323" s="5">
        <f t="shared" ref="I323:I390" si="57">I322</f>
        <v>0</v>
      </c>
      <c r="J323" s="5">
        <v>11.84</v>
      </c>
      <c r="K323" s="5">
        <v>5534.79</v>
      </c>
      <c r="L323" s="5">
        <v>6008.56</v>
      </c>
      <c r="M323" s="17">
        <f t="shared" si="52"/>
        <v>-4.205214465937801E-3</v>
      </c>
      <c r="N323" s="17">
        <f t="shared" si="53"/>
        <v>-7.1395385131463041E-3</v>
      </c>
      <c r="O323" s="6"/>
      <c r="P323" s="6">
        <f t="shared" ref="P323:P386" si="58">P322</f>
        <v>0</v>
      </c>
      <c r="Q323" s="6">
        <f t="shared" ref="Q323:Q386" si="59">Q322</f>
        <v>0</v>
      </c>
      <c r="R323" s="6">
        <v>3355.1</v>
      </c>
      <c r="S323" s="6">
        <v>3788.44</v>
      </c>
      <c r="T323" s="19" t="e">
        <f t="shared" si="54"/>
        <v>#DIV/0!</v>
      </c>
      <c r="U323" s="19">
        <f t="shared" si="55"/>
        <v>-9.2603004824979296E-3</v>
      </c>
    </row>
    <row r="324" spans="1:21">
      <c r="A324" s="4">
        <v>41173</v>
      </c>
      <c r="B324" s="5">
        <f t="shared" si="56"/>
        <v>0</v>
      </c>
      <c r="C324" s="5">
        <v>10.19</v>
      </c>
      <c r="D324" s="5">
        <v>5664.62</v>
      </c>
      <c r="E324" s="5">
        <v>6149.5</v>
      </c>
      <c r="F324" s="10">
        <f t="shared" ref="F324:F387" si="60">C324/C323-1</f>
        <v>2.1042084168336528E-2</v>
      </c>
      <c r="G324" s="10">
        <f t="shared" ref="G324:G387" si="61">E324/E323-1</f>
        <v>2.3456535342910811E-2</v>
      </c>
      <c r="H324" s="6"/>
      <c r="I324" s="5">
        <f t="shared" si="57"/>
        <v>0</v>
      </c>
      <c r="J324" s="5">
        <v>12.02</v>
      </c>
      <c r="K324" s="5">
        <v>5664.62</v>
      </c>
      <c r="L324" s="5">
        <v>6149.5</v>
      </c>
      <c r="M324" s="17">
        <f t="shared" ref="M324:M387" si="62">J324/J323-1</f>
        <v>1.5202702702702631E-2</v>
      </c>
      <c r="N324" s="17">
        <f t="shared" ref="N324:N387" si="63">K324/K323-1</f>
        <v>2.3457077865646214E-2</v>
      </c>
      <c r="O324" s="6"/>
      <c r="P324" s="6">
        <f t="shared" si="58"/>
        <v>0</v>
      </c>
      <c r="Q324" s="6">
        <f t="shared" si="59"/>
        <v>0</v>
      </c>
      <c r="R324" s="6">
        <v>3398.65</v>
      </c>
      <c r="S324" s="6">
        <v>3838.13</v>
      </c>
      <c r="T324" s="19" t="e">
        <f t="shared" ref="T324:T387" si="64">Q324/Q323-1</f>
        <v>#DIV/0!</v>
      </c>
      <c r="U324" s="19">
        <f t="shared" ref="U324:U387" si="65">S324/S323-1</f>
        <v>1.311621670133345E-2</v>
      </c>
    </row>
    <row r="325" spans="1:21">
      <c r="A325" s="4">
        <v>41176</v>
      </c>
      <c r="B325" s="5">
        <f t="shared" si="56"/>
        <v>0</v>
      </c>
      <c r="C325" s="5">
        <v>10.199999999999999</v>
      </c>
      <c r="D325" s="5">
        <v>5650.61</v>
      </c>
      <c r="E325" s="5">
        <v>6134.29</v>
      </c>
      <c r="F325" s="10">
        <f t="shared" si="60"/>
        <v>9.8135426889101041E-4</v>
      </c>
      <c r="G325" s="10">
        <f t="shared" si="61"/>
        <v>-2.4733718188471032E-3</v>
      </c>
      <c r="H325" s="6"/>
      <c r="I325" s="5">
        <f t="shared" si="57"/>
        <v>0</v>
      </c>
      <c r="J325" s="5">
        <v>12.07</v>
      </c>
      <c r="K325" s="5">
        <v>5650.61</v>
      </c>
      <c r="L325" s="5">
        <v>6134.29</v>
      </c>
      <c r="M325" s="17">
        <f t="shared" si="62"/>
        <v>4.1597337770382659E-3</v>
      </c>
      <c r="N325" s="17">
        <f t="shared" si="63"/>
        <v>-2.4732462195169447E-3</v>
      </c>
      <c r="O325" s="6"/>
      <c r="P325" s="6">
        <f t="shared" si="58"/>
        <v>0</v>
      </c>
      <c r="Q325" s="6">
        <f t="shared" si="59"/>
        <v>0</v>
      </c>
      <c r="R325" s="6">
        <v>3419.05</v>
      </c>
      <c r="S325" s="6">
        <v>3861.15</v>
      </c>
      <c r="T325" s="19" t="e">
        <f t="shared" si="64"/>
        <v>#DIV/0!</v>
      </c>
      <c r="U325" s="19">
        <f t="shared" si="65"/>
        <v>5.9977124276666682E-3</v>
      </c>
    </row>
    <row r="326" spans="1:21">
      <c r="A326" s="4">
        <v>41177</v>
      </c>
      <c r="B326" s="5">
        <f t="shared" si="56"/>
        <v>0</v>
      </c>
      <c r="C326" s="5">
        <v>10.199999999999999</v>
      </c>
      <c r="D326" s="5">
        <v>5659.33</v>
      </c>
      <c r="E326" s="5">
        <v>6143.76</v>
      </c>
      <c r="F326" s="10">
        <f t="shared" si="60"/>
        <v>0</v>
      </c>
      <c r="G326" s="10">
        <f t="shared" si="61"/>
        <v>1.5437809428637816E-3</v>
      </c>
      <c r="H326" s="6"/>
      <c r="I326" s="5">
        <f t="shared" si="57"/>
        <v>0</v>
      </c>
      <c r="J326" s="5">
        <v>12.1</v>
      </c>
      <c r="K326" s="5">
        <v>5659.33</v>
      </c>
      <c r="L326" s="5">
        <v>6143.76</v>
      </c>
      <c r="M326" s="17">
        <f t="shared" si="62"/>
        <v>2.4855012427504874E-3</v>
      </c>
      <c r="N326" s="17">
        <f t="shared" si="63"/>
        <v>1.5431962212930639E-3</v>
      </c>
      <c r="O326" s="6"/>
      <c r="P326" s="6">
        <f t="shared" si="58"/>
        <v>0</v>
      </c>
      <c r="Q326" s="6">
        <f t="shared" si="59"/>
        <v>0</v>
      </c>
      <c r="R326" s="6">
        <v>3432</v>
      </c>
      <c r="S326" s="6">
        <v>3875.77</v>
      </c>
      <c r="T326" s="19" t="e">
        <f t="shared" si="64"/>
        <v>#DIV/0!</v>
      </c>
      <c r="U326" s="19">
        <f t="shared" si="65"/>
        <v>3.7864366833715302E-3</v>
      </c>
    </row>
    <row r="327" spans="1:21">
      <c r="A327" s="4">
        <v>41178</v>
      </c>
      <c r="B327" s="5">
        <f t="shared" si="56"/>
        <v>0</v>
      </c>
      <c r="C327" s="5">
        <v>10.17</v>
      </c>
      <c r="D327" s="5">
        <v>5648.15</v>
      </c>
      <c r="E327" s="5">
        <v>6131.62</v>
      </c>
      <c r="F327" s="10">
        <f t="shared" si="60"/>
        <v>-2.9411764705882248E-3</v>
      </c>
      <c r="G327" s="10">
        <f t="shared" si="61"/>
        <v>-1.9759886453898368E-3</v>
      </c>
      <c r="H327" s="6"/>
      <c r="I327" s="5">
        <f t="shared" si="57"/>
        <v>0</v>
      </c>
      <c r="J327" s="5">
        <v>12.07</v>
      </c>
      <c r="K327" s="5">
        <v>5648.15</v>
      </c>
      <c r="L327" s="5">
        <v>6131.62</v>
      </c>
      <c r="M327" s="17">
        <f t="shared" si="62"/>
        <v>-2.4793388429751317E-3</v>
      </c>
      <c r="N327" s="17">
        <f t="shared" si="63"/>
        <v>-1.975498866473635E-3</v>
      </c>
      <c r="O327" s="6"/>
      <c r="P327" s="6">
        <f t="shared" si="58"/>
        <v>0</v>
      </c>
      <c r="Q327" s="6">
        <f t="shared" si="59"/>
        <v>0</v>
      </c>
      <c r="R327" s="6">
        <v>3425.6</v>
      </c>
      <c r="S327" s="6">
        <v>3868.93</v>
      </c>
      <c r="T327" s="19" t="e">
        <f t="shared" si="64"/>
        <v>#DIV/0!</v>
      </c>
      <c r="U327" s="19">
        <f t="shared" si="65"/>
        <v>-1.7648106053764767E-3</v>
      </c>
    </row>
    <row r="328" spans="1:21">
      <c r="A328" s="4">
        <v>41179</v>
      </c>
      <c r="B328" s="5">
        <f t="shared" si="56"/>
        <v>0</v>
      </c>
      <c r="C328" s="5">
        <v>10.17</v>
      </c>
      <c r="D328" s="5">
        <v>5642.55</v>
      </c>
      <c r="E328" s="5">
        <v>6125.54</v>
      </c>
      <c r="F328" s="10">
        <f t="shared" si="60"/>
        <v>0</v>
      </c>
      <c r="G328" s="10">
        <f t="shared" si="61"/>
        <v>-9.9158134391885699E-4</v>
      </c>
      <c r="H328" s="6"/>
      <c r="I328" s="5">
        <f t="shared" si="57"/>
        <v>0</v>
      </c>
      <c r="J328" s="5">
        <v>12.09</v>
      </c>
      <c r="K328" s="5">
        <v>5642.55</v>
      </c>
      <c r="L328" s="5">
        <v>6125.54</v>
      </c>
      <c r="M328" s="17">
        <f t="shared" si="62"/>
        <v>1.657000828500399E-3</v>
      </c>
      <c r="N328" s="17">
        <f t="shared" si="63"/>
        <v>-9.9147508476216117E-4</v>
      </c>
      <c r="O328" s="6"/>
      <c r="P328" s="6">
        <f t="shared" si="58"/>
        <v>0</v>
      </c>
      <c r="Q328" s="6">
        <f t="shared" si="59"/>
        <v>0</v>
      </c>
      <c r="R328" s="6">
        <v>3424.35</v>
      </c>
      <c r="S328" s="6">
        <v>3867.54</v>
      </c>
      <c r="T328" s="19" t="e">
        <f t="shared" si="64"/>
        <v>#DIV/0!</v>
      </c>
      <c r="U328" s="19">
        <f t="shared" si="65"/>
        <v>-3.5927246034428428E-4</v>
      </c>
    </row>
    <row r="329" spans="1:21">
      <c r="A329" s="4">
        <v>41180</v>
      </c>
      <c r="B329" s="5">
        <f t="shared" si="56"/>
        <v>0</v>
      </c>
      <c r="C329" s="5">
        <v>10.29</v>
      </c>
      <c r="D329" s="5">
        <v>5701.39</v>
      </c>
      <c r="E329" s="5">
        <v>6189.42</v>
      </c>
      <c r="F329" s="10">
        <f t="shared" si="60"/>
        <v>1.1799410029498469E-2</v>
      </c>
      <c r="G329" s="10">
        <f t="shared" si="61"/>
        <v>1.0428468347280395E-2</v>
      </c>
      <c r="H329" s="6"/>
      <c r="I329" s="5">
        <f t="shared" si="57"/>
        <v>0</v>
      </c>
      <c r="J329" s="5">
        <v>12.21</v>
      </c>
      <c r="K329" s="5">
        <v>5701.39</v>
      </c>
      <c r="L329" s="5">
        <v>6189.42</v>
      </c>
      <c r="M329" s="17">
        <f t="shared" si="62"/>
        <v>9.9255583126551805E-3</v>
      </c>
      <c r="N329" s="17">
        <f t="shared" si="63"/>
        <v>1.0427909367218824E-2</v>
      </c>
      <c r="O329" s="6"/>
      <c r="P329" s="6">
        <f t="shared" si="58"/>
        <v>0</v>
      </c>
      <c r="Q329" s="6">
        <f t="shared" si="59"/>
        <v>0</v>
      </c>
      <c r="R329" s="6">
        <v>3451.65</v>
      </c>
      <c r="S329" s="6">
        <v>3898.34</v>
      </c>
      <c r="T329" s="19" t="e">
        <f t="shared" si="64"/>
        <v>#DIV/0!</v>
      </c>
      <c r="U329" s="19">
        <f t="shared" si="65"/>
        <v>7.9637185394334509E-3</v>
      </c>
    </row>
    <row r="330" spans="1:21">
      <c r="A330" s="4">
        <v>41183</v>
      </c>
      <c r="B330" s="5">
        <f t="shared" si="56"/>
        <v>0</v>
      </c>
      <c r="C330" s="5">
        <v>10.31</v>
      </c>
      <c r="D330" s="5">
        <v>5723.48</v>
      </c>
      <c r="E330" s="5">
        <v>6213.65</v>
      </c>
      <c r="F330" s="10">
        <f t="shared" si="60"/>
        <v>1.9436345966958868E-3</v>
      </c>
      <c r="G330" s="10">
        <f t="shared" si="61"/>
        <v>3.9147448387732986E-3</v>
      </c>
      <c r="H330" s="6"/>
      <c r="I330" s="5">
        <f t="shared" si="57"/>
        <v>0</v>
      </c>
      <c r="J330" s="5">
        <v>12.23</v>
      </c>
      <c r="K330" s="5">
        <v>5723.48</v>
      </c>
      <c r="L330" s="5">
        <v>6213.65</v>
      </c>
      <c r="M330" s="17">
        <f t="shared" si="62"/>
        <v>1.6380016380015405E-3</v>
      </c>
      <c r="N330" s="17">
        <f t="shared" si="63"/>
        <v>3.8744937638013344E-3</v>
      </c>
      <c r="O330" s="6"/>
      <c r="P330" s="6">
        <f t="shared" si="58"/>
        <v>0</v>
      </c>
      <c r="Q330" s="6">
        <f t="shared" si="59"/>
        <v>0</v>
      </c>
      <c r="R330" s="6">
        <v>3494.5</v>
      </c>
      <c r="S330" s="6">
        <v>3946.75</v>
      </c>
      <c r="T330" s="19" t="e">
        <f t="shared" si="64"/>
        <v>#DIV/0!</v>
      </c>
      <c r="U330" s="19">
        <f t="shared" si="65"/>
        <v>1.2418106168266441E-2</v>
      </c>
    </row>
    <row r="331" spans="1:21">
      <c r="A331" s="4">
        <v>41185</v>
      </c>
      <c r="B331" s="5">
        <f t="shared" si="56"/>
        <v>0</v>
      </c>
      <c r="C331" s="5">
        <v>10.34</v>
      </c>
      <c r="D331" s="5">
        <v>5742.32</v>
      </c>
      <c r="E331" s="5">
        <v>6234.1</v>
      </c>
      <c r="F331" s="10">
        <f t="shared" si="60"/>
        <v>2.9097963142579175E-3</v>
      </c>
      <c r="G331" s="10">
        <f t="shared" si="61"/>
        <v>3.2911412776710502E-3</v>
      </c>
      <c r="H331" s="6"/>
      <c r="I331" s="5">
        <f t="shared" si="57"/>
        <v>0</v>
      </c>
      <c r="J331" s="5">
        <v>12.28</v>
      </c>
      <c r="K331" s="5">
        <v>5742.32</v>
      </c>
      <c r="L331" s="5">
        <v>6234.1</v>
      </c>
      <c r="M331" s="17">
        <f t="shared" si="62"/>
        <v>4.0883074407194187E-3</v>
      </c>
      <c r="N331" s="17">
        <f t="shared" si="63"/>
        <v>3.2917036488291362E-3</v>
      </c>
      <c r="O331" s="6"/>
      <c r="P331" s="6">
        <f t="shared" si="58"/>
        <v>0</v>
      </c>
      <c r="Q331" s="6">
        <f t="shared" si="59"/>
        <v>0</v>
      </c>
      <c r="R331" s="6">
        <v>3518.9</v>
      </c>
      <c r="S331" s="6">
        <v>3974.27</v>
      </c>
      <c r="T331" s="19" t="e">
        <f t="shared" si="64"/>
        <v>#DIV/0!</v>
      </c>
      <c r="U331" s="19">
        <f t="shared" si="65"/>
        <v>6.9728257426997509E-3</v>
      </c>
    </row>
    <row r="332" spans="1:21">
      <c r="A332" s="4">
        <v>41186</v>
      </c>
      <c r="B332" s="5">
        <f t="shared" si="56"/>
        <v>0</v>
      </c>
      <c r="C332" s="5">
        <v>10.46</v>
      </c>
      <c r="D332" s="5">
        <v>5796.9</v>
      </c>
      <c r="E332" s="5">
        <v>6293.53</v>
      </c>
      <c r="F332" s="10">
        <f t="shared" si="60"/>
        <v>1.1605415860735047E-2</v>
      </c>
      <c r="G332" s="10">
        <f t="shared" si="61"/>
        <v>9.5330520845029465E-3</v>
      </c>
      <c r="H332" s="6"/>
      <c r="I332" s="5">
        <f t="shared" si="57"/>
        <v>0</v>
      </c>
      <c r="J332" s="5">
        <v>12.41</v>
      </c>
      <c r="K332" s="5">
        <v>5796.9</v>
      </c>
      <c r="L332" s="5">
        <v>6293.53</v>
      </c>
      <c r="M332" s="17">
        <f t="shared" si="62"/>
        <v>1.0586319218241158E-2</v>
      </c>
      <c r="N332" s="17">
        <f t="shared" si="63"/>
        <v>9.504869112135772E-3</v>
      </c>
      <c r="O332" s="6"/>
      <c r="P332" s="6">
        <f t="shared" si="58"/>
        <v>0</v>
      </c>
      <c r="Q332" s="6">
        <f t="shared" si="59"/>
        <v>0</v>
      </c>
      <c r="R332" s="6">
        <v>3536.3</v>
      </c>
      <c r="S332" s="6">
        <v>3993.95</v>
      </c>
      <c r="T332" s="19" t="e">
        <f t="shared" si="64"/>
        <v>#DIV/0!</v>
      </c>
      <c r="U332" s="19">
        <f t="shared" si="65"/>
        <v>4.9518527930916267E-3</v>
      </c>
    </row>
    <row r="333" spans="1:21">
      <c r="A333" s="4">
        <v>41187</v>
      </c>
      <c r="B333" s="5">
        <f t="shared" si="56"/>
        <v>0</v>
      </c>
      <c r="C333" s="5">
        <v>10.37</v>
      </c>
      <c r="D333" s="5">
        <v>5760.36</v>
      </c>
      <c r="E333" s="5">
        <v>6253.86</v>
      </c>
      <c r="F333" s="10">
        <f t="shared" si="60"/>
        <v>-8.6042065009561686E-3</v>
      </c>
      <c r="G333" s="10">
        <f t="shared" si="61"/>
        <v>-6.3032987846248778E-3</v>
      </c>
      <c r="H333" s="6"/>
      <c r="I333" s="5">
        <f t="shared" si="57"/>
        <v>0</v>
      </c>
      <c r="J333" s="5">
        <v>12.3</v>
      </c>
      <c r="K333" s="5">
        <v>5760.36</v>
      </c>
      <c r="L333" s="5">
        <v>6253.86</v>
      </c>
      <c r="M333" s="17">
        <f t="shared" si="62"/>
        <v>-8.8638195004028253E-3</v>
      </c>
      <c r="N333" s="17">
        <f t="shared" si="63"/>
        <v>-6.3033690420741806E-3</v>
      </c>
      <c r="O333" s="6"/>
      <c r="P333" s="6">
        <f t="shared" si="58"/>
        <v>0</v>
      </c>
      <c r="Q333" s="6">
        <f t="shared" si="59"/>
        <v>0</v>
      </c>
      <c r="R333" s="6">
        <v>3510.95</v>
      </c>
      <c r="S333" s="6">
        <v>3965.35</v>
      </c>
      <c r="T333" s="19" t="e">
        <f t="shared" si="64"/>
        <v>#DIV/0!</v>
      </c>
      <c r="U333" s="19">
        <f t="shared" si="65"/>
        <v>-7.1608307565191875E-3</v>
      </c>
    </row>
    <row r="334" spans="1:21">
      <c r="A334" s="4">
        <v>41190</v>
      </c>
      <c r="B334" s="5">
        <f t="shared" si="56"/>
        <v>0</v>
      </c>
      <c r="C334" s="5">
        <v>10.28</v>
      </c>
      <c r="D334" s="5">
        <v>5693.03</v>
      </c>
      <c r="E334" s="5">
        <v>6180.76</v>
      </c>
      <c r="F334" s="10">
        <f t="shared" si="60"/>
        <v>-8.6788813886210514E-3</v>
      </c>
      <c r="G334" s="10">
        <f t="shared" si="61"/>
        <v>-1.1688781008848848E-2</v>
      </c>
      <c r="H334" s="6"/>
      <c r="I334" s="5">
        <f t="shared" si="57"/>
        <v>0</v>
      </c>
      <c r="J334" s="5">
        <v>12.19</v>
      </c>
      <c r="K334" s="5">
        <v>5693.03</v>
      </c>
      <c r="L334" s="5">
        <v>6180.76</v>
      </c>
      <c r="M334" s="17">
        <f t="shared" si="62"/>
        <v>-8.9430894308943909E-3</v>
      </c>
      <c r="N334" s="17">
        <f t="shared" si="63"/>
        <v>-1.1688505579512398E-2</v>
      </c>
      <c r="O334" s="6"/>
      <c r="P334" s="6">
        <f t="shared" si="58"/>
        <v>0</v>
      </c>
      <c r="Q334" s="6">
        <f t="shared" si="59"/>
        <v>0</v>
      </c>
      <c r="R334" s="6">
        <v>3499.2</v>
      </c>
      <c r="S334" s="6">
        <v>3952.07</v>
      </c>
      <c r="T334" s="19" t="e">
        <f t="shared" si="64"/>
        <v>#DIV/0!</v>
      </c>
      <c r="U334" s="19">
        <f t="shared" si="65"/>
        <v>-3.3490108061078327E-3</v>
      </c>
    </row>
    <row r="335" spans="1:21">
      <c r="A335" s="4">
        <v>41191</v>
      </c>
      <c r="B335" s="5">
        <f t="shared" si="56"/>
        <v>0</v>
      </c>
      <c r="C335" s="5">
        <v>10.32</v>
      </c>
      <c r="D335" s="5">
        <v>5719.91</v>
      </c>
      <c r="E335" s="5">
        <v>6209.94</v>
      </c>
      <c r="F335" s="10">
        <f t="shared" si="60"/>
        <v>3.8910505836575737E-3</v>
      </c>
      <c r="G335" s="10">
        <f t="shared" si="61"/>
        <v>4.7211022592690277E-3</v>
      </c>
      <c r="H335" s="6"/>
      <c r="I335" s="5">
        <f t="shared" si="57"/>
        <v>0</v>
      </c>
      <c r="J335" s="5">
        <v>12.26</v>
      </c>
      <c r="K335" s="5">
        <v>5719.91</v>
      </c>
      <c r="L335" s="5">
        <v>6209.94</v>
      </c>
      <c r="M335" s="17">
        <f t="shared" si="62"/>
        <v>5.7424118129614232E-3</v>
      </c>
      <c r="N335" s="17">
        <f t="shared" si="63"/>
        <v>4.721563034095988E-3</v>
      </c>
      <c r="O335" s="6"/>
      <c r="P335" s="6">
        <f t="shared" si="58"/>
        <v>0</v>
      </c>
      <c r="Q335" s="6">
        <f t="shared" si="59"/>
        <v>0</v>
      </c>
      <c r="R335" s="6">
        <v>3514.4</v>
      </c>
      <c r="S335" s="6">
        <v>3969.21</v>
      </c>
      <c r="T335" s="19" t="e">
        <f t="shared" si="64"/>
        <v>#DIV/0!</v>
      </c>
      <c r="U335" s="19">
        <f t="shared" si="65"/>
        <v>4.3369677156528397E-3</v>
      </c>
    </row>
    <row r="336" spans="1:21">
      <c r="A336" s="4">
        <v>41192</v>
      </c>
      <c r="B336" s="5">
        <f t="shared" si="56"/>
        <v>0</v>
      </c>
      <c r="C336" s="5">
        <v>10.210000000000001</v>
      </c>
      <c r="D336" s="5">
        <v>5665.95</v>
      </c>
      <c r="E336" s="5">
        <v>6151.36</v>
      </c>
      <c r="F336" s="10">
        <f t="shared" si="60"/>
        <v>-1.0658914728682078E-2</v>
      </c>
      <c r="G336" s="10">
        <f t="shared" si="61"/>
        <v>-9.4332634453795361E-3</v>
      </c>
      <c r="H336" s="6"/>
      <c r="I336" s="5">
        <f t="shared" si="57"/>
        <v>0</v>
      </c>
      <c r="J336" s="5">
        <v>12.15</v>
      </c>
      <c r="K336" s="5">
        <v>5665.95</v>
      </c>
      <c r="L336" s="5">
        <v>6151.36</v>
      </c>
      <c r="M336" s="17">
        <f t="shared" si="62"/>
        <v>-8.9722675367046589E-3</v>
      </c>
      <c r="N336" s="17">
        <f t="shared" si="63"/>
        <v>-9.4337148661429726E-3</v>
      </c>
      <c r="O336" s="6"/>
      <c r="P336" s="6">
        <f t="shared" si="58"/>
        <v>0</v>
      </c>
      <c r="Q336" s="6">
        <f t="shared" si="59"/>
        <v>0</v>
      </c>
      <c r="R336" s="6">
        <v>3449.8</v>
      </c>
      <c r="S336" s="6">
        <v>3896.26</v>
      </c>
      <c r="T336" s="19" t="e">
        <f t="shared" si="64"/>
        <v>#DIV/0!</v>
      </c>
      <c r="U336" s="19">
        <f t="shared" si="65"/>
        <v>-1.8378972138032412E-2</v>
      </c>
    </row>
    <row r="337" spans="1:21">
      <c r="A337" s="4">
        <v>41193</v>
      </c>
      <c r="B337" s="5">
        <f t="shared" si="56"/>
        <v>0</v>
      </c>
      <c r="C337" s="5">
        <v>10.28</v>
      </c>
      <c r="D337" s="5">
        <v>5724.76</v>
      </c>
      <c r="E337" s="5">
        <v>6215.21</v>
      </c>
      <c r="F337" s="10">
        <f t="shared" si="60"/>
        <v>6.8560235063661601E-3</v>
      </c>
      <c r="G337" s="10">
        <f t="shared" si="61"/>
        <v>1.0379818446652589E-2</v>
      </c>
      <c r="H337" s="6"/>
      <c r="I337" s="5">
        <f t="shared" si="57"/>
        <v>0</v>
      </c>
      <c r="J337" s="5">
        <v>12.24</v>
      </c>
      <c r="K337" s="5">
        <v>5724.76</v>
      </c>
      <c r="L337" s="5">
        <v>6215.21</v>
      </c>
      <c r="M337" s="17">
        <f t="shared" si="62"/>
        <v>7.4074074074073071E-3</v>
      </c>
      <c r="N337" s="17">
        <f t="shared" si="63"/>
        <v>1.0379548001659078E-2</v>
      </c>
      <c r="O337" s="6"/>
      <c r="P337" s="6">
        <f t="shared" si="58"/>
        <v>0</v>
      </c>
      <c r="Q337" s="6">
        <f t="shared" si="59"/>
        <v>0</v>
      </c>
      <c r="R337" s="6">
        <v>3488.05</v>
      </c>
      <c r="S337" s="6">
        <v>3939.47</v>
      </c>
      <c r="T337" s="19" t="e">
        <f t="shared" si="64"/>
        <v>#DIV/0!</v>
      </c>
      <c r="U337" s="19">
        <f t="shared" si="65"/>
        <v>1.1090122322432228E-2</v>
      </c>
    </row>
    <row r="338" spans="1:21">
      <c r="A338" s="4">
        <v>41194</v>
      </c>
      <c r="B338" s="5">
        <f t="shared" si="56"/>
        <v>0</v>
      </c>
      <c r="C338" s="5">
        <v>10.25</v>
      </c>
      <c r="D338" s="5">
        <v>5696.37</v>
      </c>
      <c r="E338" s="5">
        <v>6184.39</v>
      </c>
      <c r="F338" s="10">
        <f t="shared" si="60"/>
        <v>-2.9182879377431803E-3</v>
      </c>
      <c r="G338" s="10">
        <f t="shared" si="61"/>
        <v>-4.9588026792336537E-3</v>
      </c>
      <c r="H338" s="6"/>
      <c r="I338" s="5">
        <f t="shared" si="57"/>
        <v>0</v>
      </c>
      <c r="J338" s="5">
        <v>12.19</v>
      </c>
      <c r="K338" s="5">
        <v>5696.37</v>
      </c>
      <c r="L338" s="5">
        <v>6184.39</v>
      </c>
      <c r="M338" s="17">
        <f t="shared" si="62"/>
        <v>-4.0849673202615344E-3</v>
      </c>
      <c r="N338" s="17">
        <f t="shared" si="63"/>
        <v>-4.9591598599767472E-3</v>
      </c>
      <c r="O338" s="6"/>
      <c r="P338" s="6">
        <f t="shared" si="58"/>
        <v>0</v>
      </c>
      <c r="Q338" s="6">
        <f t="shared" si="59"/>
        <v>0</v>
      </c>
      <c r="R338" s="6">
        <v>3483.55</v>
      </c>
      <c r="S338" s="6">
        <v>3934.39</v>
      </c>
      <c r="T338" s="19" t="e">
        <f t="shared" si="64"/>
        <v>#DIV/0!</v>
      </c>
      <c r="U338" s="19">
        <f t="shared" si="65"/>
        <v>-1.2895135640073052E-3</v>
      </c>
    </row>
    <row r="339" spans="1:21">
      <c r="A339" s="4">
        <v>41197</v>
      </c>
      <c r="B339" s="5">
        <f t="shared" si="56"/>
        <v>0</v>
      </c>
      <c r="C339" s="5">
        <v>10.26</v>
      </c>
      <c r="D339" s="5">
        <v>5702.69</v>
      </c>
      <c r="E339" s="5">
        <v>6191.25</v>
      </c>
      <c r="F339" s="10">
        <f t="shared" si="60"/>
        <v>9.7560975609756184E-4</v>
      </c>
      <c r="G339" s="10">
        <f t="shared" si="61"/>
        <v>1.1092444040559091E-3</v>
      </c>
      <c r="H339" s="6"/>
      <c r="I339" s="5">
        <f t="shared" si="57"/>
        <v>0</v>
      </c>
      <c r="J339" s="5">
        <v>12.19</v>
      </c>
      <c r="K339" s="5">
        <v>5702.69</v>
      </c>
      <c r="L339" s="5">
        <v>6191.25</v>
      </c>
      <c r="M339" s="17">
        <f t="shared" si="62"/>
        <v>0</v>
      </c>
      <c r="N339" s="17">
        <f t="shared" si="63"/>
        <v>1.109478492443472E-3</v>
      </c>
      <c r="O339" s="6"/>
      <c r="P339" s="6">
        <f t="shared" si="58"/>
        <v>0</v>
      </c>
      <c r="Q339" s="6">
        <f t="shared" si="59"/>
        <v>0</v>
      </c>
      <c r="R339" s="6">
        <v>3491.5</v>
      </c>
      <c r="S339" s="6">
        <v>3943.33</v>
      </c>
      <c r="T339" s="19" t="e">
        <f t="shared" si="64"/>
        <v>#DIV/0!</v>
      </c>
      <c r="U339" s="19">
        <f t="shared" si="65"/>
        <v>2.2722709238280903E-3</v>
      </c>
    </row>
    <row r="340" spans="1:21">
      <c r="A340" s="4">
        <v>41198</v>
      </c>
      <c r="B340" s="5">
        <f t="shared" si="56"/>
        <v>0</v>
      </c>
      <c r="C340" s="5">
        <v>10.19</v>
      </c>
      <c r="D340" s="5">
        <v>5660.85</v>
      </c>
      <c r="E340" s="5">
        <v>6145.83</v>
      </c>
      <c r="F340" s="10">
        <f t="shared" si="60"/>
        <v>-6.8226120857700634E-3</v>
      </c>
      <c r="G340" s="10">
        <f t="shared" si="61"/>
        <v>-7.3361599030890012E-3</v>
      </c>
      <c r="H340" s="6"/>
      <c r="I340" s="5">
        <f t="shared" si="57"/>
        <v>0</v>
      </c>
      <c r="J340" s="5">
        <v>12.12</v>
      </c>
      <c r="K340" s="5">
        <v>5660.85</v>
      </c>
      <c r="L340" s="5">
        <v>6145.83</v>
      </c>
      <c r="M340" s="17">
        <f t="shared" si="62"/>
        <v>-5.7424118129614232E-3</v>
      </c>
      <c r="N340" s="17">
        <f t="shared" si="63"/>
        <v>-7.3368883807465313E-3</v>
      </c>
      <c r="O340" s="6"/>
      <c r="P340" s="6">
        <f t="shared" si="58"/>
        <v>0</v>
      </c>
      <c r="Q340" s="6">
        <f t="shared" si="59"/>
        <v>0</v>
      </c>
      <c r="R340" s="6">
        <v>3482.4</v>
      </c>
      <c r="S340" s="6">
        <v>3933.08</v>
      </c>
      <c r="T340" s="19" t="e">
        <f t="shared" si="64"/>
        <v>#DIV/0!</v>
      </c>
      <c r="U340" s="19">
        <f t="shared" si="65"/>
        <v>-2.5993259504023536E-3</v>
      </c>
    </row>
    <row r="341" spans="1:21">
      <c r="A341" s="4">
        <v>41199</v>
      </c>
      <c r="B341" s="5">
        <f t="shared" si="56"/>
        <v>0</v>
      </c>
      <c r="C341" s="5">
        <v>10.210000000000001</v>
      </c>
      <c r="D341" s="5">
        <v>5671.09</v>
      </c>
      <c r="E341" s="5">
        <v>6156.95</v>
      </c>
      <c r="F341" s="10">
        <f t="shared" si="60"/>
        <v>1.9627085377822429E-3</v>
      </c>
      <c r="G341" s="10">
        <f t="shared" si="61"/>
        <v>1.8093569135495535E-3</v>
      </c>
      <c r="H341" s="6"/>
      <c r="I341" s="5">
        <f t="shared" si="57"/>
        <v>0</v>
      </c>
      <c r="J341" s="5">
        <v>12.15</v>
      </c>
      <c r="K341" s="5">
        <v>5671.09</v>
      </c>
      <c r="L341" s="5">
        <v>6156.95</v>
      </c>
      <c r="M341" s="17">
        <f t="shared" si="62"/>
        <v>2.4752475247524774E-3</v>
      </c>
      <c r="N341" s="17">
        <f t="shared" si="63"/>
        <v>1.8089156222120817E-3</v>
      </c>
      <c r="O341" s="6"/>
      <c r="P341" s="6">
        <f t="shared" si="58"/>
        <v>0</v>
      </c>
      <c r="Q341" s="6">
        <f t="shared" si="59"/>
        <v>0</v>
      </c>
      <c r="R341" s="6">
        <v>3493.4</v>
      </c>
      <c r="S341" s="6">
        <v>3945.51</v>
      </c>
      <c r="T341" s="19" t="e">
        <f t="shared" si="64"/>
        <v>#DIV/0!</v>
      </c>
      <c r="U341" s="19">
        <f t="shared" si="65"/>
        <v>3.1603730409754949E-3</v>
      </c>
    </row>
    <row r="342" spans="1:21">
      <c r="A342" s="4">
        <v>41200</v>
      </c>
      <c r="B342" s="5">
        <f t="shared" si="56"/>
        <v>0</v>
      </c>
      <c r="C342" s="5">
        <v>10.3</v>
      </c>
      <c r="D342" s="5">
        <v>5731.07</v>
      </c>
      <c r="E342" s="5">
        <v>6224.1</v>
      </c>
      <c r="F342" s="10">
        <f t="shared" si="60"/>
        <v>8.8148873653282056E-3</v>
      </c>
      <c r="G342" s="10">
        <f t="shared" si="61"/>
        <v>1.0906374097564564E-2</v>
      </c>
      <c r="H342" s="6"/>
      <c r="I342" s="5">
        <f t="shared" si="57"/>
        <v>0</v>
      </c>
      <c r="J342" s="5">
        <v>12.26</v>
      </c>
      <c r="K342" s="5">
        <v>5731.07</v>
      </c>
      <c r="L342" s="5">
        <v>6224.1</v>
      </c>
      <c r="M342" s="17">
        <f t="shared" si="62"/>
        <v>9.0534979423868567E-3</v>
      </c>
      <c r="N342" s="17">
        <f t="shared" si="63"/>
        <v>1.0576450029888385E-2</v>
      </c>
      <c r="O342" s="6"/>
      <c r="P342" s="6">
        <f t="shared" si="58"/>
        <v>0</v>
      </c>
      <c r="Q342" s="6">
        <f t="shared" si="59"/>
        <v>0</v>
      </c>
      <c r="R342" s="6">
        <v>3545.4</v>
      </c>
      <c r="S342" s="6">
        <v>4004.25</v>
      </c>
      <c r="T342" s="19" t="e">
        <f t="shared" si="64"/>
        <v>#DIV/0!</v>
      </c>
      <c r="U342" s="19">
        <f t="shared" si="65"/>
        <v>1.4887809180562206E-2</v>
      </c>
    </row>
    <row r="343" spans="1:21">
      <c r="A343" s="4">
        <v>41201</v>
      </c>
      <c r="B343" s="5">
        <f t="shared" si="56"/>
        <v>0</v>
      </c>
      <c r="C343" s="5">
        <v>10.25</v>
      </c>
      <c r="D343" s="5">
        <v>5694.2</v>
      </c>
      <c r="E343" s="5">
        <v>6184.52</v>
      </c>
      <c r="F343" s="10">
        <f t="shared" si="60"/>
        <v>-4.8543689320389438E-3</v>
      </c>
      <c r="G343" s="10">
        <f t="shared" si="61"/>
        <v>-6.3591523272440442E-3</v>
      </c>
      <c r="H343" s="6"/>
      <c r="I343" s="5">
        <f t="shared" si="57"/>
        <v>0</v>
      </c>
      <c r="J343" s="5">
        <v>12.21</v>
      </c>
      <c r="K343" s="5">
        <v>5694.2</v>
      </c>
      <c r="L343" s="5">
        <v>6184.52</v>
      </c>
      <c r="M343" s="17">
        <f t="shared" si="62"/>
        <v>-4.0783034257747541E-3</v>
      </c>
      <c r="N343" s="17">
        <f t="shared" si="63"/>
        <v>-6.4333536320442253E-3</v>
      </c>
      <c r="O343" s="6"/>
      <c r="P343" s="6">
        <f t="shared" si="58"/>
        <v>0</v>
      </c>
      <c r="Q343" s="6">
        <f t="shared" si="59"/>
        <v>0</v>
      </c>
      <c r="R343" s="6">
        <v>3528.55</v>
      </c>
      <c r="S343" s="6">
        <v>3985.2</v>
      </c>
      <c r="T343" s="19" t="e">
        <f t="shared" si="64"/>
        <v>#DIV/0!</v>
      </c>
      <c r="U343" s="19">
        <f t="shared" si="65"/>
        <v>-4.7574452144596435E-3</v>
      </c>
    </row>
    <row r="344" spans="1:21">
      <c r="A344" s="4">
        <v>41204</v>
      </c>
      <c r="B344" s="5">
        <f t="shared" si="56"/>
        <v>0</v>
      </c>
      <c r="C344" s="5">
        <v>10.3</v>
      </c>
      <c r="D344" s="5">
        <v>5723.7</v>
      </c>
      <c r="E344" s="5">
        <v>6216.56</v>
      </c>
      <c r="F344" s="10">
        <f t="shared" si="60"/>
        <v>4.8780487804878092E-3</v>
      </c>
      <c r="G344" s="10">
        <f t="shared" si="61"/>
        <v>5.1806769159126187E-3</v>
      </c>
      <c r="H344" s="6"/>
      <c r="I344" s="5">
        <f t="shared" si="57"/>
        <v>0</v>
      </c>
      <c r="J344" s="5">
        <v>12.29</v>
      </c>
      <c r="K344" s="5">
        <v>5723.7</v>
      </c>
      <c r="L344" s="5">
        <v>6216.56</v>
      </c>
      <c r="M344" s="17">
        <f t="shared" si="62"/>
        <v>6.5520065520063842E-3</v>
      </c>
      <c r="N344" s="17">
        <f t="shared" si="63"/>
        <v>5.1807101963401436E-3</v>
      </c>
      <c r="O344" s="6"/>
      <c r="P344" s="6">
        <f t="shared" si="58"/>
        <v>0</v>
      </c>
      <c r="Q344" s="6">
        <f t="shared" si="59"/>
        <v>0</v>
      </c>
      <c r="R344" s="6">
        <v>3507.1</v>
      </c>
      <c r="S344" s="6">
        <v>3960.98</v>
      </c>
      <c r="T344" s="19" t="e">
        <f t="shared" si="64"/>
        <v>#DIV/0!</v>
      </c>
      <c r="U344" s="19">
        <f t="shared" si="65"/>
        <v>-6.077486700792889E-3</v>
      </c>
    </row>
    <row r="345" spans="1:21">
      <c r="A345" s="4">
        <v>41205</v>
      </c>
      <c r="B345" s="5">
        <f t="shared" si="56"/>
        <v>0</v>
      </c>
      <c r="C345" s="5">
        <v>10.28</v>
      </c>
      <c r="D345" s="5">
        <v>5697.63</v>
      </c>
      <c r="E345" s="5">
        <v>6188.43</v>
      </c>
      <c r="F345" s="10">
        <f t="shared" si="60"/>
        <v>-1.9417475728156219E-3</v>
      </c>
      <c r="G345" s="10">
        <f t="shared" si="61"/>
        <v>-4.5250106168042148E-3</v>
      </c>
      <c r="H345" s="6"/>
      <c r="I345" s="5">
        <f t="shared" si="57"/>
        <v>0</v>
      </c>
      <c r="J345" s="5">
        <v>12.28</v>
      </c>
      <c r="K345" s="5">
        <v>5697.63</v>
      </c>
      <c r="L345" s="5">
        <v>6188.43</v>
      </c>
      <c r="M345" s="17">
        <f t="shared" si="62"/>
        <v>-8.1366965012208414E-4</v>
      </c>
      <c r="N345" s="17">
        <f t="shared" si="63"/>
        <v>-4.5547460558729158E-3</v>
      </c>
      <c r="O345" s="6"/>
      <c r="P345" s="6">
        <f t="shared" si="58"/>
        <v>0</v>
      </c>
      <c r="Q345" s="6">
        <f t="shared" si="59"/>
        <v>0</v>
      </c>
      <c r="R345" s="6">
        <v>3490.5</v>
      </c>
      <c r="S345" s="6">
        <v>3942.25</v>
      </c>
      <c r="T345" s="19" t="e">
        <f t="shared" si="64"/>
        <v>#DIV/0!</v>
      </c>
      <c r="U345" s="19">
        <f t="shared" si="65"/>
        <v>-4.7286277638362018E-3</v>
      </c>
    </row>
    <row r="346" spans="1:21">
      <c r="A346" s="4">
        <v>41207</v>
      </c>
      <c r="B346" s="5">
        <f t="shared" si="56"/>
        <v>0</v>
      </c>
      <c r="C346" s="5">
        <v>10.32</v>
      </c>
      <c r="D346" s="5">
        <v>5711.42</v>
      </c>
      <c r="E346" s="5">
        <v>6203.41</v>
      </c>
      <c r="F346" s="10">
        <f t="shared" si="60"/>
        <v>3.8910505836575737E-3</v>
      </c>
      <c r="G346" s="10">
        <f t="shared" si="61"/>
        <v>2.4206462705402831E-3</v>
      </c>
      <c r="H346" s="6"/>
      <c r="I346" s="5">
        <f t="shared" si="57"/>
        <v>0</v>
      </c>
      <c r="J346" s="5">
        <v>12.35</v>
      </c>
      <c r="K346" s="5">
        <v>5711.42</v>
      </c>
      <c r="L346" s="5">
        <v>6203.41</v>
      </c>
      <c r="M346" s="17">
        <f t="shared" si="62"/>
        <v>5.7003257328991364E-3</v>
      </c>
      <c r="N346" s="17">
        <f t="shared" si="63"/>
        <v>2.4203045827826397E-3</v>
      </c>
      <c r="O346" s="6"/>
      <c r="P346" s="6">
        <f t="shared" si="58"/>
        <v>0</v>
      </c>
      <c r="Q346" s="6">
        <f t="shared" si="59"/>
        <v>0</v>
      </c>
      <c r="R346" s="6">
        <v>3490.25</v>
      </c>
      <c r="S346" s="6">
        <v>3942.27</v>
      </c>
      <c r="T346" s="19" t="e">
        <f t="shared" si="64"/>
        <v>#DIV/0!</v>
      </c>
      <c r="U346" s="19">
        <f t="shared" si="65"/>
        <v>5.073244974340696E-6</v>
      </c>
    </row>
    <row r="347" spans="1:21">
      <c r="A347" s="4">
        <v>41208</v>
      </c>
      <c r="B347" s="5">
        <f t="shared" si="56"/>
        <v>0</v>
      </c>
      <c r="C347" s="5">
        <v>10.26</v>
      </c>
      <c r="D347" s="5">
        <v>5662.84</v>
      </c>
      <c r="E347" s="5">
        <v>6150.65</v>
      </c>
      <c r="F347" s="10">
        <f t="shared" si="60"/>
        <v>-5.8139534883721034E-3</v>
      </c>
      <c r="G347" s="10">
        <f t="shared" si="61"/>
        <v>-8.5049996695366614E-3</v>
      </c>
      <c r="H347" s="6"/>
      <c r="I347" s="5">
        <f t="shared" si="57"/>
        <v>0</v>
      </c>
      <c r="J347" s="5">
        <v>12.29</v>
      </c>
      <c r="K347" s="5">
        <v>5662.84</v>
      </c>
      <c r="L347" s="5">
        <v>6150.65</v>
      </c>
      <c r="M347" s="17">
        <f t="shared" si="62"/>
        <v>-4.858299595141724E-3</v>
      </c>
      <c r="N347" s="17">
        <f t="shared" si="63"/>
        <v>-8.5057656414692095E-3</v>
      </c>
      <c r="O347" s="6"/>
      <c r="P347" s="6">
        <f t="shared" si="58"/>
        <v>0</v>
      </c>
      <c r="Q347" s="6">
        <f t="shared" si="59"/>
        <v>0</v>
      </c>
      <c r="R347" s="6">
        <v>3443.7</v>
      </c>
      <c r="S347" s="6">
        <v>3889.7</v>
      </c>
      <c r="T347" s="19" t="e">
        <f t="shared" si="64"/>
        <v>#DIV/0!</v>
      </c>
      <c r="U347" s="19">
        <f t="shared" si="65"/>
        <v>-1.3334956763489059E-2</v>
      </c>
    </row>
    <row r="348" spans="1:21">
      <c r="A348" s="4">
        <v>41211</v>
      </c>
      <c r="B348" s="5">
        <f t="shared" si="56"/>
        <v>0</v>
      </c>
      <c r="C348" s="5">
        <v>10.25</v>
      </c>
      <c r="D348" s="5">
        <v>5659.49</v>
      </c>
      <c r="E348" s="5">
        <v>6147.6</v>
      </c>
      <c r="F348" s="10">
        <f t="shared" si="60"/>
        <v>-9.746588693957392E-4</v>
      </c>
      <c r="G348" s="10">
        <f t="shared" si="61"/>
        <v>-4.9588254899879392E-4</v>
      </c>
      <c r="H348" s="6"/>
      <c r="I348" s="5">
        <f t="shared" si="57"/>
        <v>0</v>
      </c>
      <c r="J348" s="5">
        <v>12.29</v>
      </c>
      <c r="K348" s="5">
        <v>5659.49</v>
      </c>
      <c r="L348" s="5">
        <v>6147.6</v>
      </c>
      <c r="M348" s="17">
        <f t="shared" si="62"/>
        <v>0</v>
      </c>
      <c r="N348" s="17">
        <f t="shared" si="63"/>
        <v>-5.9157595835312993E-4</v>
      </c>
      <c r="O348" s="6"/>
      <c r="P348" s="6">
        <f t="shared" si="58"/>
        <v>0</v>
      </c>
      <c r="Q348" s="6">
        <f t="shared" si="59"/>
        <v>0</v>
      </c>
      <c r="R348" s="6">
        <v>3428.6</v>
      </c>
      <c r="S348" s="6">
        <v>3872.63</v>
      </c>
      <c r="T348" s="19" t="e">
        <f t="shared" si="64"/>
        <v>#DIV/0!</v>
      </c>
      <c r="U348" s="19">
        <f t="shared" si="65"/>
        <v>-4.3885132529499771E-3</v>
      </c>
    </row>
    <row r="349" spans="1:21">
      <c r="A349" s="4">
        <v>41212</v>
      </c>
      <c r="B349" s="5">
        <f t="shared" si="56"/>
        <v>0</v>
      </c>
      <c r="C349" s="5">
        <v>10.130000000000001</v>
      </c>
      <c r="D349" s="5">
        <v>5593.27</v>
      </c>
      <c r="E349" s="5">
        <v>6075.67</v>
      </c>
      <c r="F349" s="10">
        <f t="shared" si="60"/>
        <v>-1.1707317073170631E-2</v>
      </c>
      <c r="G349" s="10">
        <f t="shared" si="61"/>
        <v>-1.1700501008523712E-2</v>
      </c>
      <c r="H349" s="6"/>
      <c r="I349" s="5">
        <f t="shared" si="57"/>
        <v>0</v>
      </c>
      <c r="J349" s="5">
        <v>12.18</v>
      </c>
      <c r="K349" s="5">
        <v>5593.27</v>
      </c>
      <c r="L349" s="5">
        <v>6075.67</v>
      </c>
      <c r="M349" s="17">
        <f t="shared" si="62"/>
        <v>-8.9503661513424815E-3</v>
      </c>
      <c r="N349" s="17">
        <f t="shared" si="63"/>
        <v>-1.1700700946551623E-2</v>
      </c>
      <c r="O349" s="6"/>
      <c r="P349" s="6">
        <f t="shared" si="58"/>
        <v>0</v>
      </c>
      <c r="Q349" s="6">
        <f t="shared" si="59"/>
        <v>0</v>
      </c>
      <c r="R349" s="6">
        <v>3382.55</v>
      </c>
      <c r="S349" s="6">
        <v>3820.67</v>
      </c>
      <c r="T349" s="19" t="e">
        <f t="shared" si="64"/>
        <v>#DIV/0!</v>
      </c>
      <c r="U349" s="19">
        <f t="shared" si="65"/>
        <v>-1.341723841420428E-2</v>
      </c>
    </row>
    <row r="350" spans="1:21">
      <c r="A350" s="4">
        <v>41213</v>
      </c>
      <c r="B350" s="5">
        <f t="shared" si="56"/>
        <v>0</v>
      </c>
      <c r="C350" s="5">
        <v>10.18</v>
      </c>
      <c r="D350" s="5">
        <v>5620.99</v>
      </c>
      <c r="E350" s="5">
        <v>6106.51</v>
      </c>
      <c r="F350" s="10">
        <f t="shared" si="60"/>
        <v>4.9358341559722074E-3</v>
      </c>
      <c r="G350" s="10">
        <f t="shared" si="61"/>
        <v>5.0759833894862272E-3</v>
      </c>
      <c r="H350" s="6"/>
      <c r="I350" s="5">
        <f t="shared" si="57"/>
        <v>0</v>
      </c>
      <c r="J350" s="5">
        <v>12.22</v>
      </c>
      <c r="K350" s="5">
        <v>5620.99</v>
      </c>
      <c r="L350" s="5">
        <v>6106.51</v>
      </c>
      <c r="M350" s="17">
        <f t="shared" si="62"/>
        <v>3.284072249589487E-3</v>
      </c>
      <c r="N350" s="17">
        <f t="shared" si="63"/>
        <v>4.9559559971179556E-3</v>
      </c>
      <c r="O350" s="6"/>
      <c r="P350" s="6">
        <f t="shared" si="58"/>
        <v>0</v>
      </c>
      <c r="Q350" s="6">
        <f t="shared" si="59"/>
        <v>0</v>
      </c>
      <c r="R350" s="6">
        <v>3410.25</v>
      </c>
      <c r="S350" s="6">
        <v>3851.95</v>
      </c>
      <c r="T350" s="19" t="e">
        <f t="shared" si="64"/>
        <v>#DIV/0!</v>
      </c>
      <c r="U350" s="19">
        <f t="shared" si="65"/>
        <v>8.1870457275816655E-3</v>
      </c>
    </row>
    <row r="351" spans="1:21">
      <c r="A351" s="4">
        <v>41214</v>
      </c>
      <c r="B351" s="5">
        <f t="shared" si="56"/>
        <v>0</v>
      </c>
      <c r="C351" s="5">
        <v>10.23</v>
      </c>
      <c r="D351" s="5">
        <v>5651.13</v>
      </c>
      <c r="E351" s="5">
        <v>6143.46</v>
      </c>
      <c r="F351" s="10">
        <f t="shared" si="60"/>
        <v>4.9115913555992652E-3</v>
      </c>
      <c r="G351" s="10">
        <f t="shared" si="61"/>
        <v>6.0509194286098023E-3</v>
      </c>
      <c r="H351" s="6"/>
      <c r="I351" s="5">
        <f t="shared" si="57"/>
        <v>0</v>
      </c>
      <c r="J351" s="5">
        <v>12.32</v>
      </c>
      <c r="K351" s="5">
        <v>5651.13</v>
      </c>
      <c r="L351" s="5">
        <v>6143.46</v>
      </c>
      <c r="M351" s="17">
        <f t="shared" si="62"/>
        <v>8.1833060556464332E-3</v>
      </c>
      <c r="N351" s="17">
        <f t="shared" si="63"/>
        <v>5.3620447643565328E-3</v>
      </c>
      <c r="O351" s="6"/>
      <c r="P351" s="6">
        <f t="shared" si="58"/>
        <v>0</v>
      </c>
      <c r="Q351" s="6">
        <f t="shared" si="59"/>
        <v>0</v>
      </c>
      <c r="R351" s="6">
        <v>3430.3</v>
      </c>
      <c r="S351" s="6">
        <v>3874.56</v>
      </c>
      <c r="T351" s="19" t="e">
        <f t="shared" si="64"/>
        <v>#DIV/0!</v>
      </c>
      <c r="U351" s="19">
        <f t="shared" si="65"/>
        <v>5.8697542802996772E-3</v>
      </c>
    </row>
    <row r="352" spans="1:21">
      <c r="A352" s="4">
        <v>41215</v>
      </c>
      <c r="B352" s="5">
        <f t="shared" si="56"/>
        <v>0</v>
      </c>
      <c r="C352" s="5">
        <v>10.32</v>
      </c>
      <c r="D352" s="5">
        <v>5705.91</v>
      </c>
      <c r="E352" s="5">
        <v>6203.01</v>
      </c>
      <c r="F352" s="10">
        <f t="shared" si="60"/>
        <v>8.7976539589442737E-3</v>
      </c>
      <c r="G352" s="10">
        <f t="shared" si="61"/>
        <v>9.6932347569611554E-3</v>
      </c>
      <c r="H352" s="6"/>
      <c r="I352" s="5">
        <f t="shared" si="57"/>
        <v>0</v>
      </c>
      <c r="J352" s="5">
        <v>12.43</v>
      </c>
      <c r="K352" s="5">
        <v>5705.91</v>
      </c>
      <c r="L352" s="5">
        <v>6203.01</v>
      </c>
      <c r="M352" s="17">
        <f t="shared" si="62"/>
        <v>8.9285714285713969E-3</v>
      </c>
      <c r="N352" s="17">
        <f t="shared" si="63"/>
        <v>9.693636493940172E-3</v>
      </c>
      <c r="O352" s="6"/>
      <c r="P352" s="6">
        <f t="shared" si="58"/>
        <v>0</v>
      </c>
      <c r="Q352" s="6">
        <f t="shared" si="59"/>
        <v>0</v>
      </c>
      <c r="R352" s="6">
        <v>3443.55</v>
      </c>
      <c r="S352" s="6">
        <v>3889.52</v>
      </c>
      <c r="T352" s="19" t="e">
        <f t="shared" si="64"/>
        <v>#DIV/0!</v>
      </c>
      <c r="U352" s="19">
        <f t="shared" si="65"/>
        <v>3.861083581103486E-3</v>
      </c>
    </row>
    <row r="353" spans="1:21">
      <c r="A353" s="4">
        <v>41218</v>
      </c>
      <c r="B353" s="5">
        <f t="shared" si="56"/>
        <v>0</v>
      </c>
      <c r="C353" s="5">
        <v>10.33</v>
      </c>
      <c r="D353" s="5">
        <v>5707.18</v>
      </c>
      <c r="E353" s="5">
        <v>6205.05</v>
      </c>
      <c r="F353" s="10">
        <f t="shared" si="60"/>
        <v>9.6899224806201723E-4</v>
      </c>
      <c r="G353" s="10">
        <f t="shared" si="61"/>
        <v>3.2887259572378369E-4</v>
      </c>
      <c r="H353" s="6"/>
      <c r="I353" s="5">
        <f t="shared" si="57"/>
        <v>0</v>
      </c>
      <c r="J353" s="5">
        <v>12.45</v>
      </c>
      <c r="K353" s="5">
        <v>5707.18</v>
      </c>
      <c r="L353" s="5">
        <v>6205.05</v>
      </c>
      <c r="M353" s="17">
        <f t="shared" si="62"/>
        <v>1.6090104585679832E-3</v>
      </c>
      <c r="N353" s="17">
        <f t="shared" si="63"/>
        <v>2.2257624112542729E-4</v>
      </c>
      <c r="O353" s="6"/>
      <c r="P353" s="6">
        <f t="shared" si="58"/>
        <v>0</v>
      </c>
      <c r="Q353" s="6">
        <f t="shared" si="59"/>
        <v>0</v>
      </c>
      <c r="R353" s="6">
        <v>3437.75</v>
      </c>
      <c r="S353" s="6">
        <v>3882.97</v>
      </c>
      <c r="T353" s="19" t="e">
        <f t="shared" si="64"/>
        <v>#DIV/0!</v>
      </c>
      <c r="U353" s="19">
        <f t="shared" si="65"/>
        <v>-1.6840124231267684E-3</v>
      </c>
    </row>
    <row r="354" spans="1:21">
      <c r="A354" s="4">
        <v>41219</v>
      </c>
      <c r="B354" s="5">
        <f t="shared" si="56"/>
        <v>0</v>
      </c>
      <c r="C354" s="5">
        <v>10.37</v>
      </c>
      <c r="D354" s="5">
        <v>5727.98</v>
      </c>
      <c r="E354" s="5">
        <v>6227.66</v>
      </c>
      <c r="F354" s="10">
        <f t="shared" si="60"/>
        <v>3.8722168441431837E-3</v>
      </c>
      <c r="G354" s="10">
        <f t="shared" si="61"/>
        <v>3.6438062545829375E-3</v>
      </c>
      <c r="H354" s="6"/>
      <c r="I354" s="5">
        <f t="shared" si="57"/>
        <v>0</v>
      </c>
      <c r="J354" s="5">
        <v>12.48</v>
      </c>
      <c r="K354" s="5">
        <v>5727.98</v>
      </c>
      <c r="L354" s="5">
        <v>6227.66</v>
      </c>
      <c r="M354" s="17">
        <f t="shared" si="62"/>
        <v>2.4096385542169418E-3</v>
      </c>
      <c r="N354" s="17">
        <f t="shared" si="63"/>
        <v>3.6445319755114003E-3</v>
      </c>
      <c r="O354" s="6"/>
      <c r="P354" s="6">
        <f t="shared" si="58"/>
        <v>0</v>
      </c>
      <c r="Q354" s="6">
        <f t="shared" si="59"/>
        <v>0</v>
      </c>
      <c r="R354" s="6">
        <v>3467.25</v>
      </c>
      <c r="S354" s="6">
        <v>3916.3</v>
      </c>
      <c r="T354" s="19" t="e">
        <f t="shared" si="64"/>
        <v>#DIV/0!</v>
      </c>
      <c r="U354" s="19">
        <f t="shared" si="65"/>
        <v>8.5836357221407145E-3</v>
      </c>
    </row>
    <row r="355" spans="1:21">
      <c r="A355" s="4">
        <v>41220</v>
      </c>
      <c r="B355" s="5">
        <f t="shared" si="56"/>
        <v>0</v>
      </c>
      <c r="C355" s="5">
        <v>10.43</v>
      </c>
      <c r="D355" s="5">
        <v>5764.61</v>
      </c>
      <c r="E355" s="5">
        <v>6267.53</v>
      </c>
      <c r="F355" s="10">
        <f t="shared" si="60"/>
        <v>5.7859209257473676E-3</v>
      </c>
      <c r="G355" s="10">
        <f t="shared" si="61"/>
        <v>6.4020836076470466E-3</v>
      </c>
      <c r="H355" s="6"/>
      <c r="I355" s="5">
        <f t="shared" si="57"/>
        <v>0</v>
      </c>
      <c r="J355" s="5">
        <v>12.53</v>
      </c>
      <c r="K355" s="5">
        <v>5764.61</v>
      </c>
      <c r="L355" s="5">
        <v>6267.53</v>
      </c>
      <c r="M355" s="17">
        <f t="shared" si="62"/>
        <v>4.0064102564101312E-3</v>
      </c>
      <c r="N355" s="17">
        <f t="shared" si="63"/>
        <v>6.3949245632841656E-3</v>
      </c>
      <c r="O355" s="6"/>
      <c r="P355" s="6">
        <f t="shared" si="58"/>
        <v>0</v>
      </c>
      <c r="Q355" s="6">
        <f t="shared" si="59"/>
        <v>0</v>
      </c>
      <c r="R355" s="6">
        <v>3499.15</v>
      </c>
      <c r="S355" s="6">
        <v>3952.34</v>
      </c>
      <c r="T355" s="19" t="e">
        <f t="shared" si="64"/>
        <v>#DIV/0!</v>
      </c>
      <c r="U355" s="19">
        <f t="shared" si="65"/>
        <v>9.2025636442560899E-3</v>
      </c>
    </row>
    <row r="356" spans="1:21">
      <c r="A356" s="4">
        <v>41221</v>
      </c>
      <c r="B356" s="5">
        <f t="shared" si="56"/>
        <v>0</v>
      </c>
      <c r="C356" s="5">
        <v>10.4</v>
      </c>
      <c r="D356" s="5">
        <v>5751.41</v>
      </c>
      <c r="E356" s="5">
        <v>6253.21</v>
      </c>
      <c r="F356" s="10">
        <f t="shared" si="60"/>
        <v>-2.8763183125598557E-3</v>
      </c>
      <c r="G356" s="10">
        <f t="shared" si="61"/>
        <v>-2.2847916164741022E-3</v>
      </c>
      <c r="H356" s="6"/>
      <c r="I356" s="5">
        <f t="shared" si="57"/>
        <v>0</v>
      </c>
      <c r="J356" s="5">
        <v>12.51</v>
      </c>
      <c r="K356" s="5">
        <v>5751.41</v>
      </c>
      <c r="L356" s="5">
        <v>6253.21</v>
      </c>
      <c r="M356" s="17">
        <f t="shared" si="62"/>
        <v>-1.5961691939345712E-3</v>
      </c>
      <c r="N356" s="17">
        <f t="shared" si="63"/>
        <v>-2.2898340043818743E-3</v>
      </c>
      <c r="O356" s="6"/>
      <c r="P356" s="6">
        <f t="shared" si="58"/>
        <v>0</v>
      </c>
      <c r="Q356" s="6">
        <f t="shared" si="59"/>
        <v>0</v>
      </c>
      <c r="R356" s="6">
        <v>3497.55</v>
      </c>
      <c r="S356" s="6">
        <v>3951.19</v>
      </c>
      <c r="T356" s="19" t="e">
        <f t="shared" si="64"/>
        <v>#DIV/0!</v>
      </c>
      <c r="U356" s="19">
        <f t="shared" si="65"/>
        <v>-2.9096687025920165E-4</v>
      </c>
    </row>
    <row r="357" spans="1:21">
      <c r="A357" s="4">
        <v>41222</v>
      </c>
      <c r="B357" s="5">
        <f t="shared" si="56"/>
        <v>0</v>
      </c>
      <c r="C357" s="5">
        <v>10.31</v>
      </c>
      <c r="D357" s="5">
        <v>5702.92</v>
      </c>
      <c r="E357" s="5">
        <v>6200.49</v>
      </c>
      <c r="F357" s="10">
        <f t="shared" si="60"/>
        <v>-8.6538461538461231E-3</v>
      </c>
      <c r="G357" s="10">
        <f t="shared" si="61"/>
        <v>-8.4308699052166869E-3</v>
      </c>
      <c r="H357" s="6"/>
      <c r="I357" s="5">
        <f t="shared" si="57"/>
        <v>0</v>
      </c>
      <c r="J357" s="5">
        <v>12.42</v>
      </c>
      <c r="K357" s="5">
        <v>5702.92</v>
      </c>
      <c r="L357" s="5">
        <v>6200.49</v>
      </c>
      <c r="M357" s="17">
        <f t="shared" si="62"/>
        <v>-7.194244604316502E-3</v>
      </c>
      <c r="N357" s="17">
        <f t="shared" si="63"/>
        <v>-8.4309760563061609E-3</v>
      </c>
      <c r="O357" s="6"/>
      <c r="P357" s="6">
        <f t="shared" si="58"/>
        <v>0</v>
      </c>
      <c r="Q357" s="6">
        <f t="shared" si="59"/>
        <v>0</v>
      </c>
      <c r="R357" s="6">
        <v>3461.95</v>
      </c>
      <c r="S357" s="6">
        <v>3910.96</v>
      </c>
      <c r="T357" s="19" t="e">
        <f t="shared" si="64"/>
        <v>#DIV/0!</v>
      </c>
      <c r="U357" s="19">
        <f t="shared" si="65"/>
        <v>-1.0181742715485664E-2</v>
      </c>
    </row>
    <row r="358" spans="1:21">
      <c r="A358" s="4">
        <v>41225</v>
      </c>
      <c r="B358" s="5">
        <f t="shared" si="56"/>
        <v>0</v>
      </c>
      <c r="C358" s="5">
        <v>10.32</v>
      </c>
      <c r="D358" s="5">
        <v>5713.96</v>
      </c>
      <c r="E358" s="5">
        <v>6212.49</v>
      </c>
      <c r="F358" s="10">
        <f t="shared" si="60"/>
        <v>9.6993210475271319E-4</v>
      </c>
      <c r="G358" s="10">
        <f t="shared" si="61"/>
        <v>1.9353309173952837E-3</v>
      </c>
      <c r="H358" s="6"/>
      <c r="I358" s="5">
        <f t="shared" si="57"/>
        <v>0</v>
      </c>
      <c r="J358" s="5">
        <v>12.44</v>
      </c>
      <c r="K358" s="5">
        <v>5713.96</v>
      </c>
      <c r="L358" s="5">
        <v>6212.49</v>
      </c>
      <c r="M358" s="17">
        <f t="shared" si="62"/>
        <v>1.6103059581320522E-3</v>
      </c>
      <c r="N358" s="17">
        <f t="shared" si="63"/>
        <v>1.9358504064583837E-3</v>
      </c>
      <c r="O358" s="6"/>
      <c r="P358" s="6">
        <f t="shared" si="58"/>
        <v>0</v>
      </c>
      <c r="Q358" s="6">
        <f t="shared" si="59"/>
        <v>0</v>
      </c>
      <c r="R358" s="6">
        <v>3485.2</v>
      </c>
      <c r="S358" s="6">
        <v>3937.25</v>
      </c>
      <c r="T358" s="19" t="e">
        <f t="shared" si="64"/>
        <v>#DIV/0!</v>
      </c>
      <c r="U358" s="19">
        <f t="shared" si="65"/>
        <v>6.7221347188413105E-3</v>
      </c>
    </row>
    <row r="359" spans="1:21">
      <c r="A359" s="4">
        <v>41226</v>
      </c>
      <c r="B359" s="5">
        <f t="shared" si="56"/>
        <v>0</v>
      </c>
      <c r="C359" s="5">
        <f>C358</f>
        <v>10.32</v>
      </c>
      <c r="D359" s="5">
        <v>5699</v>
      </c>
      <c r="E359" s="5">
        <v>6196.22</v>
      </c>
      <c r="F359" s="10">
        <f t="shared" si="60"/>
        <v>0</v>
      </c>
      <c r="G359" s="10">
        <f t="shared" si="61"/>
        <v>-2.618917696446954E-3</v>
      </c>
      <c r="H359" s="6"/>
      <c r="I359" s="5">
        <f t="shared" si="57"/>
        <v>0</v>
      </c>
      <c r="J359" s="5">
        <f>J358</f>
        <v>12.44</v>
      </c>
      <c r="K359" s="5">
        <v>5699</v>
      </c>
      <c r="L359" s="5">
        <v>6196.22</v>
      </c>
      <c r="M359" s="17">
        <f t="shared" si="62"/>
        <v>0</v>
      </c>
      <c r="N359" s="17">
        <f t="shared" si="63"/>
        <v>-2.6181492345064283E-3</v>
      </c>
      <c r="O359" s="6"/>
      <c r="P359" s="6">
        <f t="shared" si="58"/>
        <v>0</v>
      </c>
      <c r="Q359" s="6">
        <f t="shared" si="59"/>
        <v>0</v>
      </c>
      <c r="R359" s="6">
        <v>3544.6</v>
      </c>
      <c r="S359" s="6">
        <v>4004.32</v>
      </c>
      <c r="T359" s="19" t="e">
        <f t="shared" si="64"/>
        <v>#DIV/0!</v>
      </c>
      <c r="U359" s="19">
        <f t="shared" si="65"/>
        <v>1.7034732363959693E-2</v>
      </c>
    </row>
    <row r="360" spans="1:21">
      <c r="A360" s="4">
        <v>41228</v>
      </c>
      <c r="B360" s="5">
        <f t="shared" si="56"/>
        <v>0</v>
      </c>
      <c r="C360" s="5">
        <v>10.24</v>
      </c>
      <c r="D360" s="5">
        <v>5668.15</v>
      </c>
      <c r="E360" s="5">
        <v>6162.78</v>
      </c>
      <c r="F360" s="10">
        <f t="shared" si="60"/>
        <v>-7.7519379844961378E-3</v>
      </c>
      <c r="G360" s="10">
        <f t="shared" si="61"/>
        <v>-5.3968387177989463E-3</v>
      </c>
      <c r="H360" s="6"/>
      <c r="I360" s="5">
        <f t="shared" si="57"/>
        <v>0</v>
      </c>
      <c r="J360" s="5">
        <v>12.38</v>
      </c>
      <c r="K360" s="5">
        <v>5668.15</v>
      </c>
      <c r="L360" s="5">
        <v>6162.78</v>
      </c>
      <c r="M360" s="17">
        <f t="shared" si="62"/>
        <v>-4.8231511254018811E-3</v>
      </c>
      <c r="N360" s="17">
        <f t="shared" si="63"/>
        <v>-5.4132303912968194E-3</v>
      </c>
      <c r="O360" s="6"/>
      <c r="P360" s="6">
        <f t="shared" si="58"/>
        <v>0</v>
      </c>
      <c r="Q360" s="6">
        <f t="shared" si="59"/>
        <v>0</v>
      </c>
      <c r="R360" s="6">
        <v>3560.75</v>
      </c>
      <c r="S360" s="6">
        <v>4024.63</v>
      </c>
      <c r="T360" s="19" t="e">
        <f t="shared" si="64"/>
        <v>#DIV/0!</v>
      </c>
      <c r="U360" s="19">
        <f t="shared" si="65"/>
        <v>5.0720222160067774E-3</v>
      </c>
    </row>
    <row r="361" spans="1:21">
      <c r="A361" s="4">
        <v>41229</v>
      </c>
      <c r="B361" s="5">
        <f t="shared" si="56"/>
        <v>0</v>
      </c>
      <c r="C361" s="5">
        <v>10.17</v>
      </c>
      <c r="D361" s="5">
        <v>5609.09</v>
      </c>
      <c r="E361" s="5">
        <v>6098.57</v>
      </c>
      <c r="F361" s="10">
        <f t="shared" si="60"/>
        <v>-6.8359375E-3</v>
      </c>
      <c r="G361" s="10">
        <f t="shared" si="61"/>
        <v>-1.0418999217885472E-2</v>
      </c>
      <c r="H361" s="6"/>
      <c r="I361" s="5">
        <f t="shared" si="57"/>
        <v>0</v>
      </c>
      <c r="J361" s="5">
        <v>12.29</v>
      </c>
      <c r="K361" s="5">
        <v>5609.09</v>
      </c>
      <c r="L361" s="5">
        <v>6098.57</v>
      </c>
      <c r="M361" s="17">
        <f t="shared" si="62"/>
        <v>-7.2697899838450875E-3</v>
      </c>
      <c r="N361" s="17">
        <f t="shared" si="63"/>
        <v>-1.0419625450984848E-2</v>
      </c>
      <c r="O361" s="6"/>
      <c r="P361" s="6">
        <f t="shared" si="58"/>
        <v>0</v>
      </c>
      <c r="Q361" s="6">
        <f t="shared" si="59"/>
        <v>0</v>
      </c>
      <c r="R361" s="6">
        <v>3518.45</v>
      </c>
      <c r="S361" s="6">
        <v>3976.85</v>
      </c>
      <c r="T361" s="19" t="e">
        <f t="shared" si="64"/>
        <v>#DIV/0!</v>
      </c>
      <c r="U361" s="19">
        <f t="shared" si="65"/>
        <v>-1.1871898783242241E-2</v>
      </c>
    </row>
    <row r="362" spans="1:21">
      <c r="A362" s="4">
        <v>41232</v>
      </c>
      <c r="B362" s="5">
        <f t="shared" si="56"/>
        <v>0</v>
      </c>
      <c r="C362" s="5">
        <v>10.130000000000001</v>
      </c>
      <c r="D362" s="5">
        <v>5601.43</v>
      </c>
      <c r="E362" s="5">
        <v>6090.24</v>
      </c>
      <c r="F362" s="10">
        <f t="shared" si="60"/>
        <v>-3.9331366764994158E-3</v>
      </c>
      <c r="G362" s="10">
        <f t="shared" si="61"/>
        <v>-1.3658939718654839E-3</v>
      </c>
      <c r="H362" s="6"/>
      <c r="I362" s="5">
        <f t="shared" si="57"/>
        <v>0</v>
      </c>
      <c r="J362" s="5">
        <v>12.25</v>
      </c>
      <c r="K362" s="5">
        <v>5601.43</v>
      </c>
      <c r="L362" s="5">
        <v>6090.24</v>
      </c>
      <c r="M362" s="17">
        <f t="shared" si="62"/>
        <v>-3.2546786004881145E-3</v>
      </c>
      <c r="N362" s="17">
        <f t="shared" si="63"/>
        <v>-1.3656404158249869E-3</v>
      </c>
      <c r="O362" s="6"/>
      <c r="P362" s="6">
        <f t="shared" si="58"/>
        <v>0</v>
      </c>
      <c r="Q362" s="6">
        <f t="shared" si="59"/>
        <v>0</v>
      </c>
      <c r="R362" s="6">
        <v>3485.3</v>
      </c>
      <c r="S362" s="6">
        <v>3939.4</v>
      </c>
      <c r="T362" s="19" t="e">
        <f t="shared" si="64"/>
        <v>#DIV/0!</v>
      </c>
      <c r="U362" s="19">
        <f t="shared" si="65"/>
        <v>-9.4170008926662829E-3</v>
      </c>
    </row>
    <row r="363" spans="1:21">
      <c r="A363" s="4">
        <v>41233</v>
      </c>
      <c r="B363" s="5">
        <f t="shared" si="56"/>
        <v>0</v>
      </c>
      <c r="C363" s="5">
        <v>10.14</v>
      </c>
      <c r="D363" s="5">
        <v>5588.97</v>
      </c>
      <c r="E363" s="5">
        <v>6076.69</v>
      </c>
      <c r="F363" s="10">
        <f t="shared" si="60"/>
        <v>9.8716683119448589E-4</v>
      </c>
      <c r="G363" s="10">
        <f t="shared" si="61"/>
        <v>-2.2248712694409312E-3</v>
      </c>
      <c r="H363" s="6"/>
      <c r="I363" s="5">
        <f t="shared" si="57"/>
        <v>0</v>
      </c>
      <c r="J363" s="5">
        <v>12.25</v>
      </c>
      <c r="K363" s="5">
        <v>5588.97</v>
      </c>
      <c r="L363" s="5">
        <v>6076.69</v>
      </c>
      <c r="M363" s="17">
        <f t="shared" si="62"/>
        <v>0</v>
      </c>
      <c r="N363" s="17">
        <f t="shared" si="63"/>
        <v>-2.224431975406338E-3</v>
      </c>
      <c r="O363" s="6"/>
      <c r="P363" s="6">
        <f t="shared" si="58"/>
        <v>0</v>
      </c>
      <c r="Q363" s="6">
        <f t="shared" si="59"/>
        <v>0</v>
      </c>
      <c r="R363" s="6">
        <v>3454.8</v>
      </c>
      <c r="S363" s="6">
        <v>3904.92</v>
      </c>
      <c r="T363" s="19" t="e">
        <f t="shared" si="64"/>
        <v>#DIV/0!</v>
      </c>
      <c r="U363" s="19">
        <f t="shared" si="65"/>
        <v>-8.7526019190740101E-3</v>
      </c>
    </row>
    <row r="364" spans="1:21">
      <c r="A364" s="4">
        <v>41234</v>
      </c>
      <c r="B364" s="5">
        <f t="shared" si="56"/>
        <v>0</v>
      </c>
      <c r="C364" s="5">
        <v>10.210000000000001</v>
      </c>
      <c r="D364" s="5">
        <v>5629.58</v>
      </c>
      <c r="E364" s="5">
        <v>6120.84</v>
      </c>
      <c r="F364" s="10">
        <f t="shared" si="60"/>
        <v>6.9033530571991353E-3</v>
      </c>
      <c r="G364" s="10">
        <f t="shared" si="61"/>
        <v>7.2654685363249261E-3</v>
      </c>
      <c r="H364" s="6"/>
      <c r="I364" s="5">
        <f t="shared" si="57"/>
        <v>0</v>
      </c>
      <c r="J364" s="5">
        <v>12.32</v>
      </c>
      <c r="K364" s="5">
        <v>5629.58</v>
      </c>
      <c r="L364" s="5">
        <v>6120.84</v>
      </c>
      <c r="M364" s="17">
        <f t="shared" si="62"/>
        <v>5.7142857142857828E-3</v>
      </c>
      <c r="N364" s="17">
        <f t="shared" si="63"/>
        <v>7.2660973309930377E-3</v>
      </c>
      <c r="O364" s="6"/>
      <c r="P364" s="6">
        <f t="shared" si="58"/>
        <v>0</v>
      </c>
      <c r="Q364" s="6">
        <f t="shared" si="59"/>
        <v>0</v>
      </c>
      <c r="R364" s="6">
        <v>3470.35</v>
      </c>
      <c r="S364" s="6">
        <v>3922.49</v>
      </c>
      <c r="T364" s="19" t="e">
        <f t="shared" si="64"/>
        <v>#DIV/0!</v>
      </c>
      <c r="U364" s="19">
        <f t="shared" si="65"/>
        <v>4.499451973407842E-3</v>
      </c>
    </row>
    <row r="365" spans="1:21">
      <c r="A365" s="4">
        <v>41235</v>
      </c>
      <c r="B365" s="5">
        <f t="shared" si="56"/>
        <v>0</v>
      </c>
      <c r="C365" s="5">
        <v>10.24</v>
      </c>
      <c r="D365" s="5">
        <v>5649.62</v>
      </c>
      <c r="E365" s="5">
        <v>6142.85</v>
      </c>
      <c r="F365" s="10">
        <f t="shared" si="60"/>
        <v>2.9382957884427352E-3</v>
      </c>
      <c r="G365" s="10">
        <f t="shared" si="61"/>
        <v>3.5959116722541484E-3</v>
      </c>
      <c r="H365" s="6"/>
      <c r="I365" s="5">
        <f t="shared" si="57"/>
        <v>0</v>
      </c>
      <c r="J365" s="5">
        <v>12.36</v>
      </c>
      <c r="K365" s="5">
        <v>5649.62</v>
      </c>
      <c r="L365" s="5">
        <v>6142.85</v>
      </c>
      <c r="M365" s="17">
        <f t="shared" si="62"/>
        <v>3.2467532467532756E-3</v>
      </c>
      <c r="N365" s="17">
        <f t="shared" si="63"/>
        <v>3.5597682242725082E-3</v>
      </c>
      <c r="O365" s="6"/>
      <c r="P365" s="6">
        <f t="shared" si="58"/>
        <v>0</v>
      </c>
      <c r="Q365" s="6">
        <f t="shared" si="59"/>
        <v>0</v>
      </c>
      <c r="R365" s="6">
        <v>3482.75</v>
      </c>
      <c r="S365" s="6">
        <v>3936.47</v>
      </c>
      <c r="T365" s="19" t="e">
        <f t="shared" si="64"/>
        <v>#DIV/0!</v>
      </c>
      <c r="U365" s="19">
        <f t="shared" si="65"/>
        <v>3.5640626234865191E-3</v>
      </c>
    </row>
    <row r="366" spans="1:21">
      <c r="A366" s="4">
        <v>41236</v>
      </c>
      <c r="B366" s="5">
        <f t="shared" si="56"/>
        <v>0</v>
      </c>
      <c r="C366" s="5">
        <v>10.24</v>
      </c>
      <c r="D366" s="5">
        <v>5648.87</v>
      </c>
      <c r="E366" s="5">
        <v>6142.02</v>
      </c>
      <c r="F366" s="10">
        <f t="shared" si="60"/>
        <v>0</v>
      </c>
      <c r="G366" s="10">
        <f t="shared" si="61"/>
        <v>-1.351164361819146E-4</v>
      </c>
      <c r="H366" s="6"/>
      <c r="I366" s="5">
        <f t="shared" si="57"/>
        <v>0</v>
      </c>
      <c r="J366" s="5">
        <v>12.38</v>
      </c>
      <c r="K366" s="5">
        <v>5648.87</v>
      </c>
      <c r="L366" s="5">
        <v>6142.02</v>
      </c>
      <c r="M366" s="17">
        <f t="shared" si="62"/>
        <v>1.6181229773464256E-3</v>
      </c>
      <c r="N366" s="17">
        <f t="shared" si="63"/>
        <v>-1.3275229130449429E-4</v>
      </c>
      <c r="O366" s="6"/>
      <c r="P366" s="6">
        <f t="shared" si="58"/>
        <v>0</v>
      </c>
      <c r="Q366" s="6">
        <f t="shared" si="59"/>
        <v>0</v>
      </c>
      <c r="R366" s="6">
        <v>3492.05</v>
      </c>
      <c r="S366" s="6">
        <v>3947.03</v>
      </c>
      <c r="T366" s="19" t="e">
        <f t="shared" si="64"/>
        <v>#DIV/0!</v>
      </c>
      <c r="U366" s="19">
        <f t="shared" si="65"/>
        <v>2.6826064976999131E-3</v>
      </c>
    </row>
    <row r="367" spans="1:21">
      <c r="A367" s="4">
        <v>41239</v>
      </c>
      <c r="B367" s="5">
        <f t="shared" si="56"/>
        <v>0</v>
      </c>
      <c r="C367" s="5">
        <v>10.28</v>
      </c>
      <c r="D367" s="5">
        <v>5664.75</v>
      </c>
      <c r="E367" s="5">
        <v>6159.29</v>
      </c>
      <c r="F367" s="10">
        <f t="shared" si="60"/>
        <v>3.90625E-3</v>
      </c>
      <c r="G367" s="10">
        <f t="shared" si="61"/>
        <v>2.8117785354002667E-3</v>
      </c>
      <c r="H367" s="6"/>
      <c r="I367" s="5">
        <f t="shared" si="57"/>
        <v>0</v>
      </c>
      <c r="J367" s="5">
        <v>12.43</v>
      </c>
      <c r="K367" s="5">
        <v>5664.75</v>
      </c>
      <c r="L367" s="5">
        <v>6159.29</v>
      </c>
      <c r="M367" s="17">
        <f t="shared" si="62"/>
        <v>4.0387722132471104E-3</v>
      </c>
      <c r="N367" s="17">
        <f t="shared" si="63"/>
        <v>2.8111817053675381E-3</v>
      </c>
      <c r="O367" s="6"/>
      <c r="P367" s="6">
        <f t="shared" si="58"/>
        <v>0</v>
      </c>
      <c r="Q367" s="6">
        <f t="shared" si="59"/>
        <v>0</v>
      </c>
      <c r="R367" s="6">
        <v>3536</v>
      </c>
      <c r="S367" s="6">
        <v>3996.7</v>
      </c>
      <c r="T367" s="19" t="e">
        <f t="shared" si="64"/>
        <v>#DIV/0!</v>
      </c>
      <c r="U367" s="19">
        <f t="shared" si="65"/>
        <v>1.2584145547411607E-2</v>
      </c>
    </row>
    <row r="368" spans="1:21">
      <c r="A368" s="4">
        <v>41240</v>
      </c>
      <c r="B368" s="5">
        <f t="shared" si="56"/>
        <v>0</v>
      </c>
      <c r="C368" s="5">
        <v>10.44</v>
      </c>
      <c r="D368" s="5">
        <v>5755.21</v>
      </c>
      <c r="E368" s="5">
        <v>6257.65</v>
      </c>
      <c r="F368" s="10">
        <f t="shared" si="60"/>
        <v>1.5564202334630295E-2</v>
      </c>
      <c r="G368" s="10">
        <f t="shared" si="61"/>
        <v>1.5969373093327244E-2</v>
      </c>
      <c r="H368" s="6"/>
      <c r="I368" s="5">
        <f t="shared" si="57"/>
        <v>0</v>
      </c>
      <c r="J368" s="5">
        <v>12.6</v>
      </c>
      <c r="K368" s="5">
        <v>5755.21</v>
      </c>
      <c r="L368" s="5">
        <v>6257.65</v>
      </c>
      <c r="M368" s="17">
        <f t="shared" si="62"/>
        <v>1.3676588897827857E-2</v>
      </c>
      <c r="N368" s="17">
        <f t="shared" si="63"/>
        <v>1.5968930667725756E-2</v>
      </c>
      <c r="O368" s="6"/>
      <c r="P368" s="6">
        <f t="shared" si="58"/>
        <v>0</v>
      </c>
      <c r="Q368" s="6">
        <f t="shared" si="59"/>
        <v>0</v>
      </c>
      <c r="R368" s="6">
        <v>3567.25</v>
      </c>
      <c r="S368" s="6">
        <v>4031.97</v>
      </c>
      <c r="T368" s="19" t="e">
        <f t="shared" si="64"/>
        <v>#DIV/0!</v>
      </c>
      <c r="U368" s="19">
        <f t="shared" si="65"/>
        <v>8.8247804438661426E-3</v>
      </c>
    </row>
    <row r="369" spans="1:21">
      <c r="A369" s="4">
        <v>41242</v>
      </c>
      <c r="B369" s="5">
        <f t="shared" si="56"/>
        <v>0</v>
      </c>
      <c r="C369" s="5">
        <v>10.61</v>
      </c>
      <c r="D369" s="5">
        <v>5852.98</v>
      </c>
      <c r="E369" s="5">
        <v>6363.96</v>
      </c>
      <c r="F369" s="10">
        <f t="shared" si="60"/>
        <v>1.6283524904214586E-2</v>
      </c>
      <c r="G369" s="10">
        <f t="shared" si="61"/>
        <v>1.6988805701821041E-2</v>
      </c>
      <c r="H369" s="6"/>
      <c r="I369" s="5">
        <f t="shared" si="57"/>
        <v>0</v>
      </c>
      <c r="J369" s="5">
        <v>12.8</v>
      </c>
      <c r="K369" s="5">
        <v>5852.98</v>
      </c>
      <c r="L369" s="5">
        <v>6363.96</v>
      </c>
      <c r="M369" s="17">
        <f t="shared" si="62"/>
        <v>1.5873015873016039E-2</v>
      </c>
      <c r="N369" s="17">
        <f t="shared" si="63"/>
        <v>1.6988085578110823E-2</v>
      </c>
      <c r="O369" s="6"/>
      <c r="P369" s="6">
        <f t="shared" si="58"/>
        <v>0</v>
      </c>
      <c r="Q369" s="6">
        <f t="shared" si="59"/>
        <v>0</v>
      </c>
      <c r="R369" s="6">
        <v>3605.4</v>
      </c>
      <c r="S369" s="6">
        <v>4075.15</v>
      </c>
      <c r="T369" s="19" t="e">
        <f t="shared" si="64"/>
        <v>#DIV/0!</v>
      </c>
      <c r="U369" s="19">
        <f t="shared" si="65"/>
        <v>1.0709405079899037E-2</v>
      </c>
    </row>
    <row r="370" spans="1:21">
      <c r="A370" s="4">
        <v>41243</v>
      </c>
      <c r="B370" s="5">
        <f t="shared" si="56"/>
        <v>0</v>
      </c>
      <c r="C370" s="5">
        <v>10.72</v>
      </c>
      <c r="D370" s="5">
        <v>5908.97</v>
      </c>
      <c r="E370" s="5">
        <v>6424.84</v>
      </c>
      <c r="F370" s="10">
        <f t="shared" si="60"/>
        <v>1.0367577756833279E-2</v>
      </c>
      <c r="G370" s="10">
        <f t="shared" si="61"/>
        <v>9.5663706245796565E-3</v>
      </c>
      <c r="H370" s="6"/>
      <c r="I370" s="5">
        <f t="shared" si="57"/>
        <v>0</v>
      </c>
      <c r="J370" s="5">
        <v>12.91</v>
      </c>
      <c r="K370" s="5">
        <v>5908.97</v>
      </c>
      <c r="L370" s="5">
        <v>6424.84</v>
      </c>
      <c r="M370" s="17">
        <f t="shared" si="62"/>
        <v>8.5937499999999556E-3</v>
      </c>
      <c r="N370" s="17">
        <f t="shared" si="63"/>
        <v>9.5660671999564517E-3</v>
      </c>
      <c r="O370" s="6"/>
      <c r="P370" s="6">
        <f t="shared" si="58"/>
        <v>0</v>
      </c>
      <c r="Q370" s="6">
        <f t="shared" si="59"/>
        <v>0</v>
      </c>
      <c r="R370" s="6">
        <v>3638.6</v>
      </c>
      <c r="S370" s="6">
        <v>4112.6400000000003</v>
      </c>
      <c r="T370" s="19" t="e">
        <f t="shared" si="64"/>
        <v>#DIV/0!</v>
      </c>
      <c r="U370" s="19">
        <f t="shared" si="65"/>
        <v>9.199661362158551E-3</v>
      </c>
    </row>
    <row r="371" spans="1:21">
      <c r="A371" s="4">
        <v>41246</v>
      </c>
      <c r="B371" s="5">
        <f t="shared" si="56"/>
        <v>0</v>
      </c>
      <c r="C371" s="5">
        <v>10.71</v>
      </c>
      <c r="D371" s="5">
        <v>5909.15</v>
      </c>
      <c r="E371" s="5">
        <v>6425.04</v>
      </c>
      <c r="F371" s="10">
        <f t="shared" si="60"/>
        <v>-9.3283582089553896E-4</v>
      </c>
      <c r="G371" s="10">
        <f t="shared" si="61"/>
        <v>3.1129179870692525E-5</v>
      </c>
      <c r="H371" s="6"/>
      <c r="I371" s="5">
        <f t="shared" si="57"/>
        <v>0</v>
      </c>
      <c r="J371" s="5">
        <v>12.91</v>
      </c>
      <c r="K371" s="5">
        <v>5909.15</v>
      </c>
      <c r="L371" s="5">
        <v>6425.04</v>
      </c>
      <c r="M371" s="17">
        <f t="shared" si="62"/>
        <v>0</v>
      </c>
      <c r="N371" s="17">
        <f t="shared" si="63"/>
        <v>3.0462161764166495E-5</v>
      </c>
      <c r="O371" s="6"/>
      <c r="P371" s="6">
        <f t="shared" si="58"/>
        <v>0</v>
      </c>
      <c r="Q371" s="6">
        <f t="shared" si="59"/>
        <v>0</v>
      </c>
      <c r="R371" s="6">
        <v>3677.8</v>
      </c>
      <c r="S371" s="6">
        <v>4156.95</v>
      </c>
      <c r="T371" s="19" t="e">
        <f t="shared" si="64"/>
        <v>#DIV/0!</v>
      </c>
      <c r="U371" s="19">
        <f t="shared" si="65"/>
        <v>1.0774101307189365E-2</v>
      </c>
    </row>
    <row r="372" spans="1:21">
      <c r="A372" s="4">
        <v>41247</v>
      </c>
      <c r="B372" s="5">
        <f t="shared" si="56"/>
        <v>0</v>
      </c>
      <c r="C372" s="5">
        <v>10.74</v>
      </c>
      <c r="D372" s="5">
        <v>5927.58</v>
      </c>
      <c r="E372" s="5">
        <v>6445.08</v>
      </c>
      <c r="F372" s="10">
        <f t="shared" si="60"/>
        <v>2.8011204481792618E-3</v>
      </c>
      <c r="G372" s="10">
        <f t="shared" si="61"/>
        <v>3.1190467296702273E-3</v>
      </c>
      <c r="H372" s="6"/>
      <c r="I372" s="5">
        <f t="shared" si="57"/>
        <v>0</v>
      </c>
      <c r="J372" s="5">
        <v>12.94</v>
      </c>
      <c r="K372" s="5">
        <v>5927.58</v>
      </c>
      <c r="L372" s="5">
        <v>6445.08</v>
      </c>
      <c r="M372" s="17">
        <f t="shared" si="62"/>
        <v>2.3237800154918276E-3</v>
      </c>
      <c r="N372" s="17">
        <f t="shared" si="63"/>
        <v>3.1188918880042937E-3</v>
      </c>
      <c r="O372" s="6"/>
      <c r="P372" s="6">
        <f t="shared" si="58"/>
        <v>0</v>
      </c>
      <c r="Q372" s="6">
        <f t="shared" si="59"/>
        <v>0</v>
      </c>
      <c r="R372" s="6">
        <v>3678.75</v>
      </c>
      <c r="S372" s="6">
        <v>4158.03</v>
      </c>
      <c r="T372" s="19" t="e">
        <f t="shared" si="64"/>
        <v>#DIV/0!</v>
      </c>
      <c r="U372" s="19">
        <f t="shared" si="65"/>
        <v>2.598058672824699E-4</v>
      </c>
    </row>
    <row r="373" spans="1:21">
      <c r="A373" s="4">
        <v>41248</v>
      </c>
      <c r="B373" s="5">
        <f t="shared" si="56"/>
        <v>0</v>
      </c>
      <c r="C373" s="5">
        <v>10.77</v>
      </c>
      <c r="D373" s="5">
        <v>5943.13</v>
      </c>
      <c r="E373" s="5">
        <v>6461.99</v>
      </c>
      <c r="F373" s="10">
        <f t="shared" si="60"/>
        <v>2.7932960893854997E-3</v>
      </c>
      <c r="G373" s="10">
        <f t="shared" si="61"/>
        <v>2.6237067654706347E-3</v>
      </c>
      <c r="H373" s="6"/>
      <c r="I373" s="5">
        <f t="shared" si="57"/>
        <v>0</v>
      </c>
      <c r="J373" s="5">
        <v>12.98</v>
      </c>
      <c r="K373" s="5">
        <v>5943.13</v>
      </c>
      <c r="L373" s="5">
        <v>6461.99</v>
      </c>
      <c r="M373" s="17">
        <f t="shared" si="62"/>
        <v>3.0911901081918103E-3</v>
      </c>
      <c r="N373" s="17">
        <f t="shared" si="63"/>
        <v>2.623330262940371E-3</v>
      </c>
      <c r="O373" s="6"/>
      <c r="P373" s="6">
        <f t="shared" si="58"/>
        <v>0</v>
      </c>
      <c r="Q373" s="6">
        <f t="shared" si="59"/>
        <v>0</v>
      </c>
      <c r="R373" s="6">
        <v>3690.05</v>
      </c>
      <c r="S373" s="6">
        <v>4170.8</v>
      </c>
      <c r="T373" s="19" t="e">
        <f t="shared" si="64"/>
        <v>#DIV/0!</v>
      </c>
      <c r="U373" s="19">
        <f t="shared" si="65"/>
        <v>3.0711659127040658E-3</v>
      </c>
    </row>
    <row r="374" spans="1:21">
      <c r="A374" s="4">
        <v>41249</v>
      </c>
      <c r="B374" s="5">
        <f t="shared" si="56"/>
        <v>0</v>
      </c>
      <c r="C374" s="5">
        <v>10.82</v>
      </c>
      <c r="D374" s="5">
        <v>5977.91</v>
      </c>
      <c r="E374" s="5">
        <v>6499.81</v>
      </c>
      <c r="F374" s="10">
        <f t="shared" si="60"/>
        <v>4.6425255338904403E-3</v>
      </c>
      <c r="G374" s="10">
        <f t="shared" si="61"/>
        <v>5.85268624680646E-3</v>
      </c>
      <c r="H374" s="6"/>
      <c r="I374" s="5">
        <f t="shared" si="57"/>
        <v>0</v>
      </c>
      <c r="J374" s="5">
        <v>13.05</v>
      </c>
      <c r="K374" s="5">
        <v>5977.91</v>
      </c>
      <c r="L374" s="5">
        <v>6499.81</v>
      </c>
      <c r="M374" s="17">
        <f t="shared" si="62"/>
        <v>5.3929121725733165E-3</v>
      </c>
      <c r="N374" s="17">
        <f t="shared" si="63"/>
        <v>5.8521351543714406E-3</v>
      </c>
      <c r="O374" s="6"/>
      <c r="P374" s="6">
        <f t="shared" si="58"/>
        <v>0</v>
      </c>
      <c r="Q374" s="6">
        <f t="shared" si="59"/>
        <v>0</v>
      </c>
      <c r="R374" s="6">
        <v>3719.6</v>
      </c>
      <c r="S374" s="6">
        <v>4204.22</v>
      </c>
      <c r="T374" s="19" t="e">
        <f t="shared" si="64"/>
        <v>#DIV/0!</v>
      </c>
      <c r="U374" s="19">
        <f t="shared" si="65"/>
        <v>8.0128512515584838E-3</v>
      </c>
    </row>
    <row r="375" spans="1:21">
      <c r="A375" s="4">
        <v>41250</v>
      </c>
      <c r="B375" s="5">
        <f t="shared" si="56"/>
        <v>0</v>
      </c>
      <c r="C375" s="5">
        <v>10.78</v>
      </c>
      <c r="D375" s="5">
        <v>5951.83</v>
      </c>
      <c r="E375" s="5">
        <v>6471.45</v>
      </c>
      <c r="F375" s="10">
        <f t="shared" si="60"/>
        <v>-3.6968576709797141E-3</v>
      </c>
      <c r="G375" s="10">
        <f t="shared" si="61"/>
        <v>-4.363204462899728E-3</v>
      </c>
      <c r="H375" s="6"/>
      <c r="I375" s="5">
        <f t="shared" si="57"/>
        <v>0</v>
      </c>
      <c r="J375" s="5">
        <v>12.98</v>
      </c>
      <c r="K375" s="5">
        <v>5951.83</v>
      </c>
      <c r="L375" s="5">
        <v>6471.45</v>
      </c>
      <c r="M375" s="17">
        <f t="shared" si="62"/>
        <v>-5.363984674329525E-3</v>
      </c>
      <c r="N375" s="17">
        <f t="shared" si="63"/>
        <v>-4.3627287797909364E-3</v>
      </c>
      <c r="O375" s="6"/>
      <c r="P375" s="6">
        <f t="shared" si="58"/>
        <v>0</v>
      </c>
      <c r="Q375" s="6">
        <f t="shared" si="59"/>
        <v>0</v>
      </c>
      <c r="R375" s="6">
        <v>3728.35</v>
      </c>
      <c r="S375" s="6">
        <v>4214.07</v>
      </c>
      <c r="T375" s="19" t="e">
        <f t="shared" si="64"/>
        <v>#DIV/0!</v>
      </c>
      <c r="U375" s="19">
        <f t="shared" si="65"/>
        <v>2.3428840545927088E-3</v>
      </c>
    </row>
    <row r="376" spans="1:21">
      <c r="A376" s="4">
        <v>41253</v>
      </c>
      <c r="B376" s="5">
        <f t="shared" si="56"/>
        <v>0</v>
      </c>
      <c r="C376" s="5">
        <v>10.8</v>
      </c>
      <c r="D376" s="5">
        <v>5952.26</v>
      </c>
      <c r="E376" s="5">
        <v>6471.92</v>
      </c>
      <c r="F376" s="10">
        <f t="shared" si="60"/>
        <v>1.8552875695734272E-3</v>
      </c>
      <c r="G376" s="10">
        <f t="shared" si="61"/>
        <v>7.2626691081545403E-5</v>
      </c>
      <c r="H376" s="6"/>
      <c r="I376" s="5">
        <f t="shared" si="57"/>
        <v>0</v>
      </c>
      <c r="J376" s="5">
        <v>13.01</v>
      </c>
      <c r="K376" s="5">
        <v>5952.26</v>
      </c>
      <c r="L376" s="5">
        <v>6471.92</v>
      </c>
      <c r="M376" s="17">
        <f t="shared" si="62"/>
        <v>2.3112480739599928E-3</v>
      </c>
      <c r="N376" s="17">
        <f t="shared" si="63"/>
        <v>7.224668715344329E-5</v>
      </c>
      <c r="O376" s="6"/>
      <c r="P376" s="6">
        <f t="shared" si="58"/>
        <v>0</v>
      </c>
      <c r="Q376" s="6">
        <f t="shared" si="59"/>
        <v>0</v>
      </c>
      <c r="R376" s="6">
        <v>3742.9</v>
      </c>
      <c r="S376" s="6">
        <v>4230.5600000000004</v>
      </c>
      <c r="T376" s="19" t="e">
        <f t="shared" si="64"/>
        <v>#DIV/0!</v>
      </c>
      <c r="U376" s="19">
        <f t="shared" si="65"/>
        <v>3.9130816526542489E-3</v>
      </c>
    </row>
    <row r="377" spans="1:21">
      <c r="A377" s="4">
        <v>41254</v>
      </c>
      <c r="B377" s="5">
        <f t="shared" si="56"/>
        <v>0</v>
      </c>
      <c r="C377" s="5">
        <v>10.77</v>
      </c>
      <c r="D377" s="5">
        <v>5941.81</v>
      </c>
      <c r="E377" s="5">
        <v>6460.56</v>
      </c>
      <c r="F377" s="10">
        <f t="shared" si="60"/>
        <v>-2.7777777777778789E-3</v>
      </c>
      <c r="G377" s="10">
        <f t="shared" si="61"/>
        <v>-1.7552750961074004E-3</v>
      </c>
      <c r="H377" s="6"/>
      <c r="I377" s="5">
        <f t="shared" si="57"/>
        <v>0</v>
      </c>
      <c r="J377" s="5">
        <v>13</v>
      </c>
      <c r="K377" s="5">
        <v>5941.81</v>
      </c>
      <c r="L377" s="5">
        <v>6460.56</v>
      </c>
      <c r="M377" s="17">
        <f t="shared" si="62"/>
        <v>-7.6863950807071202E-4</v>
      </c>
      <c r="N377" s="17">
        <f t="shared" si="63"/>
        <v>-1.7556356745168644E-3</v>
      </c>
      <c r="O377" s="6"/>
      <c r="P377" s="6">
        <f t="shared" si="58"/>
        <v>0</v>
      </c>
      <c r="Q377" s="6">
        <f t="shared" si="59"/>
        <v>0</v>
      </c>
      <c r="R377" s="6">
        <v>3699.55</v>
      </c>
      <c r="S377" s="6">
        <v>4181.5200000000004</v>
      </c>
      <c r="T377" s="19" t="e">
        <f t="shared" si="64"/>
        <v>#DIV/0!</v>
      </c>
      <c r="U377" s="19">
        <f t="shared" si="65"/>
        <v>-1.1591845996747452E-2</v>
      </c>
    </row>
    <row r="378" spans="1:21">
      <c r="A378" s="4">
        <v>41255</v>
      </c>
      <c r="B378" s="5">
        <f t="shared" si="56"/>
        <v>0</v>
      </c>
      <c r="C378" s="5">
        <v>10.76</v>
      </c>
      <c r="D378" s="5">
        <v>5934.35</v>
      </c>
      <c r="E378" s="5">
        <v>6452.64</v>
      </c>
      <c r="F378" s="10">
        <f t="shared" si="60"/>
        <v>-9.2850510677811027E-4</v>
      </c>
      <c r="G378" s="10">
        <f t="shared" si="61"/>
        <v>-1.2258999219881828E-3</v>
      </c>
      <c r="H378" s="6"/>
      <c r="I378" s="5">
        <f t="shared" si="57"/>
        <v>0</v>
      </c>
      <c r="J378" s="5">
        <v>13.01</v>
      </c>
      <c r="K378" s="5">
        <v>5934.35</v>
      </c>
      <c r="L378" s="5">
        <v>6452.64</v>
      </c>
      <c r="M378" s="17">
        <f t="shared" si="62"/>
        <v>7.6923076923085532E-4</v>
      </c>
      <c r="N378" s="17">
        <f t="shared" si="63"/>
        <v>-1.2555096847594038E-3</v>
      </c>
      <c r="O378" s="6"/>
      <c r="P378" s="6">
        <f t="shared" si="58"/>
        <v>0</v>
      </c>
      <c r="Q378" s="6">
        <f t="shared" si="59"/>
        <v>0</v>
      </c>
      <c r="R378" s="6">
        <v>3700.6</v>
      </c>
      <c r="S378" s="6">
        <v>4182.7299999999996</v>
      </c>
      <c r="T378" s="19" t="e">
        <f t="shared" si="64"/>
        <v>#DIV/0!</v>
      </c>
      <c r="U378" s="19">
        <f t="shared" si="65"/>
        <v>2.8936845931593069E-4</v>
      </c>
    </row>
    <row r="379" spans="1:21">
      <c r="A379" s="4">
        <v>41256</v>
      </c>
      <c r="B379" s="5">
        <f t="shared" si="56"/>
        <v>0</v>
      </c>
      <c r="C379" s="5">
        <v>10.69</v>
      </c>
      <c r="D379" s="5">
        <v>5891.39</v>
      </c>
      <c r="E379" s="5">
        <v>6405.93</v>
      </c>
      <c r="F379" s="10">
        <f t="shared" si="60"/>
        <v>-6.5055762081784874E-3</v>
      </c>
      <c r="G379" s="10">
        <f t="shared" si="61"/>
        <v>-7.2388975675072853E-3</v>
      </c>
      <c r="H379" s="6"/>
      <c r="I379" s="5">
        <f t="shared" si="57"/>
        <v>0</v>
      </c>
      <c r="J379" s="5">
        <v>12.95</v>
      </c>
      <c r="K379" s="5">
        <v>5891.39</v>
      </c>
      <c r="L379" s="5">
        <v>6405.93</v>
      </c>
      <c r="M379" s="17">
        <f t="shared" si="62"/>
        <v>-4.6118370484242721E-3</v>
      </c>
      <c r="N379" s="17">
        <f t="shared" si="63"/>
        <v>-7.239209011938974E-3</v>
      </c>
      <c r="O379" s="6"/>
      <c r="P379" s="6">
        <f t="shared" si="58"/>
        <v>0</v>
      </c>
      <c r="Q379" s="6">
        <f t="shared" si="59"/>
        <v>0</v>
      </c>
      <c r="R379" s="6">
        <v>3653.45</v>
      </c>
      <c r="S379" s="6">
        <v>4129.43</v>
      </c>
      <c r="T379" s="19" t="e">
        <f t="shared" si="64"/>
        <v>#DIV/0!</v>
      </c>
      <c r="U379" s="19">
        <f t="shared" si="65"/>
        <v>-1.274287367341409E-2</v>
      </c>
    </row>
    <row r="380" spans="1:21">
      <c r="A380" s="4">
        <v>41257</v>
      </c>
      <c r="B380" s="5">
        <f t="shared" si="56"/>
        <v>0</v>
      </c>
      <c r="C380" s="5">
        <v>10.74</v>
      </c>
      <c r="D380" s="5">
        <v>5926.31</v>
      </c>
      <c r="E380" s="5">
        <v>6444.01</v>
      </c>
      <c r="F380" s="10">
        <f t="shared" si="60"/>
        <v>4.6772684752105498E-3</v>
      </c>
      <c r="G380" s="10">
        <f t="shared" si="61"/>
        <v>5.9444920565787651E-3</v>
      </c>
      <c r="H380" s="6"/>
      <c r="I380" s="5">
        <f t="shared" si="57"/>
        <v>0</v>
      </c>
      <c r="J380" s="5">
        <v>13.01</v>
      </c>
      <c r="K380" s="5">
        <v>5926.31</v>
      </c>
      <c r="L380" s="5">
        <v>6444.01</v>
      </c>
      <c r="M380" s="17">
        <f t="shared" si="62"/>
        <v>4.6332046332047128E-3</v>
      </c>
      <c r="N380" s="17">
        <f t="shared" si="63"/>
        <v>5.9272938983838674E-3</v>
      </c>
      <c r="O380" s="6"/>
      <c r="P380" s="6">
        <f t="shared" si="58"/>
        <v>0</v>
      </c>
      <c r="Q380" s="6">
        <f t="shared" si="59"/>
        <v>0</v>
      </c>
      <c r="R380" s="6">
        <v>3667.55</v>
      </c>
      <c r="S380" s="6">
        <v>4145.38</v>
      </c>
      <c r="T380" s="19" t="e">
        <f t="shared" si="64"/>
        <v>#DIV/0!</v>
      </c>
      <c r="U380" s="19">
        <f t="shared" si="65"/>
        <v>3.8625185558296415E-3</v>
      </c>
    </row>
    <row r="381" spans="1:21">
      <c r="A381" s="4">
        <v>41260</v>
      </c>
      <c r="B381" s="5">
        <f t="shared" si="56"/>
        <v>0</v>
      </c>
      <c r="C381" s="5">
        <v>10.72</v>
      </c>
      <c r="D381" s="5">
        <v>5915.63</v>
      </c>
      <c r="E381" s="5">
        <v>6432.4</v>
      </c>
      <c r="F381" s="10">
        <f t="shared" si="60"/>
        <v>-1.8621973929235924E-3</v>
      </c>
      <c r="G381" s="10">
        <f t="shared" si="61"/>
        <v>-1.8016731817611653E-3</v>
      </c>
      <c r="H381" s="6"/>
      <c r="I381" s="5">
        <f t="shared" si="57"/>
        <v>0</v>
      </c>
      <c r="J381" s="5">
        <v>12.99</v>
      </c>
      <c r="K381" s="5">
        <v>5915.63</v>
      </c>
      <c r="L381" s="5">
        <v>6432.4</v>
      </c>
      <c r="M381" s="17">
        <f t="shared" si="62"/>
        <v>-1.537279016141424E-3</v>
      </c>
      <c r="N381" s="17">
        <f t="shared" si="63"/>
        <v>-1.8021331992420508E-3</v>
      </c>
      <c r="O381" s="6"/>
      <c r="P381" s="6">
        <f t="shared" si="58"/>
        <v>0</v>
      </c>
      <c r="Q381" s="6">
        <f t="shared" si="59"/>
        <v>0</v>
      </c>
      <c r="R381" s="6">
        <v>3690.5</v>
      </c>
      <c r="S381" s="6">
        <v>4171.29</v>
      </c>
      <c r="T381" s="19" t="e">
        <f t="shared" si="64"/>
        <v>#DIV/0!</v>
      </c>
      <c r="U381" s="19">
        <f t="shared" si="65"/>
        <v>6.2503316945612397E-3</v>
      </c>
    </row>
    <row r="382" spans="1:21">
      <c r="A382" s="4">
        <v>41261</v>
      </c>
      <c r="B382" s="5">
        <f t="shared" si="56"/>
        <v>0</v>
      </c>
      <c r="C382" s="5">
        <v>10.79</v>
      </c>
      <c r="D382" s="5">
        <v>5958.35</v>
      </c>
      <c r="E382" s="5">
        <v>6478.85</v>
      </c>
      <c r="F382" s="10">
        <f t="shared" si="60"/>
        <v>6.5298507462685507E-3</v>
      </c>
      <c r="G382" s="10">
        <f t="shared" si="61"/>
        <v>7.2212548970835844E-3</v>
      </c>
      <c r="H382" s="6"/>
      <c r="I382" s="5">
        <f t="shared" si="57"/>
        <v>0</v>
      </c>
      <c r="J382" s="5">
        <v>13.04</v>
      </c>
      <c r="K382" s="5">
        <v>5958.35</v>
      </c>
      <c r="L382" s="5">
        <v>6478.85</v>
      </c>
      <c r="M382" s="17">
        <f t="shared" si="62"/>
        <v>3.8491147036181506E-3</v>
      </c>
      <c r="N382" s="17">
        <f t="shared" si="63"/>
        <v>7.2215469865424264E-3</v>
      </c>
      <c r="O382" s="6"/>
      <c r="P382" s="6">
        <f t="shared" si="58"/>
        <v>0</v>
      </c>
      <c r="Q382" s="6">
        <f t="shared" si="59"/>
        <v>0</v>
      </c>
      <c r="R382" s="6">
        <v>3723.35</v>
      </c>
      <c r="S382" s="6">
        <v>4208.45</v>
      </c>
      <c r="T382" s="19" t="e">
        <f t="shared" si="64"/>
        <v>#DIV/0!</v>
      </c>
      <c r="U382" s="19">
        <f t="shared" si="65"/>
        <v>8.9085151116321537E-3</v>
      </c>
    </row>
    <row r="383" spans="1:21">
      <c r="A383" s="4">
        <v>41262</v>
      </c>
      <c r="B383" s="5">
        <f t="shared" si="56"/>
        <v>0</v>
      </c>
      <c r="C383" s="5">
        <v>10.85</v>
      </c>
      <c r="D383" s="5">
        <v>5996.35</v>
      </c>
      <c r="E383" s="5">
        <v>6520.17</v>
      </c>
      <c r="F383" s="10">
        <f t="shared" si="60"/>
        <v>5.5607043558851821E-3</v>
      </c>
      <c r="G383" s="10">
        <f t="shared" si="61"/>
        <v>6.3776750503561352E-3</v>
      </c>
      <c r="H383" s="6"/>
      <c r="I383" s="5">
        <f t="shared" si="57"/>
        <v>0</v>
      </c>
      <c r="J383" s="5">
        <v>13.14</v>
      </c>
      <c r="K383" s="5">
        <v>5996.35</v>
      </c>
      <c r="L383" s="5">
        <v>6520.17</v>
      </c>
      <c r="M383" s="17">
        <f t="shared" si="62"/>
        <v>7.6687116564417845E-3</v>
      </c>
      <c r="N383" s="17">
        <f t="shared" si="63"/>
        <v>6.3776045381691571E-3</v>
      </c>
      <c r="O383" s="6"/>
      <c r="P383" s="6">
        <f t="shared" si="58"/>
        <v>0</v>
      </c>
      <c r="Q383" s="6">
        <f t="shared" si="59"/>
        <v>0</v>
      </c>
      <c r="R383" s="6">
        <v>3733.3</v>
      </c>
      <c r="S383" s="6">
        <v>4219.71</v>
      </c>
      <c r="T383" s="19" t="e">
        <f t="shared" si="64"/>
        <v>#DIV/0!</v>
      </c>
      <c r="U383" s="19">
        <f t="shared" si="65"/>
        <v>2.6755693901556743E-3</v>
      </c>
    </row>
    <row r="384" spans="1:21">
      <c r="A384" s="4">
        <v>41263</v>
      </c>
      <c r="B384" s="5">
        <f t="shared" si="56"/>
        <v>0</v>
      </c>
      <c r="C384" s="5">
        <v>10.83</v>
      </c>
      <c r="D384" s="5">
        <v>5983.93</v>
      </c>
      <c r="E384" s="5">
        <v>6506.67</v>
      </c>
      <c r="F384" s="10">
        <f t="shared" si="60"/>
        <v>-1.8433179723501558E-3</v>
      </c>
      <c r="G384" s="10">
        <f t="shared" si="61"/>
        <v>-2.0704981618577811E-3</v>
      </c>
      <c r="H384" s="6"/>
      <c r="I384" s="5">
        <f t="shared" si="57"/>
        <v>0</v>
      </c>
      <c r="J384" s="5">
        <v>13.09</v>
      </c>
      <c r="K384" s="5">
        <v>5983.93</v>
      </c>
      <c r="L384" s="5">
        <v>6506.67</v>
      </c>
      <c r="M384" s="17">
        <f t="shared" si="62"/>
        <v>-3.8051750380517779E-3</v>
      </c>
      <c r="N384" s="17">
        <f t="shared" si="63"/>
        <v>-2.0712600165100348E-3</v>
      </c>
      <c r="O384" s="6"/>
      <c r="P384" s="6">
        <f t="shared" si="58"/>
        <v>0</v>
      </c>
      <c r="Q384" s="6">
        <f t="shared" si="59"/>
        <v>0</v>
      </c>
      <c r="R384" s="6">
        <v>3728</v>
      </c>
      <c r="S384" s="6">
        <v>4213.71</v>
      </c>
      <c r="T384" s="19" t="e">
        <f t="shared" si="64"/>
        <v>#DIV/0!</v>
      </c>
      <c r="U384" s="19">
        <f t="shared" si="65"/>
        <v>-1.4218986612823947E-3</v>
      </c>
    </row>
    <row r="385" spans="1:21">
      <c r="A385" s="4">
        <v>41264</v>
      </c>
      <c r="B385" s="5">
        <f t="shared" si="56"/>
        <v>0</v>
      </c>
      <c r="C385" s="5">
        <v>10.69</v>
      </c>
      <c r="D385" s="5">
        <v>5908.41</v>
      </c>
      <c r="E385" s="5">
        <v>6424.55</v>
      </c>
      <c r="F385" s="10">
        <f t="shared" si="60"/>
        <v>-1.2927054478301114E-2</v>
      </c>
      <c r="G385" s="10">
        <f t="shared" si="61"/>
        <v>-1.2620895173721669E-2</v>
      </c>
      <c r="H385" s="6"/>
      <c r="I385" s="5">
        <f t="shared" si="57"/>
        <v>0</v>
      </c>
      <c r="J385" s="5">
        <v>12.92</v>
      </c>
      <c r="K385" s="5">
        <v>5908.41</v>
      </c>
      <c r="L385" s="5">
        <v>6424.55</v>
      </c>
      <c r="M385" s="17">
        <f t="shared" si="62"/>
        <v>-1.2987012987012991E-2</v>
      </c>
      <c r="N385" s="17">
        <f t="shared" si="63"/>
        <v>-1.2620468488100722E-2</v>
      </c>
      <c r="O385" s="6"/>
      <c r="P385" s="6">
        <f t="shared" si="58"/>
        <v>0</v>
      </c>
      <c r="Q385" s="6">
        <f t="shared" si="59"/>
        <v>0</v>
      </c>
      <c r="R385" s="6">
        <v>3663.2</v>
      </c>
      <c r="S385" s="6">
        <v>4140.43</v>
      </c>
      <c r="T385" s="19" t="e">
        <f t="shared" si="64"/>
        <v>#DIV/0!</v>
      </c>
      <c r="U385" s="19">
        <f t="shared" si="65"/>
        <v>-1.7390850343284137E-2</v>
      </c>
    </row>
    <row r="386" spans="1:21">
      <c r="A386" s="4">
        <v>41267</v>
      </c>
      <c r="B386" s="5">
        <f t="shared" si="56"/>
        <v>0</v>
      </c>
      <c r="C386" s="5">
        <v>10.7</v>
      </c>
      <c r="D386" s="5">
        <v>5915.39</v>
      </c>
      <c r="E386" s="5">
        <v>6435.09</v>
      </c>
      <c r="F386" s="10">
        <f t="shared" si="60"/>
        <v>9.3545369504210996E-4</v>
      </c>
      <c r="G386" s="10">
        <f t="shared" si="61"/>
        <v>1.6405818306339803E-3</v>
      </c>
      <c r="H386" s="6"/>
      <c r="I386" s="5">
        <f t="shared" si="57"/>
        <v>0</v>
      </c>
      <c r="J386" s="5">
        <v>12.95</v>
      </c>
      <c r="K386" s="5">
        <v>5915.39</v>
      </c>
      <c r="L386" s="5">
        <v>6435.09</v>
      </c>
      <c r="M386" s="17">
        <f t="shared" si="62"/>
        <v>2.3219814241486336E-3</v>
      </c>
      <c r="N386" s="17">
        <f t="shared" si="63"/>
        <v>1.1813668990474646E-3</v>
      </c>
      <c r="O386" s="6"/>
      <c r="P386" s="6">
        <f t="shared" si="58"/>
        <v>0</v>
      </c>
      <c r="Q386" s="6">
        <f t="shared" si="59"/>
        <v>0</v>
      </c>
      <c r="R386" s="6">
        <v>3677.4</v>
      </c>
      <c r="S386" s="6">
        <v>4157.12</v>
      </c>
      <c r="T386" s="19" t="e">
        <f t="shared" si="64"/>
        <v>#DIV/0!</v>
      </c>
      <c r="U386" s="19">
        <f t="shared" si="65"/>
        <v>4.0309822892790059E-3</v>
      </c>
    </row>
    <row r="387" spans="1:21">
      <c r="A387" s="4">
        <v>41269</v>
      </c>
      <c r="B387" s="5">
        <f t="shared" si="56"/>
        <v>0</v>
      </c>
      <c r="C387" s="5">
        <v>10.8</v>
      </c>
      <c r="D387" s="5">
        <v>5963.83</v>
      </c>
      <c r="E387" s="5">
        <v>6487.79</v>
      </c>
      <c r="F387" s="10">
        <f t="shared" si="60"/>
        <v>9.3457943925234765E-3</v>
      </c>
      <c r="G387" s="10">
        <f t="shared" si="61"/>
        <v>8.1894736514951383E-3</v>
      </c>
      <c r="H387" s="6"/>
      <c r="I387" s="5">
        <f t="shared" si="57"/>
        <v>0</v>
      </c>
      <c r="J387" s="5">
        <v>13.05</v>
      </c>
      <c r="K387" s="5">
        <v>5963.83</v>
      </c>
      <c r="L387" s="5">
        <v>6487.79</v>
      </c>
      <c r="M387" s="17">
        <f t="shared" si="62"/>
        <v>7.7220077220079286E-3</v>
      </c>
      <c r="N387" s="17">
        <f t="shared" si="63"/>
        <v>8.1888091909407823E-3</v>
      </c>
      <c r="O387" s="6"/>
      <c r="P387" s="6">
        <f t="shared" ref="P387:P450" si="66">P386</f>
        <v>0</v>
      </c>
      <c r="Q387" s="6">
        <f t="shared" ref="Q387:Q450" si="67">Q386</f>
        <v>0</v>
      </c>
      <c r="R387" s="6">
        <v>3704.1</v>
      </c>
      <c r="S387" s="6">
        <v>4187.2700000000004</v>
      </c>
      <c r="T387" s="19" t="e">
        <f t="shared" si="64"/>
        <v>#DIV/0!</v>
      </c>
      <c r="U387" s="19">
        <f t="shared" si="65"/>
        <v>7.2526171965208164E-3</v>
      </c>
    </row>
    <row r="388" spans="1:21">
      <c r="A388" s="4">
        <v>41270</v>
      </c>
      <c r="B388" s="5">
        <f t="shared" si="56"/>
        <v>0</v>
      </c>
      <c r="C388" s="5">
        <v>10.74</v>
      </c>
      <c r="D388" s="5">
        <v>5938.09</v>
      </c>
      <c r="E388" s="5">
        <v>6459.79</v>
      </c>
      <c r="F388" s="10">
        <f t="shared" ref="F388:F451" si="68">C388/C387-1</f>
        <v>-5.5555555555556468E-3</v>
      </c>
      <c r="G388" s="10">
        <f t="shared" ref="G388:G451" si="69">E388/E387-1</f>
        <v>-4.315799370818052E-3</v>
      </c>
      <c r="H388" s="6"/>
      <c r="I388" s="5">
        <f t="shared" si="57"/>
        <v>0</v>
      </c>
      <c r="J388" s="5">
        <v>13</v>
      </c>
      <c r="K388" s="5">
        <v>5938.09</v>
      </c>
      <c r="L388" s="5">
        <v>6459.79</v>
      </c>
      <c r="M388" s="17">
        <f t="shared" ref="M388:M451" si="70">J388/J387-1</f>
        <v>-3.8314176245211051E-3</v>
      </c>
      <c r="N388" s="17">
        <f t="shared" ref="N388:N451" si="71">K388/K387-1</f>
        <v>-4.3160183975733402E-3</v>
      </c>
      <c r="O388" s="6"/>
      <c r="P388" s="6">
        <f t="shared" si="66"/>
        <v>0</v>
      </c>
      <c r="Q388" s="6">
        <f t="shared" si="67"/>
        <v>0</v>
      </c>
      <c r="R388" s="6">
        <v>3675.55</v>
      </c>
      <c r="S388" s="6">
        <v>4155.03</v>
      </c>
      <c r="T388" s="19" t="e">
        <f t="shared" ref="T388:T451" si="72">Q388/Q387-1</f>
        <v>#DIV/0!</v>
      </c>
      <c r="U388" s="19">
        <f t="shared" ref="U388:U451" si="73">S388/S387-1</f>
        <v>-7.6995273770262829E-3</v>
      </c>
    </row>
    <row r="389" spans="1:21">
      <c r="A389" s="4">
        <v>41271</v>
      </c>
      <c r="B389" s="5">
        <f t="shared" si="56"/>
        <v>0</v>
      </c>
      <c r="C389" s="5">
        <v>10.78</v>
      </c>
      <c r="D389" s="5">
        <v>5972.89</v>
      </c>
      <c r="E389" s="5">
        <v>6497.65</v>
      </c>
      <c r="F389" s="10">
        <f t="shared" si="68"/>
        <v>3.7243947858471849E-3</v>
      </c>
      <c r="G389" s="10">
        <f t="shared" si="69"/>
        <v>5.8608716382420045E-3</v>
      </c>
      <c r="H389" s="6"/>
      <c r="I389" s="5">
        <f t="shared" si="57"/>
        <v>0</v>
      </c>
      <c r="J389" s="5">
        <v>13.04</v>
      </c>
      <c r="K389" s="5">
        <v>5972.89</v>
      </c>
      <c r="L389" s="5">
        <v>6497.65</v>
      </c>
      <c r="M389" s="17">
        <f t="shared" si="70"/>
        <v>3.0769230769229772E-3</v>
      </c>
      <c r="N389" s="17">
        <f t="shared" si="71"/>
        <v>5.8604702858999769E-3</v>
      </c>
      <c r="O389" s="6"/>
      <c r="P389" s="6">
        <f t="shared" si="66"/>
        <v>0</v>
      </c>
      <c r="Q389" s="6">
        <f t="shared" si="67"/>
        <v>0</v>
      </c>
      <c r="R389" s="6">
        <v>3685.1</v>
      </c>
      <c r="S389" s="6">
        <v>4165.8599999999997</v>
      </c>
      <c r="T389" s="19" t="e">
        <f t="shared" si="72"/>
        <v>#DIV/0!</v>
      </c>
      <c r="U389" s="19">
        <f t="shared" si="73"/>
        <v>2.6064793756002125E-3</v>
      </c>
    </row>
    <row r="390" spans="1:21">
      <c r="A390" s="4">
        <v>41274</v>
      </c>
      <c r="B390" s="5">
        <f t="shared" si="56"/>
        <v>0</v>
      </c>
      <c r="C390" s="5">
        <v>10.77</v>
      </c>
      <c r="D390" s="5">
        <v>5975.74</v>
      </c>
      <c r="E390" s="5">
        <v>6500.75</v>
      </c>
      <c r="F390" s="10">
        <f t="shared" si="68"/>
        <v>-9.2764378478660259E-4</v>
      </c>
      <c r="G390" s="10">
        <f t="shared" si="69"/>
        <v>4.7709556531971842E-4</v>
      </c>
      <c r="H390" s="6"/>
      <c r="I390" s="5">
        <f t="shared" si="57"/>
        <v>0</v>
      </c>
      <c r="J390" s="5">
        <v>13.04</v>
      </c>
      <c r="K390" s="5">
        <v>5975.74</v>
      </c>
      <c r="L390" s="5">
        <v>6500.75</v>
      </c>
      <c r="M390" s="17">
        <f t="shared" si="70"/>
        <v>0</v>
      </c>
      <c r="N390" s="17">
        <f t="shared" si="71"/>
        <v>4.7715594963237962E-4</v>
      </c>
      <c r="O390" s="6"/>
      <c r="P390" s="6">
        <f t="shared" si="66"/>
        <v>0</v>
      </c>
      <c r="Q390" s="6">
        <f t="shared" si="67"/>
        <v>0</v>
      </c>
      <c r="R390" s="6">
        <v>3710.15</v>
      </c>
      <c r="S390" s="6">
        <v>4194.1499999999996</v>
      </c>
      <c r="T390" s="19" t="e">
        <f t="shared" si="72"/>
        <v>#DIV/0!</v>
      </c>
      <c r="U390" s="19">
        <f t="shared" si="73"/>
        <v>6.7909147210900578E-3</v>
      </c>
    </row>
    <row r="391" spans="1:21">
      <c r="A391" s="4">
        <v>41275</v>
      </c>
      <c r="B391" s="5">
        <v>10.89</v>
      </c>
      <c r="C391" s="5">
        <v>10.89</v>
      </c>
      <c r="D391" s="5">
        <v>6029.23</v>
      </c>
      <c r="E391" s="5">
        <v>6558.94</v>
      </c>
      <c r="F391" s="10">
        <f t="shared" si="68"/>
        <v>1.1142061281337101E-2</v>
      </c>
      <c r="G391" s="10">
        <f t="shared" si="69"/>
        <v>8.9512748529014807E-3</v>
      </c>
      <c r="H391" s="6"/>
      <c r="I391" s="5">
        <v>13.13</v>
      </c>
      <c r="J391" s="5">
        <v>13.13</v>
      </c>
      <c r="K391" s="5">
        <v>6029.23</v>
      </c>
      <c r="L391" s="5">
        <v>6558.94</v>
      </c>
      <c r="M391" s="17">
        <f t="shared" si="70"/>
        <v>6.9018404907976727E-3</v>
      </c>
      <c r="N391" s="17">
        <f t="shared" si="71"/>
        <v>8.9511926556375965E-3</v>
      </c>
      <c r="O391" s="6"/>
      <c r="P391" s="6">
        <f t="shared" si="66"/>
        <v>0</v>
      </c>
      <c r="Q391" s="6">
        <f t="shared" si="67"/>
        <v>0</v>
      </c>
      <c r="R391" s="6">
        <v>3770.6</v>
      </c>
      <c r="S391" s="6">
        <v>4262.5</v>
      </c>
      <c r="T391" s="19" t="e">
        <f t="shared" si="72"/>
        <v>#DIV/0!</v>
      </c>
      <c r="U391" s="19">
        <f t="shared" si="73"/>
        <v>1.6296508231703699E-2</v>
      </c>
    </row>
    <row r="392" spans="1:21">
      <c r="A392" s="4">
        <v>41276</v>
      </c>
      <c r="B392" s="5">
        <v>10.96</v>
      </c>
      <c r="C392" s="5">
        <v>10.95</v>
      </c>
      <c r="D392" s="5">
        <v>6072.94</v>
      </c>
      <c r="E392" s="5">
        <v>6606.49</v>
      </c>
      <c r="F392" s="10">
        <f t="shared" si="68"/>
        <v>5.5096418732780705E-3</v>
      </c>
      <c r="G392" s="10">
        <f t="shared" si="69"/>
        <v>7.2496470466265617E-3</v>
      </c>
      <c r="H392" s="6"/>
      <c r="I392" s="5">
        <v>13.24</v>
      </c>
      <c r="J392" s="5">
        <v>13.24</v>
      </c>
      <c r="K392" s="5">
        <v>6072.94</v>
      </c>
      <c r="L392" s="5">
        <v>6606.49</v>
      </c>
      <c r="M392" s="17">
        <f t="shared" si="70"/>
        <v>8.3777608530082315E-3</v>
      </c>
      <c r="N392" s="17">
        <f t="shared" si="71"/>
        <v>7.249681966022159E-3</v>
      </c>
      <c r="O392" s="6"/>
      <c r="P392" s="6">
        <f t="shared" si="66"/>
        <v>0</v>
      </c>
      <c r="Q392" s="6">
        <f t="shared" si="67"/>
        <v>0</v>
      </c>
      <c r="R392" s="6">
        <v>3809.4</v>
      </c>
      <c r="S392" s="6">
        <v>4306.33</v>
      </c>
      <c r="T392" s="19" t="e">
        <f t="shared" si="72"/>
        <v>#DIV/0!</v>
      </c>
      <c r="U392" s="19">
        <f t="shared" si="73"/>
        <v>1.0282697947214148E-2</v>
      </c>
    </row>
    <row r="393" spans="1:21">
      <c r="A393" s="4">
        <v>41277</v>
      </c>
      <c r="B393" s="5">
        <v>11</v>
      </c>
      <c r="C393" s="5">
        <v>11</v>
      </c>
      <c r="D393" s="5">
        <v>6089.22</v>
      </c>
      <c r="E393" s="5">
        <v>6624.2</v>
      </c>
      <c r="F393" s="10">
        <f t="shared" si="68"/>
        <v>4.5662100456622667E-3</v>
      </c>
      <c r="G393" s="10">
        <f t="shared" si="69"/>
        <v>2.6806973143076451E-3</v>
      </c>
      <c r="H393" s="6"/>
      <c r="I393" s="5">
        <v>13.29</v>
      </c>
      <c r="J393" s="5">
        <v>13.29</v>
      </c>
      <c r="K393" s="5">
        <v>6089.22</v>
      </c>
      <c r="L393" s="5">
        <v>6624.2</v>
      </c>
      <c r="M393" s="17">
        <f t="shared" si="70"/>
        <v>3.7764350453171058E-3</v>
      </c>
      <c r="N393" s="17">
        <f t="shared" si="71"/>
        <v>2.6807444170369177E-3</v>
      </c>
      <c r="O393" s="6"/>
      <c r="P393" s="6">
        <f t="shared" si="66"/>
        <v>0</v>
      </c>
      <c r="Q393" s="6">
        <f t="shared" si="67"/>
        <v>0</v>
      </c>
      <c r="R393" s="6">
        <v>3854.15</v>
      </c>
      <c r="S393" s="6">
        <v>4356.91</v>
      </c>
      <c r="T393" s="19" t="e">
        <f t="shared" si="72"/>
        <v>#DIV/0!</v>
      </c>
      <c r="U393" s="19">
        <f t="shared" si="73"/>
        <v>1.1745500228732997E-2</v>
      </c>
    </row>
    <row r="394" spans="1:21">
      <c r="A394" s="4">
        <v>41278</v>
      </c>
      <c r="B394" s="5">
        <v>11.04</v>
      </c>
      <c r="C394" s="5">
        <v>11.03</v>
      </c>
      <c r="D394" s="5">
        <v>6095.15</v>
      </c>
      <c r="E394" s="5">
        <v>6630.65</v>
      </c>
      <c r="F394" s="10">
        <f t="shared" si="68"/>
        <v>2.7272727272726893E-3</v>
      </c>
      <c r="G394" s="10">
        <f t="shared" si="69"/>
        <v>9.7370248482842037E-4</v>
      </c>
      <c r="H394" s="6"/>
      <c r="I394" s="5">
        <v>13.34</v>
      </c>
      <c r="J394" s="5">
        <v>13.34</v>
      </c>
      <c r="K394" s="5">
        <v>6095.15</v>
      </c>
      <c r="L394" s="5">
        <v>6630.65</v>
      </c>
      <c r="M394" s="17">
        <f t="shared" si="70"/>
        <v>3.762227238525151E-3</v>
      </c>
      <c r="N394" s="17">
        <f t="shared" si="71"/>
        <v>9.7385215183543039E-4</v>
      </c>
      <c r="O394" s="6"/>
      <c r="P394" s="6">
        <f t="shared" si="66"/>
        <v>0</v>
      </c>
      <c r="Q394" s="6">
        <f t="shared" si="67"/>
        <v>0</v>
      </c>
      <c r="R394" s="6">
        <v>3879.4</v>
      </c>
      <c r="S394" s="6">
        <v>4385.46</v>
      </c>
      <c r="T394" s="19" t="e">
        <f t="shared" si="72"/>
        <v>#DIV/0!</v>
      </c>
      <c r="U394" s="19">
        <f t="shared" si="73"/>
        <v>6.5528092157056683E-3</v>
      </c>
    </row>
    <row r="395" spans="1:21">
      <c r="A395" s="4">
        <v>41281</v>
      </c>
      <c r="B395" s="5">
        <v>11.01</v>
      </c>
      <c r="C395" s="5">
        <v>11.01</v>
      </c>
      <c r="D395" s="5">
        <v>6075.15</v>
      </c>
      <c r="E395" s="5">
        <v>6608.89</v>
      </c>
      <c r="F395" s="10">
        <f t="shared" si="68"/>
        <v>-1.8132366273798661E-3</v>
      </c>
      <c r="G395" s="10">
        <f t="shared" si="69"/>
        <v>-3.2817295438606342E-3</v>
      </c>
      <c r="H395" s="6"/>
      <c r="I395" s="5">
        <v>13.33</v>
      </c>
      <c r="J395" s="5">
        <v>13.33</v>
      </c>
      <c r="K395" s="5">
        <v>6075.15</v>
      </c>
      <c r="L395" s="5">
        <v>6608.89</v>
      </c>
      <c r="M395" s="17">
        <f t="shared" si="70"/>
        <v>-7.496251874062887E-4</v>
      </c>
      <c r="N395" s="17">
        <f t="shared" si="71"/>
        <v>-3.2812974250018279E-3</v>
      </c>
      <c r="O395" s="6"/>
      <c r="P395" s="6">
        <f t="shared" si="66"/>
        <v>0</v>
      </c>
      <c r="Q395" s="6">
        <f t="shared" si="67"/>
        <v>0</v>
      </c>
      <c r="R395" s="6">
        <v>3888.7</v>
      </c>
      <c r="S395" s="6">
        <v>4395.99</v>
      </c>
      <c r="T395" s="19" t="e">
        <f t="shared" si="72"/>
        <v>#DIV/0!</v>
      </c>
      <c r="U395" s="19">
        <f t="shared" si="73"/>
        <v>2.4011164165218535E-3</v>
      </c>
    </row>
    <row r="396" spans="1:21">
      <c r="A396" s="4">
        <v>41282</v>
      </c>
      <c r="B396" s="5">
        <v>11.04</v>
      </c>
      <c r="C396" s="5">
        <v>11.03</v>
      </c>
      <c r="D396" s="5">
        <v>6084.28</v>
      </c>
      <c r="E396" s="5">
        <v>6618.82</v>
      </c>
      <c r="F396" s="10">
        <f t="shared" si="68"/>
        <v>1.8165304268846771E-3</v>
      </c>
      <c r="G396" s="10">
        <f t="shared" si="69"/>
        <v>1.5025216034765254E-3</v>
      </c>
      <c r="H396" s="6"/>
      <c r="I396" s="5">
        <v>13.34</v>
      </c>
      <c r="J396" s="5">
        <v>13.34</v>
      </c>
      <c r="K396" s="5">
        <v>6084.28</v>
      </c>
      <c r="L396" s="5">
        <v>6618.82</v>
      </c>
      <c r="M396" s="17">
        <f t="shared" si="70"/>
        <v>7.5018754688671585E-4</v>
      </c>
      <c r="N396" s="17">
        <f t="shared" si="71"/>
        <v>1.5028435511881266E-3</v>
      </c>
      <c r="O396" s="6"/>
      <c r="P396" s="6">
        <f t="shared" si="66"/>
        <v>0</v>
      </c>
      <c r="Q396" s="6">
        <f t="shared" si="67"/>
        <v>0</v>
      </c>
      <c r="R396" s="6">
        <v>3880.75</v>
      </c>
      <c r="S396" s="6">
        <v>4387.03</v>
      </c>
      <c r="T396" s="19" t="e">
        <f t="shared" si="72"/>
        <v>#DIV/0!</v>
      </c>
      <c r="U396" s="19">
        <f t="shared" si="73"/>
        <v>-2.0382211970454422E-3</v>
      </c>
    </row>
    <row r="397" spans="1:21">
      <c r="A397" s="4">
        <v>41283</v>
      </c>
      <c r="B397" s="5">
        <v>11.01</v>
      </c>
      <c r="C397" s="5">
        <v>11.01</v>
      </c>
      <c r="D397" s="5">
        <v>6060.09</v>
      </c>
      <c r="E397" s="5">
        <v>6592.5</v>
      </c>
      <c r="F397" s="10">
        <f t="shared" si="68"/>
        <v>-1.8132366273798661E-3</v>
      </c>
      <c r="G397" s="10">
        <f t="shared" si="69"/>
        <v>-3.9765396248877538E-3</v>
      </c>
      <c r="H397" s="6"/>
      <c r="I397" s="5">
        <v>13.33</v>
      </c>
      <c r="J397" s="5">
        <v>13.32</v>
      </c>
      <c r="K397" s="5">
        <v>6060.09</v>
      </c>
      <c r="L397" s="5">
        <v>6592.5</v>
      </c>
      <c r="M397" s="17">
        <f t="shared" si="70"/>
        <v>-1.4992503748125774E-3</v>
      </c>
      <c r="N397" s="17">
        <f t="shared" si="71"/>
        <v>-3.9758196532703183E-3</v>
      </c>
      <c r="O397" s="6"/>
      <c r="P397" s="6">
        <f t="shared" si="66"/>
        <v>0</v>
      </c>
      <c r="Q397" s="6">
        <f t="shared" si="67"/>
        <v>0</v>
      </c>
      <c r="R397" s="6">
        <v>3862.15</v>
      </c>
      <c r="S397" s="6">
        <v>4365.96</v>
      </c>
      <c r="T397" s="19" t="e">
        <f t="shared" si="72"/>
        <v>#DIV/0!</v>
      </c>
      <c r="U397" s="19">
        <f t="shared" si="73"/>
        <v>-4.8027936895803647E-3</v>
      </c>
    </row>
    <row r="398" spans="1:21">
      <c r="A398" s="4">
        <v>41284</v>
      </c>
      <c r="B398" s="5">
        <v>10.99</v>
      </c>
      <c r="C398" s="5">
        <v>10.99</v>
      </c>
      <c r="D398" s="5">
        <v>6054.24</v>
      </c>
      <c r="E398" s="5">
        <v>6586.14</v>
      </c>
      <c r="F398" s="10">
        <f t="shared" si="68"/>
        <v>-1.8165304268845661E-3</v>
      </c>
      <c r="G398" s="10">
        <f t="shared" si="69"/>
        <v>-9.6473265073937498E-4</v>
      </c>
      <c r="H398" s="6"/>
      <c r="I398" s="5">
        <v>13.32</v>
      </c>
      <c r="J398" s="5">
        <v>13.31</v>
      </c>
      <c r="K398" s="5">
        <v>6054.24</v>
      </c>
      <c r="L398" s="5">
        <v>6586.14</v>
      </c>
      <c r="M398" s="17">
        <f t="shared" si="70"/>
        <v>-7.5075075075070608E-4</v>
      </c>
      <c r="N398" s="17">
        <f t="shared" si="71"/>
        <v>-9.6533219803673909E-4</v>
      </c>
      <c r="O398" s="6"/>
      <c r="P398" s="6">
        <f t="shared" si="66"/>
        <v>0</v>
      </c>
      <c r="Q398" s="6">
        <f t="shared" si="67"/>
        <v>0</v>
      </c>
      <c r="R398" s="6">
        <v>3858.45</v>
      </c>
      <c r="S398" s="6">
        <v>4361.78</v>
      </c>
      <c r="T398" s="19" t="e">
        <f t="shared" si="72"/>
        <v>#DIV/0!</v>
      </c>
      <c r="U398" s="19">
        <f t="shared" si="73"/>
        <v>-9.574068475204367E-4</v>
      </c>
    </row>
    <row r="399" spans="1:21">
      <c r="A399" s="4">
        <v>41285</v>
      </c>
      <c r="B399" s="5">
        <v>10.91</v>
      </c>
      <c r="C399" s="5">
        <v>10.91</v>
      </c>
      <c r="D399" s="5">
        <v>6027.9</v>
      </c>
      <c r="E399" s="5">
        <v>6557.49</v>
      </c>
      <c r="F399" s="10">
        <f t="shared" si="68"/>
        <v>-7.2793448589627552E-3</v>
      </c>
      <c r="G399" s="10">
        <f t="shared" si="69"/>
        <v>-4.35004418369489E-3</v>
      </c>
      <c r="H399" s="6"/>
      <c r="I399" s="5">
        <v>13.23</v>
      </c>
      <c r="J399" s="5">
        <v>13.23</v>
      </c>
      <c r="K399" s="5">
        <v>6027.9</v>
      </c>
      <c r="L399" s="5">
        <v>6557.49</v>
      </c>
      <c r="M399" s="17">
        <f t="shared" si="70"/>
        <v>-6.0105184072126727E-3</v>
      </c>
      <c r="N399" s="17">
        <f t="shared" si="71"/>
        <v>-4.350669943708918E-3</v>
      </c>
      <c r="O399" s="6"/>
      <c r="P399" s="6">
        <f t="shared" si="66"/>
        <v>0</v>
      </c>
      <c r="Q399" s="6">
        <f t="shared" si="67"/>
        <v>0</v>
      </c>
      <c r="R399" s="6">
        <v>3801.5</v>
      </c>
      <c r="S399" s="6">
        <v>4297.43</v>
      </c>
      <c r="T399" s="19" t="e">
        <f t="shared" si="72"/>
        <v>#DIV/0!</v>
      </c>
      <c r="U399" s="19">
        <f t="shared" si="73"/>
        <v>-1.4753151236421735E-2</v>
      </c>
    </row>
    <row r="400" spans="1:21">
      <c r="A400" s="4">
        <v>41288</v>
      </c>
      <c r="B400" s="5">
        <v>11.03</v>
      </c>
      <c r="C400" s="5">
        <v>11.03</v>
      </c>
      <c r="D400" s="5">
        <v>6105.26</v>
      </c>
      <c r="E400" s="5">
        <v>6641.65</v>
      </c>
      <c r="F400" s="10">
        <f t="shared" si="68"/>
        <v>1.0999083409715782E-2</v>
      </c>
      <c r="G400" s="10">
        <f t="shared" si="69"/>
        <v>1.2834178931267815E-2</v>
      </c>
      <c r="H400" s="6"/>
      <c r="I400" s="5">
        <v>13.36</v>
      </c>
      <c r="J400" s="5">
        <v>13.36</v>
      </c>
      <c r="K400" s="5">
        <v>6105.26</v>
      </c>
      <c r="L400" s="5">
        <v>6641.65</v>
      </c>
      <c r="M400" s="17">
        <f t="shared" si="70"/>
        <v>9.8261526832954527E-3</v>
      </c>
      <c r="N400" s="17">
        <f t="shared" si="71"/>
        <v>1.2833656829078111E-2</v>
      </c>
      <c r="O400" s="6"/>
      <c r="P400" s="6">
        <f t="shared" si="66"/>
        <v>0</v>
      </c>
      <c r="Q400" s="6">
        <f t="shared" si="67"/>
        <v>0</v>
      </c>
      <c r="R400" s="6">
        <v>3854.9</v>
      </c>
      <c r="S400" s="6">
        <v>4357.76</v>
      </c>
      <c r="T400" s="19" t="e">
        <f t="shared" si="72"/>
        <v>#DIV/0!</v>
      </c>
      <c r="U400" s="19">
        <f t="shared" si="73"/>
        <v>1.4038623084029256E-2</v>
      </c>
    </row>
    <row r="401" spans="1:21">
      <c r="A401" s="4">
        <v>41289</v>
      </c>
      <c r="B401" s="5">
        <v>11.09</v>
      </c>
      <c r="C401" s="5">
        <v>11.08</v>
      </c>
      <c r="D401" s="5">
        <v>6132.59</v>
      </c>
      <c r="E401" s="5">
        <v>6671.38</v>
      </c>
      <c r="F401" s="10">
        <f t="shared" si="68"/>
        <v>4.5330915684498319E-3</v>
      </c>
      <c r="G401" s="10">
        <f t="shared" si="69"/>
        <v>4.4762973056395872E-3</v>
      </c>
      <c r="H401" s="6"/>
      <c r="I401" s="5">
        <v>13.43</v>
      </c>
      <c r="J401" s="5">
        <v>13.43</v>
      </c>
      <c r="K401" s="5">
        <v>6132.59</v>
      </c>
      <c r="L401" s="5">
        <v>6671.38</v>
      </c>
      <c r="M401" s="17">
        <f t="shared" si="70"/>
        <v>5.2395209580837765E-3</v>
      </c>
      <c r="N401" s="17">
        <f t="shared" si="71"/>
        <v>4.4764678326558727E-3</v>
      </c>
      <c r="O401" s="6"/>
      <c r="P401" s="6">
        <f t="shared" si="66"/>
        <v>0</v>
      </c>
      <c r="Q401" s="6">
        <f t="shared" si="67"/>
        <v>0</v>
      </c>
      <c r="R401" s="6">
        <v>3848.1</v>
      </c>
      <c r="S401" s="6">
        <v>4350.08</v>
      </c>
      <c r="T401" s="19" t="e">
        <f t="shared" si="72"/>
        <v>#DIV/0!</v>
      </c>
      <c r="U401" s="19">
        <f t="shared" si="73"/>
        <v>-1.7623733294169774E-3</v>
      </c>
    </row>
    <row r="402" spans="1:21">
      <c r="A402" s="4">
        <v>41290</v>
      </c>
      <c r="B402" s="5">
        <v>10.99</v>
      </c>
      <c r="C402" s="5">
        <v>10.99</v>
      </c>
      <c r="D402" s="5">
        <v>6072.98</v>
      </c>
      <c r="E402" s="5">
        <v>6606.71</v>
      </c>
      <c r="F402" s="10">
        <f t="shared" si="68"/>
        <v>-8.1227436823104737E-3</v>
      </c>
      <c r="G402" s="10">
        <f t="shared" si="69"/>
        <v>-9.6936465918595616E-3</v>
      </c>
      <c r="H402" s="6"/>
      <c r="I402" s="5">
        <v>13.34</v>
      </c>
      <c r="J402" s="5">
        <v>13.34</v>
      </c>
      <c r="K402" s="5">
        <v>6072.98</v>
      </c>
      <c r="L402" s="5">
        <v>6606.71</v>
      </c>
      <c r="M402" s="17">
        <f t="shared" si="70"/>
        <v>-6.7014147431124771E-3</v>
      </c>
      <c r="N402" s="17">
        <f t="shared" si="71"/>
        <v>-9.7201997850827615E-3</v>
      </c>
      <c r="O402" s="6"/>
      <c r="P402" s="6">
        <f t="shared" si="66"/>
        <v>0</v>
      </c>
      <c r="Q402" s="6">
        <f t="shared" si="67"/>
        <v>0</v>
      </c>
      <c r="R402" s="6">
        <v>3788.9</v>
      </c>
      <c r="S402" s="6">
        <v>4283.2</v>
      </c>
      <c r="T402" s="19" t="e">
        <f t="shared" si="72"/>
        <v>#DIV/0!</v>
      </c>
      <c r="U402" s="19">
        <f t="shared" si="73"/>
        <v>-1.5374429895542163E-2</v>
      </c>
    </row>
    <row r="403" spans="1:21">
      <c r="A403" s="4">
        <v>41291</v>
      </c>
      <c r="B403" s="5">
        <v>11.04</v>
      </c>
      <c r="C403" s="5">
        <v>11.04</v>
      </c>
      <c r="D403" s="5">
        <v>6113.61</v>
      </c>
      <c r="E403" s="5">
        <v>6650.91</v>
      </c>
      <c r="F403" s="10">
        <f t="shared" si="68"/>
        <v>4.5495905368515555E-3</v>
      </c>
      <c r="G403" s="10">
        <f t="shared" si="69"/>
        <v>6.690168026143084E-3</v>
      </c>
      <c r="H403" s="6"/>
      <c r="I403" s="5">
        <v>13.39</v>
      </c>
      <c r="J403" s="5">
        <v>13.39</v>
      </c>
      <c r="K403" s="5">
        <v>6113.61</v>
      </c>
      <c r="L403" s="5">
        <v>6650.91</v>
      </c>
      <c r="M403" s="17">
        <f t="shared" si="70"/>
        <v>3.7481259370315545E-3</v>
      </c>
      <c r="N403" s="17">
        <f t="shared" si="71"/>
        <v>6.6902904340209179E-3</v>
      </c>
      <c r="O403" s="6"/>
      <c r="P403" s="6">
        <f t="shared" si="66"/>
        <v>0</v>
      </c>
      <c r="Q403" s="6">
        <f t="shared" si="67"/>
        <v>0</v>
      </c>
      <c r="R403" s="6">
        <v>3787.15</v>
      </c>
      <c r="S403" s="6">
        <v>4281.22</v>
      </c>
      <c r="T403" s="19" t="e">
        <f t="shared" si="72"/>
        <v>#DIV/0!</v>
      </c>
      <c r="U403" s="19">
        <f t="shared" si="73"/>
        <v>-4.6227119910335901E-4</v>
      </c>
    </row>
    <row r="404" spans="1:21">
      <c r="A404" s="4">
        <v>41292</v>
      </c>
      <c r="B404" s="5">
        <v>11.03</v>
      </c>
      <c r="C404" s="5">
        <v>11.03</v>
      </c>
      <c r="D404" s="5">
        <v>6131.39</v>
      </c>
      <c r="E404" s="5">
        <v>6670.25</v>
      </c>
      <c r="F404" s="10">
        <f t="shared" si="68"/>
        <v>-9.0579710144922387E-4</v>
      </c>
      <c r="G404" s="10">
        <f t="shared" si="69"/>
        <v>2.9078727572617868E-3</v>
      </c>
      <c r="H404" s="6"/>
      <c r="I404" s="5">
        <v>13.38</v>
      </c>
      <c r="J404" s="5">
        <v>13.37</v>
      </c>
      <c r="K404" s="5">
        <v>6131.39</v>
      </c>
      <c r="L404" s="5">
        <v>6670.25</v>
      </c>
      <c r="M404" s="17">
        <f t="shared" si="70"/>
        <v>-1.4936519790890168E-3</v>
      </c>
      <c r="N404" s="17">
        <f t="shared" si="71"/>
        <v>2.9082653293226457E-3</v>
      </c>
      <c r="O404" s="6"/>
      <c r="P404" s="6">
        <f t="shared" si="66"/>
        <v>0</v>
      </c>
      <c r="Q404" s="6">
        <f t="shared" si="67"/>
        <v>0</v>
      </c>
      <c r="R404" s="6">
        <v>3783.65</v>
      </c>
      <c r="S404" s="6">
        <v>4277.22</v>
      </c>
      <c r="T404" s="19" t="e">
        <f t="shared" si="72"/>
        <v>#DIV/0!</v>
      </c>
      <c r="U404" s="19">
        <f t="shared" si="73"/>
        <v>-9.3431311635472358E-4</v>
      </c>
    </row>
    <row r="405" spans="1:21">
      <c r="A405" s="4">
        <v>41295</v>
      </c>
      <c r="B405" s="5">
        <v>11.05</v>
      </c>
      <c r="C405" s="5">
        <v>11.05</v>
      </c>
      <c r="D405" s="5">
        <v>6150.79</v>
      </c>
      <c r="E405" s="5">
        <v>6691.51</v>
      </c>
      <c r="F405" s="10">
        <f t="shared" si="68"/>
        <v>1.8132366273799772E-3</v>
      </c>
      <c r="G405" s="10">
        <f t="shared" si="69"/>
        <v>3.1872868333271409E-3</v>
      </c>
      <c r="H405" s="6"/>
      <c r="I405" s="5">
        <v>13.39</v>
      </c>
      <c r="J405" s="5">
        <v>13.39</v>
      </c>
      <c r="K405" s="5">
        <v>6150.79</v>
      </c>
      <c r="L405" s="5">
        <v>6691.51</v>
      </c>
      <c r="M405" s="17">
        <f t="shared" si="70"/>
        <v>1.4958863126404154E-3</v>
      </c>
      <c r="N405" s="17">
        <f t="shared" si="71"/>
        <v>3.1640459993573788E-3</v>
      </c>
      <c r="O405" s="6"/>
      <c r="P405" s="6">
        <f t="shared" si="66"/>
        <v>0</v>
      </c>
      <c r="Q405" s="6">
        <f t="shared" si="67"/>
        <v>0</v>
      </c>
      <c r="R405" s="6">
        <v>3800.5</v>
      </c>
      <c r="S405" s="6">
        <v>4296.26</v>
      </c>
      <c r="T405" s="19" t="e">
        <f t="shared" si="72"/>
        <v>#DIV/0!</v>
      </c>
      <c r="U405" s="19">
        <f t="shared" si="73"/>
        <v>4.4514895188931813E-3</v>
      </c>
    </row>
    <row r="406" spans="1:21">
      <c r="A406" s="4">
        <v>41296</v>
      </c>
      <c r="B406" s="5">
        <v>10.98</v>
      </c>
      <c r="C406" s="5">
        <v>10.97</v>
      </c>
      <c r="D406" s="5">
        <v>6108.99</v>
      </c>
      <c r="E406" s="5">
        <v>6646.04</v>
      </c>
      <c r="F406" s="10">
        <f t="shared" si="68"/>
        <v>-7.2398190045248612E-3</v>
      </c>
      <c r="G406" s="10">
        <f t="shared" si="69"/>
        <v>-6.7951777700400173E-3</v>
      </c>
      <c r="H406" s="6"/>
      <c r="I406" s="5">
        <v>13.31</v>
      </c>
      <c r="J406" s="5">
        <v>13.3</v>
      </c>
      <c r="K406" s="5">
        <v>6108.99</v>
      </c>
      <c r="L406" s="5">
        <v>6646.04</v>
      </c>
      <c r="M406" s="17">
        <f t="shared" si="70"/>
        <v>-6.721433905899965E-3</v>
      </c>
      <c r="N406" s="17">
        <f t="shared" si="71"/>
        <v>-6.7958750014226466E-3</v>
      </c>
      <c r="O406" s="6"/>
      <c r="P406" s="6">
        <f t="shared" si="66"/>
        <v>0</v>
      </c>
      <c r="Q406" s="6">
        <f t="shared" si="67"/>
        <v>0</v>
      </c>
      <c r="R406" s="6">
        <v>3760.15</v>
      </c>
      <c r="S406" s="6">
        <v>4250.6899999999996</v>
      </c>
      <c r="T406" s="19" t="e">
        <f t="shared" si="72"/>
        <v>#DIV/0!</v>
      </c>
      <c r="U406" s="19">
        <f t="shared" si="73"/>
        <v>-1.060689995484454E-2</v>
      </c>
    </row>
    <row r="407" spans="1:21">
      <c r="A407" s="4">
        <v>41297</v>
      </c>
      <c r="B407" s="5">
        <v>10.99</v>
      </c>
      <c r="C407" s="5">
        <v>10.99</v>
      </c>
      <c r="D407" s="5">
        <v>6106.09</v>
      </c>
      <c r="E407" s="5">
        <v>6643.71</v>
      </c>
      <c r="F407" s="10">
        <f t="shared" si="68"/>
        <v>1.8231540565176729E-3</v>
      </c>
      <c r="G407" s="10">
        <f t="shared" si="69"/>
        <v>-3.5058470908988504E-4</v>
      </c>
      <c r="H407" s="6"/>
      <c r="I407" s="5">
        <v>13.31</v>
      </c>
      <c r="J407" s="5">
        <v>13.31</v>
      </c>
      <c r="K407" s="5">
        <v>6106.09</v>
      </c>
      <c r="L407" s="5">
        <v>6643.71</v>
      </c>
      <c r="M407" s="17">
        <f t="shared" si="70"/>
        <v>7.518796992480592E-4</v>
      </c>
      <c r="N407" s="17">
        <f t="shared" si="71"/>
        <v>-4.74710222147956E-4</v>
      </c>
      <c r="O407" s="6"/>
      <c r="P407" s="6">
        <f t="shared" si="66"/>
        <v>0</v>
      </c>
      <c r="Q407" s="6">
        <f t="shared" si="67"/>
        <v>0</v>
      </c>
      <c r="R407" s="6">
        <v>3713.9</v>
      </c>
      <c r="S407" s="6">
        <v>4198.3999999999996</v>
      </c>
      <c r="T407" s="19" t="e">
        <f t="shared" si="72"/>
        <v>#DIV/0!</v>
      </c>
      <c r="U407" s="19">
        <f t="shared" si="73"/>
        <v>-1.2301532221827505E-2</v>
      </c>
    </row>
    <row r="408" spans="1:21">
      <c r="A408" s="4">
        <v>41298</v>
      </c>
      <c r="B408" s="5">
        <v>10.93</v>
      </c>
      <c r="C408" s="5">
        <v>10.92</v>
      </c>
      <c r="D408" s="5">
        <v>6054.01</v>
      </c>
      <c r="E408" s="5">
        <v>6587.04</v>
      </c>
      <c r="F408" s="10">
        <f t="shared" si="68"/>
        <v>-6.3694267515923553E-3</v>
      </c>
      <c r="G408" s="10">
        <f t="shared" si="69"/>
        <v>-8.5298726163544059E-3</v>
      </c>
      <c r="H408" s="6"/>
      <c r="I408" s="5">
        <v>13.26</v>
      </c>
      <c r="J408" s="5">
        <v>13.26</v>
      </c>
      <c r="K408" s="5">
        <v>6054.01</v>
      </c>
      <c r="L408" s="5">
        <v>6587.04</v>
      </c>
      <c r="M408" s="17">
        <f t="shared" si="70"/>
        <v>-3.7565740045079066E-3</v>
      </c>
      <c r="N408" s="17">
        <f t="shared" si="71"/>
        <v>-8.5291897106003489E-3</v>
      </c>
      <c r="O408" s="6"/>
      <c r="P408" s="6">
        <f t="shared" si="66"/>
        <v>0</v>
      </c>
      <c r="Q408" s="6">
        <f t="shared" si="67"/>
        <v>0</v>
      </c>
      <c r="R408" s="6">
        <v>3618.05</v>
      </c>
      <c r="S408" s="6">
        <v>4090.06</v>
      </c>
      <c r="T408" s="19" t="e">
        <f t="shared" si="72"/>
        <v>#DIV/0!</v>
      </c>
      <c r="U408" s="19">
        <f t="shared" si="73"/>
        <v>-2.5805068597560932E-2</v>
      </c>
    </row>
    <row r="409" spans="1:21">
      <c r="A409" s="4">
        <v>41299</v>
      </c>
      <c r="B409" s="5">
        <v>11.02</v>
      </c>
      <c r="C409" s="5">
        <v>11.01</v>
      </c>
      <c r="D409" s="5">
        <v>6121.08</v>
      </c>
      <c r="E409" s="5">
        <v>6660.02</v>
      </c>
      <c r="F409" s="10">
        <f t="shared" si="68"/>
        <v>8.2417582417582125E-3</v>
      </c>
      <c r="G409" s="10">
        <f t="shared" si="69"/>
        <v>1.1079331535864378E-2</v>
      </c>
      <c r="H409" s="6"/>
      <c r="I409" s="5">
        <v>13.38</v>
      </c>
      <c r="J409" s="5">
        <v>13.37</v>
      </c>
      <c r="K409" s="5">
        <v>6121.08</v>
      </c>
      <c r="L409" s="5">
        <v>6660.02</v>
      </c>
      <c r="M409" s="17">
        <f t="shared" si="70"/>
        <v>8.2956259426847367E-3</v>
      </c>
      <c r="N409" s="17">
        <f t="shared" si="71"/>
        <v>1.1078607402366325E-2</v>
      </c>
      <c r="O409" s="6"/>
      <c r="P409" s="6">
        <f t="shared" si="66"/>
        <v>0</v>
      </c>
      <c r="Q409" s="6">
        <f t="shared" si="67"/>
        <v>0</v>
      </c>
      <c r="R409" s="6">
        <v>3663.85</v>
      </c>
      <c r="S409" s="6">
        <v>4141.8100000000004</v>
      </c>
      <c r="T409" s="19" t="e">
        <f t="shared" si="72"/>
        <v>#DIV/0!</v>
      </c>
      <c r="U409" s="19">
        <f t="shared" si="73"/>
        <v>1.2652626122844346E-2</v>
      </c>
    </row>
    <row r="410" spans="1:21">
      <c r="A410" s="4">
        <v>41302</v>
      </c>
      <c r="B410" s="5">
        <v>11.03</v>
      </c>
      <c r="C410" s="5">
        <v>11.03</v>
      </c>
      <c r="D410" s="5">
        <v>6124.92</v>
      </c>
      <c r="E410" s="5">
        <v>6664.2</v>
      </c>
      <c r="F410" s="10">
        <f t="shared" si="68"/>
        <v>1.8165304268846771E-3</v>
      </c>
      <c r="G410" s="10">
        <f t="shared" si="69"/>
        <v>6.2762574286545636E-4</v>
      </c>
      <c r="H410" s="6"/>
      <c r="I410" s="5">
        <v>13.39</v>
      </c>
      <c r="J410" s="5">
        <v>13.38</v>
      </c>
      <c r="K410" s="5">
        <v>6124.92</v>
      </c>
      <c r="L410" s="5">
        <v>6664.2</v>
      </c>
      <c r="M410" s="17">
        <f t="shared" si="70"/>
        <v>7.4794315632020769E-4</v>
      </c>
      <c r="N410" s="17">
        <f t="shared" si="71"/>
        <v>6.273402732850375E-4</v>
      </c>
      <c r="O410" s="6"/>
      <c r="P410" s="6">
        <f t="shared" si="66"/>
        <v>0</v>
      </c>
      <c r="Q410" s="6">
        <f t="shared" si="67"/>
        <v>0</v>
      </c>
      <c r="R410" s="6">
        <v>3659.55</v>
      </c>
      <c r="S410" s="6">
        <v>4136.93</v>
      </c>
      <c r="T410" s="19" t="e">
        <f t="shared" si="72"/>
        <v>#DIV/0!</v>
      </c>
      <c r="U410" s="19">
        <f t="shared" si="73"/>
        <v>-1.1782288419797116E-3</v>
      </c>
    </row>
    <row r="411" spans="1:21">
      <c r="A411" s="4">
        <v>41303</v>
      </c>
      <c r="B411" s="5">
        <v>11</v>
      </c>
      <c r="C411" s="5">
        <v>10.99</v>
      </c>
      <c r="D411" s="5">
        <v>6093.8</v>
      </c>
      <c r="E411" s="5">
        <v>6630.34</v>
      </c>
      <c r="F411" s="10">
        <f t="shared" si="68"/>
        <v>-3.6264732547596212E-3</v>
      </c>
      <c r="G411" s="10">
        <f t="shared" si="69"/>
        <v>-5.0808799255723791E-3</v>
      </c>
      <c r="H411" s="6"/>
      <c r="I411" s="5">
        <v>13.35</v>
      </c>
      <c r="J411" s="5">
        <v>13.35</v>
      </c>
      <c r="K411" s="5">
        <v>6093.8</v>
      </c>
      <c r="L411" s="5">
        <v>6630.34</v>
      </c>
      <c r="M411" s="17">
        <f t="shared" si="70"/>
        <v>-2.2421524663678305E-3</v>
      </c>
      <c r="N411" s="17">
        <f t="shared" si="71"/>
        <v>-5.0808826890800241E-3</v>
      </c>
      <c r="O411" s="6"/>
      <c r="P411" s="6">
        <f t="shared" si="66"/>
        <v>0</v>
      </c>
      <c r="Q411" s="6">
        <f t="shared" si="67"/>
        <v>0</v>
      </c>
      <c r="R411" s="6">
        <v>3634.8</v>
      </c>
      <c r="S411" s="6">
        <v>4108.9799999999996</v>
      </c>
      <c r="T411" s="19" t="e">
        <f t="shared" si="72"/>
        <v>#DIV/0!</v>
      </c>
      <c r="U411" s="19">
        <f t="shared" si="73"/>
        <v>-6.7562177750168928E-3</v>
      </c>
    </row>
    <row r="412" spans="1:21">
      <c r="A412" s="4">
        <v>41304</v>
      </c>
      <c r="B412" s="5">
        <v>11</v>
      </c>
      <c r="C412" s="5">
        <v>11</v>
      </c>
      <c r="D412" s="5">
        <v>6099.75</v>
      </c>
      <c r="E412" s="5">
        <v>6636.81</v>
      </c>
      <c r="F412" s="10">
        <f t="shared" si="68"/>
        <v>9.0991810737039991E-4</v>
      </c>
      <c r="G412" s="10">
        <f t="shared" si="69"/>
        <v>9.7581722807582594E-4</v>
      </c>
      <c r="H412" s="6"/>
      <c r="I412" s="5">
        <v>13.36</v>
      </c>
      <c r="J412" s="5">
        <v>13.36</v>
      </c>
      <c r="K412" s="5">
        <v>6099.75</v>
      </c>
      <c r="L412" s="5">
        <v>6636.81</v>
      </c>
      <c r="M412" s="17">
        <f t="shared" si="70"/>
        <v>7.4906367041194244E-4</v>
      </c>
      <c r="N412" s="17">
        <f t="shared" si="71"/>
        <v>9.7640224490458394E-4</v>
      </c>
      <c r="O412" s="6"/>
      <c r="P412" s="6">
        <f t="shared" si="66"/>
        <v>0</v>
      </c>
      <c r="Q412" s="6">
        <f t="shared" si="67"/>
        <v>0</v>
      </c>
      <c r="R412" s="6">
        <v>3620.15</v>
      </c>
      <c r="S412" s="6">
        <v>4092.4</v>
      </c>
      <c r="T412" s="19" t="e">
        <f t="shared" si="72"/>
        <v>#DIV/0!</v>
      </c>
      <c r="U412" s="19">
        <f t="shared" si="73"/>
        <v>-4.0350646632496545E-3</v>
      </c>
    </row>
    <row r="413" spans="1:21">
      <c r="A413" s="4">
        <v>41305</v>
      </c>
      <c r="B413" s="5">
        <v>10.97</v>
      </c>
      <c r="C413" s="5">
        <v>10.97</v>
      </c>
      <c r="D413" s="5">
        <v>6091.49</v>
      </c>
      <c r="E413" s="5">
        <v>6627.82</v>
      </c>
      <c r="F413" s="10">
        <f t="shared" si="68"/>
        <v>-2.7272727272726893E-3</v>
      </c>
      <c r="G413" s="10">
        <f t="shared" si="69"/>
        <v>-1.3545664257377243E-3</v>
      </c>
      <c r="H413" s="6"/>
      <c r="I413" s="5">
        <v>13.34</v>
      </c>
      <c r="J413" s="5">
        <v>13.34</v>
      </c>
      <c r="K413" s="5">
        <v>6091.49</v>
      </c>
      <c r="L413" s="5">
        <v>6627.82</v>
      </c>
      <c r="M413" s="17">
        <f t="shared" si="70"/>
        <v>-1.4970059880239361E-3</v>
      </c>
      <c r="N413" s="17">
        <f t="shared" si="71"/>
        <v>-1.3541538587646951E-3</v>
      </c>
      <c r="O413" s="6"/>
      <c r="P413" s="6">
        <f t="shared" si="66"/>
        <v>0</v>
      </c>
      <c r="Q413" s="6">
        <f t="shared" si="67"/>
        <v>0</v>
      </c>
      <c r="R413" s="6">
        <v>3638.95</v>
      </c>
      <c r="S413" s="6">
        <v>4114.38</v>
      </c>
      <c r="T413" s="19" t="e">
        <f t="shared" si="72"/>
        <v>#DIV/0!</v>
      </c>
      <c r="U413" s="19">
        <f t="shared" si="73"/>
        <v>5.3709314827485866E-3</v>
      </c>
    </row>
    <row r="414" spans="1:21">
      <c r="A414" s="4">
        <v>41306</v>
      </c>
      <c r="B414" s="5">
        <v>10.96</v>
      </c>
      <c r="C414" s="5">
        <v>10.95</v>
      </c>
      <c r="D414" s="5">
        <v>6064.75</v>
      </c>
      <c r="E414" s="5">
        <v>6598.99</v>
      </c>
      <c r="F414" s="10">
        <f t="shared" si="68"/>
        <v>-1.823154056517895E-3</v>
      </c>
      <c r="G414" s="10">
        <f t="shared" si="69"/>
        <v>-4.3498465558811095E-3</v>
      </c>
      <c r="H414" s="6"/>
      <c r="I414" s="5">
        <v>13.3</v>
      </c>
      <c r="J414" s="5">
        <v>13.3</v>
      </c>
      <c r="K414" s="5">
        <v>6064.75</v>
      </c>
      <c r="L414" s="5">
        <v>6598.99</v>
      </c>
      <c r="M414" s="17">
        <f t="shared" si="70"/>
        <v>-2.9985007496251548E-3</v>
      </c>
      <c r="N414" s="17">
        <f t="shared" si="71"/>
        <v>-4.3897305913659368E-3</v>
      </c>
      <c r="O414" s="6"/>
      <c r="P414" s="6">
        <f t="shared" si="66"/>
        <v>0</v>
      </c>
      <c r="Q414" s="6">
        <f t="shared" si="67"/>
        <v>0</v>
      </c>
      <c r="R414" s="6">
        <v>3642.8</v>
      </c>
      <c r="S414" s="6">
        <v>4118.6899999999996</v>
      </c>
      <c r="T414" s="19" t="e">
        <f t="shared" si="72"/>
        <v>#DIV/0!</v>
      </c>
      <c r="U414" s="19">
        <f t="shared" si="73"/>
        <v>1.0475454381946303E-3</v>
      </c>
    </row>
    <row r="415" spans="1:21">
      <c r="A415" s="4">
        <v>41309</v>
      </c>
      <c r="B415" s="5">
        <v>10.92</v>
      </c>
      <c r="C415" s="5">
        <v>10.91</v>
      </c>
      <c r="D415" s="5">
        <v>6039.25</v>
      </c>
      <c r="E415" s="5">
        <v>6571.9</v>
      </c>
      <c r="F415" s="10">
        <f t="shared" si="68"/>
        <v>-3.6529680365295913E-3</v>
      </c>
      <c r="G415" s="10">
        <f t="shared" si="69"/>
        <v>-4.1051736705162156E-3</v>
      </c>
      <c r="H415" s="6"/>
      <c r="I415" s="5">
        <v>13.24</v>
      </c>
      <c r="J415" s="5">
        <v>13.23</v>
      </c>
      <c r="K415" s="5">
        <v>6039.25</v>
      </c>
      <c r="L415" s="5">
        <v>6571.9</v>
      </c>
      <c r="M415" s="17">
        <f t="shared" si="70"/>
        <v>-5.2631578947368585E-3</v>
      </c>
      <c r="N415" s="17">
        <f t="shared" si="71"/>
        <v>-4.2046250875963365E-3</v>
      </c>
      <c r="O415" s="6"/>
      <c r="P415" s="6">
        <f t="shared" si="66"/>
        <v>0</v>
      </c>
      <c r="Q415" s="6">
        <f t="shared" si="67"/>
        <v>0</v>
      </c>
      <c r="R415" s="6">
        <v>3603.25</v>
      </c>
      <c r="S415" s="6">
        <v>4074</v>
      </c>
      <c r="T415" s="19" t="e">
        <f t="shared" si="72"/>
        <v>#DIV/0!</v>
      </c>
      <c r="U415" s="19">
        <f t="shared" si="73"/>
        <v>-1.0850537428162776E-2</v>
      </c>
    </row>
    <row r="416" spans="1:21">
      <c r="A416" s="4">
        <v>41310</v>
      </c>
      <c r="B416" s="5">
        <v>10.86</v>
      </c>
      <c r="C416" s="5">
        <v>10.85</v>
      </c>
      <c r="D416" s="5">
        <v>6012.91</v>
      </c>
      <c r="E416" s="5">
        <v>6543.74</v>
      </c>
      <c r="F416" s="10">
        <f t="shared" si="68"/>
        <v>-5.499541704858002E-3</v>
      </c>
      <c r="G416" s="10">
        <f t="shared" si="69"/>
        <v>-4.2849099955872827E-3</v>
      </c>
      <c r="H416" s="6"/>
      <c r="I416" s="5">
        <v>13.18</v>
      </c>
      <c r="J416" s="5">
        <v>13.18</v>
      </c>
      <c r="K416" s="5">
        <v>6012.91</v>
      </c>
      <c r="L416" s="5">
        <v>6543.74</v>
      </c>
      <c r="M416" s="17">
        <f t="shared" si="70"/>
        <v>-3.7792894935753107E-3</v>
      </c>
      <c r="N416" s="17">
        <f t="shared" si="71"/>
        <v>-4.3614687254212026E-3</v>
      </c>
      <c r="O416" s="6"/>
      <c r="P416" s="6">
        <f t="shared" si="66"/>
        <v>0</v>
      </c>
      <c r="Q416" s="6">
        <f t="shared" si="67"/>
        <v>0</v>
      </c>
      <c r="R416" s="6">
        <v>3579.6</v>
      </c>
      <c r="S416" s="6">
        <v>4047.24</v>
      </c>
      <c r="T416" s="19" t="e">
        <f t="shared" si="72"/>
        <v>#DIV/0!</v>
      </c>
      <c r="U416" s="19">
        <f t="shared" si="73"/>
        <v>-6.5684830633284674E-3</v>
      </c>
    </row>
    <row r="417" spans="1:21">
      <c r="A417" s="4">
        <v>41311</v>
      </c>
      <c r="B417" s="5">
        <v>10.84</v>
      </c>
      <c r="C417" s="5">
        <v>10.83</v>
      </c>
      <c r="D417" s="5">
        <v>6018.86</v>
      </c>
      <c r="E417" s="5">
        <v>6550.22</v>
      </c>
      <c r="F417" s="10">
        <f t="shared" si="68"/>
        <v>-1.8433179723501558E-3</v>
      </c>
      <c r="G417" s="10">
        <f t="shared" si="69"/>
        <v>9.9025939294672405E-4</v>
      </c>
      <c r="H417" s="6"/>
      <c r="I417" s="5">
        <v>13.15</v>
      </c>
      <c r="J417" s="5">
        <v>13.14</v>
      </c>
      <c r="K417" s="5">
        <v>6018.86</v>
      </c>
      <c r="L417" s="5">
        <v>6550.22</v>
      </c>
      <c r="M417" s="17">
        <f t="shared" si="70"/>
        <v>-3.0349013657055002E-3</v>
      </c>
      <c r="N417" s="17">
        <f t="shared" si="71"/>
        <v>9.895375117872085E-4</v>
      </c>
      <c r="O417" s="6"/>
      <c r="P417" s="6">
        <f t="shared" si="66"/>
        <v>0</v>
      </c>
      <c r="Q417" s="6">
        <f t="shared" si="67"/>
        <v>0</v>
      </c>
      <c r="R417" s="6">
        <v>3579.6</v>
      </c>
      <c r="S417" s="6">
        <v>4047.77</v>
      </c>
      <c r="T417" s="19" t="e">
        <f t="shared" si="72"/>
        <v>#DIV/0!</v>
      </c>
      <c r="U417" s="19">
        <f t="shared" si="73"/>
        <v>1.3095343987501451E-4</v>
      </c>
    </row>
    <row r="418" spans="1:21">
      <c r="A418" s="4">
        <v>41312</v>
      </c>
      <c r="B418" s="5">
        <v>10.79</v>
      </c>
      <c r="C418" s="5">
        <v>10.78</v>
      </c>
      <c r="D418" s="5">
        <v>5992.97</v>
      </c>
      <c r="E418" s="5">
        <v>6522.08</v>
      </c>
      <c r="F418" s="10">
        <f t="shared" si="68"/>
        <v>-4.6168051708218583E-3</v>
      </c>
      <c r="G418" s="10">
        <f t="shared" si="69"/>
        <v>-4.2960389116701858E-3</v>
      </c>
      <c r="H418" s="6"/>
      <c r="I418" s="5">
        <v>13.09</v>
      </c>
      <c r="J418" s="5">
        <v>13.09</v>
      </c>
      <c r="K418" s="5">
        <v>5992.97</v>
      </c>
      <c r="L418" s="5">
        <v>6522.08</v>
      </c>
      <c r="M418" s="17">
        <f t="shared" si="70"/>
        <v>-3.8051750380517779E-3</v>
      </c>
      <c r="N418" s="17">
        <f t="shared" si="71"/>
        <v>-4.3014790176212347E-3</v>
      </c>
      <c r="O418" s="6"/>
      <c r="P418" s="6">
        <f t="shared" si="66"/>
        <v>0</v>
      </c>
      <c r="Q418" s="6">
        <f t="shared" si="67"/>
        <v>0</v>
      </c>
      <c r="R418" s="6">
        <v>3534.8</v>
      </c>
      <c r="S418" s="6">
        <v>3997.15</v>
      </c>
      <c r="T418" s="19" t="e">
        <f t="shared" si="72"/>
        <v>#DIV/0!</v>
      </c>
      <c r="U418" s="19">
        <f t="shared" si="73"/>
        <v>-1.2505651259829498E-2</v>
      </c>
    </row>
    <row r="419" spans="1:21">
      <c r="A419" s="4">
        <v>41313</v>
      </c>
      <c r="B419" s="5">
        <v>10.73</v>
      </c>
      <c r="C419" s="5">
        <v>10.72</v>
      </c>
      <c r="D419" s="5">
        <v>5952.1</v>
      </c>
      <c r="E419" s="5">
        <v>6478.24</v>
      </c>
      <c r="F419" s="10">
        <f t="shared" si="68"/>
        <v>-5.5658627087197265E-3</v>
      </c>
      <c r="G419" s="10">
        <f t="shared" si="69"/>
        <v>-6.7217820081937329E-3</v>
      </c>
      <c r="H419" s="6"/>
      <c r="I419" s="5">
        <v>13.02</v>
      </c>
      <c r="J419" s="5">
        <v>13.02</v>
      </c>
      <c r="K419" s="5">
        <v>5952.1</v>
      </c>
      <c r="L419" s="5">
        <v>6478.24</v>
      </c>
      <c r="M419" s="17">
        <f t="shared" si="70"/>
        <v>-5.3475935828877219E-3</v>
      </c>
      <c r="N419" s="17">
        <f t="shared" si="71"/>
        <v>-6.8196570314885685E-3</v>
      </c>
      <c r="O419" s="6"/>
      <c r="P419" s="6">
        <f t="shared" si="66"/>
        <v>0</v>
      </c>
      <c r="Q419" s="6">
        <f t="shared" si="67"/>
        <v>0</v>
      </c>
      <c r="R419" s="6">
        <v>3502.2</v>
      </c>
      <c r="S419" s="6">
        <v>3960.51</v>
      </c>
      <c r="T419" s="19" t="e">
        <f t="shared" si="72"/>
        <v>#DIV/0!</v>
      </c>
      <c r="U419" s="19">
        <f t="shared" si="73"/>
        <v>-9.1665311534467886E-3</v>
      </c>
    </row>
    <row r="420" spans="1:21">
      <c r="A420" s="4">
        <v>41316</v>
      </c>
      <c r="B420" s="5">
        <v>10.72</v>
      </c>
      <c r="C420" s="5">
        <v>10.71</v>
      </c>
      <c r="D420" s="5">
        <v>5947.17</v>
      </c>
      <c r="E420" s="5">
        <v>6473.07</v>
      </c>
      <c r="F420" s="10">
        <f t="shared" si="68"/>
        <v>-9.3283582089553896E-4</v>
      </c>
      <c r="G420" s="10">
        <f t="shared" si="69"/>
        <v>-7.9805626219464632E-4</v>
      </c>
      <c r="H420" s="6"/>
      <c r="I420" s="5">
        <v>12.99</v>
      </c>
      <c r="J420" s="5">
        <v>12.99</v>
      </c>
      <c r="K420" s="5">
        <v>5947.17</v>
      </c>
      <c r="L420" s="5">
        <v>6473.07</v>
      </c>
      <c r="M420" s="17">
        <f t="shared" si="70"/>
        <v>-2.3041474654377225E-3</v>
      </c>
      <c r="N420" s="17">
        <f t="shared" si="71"/>
        <v>-8.2827909477334316E-4</v>
      </c>
      <c r="O420" s="6"/>
      <c r="P420" s="6">
        <f t="shared" si="66"/>
        <v>0</v>
      </c>
      <c r="Q420" s="6">
        <f t="shared" si="67"/>
        <v>0</v>
      </c>
      <c r="R420" s="6">
        <v>3495.65</v>
      </c>
      <c r="S420" s="6">
        <v>3953.3</v>
      </c>
      <c r="T420" s="19" t="e">
        <f t="shared" si="72"/>
        <v>#DIV/0!</v>
      </c>
      <c r="U420" s="19">
        <f t="shared" si="73"/>
        <v>-1.8204726159004592E-3</v>
      </c>
    </row>
    <row r="421" spans="1:21">
      <c r="A421" s="4">
        <v>41317</v>
      </c>
      <c r="B421" s="5">
        <v>10.78</v>
      </c>
      <c r="C421" s="5">
        <v>10.77</v>
      </c>
      <c r="D421" s="5">
        <v>5968.82</v>
      </c>
      <c r="E421" s="5">
        <v>6496.63</v>
      </c>
      <c r="F421" s="10">
        <f t="shared" si="68"/>
        <v>5.6022408963585235E-3</v>
      </c>
      <c r="G421" s="10">
        <f t="shared" si="69"/>
        <v>3.6396949206483065E-3</v>
      </c>
      <c r="H421" s="6"/>
      <c r="I421" s="5">
        <v>13.06</v>
      </c>
      <c r="J421" s="5">
        <v>13.06</v>
      </c>
      <c r="K421" s="5">
        <v>5968.82</v>
      </c>
      <c r="L421" s="5">
        <v>6496.63</v>
      </c>
      <c r="M421" s="17">
        <f t="shared" si="70"/>
        <v>5.388760585065544E-3</v>
      </c>
      <c r="N421" s="17">
        <f t="shared" si="71"/>
        <v>3.6403869403429656E-3</v>
      </c>
      <c r="O421" s="6"/>
      <c r="P421" s="6">
        <f t="shared" si="66"/>
        <v>0</v>
      </c>
      <c r="Q421" s="6">
        <f t="shared" si="67"/>
        <v>0</v>
      </c>
      <c r="R421" s="6">
        <v>3484</v>
      </c>
      <c r="S421" s="6">
        <v>3940.14</v>
      </c>
      <c r="T421" s="19" t="e">
        <f t="shared" si="72"/>
        <v>#DIV/0!</v>
      </c>
      <c r="U421" s="19">
        <f t="shared" si="73"/>
        <v>-3.3288644929553302E-3</v>
      </c>
    </row>
    <row r="422" spans="1:21">
      <c r="A422" s="4">
        <v>41318</v>
      </c>
      <c r="B422" s="5">
        <v>10.81</v>
      </c>
      <c r="C422" s="5">
        <v>10.8</v>
      </c>
      <c r="D422" s="5">
        <v>5966.86</v>
      </c>
      <c r="E422" s="5">
        <v>6494.5</v>
      </c>
      <c r="F422" s="10">
        <f t="shared" si="68"/>
        <v>2.7855153203344418E-3</v>
      </c>
      <c r="G422" s="10">
        <f t="shared" si="69"/>
        <v>-3.2786229168046965E-4</v>
      </c>
      <c r="H422" s="6"/>
      <c r="I422" s="5">
        <v>13.11</v>
      </c>
      <c r="J422" s="5">
        <v>13.11</v>
      </c>
      <c r="K422" s="5">
        <v>5966.86</v>
      </c>
      <c r="L422" s="5">
        <v>6494.5</v>
      </c>
      <c r="M422" s="17">
        <f t="shared" si="70"/>
        <v>3.8284839203674981E-3</v>
      </c>
      <c r="N422" s="17">
        <f t="shared" si="71"/>
        <v>-3.2837311227340571E-4</v>
      </c>
      <c r="O422" s="6"/>
      <c r="P422" s="6">
        <f t="shared" si="66"/>
        <v>0</v>
      </c>
      <c r="Q422" s="6">
        <f t="shared" si="67"/>
        <v>0</v>
      </c>
      <c r="R422" s="6">
        <v>3482.35</v>
      </c>
      <c r="S422" s="6">
        <v>3938.27</v>
      </c>
      <c r="T422" s="19" t="e">
        <f t="shared" si="72"/>
        <v>#DIV/0!</v>
      </c>
      <c r="U422" s="19">
        <f t="shared" si="73"/>
        <v>-4.7460242529451246E-4</v>
      </c>
    </row>
    <row r="423" spans="1:21">
      <c r="A423" s="4">
        <v>41319</v>
      </c>
      <c r="B423" s="5">
        <v>10.74</v>
      </c>
      <c r="C423" s="5">
        <v>10.73</v>
      </c>
      <c r="D423" s="5">
        <v>5921.87</v>
      </c>
      <c r="E423" s="5">
        <v>6445.53</v>
      </c>
      <c r="F423" s="10">
        <f t="shared" si="68"/>
        <v>-6.4814814814815325E-3</v>
      </c>
      <c r="G423" s="10">
        <f t="shared" si="69"/>
        <v>-7.5402263453692164E-3</v>
      </c>
      <c r="H423" s="6"/>
      <c r="I423" s="5">
        <v>12.99</v>
      </c>
      <c r="J423" s="5">
        <v>13</v>
      </c>
      <c r="K423" s="5">
        <v>5921.87</v>
      </c>
      <c r="L423" s="5">
        <v>6445.53</v>
      </c>
      <c r="M423" s="17">
        <f t="shared" si="70"/>
        <v>-8.3905415713195763E-3</v>
      </c>
      <c r="N423" s="17">
        <f t="shared" si="71"/>
        <v>-7.5399791515134984E-3</v>
      </c>
      <c r="O423" s="6"/>
      <c r="P423" s="6">
        <f t="shared" si="66"/>
        <v>0</v>
      </c>
      <c r="Q423" s="6">
        <f t="shared" si="67"/>
        <v>0</v>
      </c>
      <c r="R423" s="6">
        <v>3424.4</v>
      </c>
      <c r="S423" s="6">
        <v>3873.02</v>
      </c>
      <c r="T423" s="19" t="e">
        <f t="shared" si="72"/>
        <v>#DIV/0!</v>
      </c>
      <c r="U423" s="19">
        <f t="shared" si="73"/>
        <v>-1.6568188570108222E-2</v>
      </c>
    </row>
    <row r="424" spans="1:21">
      <c r="A424" s="4">
        <v>41320</v>
      </c>
      <c r="B424" s="5">
        <v>10.73</v>
      </c>
      <c r="C424" s="5">
        <v>10.72</v>
      </c>
      <c r="D424" s="5">
        <v>5916.97</v>
      </c>
      <c r="E424" s="5">
        <v>6441.19</v>
      </c>
      <c r="F424" s="10">
        <f t="shared" si="68"/>
        <v>-9.3196644920778837E-4</v>
      </c>
      <c r="G424" s="10">
        <f t="shared" si="69"/>
        <v>-6.7333485376686042E-4</v>
      </c>
      <c r="H424" s="6"/>
      <c r="I424" s="5">
        <v>12.98</v>
      </c>
      <c r="J424" s="5">
        <v>12.98</v>
      </c>
      <c r="K424" s="5">
        <v>5916.97</v>
      </c>
      <c r="L424" s="5">
        <v>6441.19</v>
      </c>
      <c r="M424" s="17">
        <f t="shared" si="70"/>
        <v>-1.5384615384614886E-3</v>
      </c>
      <c r="N424" s="17">
        <f t="shared" si="71"/>
        <v>-8.2744133187651059E-4</v>
      </c>
      <c r="O424" s="6"/>
      <c r="P424" s="6">
        <f t="shared" si="66"/>
        <v>0</v>
      </c>
      <c r="Q424" s="6">
        <f t="shared" si="67"/>
        <v>0</v>
      </c>
      <c r="R424" s="6">
        <v>3413.95</v>
      </c>
      <c r="S424" s="6">
        <v>3861.59</v>
      </c>
      <c r="T424" s="19" t="e">
        <f t="shared" si="72"/>
        <v>#DIV/0!</v>
      </c>
      <c r="U424" s="19">
        <f t="shared" si="73"/>
        <v>-2.951185379884369E-3</v>
      </c>
    </row>
    <row r="425" spans="1:21">
      <c r="A425" s="4">
        <v>41323</v>
      </c>
      <c r="B425" s="5">
        <v>10.74</v>
      </c>
      <c r="C425" s="5">
        <v>10.73</v>
      </c>
      <c r="D425" s="5">
        <v>5930.31</v>
      </c>
      <c r="E425" s="5">
        <v>6456.74</v>
      </c>
      <c r="F425" s="10">
        <f t="shared" si="68"/>
        <v>9.3283582089553896E-4</v>
      </c>
      <c r="G425" s="10">
        <f t="shared" si="69"/>
        <v>2.4141501803238707E-3</v>
      </c>
      <c r="H425" s="6"/>
      <c r="I425" s="5">
        <v>12.98</v>
      </c>
      <c r="J425" s="5">
        <v>12.98</v>
      </c>
      <c r="K425" s="5">
        <v>5930.31</v>
      </c>
      <c r="L425" s="5">
        <v>6456.74</v>
      </c>
      <c r="M425" s="17">
        <f t="shared" si="70"/>
        <v>0</v>
      </c>
      <c r="N425" s="17">
        <f t="shared" si="71"/>
        <v>2.2545323028508868E-3</v>
      </c>
      <c r="O425" s="6"/>
      <c r="P425" s="6">
        <f t="shared" si="66"/>
        <v>0</v>
      </c>
      <c r="Q425" s="6">
        <f t="shared" si="67"/>
        <v>0</v>
      </c>
      <c r="R425" s="6">
        <v>3438.6</v>
      </c>
      <c r="S425" s="6">
        <v>3889.47</v>
      </c>
      <c r="T425" s="19" t="e">
        <f t="shared" si="72"/>
        <v>#DIV/0!</v>
      </c>
      <c r="U425" s="19">
        <f t="shared" si="73"/>
        <v>7.2198239585248292E-3</v>
      </c>
    </row>
    <row r="426" spans="1:21">
      <c r="A426" s="4">
        <v>41324</v>
      </c>
      <c r="B426" s="5">
        <v>10.79</v>
      </c>
      <c r="C426" s="5">
        <v>10.78</v>
      </c>
      <c r="D426" s="5">
        <v>5979.48</v>
      </c>
      <c r="E426" s="5">
        <v>6510.27</v>
      </c>
      <c r="F426" s="10">
        <f t="shared" si="68"/>
        <v>4.6598322460389419E-3</v>
      </c>
      <c r="G426" s="10">
        <f t="shared" si="69"/>
        <v>8.2905614907833325E-3</v>
      </c>
      <c r="H426" s="6"/>
      <c r="I426" s="5">
        <v>13.07</v>
      </c>
      <c r="J426" s="5">
        <v>13.07</v>
      </c>
      <c r="K426" s="5">
        <v>5979.48</v>
      </c>
      <c r="L426" s="5">
        <v>6510.27</v>
      </c>
      <c r="M426" s="17">
        <f t="shared" si="70"/>
        <v>6.9337442218797563E-3</v>
      </c>
      <c r="N426" s="17">
        <f t="shared" si="71"/>
        <v>8.2913034900367055E-3</v>
      </c>
      <c r="O426" s="6"/>
      <c r="P426" s="6">
        <f t="shared" si="66"/>
        <v>0</v>
      </c>
      <c r="Q426" s="6">
        <f t="shared" si="67"/>
        <v>0</v>
      </c>
      <c r="R426" s="6">
        <v>3482.85</v>
      </c>
      <c r="S426" s="6">
        <v>3939.52</v>
      </c>
      <c r="T426" s="19" t="e">
        <f t="shared" si="72"/>
        <v>#DIV/0!</v>
      </c>
      <c r="U426" s="19">
        <f t="shared" si="73"/>
        <v>1.2868077141615641E-2</v>
      </c>
    </row>
    <row r="427" spans="1:21">
      <c r="A427" s="4">
        <v>41325</v>
      </c>
      <c r="B427" s="5">
        <v>10.79</v>
      </c>
      <c r="C427" s="5">
        <v>10.78</v>
      </c>
      <c r="D427" s="5">
        <v>5978.97</v>
      </c>
      <c r="E427" s="5">
        <v>6509.71</v>
      </c>
      <c r="F427" s="10">
        <f t="shared" si="68"/>
        <v>0</v>
      </c>
      <c r="G427" s="10">
        <f t="shared" si="69"/>
        <v>-8.6017937812155054E-5</v>
      </c>
      <c r="H427" s="6"/>
      <c r="I427" s="5">
        <v>13.05</v>
      </c>
      <c r="J427" s="5">
        <v>13.05</v>
      </c>
      <c r="K427" s="5">
        <v>5978.97</v>
      </c>
      <c r="L427" s="5">
        <v>6509.71</v>
      </c>
      <c r="M427" s="17">
        <f t="shared" si="70"/>
        <v>-1.5302218821728886E-3</v>
      </c>
      <c r="N427" s="17">
        <f t="shared" si="71"/>
        <v>-8.5291697605738293E-5</v>
      </c>
      <c r="O427" s="6"/>
      <c r="P427" s="6">
        <f t="shared" si="66"/>
        <v>0</v>
      </c>
      <c r="Q427" s="6">
        <f t="shared" si="67"/>
        <v>0</v>
      </c>
      <c r="R427" s="6">
        <v>3483.3</v>
      </c>
      <c r="S427" s="6">
        <v>3940.04</v>
      </c>
      <c r="T427" s="19" t="e">
        <f t="shared" si="72"/>
        <v>#DIV/0!</v>
      </c>
      <c r="U427" s="19">
        <f t="shared" si="73"/>
        <v>1.3199577613520752E-4</v>
      </c>
    </row>
    <row r="428" spans="1:21">
      <c r="A428" s="4">
        <v>41326</v>
      </c>
      <c r="B428" s="5">
        <v>10.63</v>
      </c>
      <c r="C428" s="5">
        <v>10.62</v>
      </c>
      <c r="D428" s="5">
        <v>5876.83</v>
      </c>
      <c r="E428" s="5">
        <v>6398.5</v>
      </c>
      <c r="F428" s="10">
        <f t="shared" si="68"/>
        <v>-1.4842300556586308E-2</v>
      </c>
      <c r="G428" s="10">
        <f t="shared" si="69"/>
        <v>-1.7083710334254487E-2</v>
      </c>
      <c r="H428" s="6"/>
      <c r="I428" s="5">
        <v>12.89</v>
      </c>
      <c r="J428" s="5">
        <v>12.89</v>
      </c>
      <c r="K428" s="5">
        <v>5876.83</v>
      </c>
      <c r="L428" s="5">
        <v>6398.5</v>
      </c>
      <c r="M428" s="17">
        <f t="shared" si="70"/>
        <v>-1.226053639846747E-2</v>
      </c>
      <c r="N428" s="17">
        <f t="shared" si="71"/>
        <v>-1.708320998432844E-2</v>
      </c>
      <c r="O428" s="6"/>
      <c r="P428" s="6">
        <f t="shared" si="66"/>
        <v>0</v>
      </c>
      <c r="Q428" s="6">
        <f t="shared" si="67"/>
        <v>0</v>
      </c>
      <c r="R428" s="6">
        <v>3431.05</v>
      </c>
      <c r="S428" s="6">
        <v>3880.92</v>
      </c>
      <c r="T428" s="19" t="e">
        <f t="shared" si="72"/>
        <v>#DIV/0!</v>
      </c>
      <c r="U428" s="19">
        <f t="shared" si="73"/>
        <v>-1.5004923807880099E-2</v>
      </c>
    </row>
    <row r="429" spans="1:21">
      <c r="A429" s="4">
        <v>41327</v>
      </c>
      <c r="B429" s="5">
        <v>10.64</v>
      </c>
      <c r="C429" s="5">
        <v>10.63</v>
      </c>
      <c r="D429" s="5">
        <v>5882.43</v>
      </c>
      <c r="E429" s="5">
        <v>6404.6</v>
      </c>
      <c r="F429" s="10">
        <f t="shared" si="68"/>
        <v>9.4161958568750315E-4</v>
      </c>
      <c r="G429" s="10">
        <f t="shared" si="69"/>
        <v>9.53348441040891E-4</v>
      </c>
      <c r="H429" s="6"/>
      <c r="I429" s="5">
        <v>12.92</v>
      </c>
      <c r="J429" s="5">
        <v>12.92</v>
      </c>
      <c r="K429" s="5">
        <v>5882.43</v>
      </c>
      <c r="L429" s="5">
        <v>6404.6</v>
      </c>
      <c r="M429" s="17">
        <f t="shared" si="70"/>
        <v>2.3273855702095059E-3</v>
      </c>
      <c r="N429" s="17">
        <f t="shared" si="71"/>
        <v>9.528946728083465E-4</v>
      </c>
      <c r="O429" s="6"/>
      <c r="P429" s="6">
        <f t="shared" si="66"/>
        <v>0</v>
      </c>
      <c r="Q429" s="6">
        <f t="shared" si="67"/>
        <v>0</v>
      </c>
      <c r="R429" s="6">
        <v>3431.2</v>
      </c>
      <c r="S429" s="6">
        <v>3881.1</v>
      </c>
      <c r="T429" s="19" t="e">
        <f t="shared" si="72"/>
        <v>#DIV/0!</v>
      </c>
      <c r="U429" s="19">
        <f t="shared" si="73"/>
        <v>4.6380755078567759E-5</v>
      </c>
    </row>
    <row r="430" spans="1:21">
      <c r="A430" s="4">
        <v>41330</v>
      </c>
      <c r="B430" s="5">
        <v>10.63</v>
      </c>
      <c r="C430" s="5">
        <v>10.62</v>
      </c>
      <c r="D430" s="5">
        <v>5876.26</v>
      </c>
      <c r="E430" s="5">
        <v>6398.02</v>
      </c>
      <c r="F430" s="10">
        <f t="shared" si="68"/>
        <v>-9.4073377234260569E-4</v>
      </c>
      <c r="G430" s="10">
        <f t="shared" si="69"/>
        <v>-1.0273865659057302E-3</v>
      </c>
      <c r="H430" s="6"/>
      <c r="I430" s="5">
        <v>12.89</v>
      </c>
      <c r="J430" s="5">
        <v>12.89</v>
      </c>
      <c r="K430" s="5">
        <v>5876.26</v>
      </c>
      <c r="L430" s="5">
        <v>6398.02</v>
      </c>
      <c r="M430" s="17">
        <f t="shared" si="70"/>
        <v>-2.3219814241485226E-3</v>
      </c>
      <c r="N430" s="17">
        <f t="shared" si="71"/>
        <v>-1.0488862595899873E-3</v>
      </c>
      <c r="O430" s="6"/>
      <c r="P430" s="6">
        <f t="shared" si="66"/>
        <v>0</v>
      </c>
      <c r="Q430" s="6">
        <f t="shared" si="67"/>
        <v>0</v>
      </c>
      <c r="R430" s="6">
        <v>3391.35</v>
      </c>
      <c r="S430" s="6">
        <v>3836.64</v>
      </c>
      <c r="T430" s="19" t="e">
        <f t="shared" si="72"/>
        <v>#DIV/0!</v>
      </c>
      <c r="U430" s="19">
        <f t="shared" si="73"/>
        <v>-1.1455515188992793E-2</v>
      </c>
    </row>
    <row r="431" spans="1:21">
      <c r="A431" s="4">
        <v>41331</v>
      </c>
      <c r="B431" s="5">
        <v>10.47</v>
      </c>
      <c r="C431" s="5">
        <v>10.46</v>
      </c>
      <c r="D431" s="5">
        <v>5784.46</v>
      </c>
      <c r="E431" s="5">
        <v>6298.07</v>
      </c>
      <c r="F431" s="10">
        <f t="shared" si="68"/>
        <v>-1.5065913370997941E-2</v>
      </c>
      <c r="G431" s="10">
        <f t="shared" si="69"/>
        <v>-1.5622020562611638E-2</v>
      </c>
      <c r="H431" s="6"/>
      <c r="I431" s="5">
        <v>12.7</v>
      </c>
      <c r="J431" s="5">
        <v>12.7</v>
      </c>
      <c r="K431" s="5">
        <v>5784.46</v>
      </c>
      <c r="L431" s="5">
        <v>6298.07</v>
      </c>
      <c r="M431" s="17">
        <f t="shared" si="70"/>
        <v>-1.4740108611326685E-2</v>
      </c>
      <c r="N431" s="17">
        <f t="shared" si="71"/>
        <v>-1.562218145555172E-2</v>
      </c>
      <c r="O431" s="6"/>
      <c r="P431" s="6">
        <f t="shared" si="66"/>
        <v>0</v>
      </c>
      <c r="Q431" s="6">
        <f t="shared" si="67"/>
        <v>0</v>
      </c>
      <c r="R431" s="6">
        <v>3316.3</v>
      </c>
      <c r="S431" s="6">
        <v>3751.72</v>
      </c>
      <c r="T431" s="19" t="e">
        <f t="shared" si="72"/>
        <v>#DIV/0!</v>
      </c>
      <c r="U431" s="19">
        <f t="shared" si="73"/>
        <v>-2.2133950540055847E-2</v>
      </c>
    </row>
    <row r="432" spans="1:21">
      <c r="A432" s="4">
        <v>41332</v>
      </c>
      <c r="B432" s="5">
        <v>10.55</v>
      </c>
      <c r="C432" s="5">
        <v>10.53</v>
      </c>
      <c r="D432" s="5">
        <v>5830.05</v>
      </c>
      <c r="E432" s="5">
        <v>6347.71</v>
      </c>
      <c r="F432" s="10">
        <f t="shared" si="68"/>
        <v>6.6921606118546251E-3</v>
      </c>
      <c r="G432" s="10">
        <f t="shared" si="69"/>
        <v>7.8817796563075415E-3</v>
      </c>
      <c r="H432" s="6"/>
      <c r="I432" s="5">
        <v>12.8</v>
      </c>
      <c r="J432" s="5">
        <v>12.8</v>
      </c>
      <c r="K432" s="5">
        <v>5830.05</v>
      </c>
      <c r="L432" s="5">
        <v>6347.71</v>
      </c>
      <c r="M432" s="17">
        <f t="shared" si="70"/>
        <v>7.8740157480317041E-3</v>
      </c>
      <c r="N432" s="17">
        <f t="shared" si="71"/>
        <v>7.8814617094769002E-3</v>
      </c>
      <c r="O432" s="6"/>
      <c r="P432" s="6">
        <f t="shared" si="66"/>
        <v>0</v>
      </c>
      <c r="Q432" s="6">
        <f t="shared" si="67"/>
        <v>0</v>
      </c>
      <c r="R432" s="6">
        <v>3337</v>
      </c>
      <c r="S432" s="6">
        <v>3775.16</v>
      </c>
      <c r="T432" s="19" t="e">
        <f t="shared" si="72"/>
        <v>#DIV/0!</v>
      </c>
      <c r="U432" s="19">
        <f t="shared" si="73"/>
        <v>6.2478010086040037E-3</v>
      </c>
    </row>
    <row r="433" spans="1:21">
      <c r="A433" s="4">
        <v>41333</v>
      </c>
      <c r="B433" s="5">
        <v>10.4</v>
      </c>
      <c r="C433" s="5">
        <v>10.39</v>
      </c>
      <c r="D433" s="5">
        <v>5720.1</v>
      </c>
      <c r="E433" s="5">
        <v>6228.22</v>
      </c>
      <c r="F433" s="10">
        <f t="shared" si="68"/>
        <v>-1.3295346628679816E-2</v>
      </c>
      <c r="G433" s="10">
        <f t="shared" si="69"/>
        <v>-1.8824111372447661E-2</v>
      </c>
      <c r="H433" s="6"/>
      <c r="I433" s="5">
        <v>12.62</v>
      </c>
      <c r="J433" s="5">
        <v>12.62</v>
      </c>
      <c r="K433" s="5">
        <v>5720.1</v>
      </c>
      <c r="L433" s="5">
        <v>6228.22</v>
      </c>
      <c r="M433" s="17">
        <f t="shared" si="70"/>
        <v>-1.4062500000000089E-2</v>
      </c>
      <c r="N433" s="17">
        <f t="shared" si="71"/>
        <v>-1.8859186456376853E-2</v>
      </c>
      <c r="O433" s="6"/>
      <c r="P433" s="6">
        <f t="shared" si="66"/>
        <v>0</v>
      </c>
      <c r="Q433" s="6">
        <f t="shared" si="67"/>
        <v>0</v>
      </c>
      <c r="R433" s="6">
        <v>3267.65</v>
      </c>
      <c r="S433" s="6">
        <v>3696.72</v>
      </c>
      <c r="T433" s="19" t="e">
        <f t="shared" si="72"/>
        <v>#DIV/0!</v>
      </c>
      <c r="U433" s="19">
        <f t="shared" si="73"/>
        <v>-2.0777927293147869E-2</v>
      </c>
    </row>
    <row r="434" spans="1:21">
      <c r="A434" s="4">
        <v>41334</v>
      </c>
      <c r="B434" s="5">
        <v>10.42</v>
      </c>
      <c r="C434" s="5">
        <v>10.41</v>
      </c>
      <c r="D434" s="5">
        <v>5741.04</v>
      </c>
      <c r="E434" s="5">
        <v>6252.72</v>
      </c>
      <c r="F434" s="10">
        <f t="shared" si="68"/>
        <v>1.9249278152069227E-3</v>
      </c>
      <c r="G434" s="10">
        <f t="shared" si="69"/>
        <v>3.9337081862875767E-3</v>
      </c>
      <c r="H434" s="6"/>
      <c r="I434" s="5">
        <v>12.63</v>
      </c>
      <c r="J434" s="5">
        <v>12.62</v>
      </c>
      <c r="K434" s="5">
        <v>5741.04</v>
      </c>
      <c r="L434" s="5">
        <v>6252.72</v>
      </c>
      <c r="M434" s="17">
        <f t="shared" si="70"/>
        <v>0</v>
      </c>
      <c r="N434" s="17">
        <f t="shared" si="71"/>
        <v>3.6607751612733885E-3</v>
      </c>
      <c r="O434" s="6"/>
      <c r="P434" s="6">
        <f t="shared" si="66"/>
        <v>0</v>
      </c>
      <c r="Q434" s="6">
        <f t="shared" si="67"/>
        <v>0</v>
      </c>
      <c r="R434" s="6">
        <v>3268.35</v>
      </c>
      <c r="S434" s="6">
        <v>3697.47</v>
      </c>
      <c r="T434" s="19" t="e">
        <f t="shared" si="72"/>
        <v>#DIV/0!</v>
      </c>
      <c r="U434" s="19">
        <f t="shared" si="73"/>
        <v>2.0288255534639532E-4</v>
      </c>
    </row>
    <row r="435" spans="1:21">
      <c r="A435" s="4">
        <v>41337</v>
      </c>
      <c r="B435" s="5">
        <v>10.38</v>
      </c>
      <c r="C435" s="5">
        <v>10.37</v>
      </c>
      <c r="D435" s="5">
        <v>5711.42</v>
      </c>
      <c r="E435" s="5">
        <v>6220.46</v>
      </c>
      <c r="F435" s="10">
        <f t="shared" si="68"/>
        <v>-3.842459173871382E-3</v>
      </c>
      <c r="G435" s="10">
        <f t="shared" si="69"/>
        <v>-5.159354648856862E-3</v>
      </c>
      <c r="H435" s="6"/>
      <c r="I435" s="5">
        <v>12.6</v>
      </c>
      <c r="J435" s="5">
        <v>12.6</v>
      </c>
      <c r="K435" s="5">
        <v>5711.42</v>
      </c>
      <c r="L435" s="5">
        <v>6220.46</v>
      </c>
      <c r="M435" s="17">
        <f t="shared" si="70"/>
        <v>-1.5847860538826808E-3</v>
      </c>
      <c r="N435" s="17">
        <f t="shared" si="71"/>
        <v>-5.1593439516185446E-3</v>
      </c>
      <c r="O435" s="6"/>
      <c r="P435" s="6">
        <f t="shared" si="66"/>
        <v>0</v>
      </c>
      <c r="Q435" s="6">
        <f t="shared" si="67"/>
        <v>0</v>
      </c>
      <c r="R435" s="6">
        <v>3208.4</v>
      </c>
      <c r="S435" s="6">
        <v>3629.65</v>
      </c>
      <c r="T435" s="19" t="e">
        <f t="shared" si="72"/>
        <v>#DIV/0!</v>
      </c>
      <c r="U435" s="19">
        <f t="shared" si="73"/>
        <v>-1.8342271877797467E-2</v>
      </c>
    </row>
    <row r="436" spans="1:21">
      <c r="A436" s="4">
        <v>41338</v>
      </c>
      <c r="B436" s="5">
        <v>10.52</v>
      </c>
      <c r="C436" s="5">
        <v>10.51</v>
      </c>
      <c r="D436" s="5">
        <v>5799.83</v>
      </c>
      <c r="E436" s="5">
        <v>6316.75</v>
      </c>
      <c r="F436" s="10">
        <f t="shared" si="68"/>
        <v>1.3500482160077265E-2</v>
      </c>
      <c r="G436" s="10">
        <f t="shared" si="69"/>
        <v>1.5479562604694852E-2</v>
      </c>
      <c r="H436" s="6"/>
      <c r="I436" s="5">
        <v>12.77</v>
      </c>
      <c r="J436" s="5">
        <v>12.77</v>
      </c>
      <c r="K436" s="5">
        <v>5799.83</v>
      </c>
      <c r="L436" s="5">
        <v>6316.75</v>
      </c>
      <c r="M436" s="17">
        <f t="shared" si="70"/>
        <v>1.3492063492063444E-2</v>
      </c>
      <c r="N436" s="17">
        <f t="shared" si="71"/>
        <v>1.5479512975757226E-2</v>
      </c>
      <c r="O436" s="6"/>
      <c r="P436" s="6">
        <f t="shared" si="66"/>
        <v>0</v>
      </c>
      <c r="Q436" s="6">
        <f t="shared" si="67"/>
        <v>0</v>
      </c>
      <c r="R436" s="6">
        <v>3273.5</v>
      </c>
      <c r="S436" s="6">
        <v>3703.3</v>
      </c>
      <c r="T436" s="19" t="e">
        <f t="shared" si="72"/>
        <v>#DIV/0!</v>
      </c>
      <c r="U436" s="19">
        <f t="shared" si="73"/>
        <v>2.0291212651357693E-2</v>
      </c>
    </row>
    <row r="437" spans="1:21">
      <c r="A437" s="4">
        <v>41339</v>
      </c>
      <c r="B437" s="5">
        <v>10.56</v>
      </c>
      <c r="C437" s="5">
        <v>10.55</v>
      </c>
      <c r="D437" s="5">
        <v>5838.3</v>
      </c>
      <c r="E437" s="5">
        <v>6358.65</v>
      </c>
      <c r="F437" s="10">
        <f t="shared" si="68"/>
        <v>3.8058991436726863E-3</v>
      </c>
      <c r="G437" s="10">
        <f t="shared" si="69"/>
        <v>6.6331578739067254E-3</v>
      </c>
      <c r="H437" s="6"/>
      <c r="I437" s="5">
        <v>12.82</v>
      </c>
      <c r="J437" s="5">
        <v>12.82</v>
      </c>
      <c r="K437" s="5">
        <v>5838.3</v>
      </c>
      <c r="L437" s="5">
        <v>6358.65</v>
      </c>
      <c r="M437" s="17">
        <f t="shared" si="70"/>
        <v>3.9154267815193489E-3</v>
      </c>
      <c r="N437" s="17">
        <f t="shared" si="71"/>
        <v>6.6329530348303578E-3</v>
      </c>
      <c r="O437" s="6"/>
      <c r="P437" s="6">
        <f t="shared" si="66"/>
        <v>0</v>
      </c>
      <c r="Q437" s="6">
        <f t="shared" si="67"/>
        <v>0</v>
      </c>
      <c r="R437" s="6">
        <v>3318.1</v>
      </c>
      <c r="S437" s="6">
        <v>3753.74</v>
      </c>
      <c r="T437" s="19" t="e">
        <f t="shared" si="72"/>
        <v>#DIV/0!</v>
      </c>
      <c r="U437" s="19">
        <f t="shared" si="73"/>
        <v>1.3620284611022493E-2</v>
      </c>
    </row>
    <row r="438" spans="1:21">
      <c r="A438" s="4">
        <v>41340</v>
      </c>
      <c r="B438" s="5">
        <v>10.64</v>
      </c>
      <c r="C438" s="5">
        <v>10.63</v>
      </c>
      <c r="D438" s="5">
        <v>5881.74</v>
      </c>
      <c r="E438" s="5">
        <v>6406</v>
      </c>
      <c r="F438" s="10">
        <f t="shared" si="68"/>
        <v>7.5829383886256707E-3</v>
      </c>
      <c r="G438" s="10">
        <f t="shared" si="69"/>
        <v>7.4465491889001978E-3</v>
      </c>
      <c r="H438" s="6"/>
      <c r="I438" s="5">
        <v>12.91</v>
      </c>
      <c r="J438" s="5">
        <v>12.91</v>
      </c>
      <c r="K438" s="5">
        <v>5881.74</v>
      </c>
      <c r="L438" s="5">
        <v>6406</v>
      </c>
      <c r="M438" s="17">
        <f t="shared" si="70"/>
        <v>7.0202808112325155E-3</v>
      </c>
      <c r="N438" s="17">
        <f t="shared" si="71"/>
        <v>7.4405220697804086E-3</v>
      </c>
      <c r="O438" s="6"/>
      <c r="P438" s="6">
        <f t="shared" si="66"/>
        <v>0</v>
      </c>
      <c r="Q438" s="6">
        <f t="shared" si="67"/>
        <v>0</v>
      </c>
      <c r="R438" s="6">
        <v>3338.55</v>
      </c>
      <c r="S438" s="6">
        <v>3777.29</v>
      </c>
      <c r="T438" s="19" t="e">
        <f t="shared" si="72"/>
        <v>#DIV/0!</v>
      </c>
      <c r="U438" s="19">
        <f t="shared" si="73"/>
        <v>6.2737429869943462E-3</v>
      </c>
    </row>
    <row r="439" spans="1:21">
      <c r="A439" s="4">
        <v>41341</v>
      </c>
      <c r="B439" s="5">
        <v>10.8</v>
      </c>
      <c r="C439" s="5">
        <v>10.78</v>
      </c>
      <c r="D439" s="5">
        <v>5962.08</v>
      </c>
      <c r="E439" s="5">
        <v>6493.5</v>
      </c>
      <c r="F439" s="10">
        <f t="shared" si="68"/>
        <v>1.4111006585136199E-2</v>
      </c>
      <c r="G439" s="10">
        <f t="shared" si="69"/>
        <v>1.3659069622229181E-2</v>
      </c>
      <c r="H439" s="6"/>
      <c r="I439" s="5">
        <v>13.11</v>
      </c>
      <c r="J439" s="5">
        <v>13.11</v>
      </c>
      <c r="K439" s="5">
        <v>5962.08</v>
      </c>
      <c r="L439" s="5">
        <v>6493.5</v>
      </c>
      <c r="M439" s="17">
        <f t="shared" si="70"/>
        <v>1.5491866769945739E-2</v>
      </c>
      <c r="N439" s="17">
        <f t="shared" si="71"/>
        <v>1.3659223291067057E-2</v>
      </c>
      <c r="O439" s="6"/>
      <c r="P439" s="6">
        <f t="shared" si="66"/>
        <v>0</v>
      </c>
      <c r="Q439" s="6">
        <f t="shared" si="67"/>
        <v>0</v>
      </c>
      <c r="R439" s="6">
        <v>3371.35</v>
      </c>
      <c r="S439" s="6">
        <v>3814.38</v>
      </c>
      <c r="T439" s="19" t="e">
        <f t="shared" si="72"/>
        <v>#DIV/0!</v>
      </c>
      <c r="U439" s="19">
        <f t="shared" si="73"/>
        <v>9.8192090096338447E-3</v>
      </c>
    </row>
    <row r="440" spans="1:21">
      <c r="A440" s="4">
        <v>41344</v>
      </c>
      <c r="B440" s="5">
        <v>10.82</v>
      </c>
      <c r="C440" s="5">
        <v>10.81</v>
      </c>
      <c r="D440" s="5">
        <v>5955.96</v>
      </c>
      <c r="E440" s="5">
        <v>6486.83</v>
      </c>
      <c r="F440" s="10">
        <f t="shared" si="68"/>
        <v>2.7829313543601408E-3</v>
      </c>
      <c r="G440" s="10">
        <f t="shared" si="69"/>
        <v>-1.0271810271810233E-3</v>
      </c>
      <c r="H440" s="6"/>
      <c r="I440" s="5">
        <v>13.15</v>
      </c>
      <c r="J440" s="5">
        <v>13.15</v>
      </c>
      <c r="K440" s="5">
        <v>5955.96</v>
      </c>
      <c r="L440" s="5">
        <v>6486.83</v>
      </c>
      <c r="M440" s="17">
        <f t="shared" si="70"/>
        <v>3.0511060259343914E-3</v>
      </c>
      <c r="N440" s="17">
        <f t="shared" si="71"/>
        <v>-1.0264874003703683E-3</v>
      </c>
      <c r="O440" s="6"/>
      <c r="P440" s="6">
        <f t="shared" si="66"/>
        <v>0</v>
      </c>
      <c r="Q440" s="6">
        <f t="shared" si="67"/>
        <v>0</v>
      </c>
      <c r="R440" s="6">
        <v>3379.95</v>
      </c>
      <c r="S440" s="6">
        <v>3824.09</v>
      </c>
      <c r="T440" s="19" t="e">
        <f t="shared" si="72"/>
        <v>#DIV/0!</v>
      </c>
      <c r="U440" s="19">
        <f t="shared" si="73"/>
        <v>2.5456299582107267E-3</v>
      </c>
    </row>
    <row r="441" spans="1:21">
      <c r="A441" s="4">
        <v>41345</v>
      </c>
      <c r="B441" s="5">
        <v>10.76</v>
      </c>
      <c r="C441" s="5">
        <v>10.74</v>
      </c>
      <c r="D441" s="5">
        <v>5926.23</v>
      </c>
      <c r="E441" s="5">
        <v>6454.45</v>
      </c>
      <c r="F441" s="10">
        <f t="shared" si="68"/>
        <v>-6.4754856614246403E-3</v>
      </c>
      <c r="G441" s="10">
        <f t="shared" si="69"/>
        <v>-4.9916523170794314E-3</v>
      </c>
      <c r="H441" s="6"/>
      <c r="I441" s="5">
        <v>13.08</v>
      </c>
      <c r="J441" s="5">
        <v>13.08</v>
      </c>
      <c r="K441" s="5">
        <v>5926.23</v>
      </c>
      <c r="L441" s="5">
        <v>6454.45</v>
      </c>
      <c r="M441" s="17">
        <f t="shared" si="70"/>
        <v>-5.3231939163498332E-3</v>
      </c>
      <c r="N441" s="17">
        <f t="shared" si="71"/>
        <v>-4.9916386275261626E-3</v>
      </c>
      <c r="O441" s="6"/>
      <c r="P441" s="6">
        <f t="shared" si="66"/>
        <v>0</v>
      </c>
      <c r="Q441" s="6">
        <f t="shared" si="67"/>
        <v>0</v>
      </c>
      <c r="R441" s="6">
        <v>3361.45</v>
      </c>
      <c r="S441" s="6">
        <v>3803.2</v>
      </c>
      <c r="T441" s="19" t="e">
        <f t="shared" si="72"/>
        <v>#DIV/0!</v>
      </c>
      <c r="U441" s="19">
        <f t="shared" si="73"/>
        <v>-5.4627375401730127E-3</v>
      </c>
    </row>
    <row r="442" spans="1:21">
      <c r="A442" s="4">
        <v>41346</v>
      </c>
      <c r="B442" s="5">
        <v>10.67</v>
      </c>
      <c r="C442" s="5">
        <v>10.66</v>
      </c>
      <c r="D442" s="5">
        <v>5858.9</v>
      </c>
      <c r="E442" s="5">
        <v>6381.12</v>
      </c>
      <c r="F442" s="10">
        <f t="shared" si="68"/>
        <v>-7.4487895716945918E-3</v>
      </c>
      <c r="G442" s="10">
        <f t="shared" si="69"/>
        <v>-1.1361153932558099E-2</v>
      </c>
      <c r="H442" s="6"/>
      <c r="I442" s="5">
        <v>12.97</v>
      </c>
      <c r="J442" s="5">
        <v>12.97</v>
      </c>
      <c r="K442" s="5">
        <v>5858.9</v>
      </c>
      <c r="L442" s="5">
        <v>6381.12</v>
      </c>
      <c r="M442" s="17">
        <f t="shared" si="70"/>
        <v>-8.4097859327216806E-3</v>
      </c>
      <c r="N442" s="17">
        <f t="shared" si="71"/>
        <v>-1.1361354520496136E-2</v>
      </c>
      <c r="O442" s="6"/>
      <c r="P442" s="6">
        <f t="shared" si="66"/>
        <v>0</v>
      </c>
      <c r="Q442" s="6">
        <f t="shared" si="67"/>
        <v>0</v>
      </c>
      <c r="R442" s="6">
        <v>3317.3</v>
      </c>
      <c r="S442" s="6">
        <v>3753.24</v>
      </c>
      <c r="T442" s="19" t="e">
        <f t="shared" si="72"/>
        <v>#DIV/0!</v>
      </c>
      <c r="U442" s="19">
        <f t="shared" si="73"/>
        <v>-1.3136306268405562E-2</v>
      </c>
    </row>
    <row r="443" spans="1:21">
      <c r="A443" s="4">
        <v>41347</v>
      </c>
      <c r="B443" s="5">
        <v>10.76</v>
      </c>
      <c r="C443" s="5">
        <v>10.74</v>
      </c>
      <c r="D443" s="5">
        <v>5921.02</v>
      </c>
      <c r="E443" s="5">
        <v>6448.78</v>
      </c>
      <c r="F443" s="10">
        <f t="shared" si="68"/>
        <v>7.5046904315196894E-3</v>
      </c>
      <c r="G443" s="10">
        <f t="shared" si="69"/>
        <v>1.0603154305200313E-2</v>
      </c>
      <c r="H443" s="6"/>
      <c r="I443" s="5">
        <v>13.09</v>
      </c>
      <c r="J443" s="5">
        <v>13.09</v>
      </c>
      <c r="K443" s="5">
        <v>5921.02</v>
      </c>
      <c r="L443" s="5">
        <v>6448.78</v>
      </c>
      <c r="M443" s="17">
        <f t="shared" si="70"/>
        <v>9.2521202775635025E-3</v>
      </c>
      <c r="N443" s="17">
        <f t="shared" si="71"/>
        <v>1.0602672856679707E-2</v>
      </c>
      <c r="O443" s="6"/>
      <c r="P443" s="6">
        <f t="shared" si="66"/>
        <v>0</v>
      </c>
      <c r="Q443" s="6">
        <f t="shared" si="67"/>
        <v>0</v>
      </c>
      <c r="R443" s="6">
        <v>3321.35</v>
      </c>
      <c r="S443" s="6">
        <v>3757.8</v>
      </c>
      <c r="T443" s="19" t="e">
        <f t="shared" si="72"/>
        <v>#DIV/0!</v>
      </c>
      <c r="U443" s="19">
        <f t="shared" si="73"/>
        <v>1.2149502829557068E-3</v>
      </c>
    </row>
    <row r="444" spans="1:21">
      <c r="A444" s="4">
        <v>41348</v>
      </c>
      <c r="B444" s="5">
        <v>10.71</v>
      </c>
      <c r="C444" s="5">
        <v>10.7</v>
      </c>
      <c r="D444" s="5">
        <v>5887.09</v>
      </c>
      <c r="E444" s="5">
        <v>6411.83</v>
      </c>
      <c r="F444" s="10">
        <f t="shared" si="68"/>
        <v>-3.7243947858474069E-3</v>
      </c>
      <c r="G444" s="10">
        <f t="shared" si="69"/>
        <v>-5.7297659402243406E-3</v>
      </c>
      <c r="H444" s="6"/>
      <c r="I444" s="5">
        <v>13.07</v>
      </c>
      <c r="J444" s="5">
        <v>13.07</v>
      </c>
      <c r="K444" s="5">
        <v>5887.09</v>
      </c>
      <c r="L444" s="5">
        <v>6411.83</v>
      </c>
      <c r="M444" s="17">
        <f t="shared" si="70"/>
        <v>-1.5278838808250317E-3</v>
      </c>
      <c r="N444" s="17">
        <f t="shared" si="71"/>
        <v>-5.7304315810452477E-3</v>
      </c>
      <c r="O444" s="6"/>
      <c r="P444" s="6">
        <f t="shared" si="66"/>
        <v>0</v>
      </c>
      <c r="Q444" s="6">
        <f t="shared" si="67"/>
        <v>0</v>
      </c>
      <c r="R444" s="6">
        <v>3302.6</v>
      </c>
      <c r="S444" s="6">
        <v>3736.58</v>
      </c>
      <c r="T444" s="19" t="e">
        <f t="shared" si="72"/>
        <v>#DIV/0!</v>
      </c>
      <c r="U444" s="19">
        <f t="shared" si="73"/>
        <v>-5.6469210708394169E-3</v>
      </c>
    </row>
    <row r="445" spans="1:21">
      <c r="A445" s="4">
        <v>41351</v>
      </c>
      <c r="B445" s="5">
        <v>10.68</v>
      </c>
      <c r="C445" s="5">
        <v>10.66</v>
      </c>
      <c r="D445" s="5">
        <v>5845.47</v>
      </c>
      <c r="E445" s="5">
        <v>6368.18</v>
      </c>
      <c r="F445" s="10">
        <f t="shared" si="68"/>
        <v>-3.7383177570092796E-3</v>
      </c>
      <c r="G445" s="10">
        <f t="shared" si="69"/>
        <v>-6.8077288387246027E-3</v>
      </c>
      <c r="H445" s="6"/>
      <c r="I445" s="5">
        <v>13.01</v>
      </c>
      <c r="J445" s="5">
        <v>13.01</v>
      </c>
      <c r="K445" s="5">
        <v>5845.47</v>
      </c>
      <c r="L445" s="5">
        <v>6368.18</v>
      </c>
      <c r="M445" s="17">
        <f t="shared" si="70"/>
        <v>-4.5906656465187767E-3</v>
      </c>
      <c r="N445" s="17">
        <f t="shared" si="71"/>
        <v>-7.0697067651419587E-3</v>
      </c>
      <c r="O445" s="6"/>
      <c r="P445" s="6">
        <f t="shared" si="66"/>
        <v>0</v>
      </c>
      <c r="Q445" s="6">
        <f t="shared" si="67"/>
        <v>0</v>
      </c>
      <c r="R445" s="6">
        <v>3279.3</v>
      </c>
      <c r="S445" s="6">
        <v>3710.22</v>
      </c>
      <c r="T445" s="19" t="e">
        <f t="shared" si="72"/>
        <v>#DIV/0!</v>
      </c>
      <c r="U445" s="19">
        <f t="shared" si="73"/>
        <v>-7.0545793211974628E-3</v>
      </c>
    </row>
    <row r="446" spans="1:21">
      <c r="A446" s="4">
        <v>41352</v>
      </c>
      <c r="B446" s="5">
        <v>10.55</v>
      </c>
      <c r="C446" s="5">
        <v>10.53</v>
      </c>
      <c r="D446" s="5">
        <v>5751.2</v>
      </c>
      <c r="E446" s="5">
        <v>6265.48</v>
      </c>
      <c r="F446" s="10">
        <f t="shared" si="68"/>
        <v>-1.2195121951219634E-2</v>
      </c>
      <c r="G446" s="10">
        <f t="shared" si="69"/>
        <v>-1.6127056710080523E-2</v>
      </c>
      <c r="H446" s="6"/>
      <c r="I446" s="5">
        <v>12.82</v>
      </c>
      <c r="J446" s="5">
        <v>12.82</v>
      </c>
      <c r="K446" s="5">
        <v>5751.2</v>
      </c>
      <c r="L446" s="5">
        <v>6265.48</v>
      </c>
      <c r="M446" s="17">
        <f t="shared" si="70"/>
        <v>-1.4604150653343528E-2</v>
      </c>
      <c r="N446" s="17">
        <f t="shared" si="71"/>
        <v>-1.6127018015660077E-2</v>
      </c>
      <c r="O446" s="6"/>
      <c r="P446" s="6">
        <f t="shared" si="66"/>
        <v>0</v>
      </c>
      <c r="Q446" s="6">
        <f t="shared" si="67"/>
        <v>0</v>
      </c>
      <c r="R446" s="6">
        <v>3225.15</v>
      </c>
      <c r="S446" s="6">
        <v>3648.94</v>
      </c>
      <c r="T446" s="19" t="e">
        <f t="shared" si="72"/>
        <v>#DIV/0!</v>
      </c>
      <c r="U446" s="19">
        <f t="shared" si="73"/>
        <v>-1.6516540798119705E-2</v>
      </c>
    </row>
    <row r="447" spans="1:21">
      <c r="A447" s="4">
        <v>41353</v>
      </c>
      <c r="B447" s="5">
        <v>10.44</v>
      </c>
      <c r="C447" s="5">
        <v>10.42</v>
      </c>
      <c r="D447" s="5">
        <v>5692.99</v>
      </c>
      <c r="E447" s="5">
        <v>6202.06</v>
      </c>
      <c r="F447" s="10">
        <f t="shared" si="68"/>
        <v>-1.0446343779677014E-2</v>
      </c>
      <c r="G447" s="10">
        <f t="shared" si="69"/>
        <v>-1.0122129509630429E-2</v>
      </c>
      <c r="H447" s="6"/>
      <c r="I447" s="5">
        <v>12.69</v>
      </c>
      <c r="J447" s="5">
        <v>12.68</v>
      </c>
      <c r="K447" s="5">
        <v>5692.99</v>
      </c>
      <c r="L447" s="5">
        <v>6202.06</v>
      </c>
      <c r="M447" s="17">
        <f t="shared" si="70"/>
        <v>-1.0920436817472789E-2</v>
      </c>
      <c r="N447" s="17">
        <f t="shared" si="71"/>
        <v>-1.0121365975796381E-2</v>
      </c>
      <c r="O447" s="6"/>
      <c r="P447" s="6">
        <f t="shared" si="66"/>
        <v>0</v>
      </c>
      <c r="Q447" s="6">
        <f t="shared" si="67"/>
        <v>0</v>
      </c>
      <c r="R447" s="6">
        <v>3152.5</v>
      </c>
      <c r="S447" s="6">
        <v>3566.79</v>
      </c>
      <c r="T447" s="19" t="e">
        <f t="shared" si="72"/>
        <v>#DIV/0!</v>
      </c>
      <c r="U447" s="19">
        <f t="shared" si="73"/>
        <v>-2.2513387449505928E-2</v>
      </c>
    </row>
    <row r="448" spans="1:21">
      <c r="A448" s="4">
        <v>41354</v>
      </c>
      <c r="B448" s="5">
        <v>10.43</v>
      </c>
      <c r="C448" s="5">
        <v>10.42</v>
      </c>
      <c r="D448" s="5">
        <v>5651.86</v>
      </c>
      <c r="E448" s="5">
        <v>6157.74</v>
      </c>
      <c r="F448" s="10">
        <f t="shared" si="68"/>
        <v>0</v>
      </c>
      <c r="G448" s="10">
        <f t="shared" si="69"/>
        <v>-7.1460127764001458E-3</v>
      </c>
      <c r="H448" s="6"/>
      <c r="I448" s="5">
        <v>12.66</v>
      </c>
      <c r="J448" s="5">
        <v>12.65</v>
      </c>
      <c r="K448" s="5">
        <v>5651.86</v>
      </c>
      <c r="L448" s="5">
        <v>6157.74</v>
      </c>
      <c r="M448" s="17">
        <f t="shared" si="70"/>
        <v>-2.3659305993690705E-3</v>
      </c>
      <c r="N448" s="17">
        <f t="shared" si="71"/>
        <v>-7.224674555901256E-3</v>
      </c>
      <c r="O448" s="6"/>
      <c r="P448" s="6">
        <f t="shared" si="66"/>
        <v>0</v>
      </c>
      <c r="Q448" s="6">
        <f t="shared" si="67"/>
        <v>0</v>
      </c>
      <c r="R448" s="6">
        <v>3107.65</v>
      </c>
      <c r="S448" s="6">
        <v>3516.01</v>
      </c>
      <c r="T448" s="19" t="e">
        <f t="shared" si="72"/>
        <v>#DIV/0!</v>
      </c>
      <c r="U448" s="19">
        <f t="shared" si="73"/>
        <v>-1.4236890873866925E-2</v>
      </c>
    </row>
    <row r="449" spans="1:21">
      <c r="A449" s="4">
        <v>41355</v>
      </c>
      <c r="B449" s="5">
        <v>10.39</v>
      </c>
      <c r="C449" s="5">
        <v>10.38</v>
      </c>
      <c r="D449" s="5">
        <v>5641.78</v>
      </c>
      <c r="E449" s="5">
        <v>6149.11</v>
      </c>
      <c r="F449" s="10">
        <f t="shared" si="68"/>
        <v>-3.8387715930900956E-3</v>
      </c>
      <c r="G449" s="10">
        <f t="shared" si="69"/>
        <v>-1.4014882083361879E-3</v>
      </c>
      <c r="H449" s="6"/>
      <c r="I449" s="5">
        <v>12.62</v>
      </c>
      <c r="J449" s="5">
        <v>12.61</v>
      </c>
      <c r="K449" s="5">
        <v>5641.78</v>
      </c>
      <c r="L449" s="5">
        <v>6149.11</v>
      </c>
      <c r="M449" s="17">
        <f t="shared" si="70"/>
        <v>-3.1620553359684722E-3</v>
      </c>
      <c r="N449" s="17">
        <f t="shared" si="71"/>
        <v>-1.7834836673236154E-3</v>
      </c>
      <c r="O449" s="6"/>
      <c r="P449" s="6">
        <f t="shared" si="66"/>
        <v>0</v>
      </c>
      <c r="Q449" s="6">
        <f t="shared" si="67"/>
        <v>0</v>
      </c>
      <c r="R449" s="6">
        <v>3089.55</v>
      </c>
      <c r="S449" s="6">
        <v>3495.52</v>
      </c>
      <c r="T449" s="19" t="e">
        <f t="shared" si="72"/>
        <v>#DIV/0!</v>
      </c>
      <c r="U449" s="19">
        <f t="shared" si="73"/>
        <v>-5.8276284765971242E-3</v>
      </c>
    </row>
    <row r="450" spans="1:21">
      <c r="A450" s="4">
        <v>41358</v>
      </c>
      <c r="B450" s="5">
        <v>10.35</v>
      </c>
      <c r="C450" s="5">
        <v>10.34</v>
      </c>
      <c r="D450" s="5">
        <v>5624.15</v>
      </c>
      <c r="E450" s="5">
        <v>6129.89</v>
      </c>
      <c r="F450" s="10">
        <f t="shared" si="68"/>
        <v>-3.8535645472062008E-3</v>
      </c>
      <c r="G450" s="10">
        <f t="shared" si="69"/>
        <v>-3.1256555826777443E-3</v>
      </c>
      <c r="H450" s="6"/>
      <c r="I450" s="5">
        <v>12.6</v>
      </c>
      <c r="J450" s="5">
        <v>12.59</v>
      </c>
      <c r="K450" s="5">
        <v>5624.15</v>
      </c>
      <c r="L450" s="5">
        <v>6129.89</v>
      </c>
      <c r="M450" s="17">
        <f t="shared" si="70"/>
        <v>-1.5860428231562196E-3</v>
      </c>
      <c r="N450" s="17">
        <f t="shared" si="71"/>
        <v>-3.1249002974238493E-3</v>
      </c>
      <c r="O450" s="6"/>
      <c r="P450" s="6">
        <f t="shared" si="66"/>
        <v>0</v>
      </c>
      <c r="Q450" s="6">
        <f t="shared" si="67"/>
        <v>0</v>
      </c>
      <c r="R450" s="6">
        <v>3088.45</v>
      </c>
      <c r="S450" s="6">
        <v>3494.3</v>
      </c>
      <c r="T450" s="19" t="e">
        <f t="shared" si="72"/>
        <v>#DIV/0!</v>
      </c>
      <c r="U450" s="19">
        <f t="shared" si="73"/>
        <v>-3.4901817183130568E-4</v>
      </c>
    </row>
    <row r="451" spans="1:21">
      <c r="A451" s="4">
        <v>41359</v>
      </c>
      <c r="B451" s="5">
        <v>10.39</v>
      </c>
      <c r="C451" s="5">
        <v>10.37</v>
      </c>
      <c r="D451" s="5">
        <v>5627.48</v>
      </c>
      <c r="E451" s="5">
        <v>6133.52</v>
      </c>
      <c r="F451" s="10">
        <f t="shared" si="68"/>
        <v>2.9013539651836506E-3</v>
      </c>
      <c r="G451" s="10">
        <f t="shared" si="69"/>
        <v>5.9218028382246324E-4</v>
      </c>
      <c r="H451" s="6"/>
      <c r="I451" s="5">
        <v>12.64</v>
      </c>
      <c r="J451" s="5">
        <v>12.63</v>
      </c>
      <c r="K451" s="5">
        <v>5627.48</v>
      </c>
      <c r="L451" s="5">
        <v>6133.52</v>
      </c>
      <c r="M451" s="17">
        <f t="shared" si="70"/>
        <v>3.1771247021445959E-3</v>
      </c>
      <c r="N451" s="17">
        <f t="shared" si="71"/>
        <v>5.9208947129785194E-4</v>
      </c>
      <c r="O451" s="6"/>
      <c r="P451" s="6">
        <f t="shared" ref="P451:P514" si="74">P450</f>
        <v>0</v>
      </c>
      <c r="Q451" s="6">
        <f t="shared" ref="Q451:Q514" si="75">Q450</f>
        <v>0</v>
      </c>
      <c r="R451" s="6">
        <v>3085.9</v>
      </c>
      <c r="S451" s="6">
        <v>3493.52</v>
      </c>
      <c r="T451" s="19" t="e">
        <f t="shared" si="72"/>
        <v>#DIV/0!</v>
      </c>
      <c r="U451" s="19">
        <f t="shared" si="73"/>
        <v>-2.2322067366864484E-4</v>
      </c>
    </row>
    <row r="452" spans="1:21">
      <c r="A452" s="4">
        <v>41361</v>
      </c>
      <c r="B452" s="5">
        <v>10.49</v>
      </c>
      <c r="C452" s="5">
        <v>10.47</v>
      </c>
      <c r="D452" s="5">
        <v>5678.7</v>
      </c>
      <c r="E452" s="5">
        <v>6189.35</v>
      </c>
      <c r="F452" s="10">
        <f t="shared" ref="F452:F515" si="76">C452/C451-1</f>
        <v>9.6432015429124274E-3</v>
      </c>
      <c r="G452" s="10">
        <f t="shared" ref="G452:G515" si="77">E452/E451-1</f>
        <v>9.1024403605106663E-3</v>
      </c>
      <c r="H452" s="6"/>
      <c r="I452" s="5">
        <v>12.77</v>
      </c>
      <c r="J452" s="5">
        <v>12.77</v>
      </c>
      <c r="K452" s="5">
        <v>5678.7</v>
      </c>
      <c r="L452" s="5">
        <v>6189.35</v>
      </c>
      <c r="M452" s="17">
        <f t="shared" ref="M452:M515" si="78">J452/J451-1</f>
        <v>1.1084718923198622E-2</v>
      </c>
      <c r="N452" s="17">
        <f t="shared" ref="N452:N515" si="79">K452/K451-1</f>
        <v>9.1017649107594245E-3</v>
      </c>
      <c r="O452" s="6"/>
      <c r="P452" s="6">
        <f t="shared" si="74"/>
        <v>0</v>
      </c>
      <c r="Q452" s="6">
        <f t="shared" si="75"/>
        <v>0</v>
      </c>
      <c r="R452" s="6">
        <v>3133.65</v>
      </c>
      <c r="S452" s="6">
        <v>3547.55</v>
      </c>
      <c r="T452" s="19" t="e">
        <f t="shared" ref="T452:T515" si="80">Q452/Q451-1</f>
        <v>#DIV/0!</v>
      </c>
      <c r="U452" s="19">
        <f t="shared" ref="U452:U515" si="81">S452/S451-1</f>
        <v>1.5465776637889617E-2</v>
      </c>
    </row>
    <row r="453" spans="1:21">
      <c r="A453" s="4">
        <v>41365</v>
      </c>
      <c r="B453" s="5">
        <v>10.51</v>
      </c>
      <c r="C453" s="5">
        <v>10.49</v>
      </c>
      <c r="D453" s="5">
        <v>5700.58</v>
      </c>
      <c r="E453" s="5">
        <v>6213.2</v>
      </c>
      <c r="F453" s="10">
        <f t="shared" si="76"/>
        <v>1.9102196752625034E-3</v>
      </c>
      <c r="G453" s="10">
        <f t="shared" si="77"/>
        <v>3.8533933288631417E-3</v>
      </c>
      <c r="H453" s="6"/>
      <c r="I453" s="5">
        <v>12.79</v>
      </c>
      <c r="J453" s="5">
        <v>12.79</v>
      </c>
      <c r="K453" s="5">
        <v>5700.58</v>
      </c>
      <c r="L453" s="5">
        <v>6213.2</v>
      </c>
      <c r="M453" s="17">
        <f t="shared" si="78"/>
        <v>1.5661707126075619E-3</v>
      </c>
      <c r="N453" s="17">
        <f t="shared" si="79"/>
        <v>3.8529945233944929E-3</v>
      </c>
      <c r="O453" s="6"/>
      <c r="P453" s="6">
        <f t="shared" si="74"/>
        <v>0</v>
      </c>
      <c r="Q453" s="6">
        <f t="shared" si="75"/>
        <v>0</v>
      </c>
      <c r="R453" s="6">
        <v>3203.45</v>
      </c>
      <c r="S453" s="6">
        <v>3626.58</v>
      </c>
      <c r="T453" s="19" t="e">
        <f t="shared" si="80"/>
        <v>#DIV/0!</v>
      </c>
      <c r="U453" s="19">
        <f t="shared" si="81"/>
        <v>2.2277346337613135E-2</v>
      </c>
    </row>
    <row r="454" spans="1:21">
      <c r="A454" s="4">
        <v>41366</v>
      </c>
      <c r="B454" s="5">
        <v>10.59</v>
      </c>
      <c r="C454" s="5">
        <v>10.57</v>
      </c>
      <c r="D454" s="5">
        <v>5756.67</v>
      </c>
      <c r="E454" s="5">
        <v>6274.33</v>
      </c>
      <c r="F454" s="10">
        <f t="shared" si="76"/>
        <v>7.6263107721639134E-3</v>
      </c>
      <c r="G454" s="10">
        <f t="shared" si="77"/>
        <v>9.8387304448592783E-3</v>
      </c>
      <c r="H454" s="6"/>
      <c r="I454" s="5">
        <v>12.89</v>
      </c>
      <c r="J454" s="5">
        <v>12.88</v>
      </c>
      <c r="K454" s="5">
        <v>5756.67</v>
      </c>
      <c r="L454" s="5">
        <v>6274.33</v>
      </c>
      <c r="M454" s="17">
        <f t="shared" si="78"/>
        <v>7.0367474589523304E-3</v>
      </c>
      <c r="N454" s="17">
        <f t="shared" si="79"/>
        <v>9.8393496802080538E-3</v>
      </c>
      <c r="O454" s="6"/>
      <c r="P454" s="6">
        <f t="shared" si="74"/>
        <v>0</v>
      </c>
      <c r="Q454" s="6">
        <f t="shared" si="75"/>
        <v>0</v>
      </c>
      <c r="R454" s="6">
        <v>3271.6</v>
      </c>
      <c r="S454" s="6">
        <v>3703.74</v>
      </c>
      <c r="T454" s="19" t="e">
        <f t="shared" si="80"/>
        <v>#DIV/0!</v>
      </c>
      <c r="U454" s="19">
        <f t="shared" si="81"/>
        <v>2.1276243733765687E-2</v>
      </c>
    </row>
    <row r="455" spans="1:21">
      <c r="A455" s="4">
        <v>41367</v>
      </c>
      <c r="B455" s="5">
        <v>10.51</v>
      </c>
      <c r="C455" s="5">
        <v>10.49</v>
      </c>
      <c r="D455" s="5">
        <v>5684.32</v>
      </c>
      <c r="E455" s="5">
        <v>6195.47</v>
      </c>
      <c r="F455" s="10">
        <f t="shared" si="76"/>
        <v>-7.5685903500473106E-3</v>
      </c>
      <c r="G455" s="10">
        <f t="shared" si="77"/>
        <v>-1.2568672671026127E-2</v>
      </c>
      <c r="H455" s="6"/>
      <c r="I455" s="5">
        <v>12.78</v>
      </c>
      <c r="J455" s="5">
        <v>12.78</v>
      </c>
      <c r="K455" s="5">
        <v>5684.32</v>
      </c>
      <c r="L455" s="5">
        <v>6195.47</v>
      </c>
      <c r="M455" s="17">
        <f t="shared" si="78"/>
        <v>-7.763975155279601E-3</v>
      </c>
      <c r="N455" s="17">
        <f t="shared" si="79"/>
        <v>-1.256802978110616E-2</v>
      </c>
      <c r="O455" s="6"/>
      <c r="P455" s="6">
        <f t="shared" si="74"/>
        <v>0</v>
      </c>
      <c r="Q455" s="6">
        <f t="shared" si="75"/>
        <v>0</v>
      </c>
      <c r="R455" s="6">
        <v>3240.5</v>
      </c>
      <c r="S455" s="6">
        <v>3668.52</v>
      </c>
      <c r="T455" s="19" t="e">
        <f t="shared" si="80"/>
        <v>#DIV/0!</v>
      </c>
      <c r="U455" s="19">
        <f t="shared" si="81"/>
        <v>-9.5093068087932497E-3</v>
      </c>
    </row>
    <row r="456" spans="1:21">
      <c r="A456" s="4">
        <v>41368</v>
      </c>
      <c r="B456" s="5">
        <v>10.33</v>
      </c>
      <c r="C456" s="5">
        <v>10.31</v>
      </c>
      <c r="D456" s="5">
        <v>5587.41</v>
      </c>
      <c r="E456" s="5">
        <v>6090.01</v>
      </c>
      <c r="F456" s="10">
        <f t="shared" si="76"/>
        <v>-1.7159199237368861E-2</v>
      </c>
      <c r="G456" s="10">
        <f t="shared" si="77"/>
        <v>-1.7022114544982037E-2</v>
      </c>
      <c r="H456" s="6"/>
      <c r="I456" s="5">
        <v>12.58</v>
      </c>
      <c r="J456" s="5">
        <v>12.57</v>
      </c>
      <c r="K456" s="5">
        <v>5587.41</v>
      </c>
      <c r="L456" s="5">
        <v>6090.01</v>
      </c>
      <c r="M456" s="17">
        <f t="shared" si="78"/>
        <v>-1.6431924882629012E-2</v>
      </c>
      <c r="N456" s="17">
        <f t="shared" si="79"/>
        <v>-1.7048653137050618E-2</v>
      </c>
      <c r="O456" s="6"/>
      <c r="P456" s="6">
        <f t="shared" si="74"/>
        <v>0</v>
      </c>
      <c r="Q456" s="6">
        <f t="shared" si="75"/>
        <v>0</v>
      </c>
      <c r="R456" s="6">
        <v>3172.9</v>
      </c>
      <c r="S456" s="6">
        <v>3591.98</v>
      </c>
      <c r="T456" s="19" t="e">
        <f t="shared" si="80"/>
        <v>#DIV/0!</v>
      </c>
      <c r="U456" s="19">
        <f t="shared" si="81"/>
        <v>-2.086399965108543E-2</v>
      </c>
    </row>
    <row r="457" spans="1:21">
      <c r="A457" s="4">
        <v>41369</v>
      </c>
      <c r="B457" s="5">
        <v>10.28</v>
      </c>
      <c r="C457" s="5">
        <v>10.26</v>
      </c>
      <c r="D457" s="5">
        <v>5569.58</v>
      </c>
      <c r="E457" s="5">
        <v>6070.58</v>
      </c>
      <c r="F457" s="10">
        <f t="shared" si="76"/>
        <v>-4.8496605237634549E-3</v>
      </c>
      <c r="G457" s="10">
        <f t="shared" si="77"/>
        <v>-3.1904709516076268E-3</v>
      </c>
      <c r="H457" s="6"/>
      <c r="I457" s="5">
        <v>12.52</v>
      </c>
      <c r="J457" s="5">
        <v>12.51</v>
      </c>
      <c r="K457" s="5">
        <v>5569.58</v>
      </c>
      <c r="L457" s="5">
        <v>6070.58</v>
      </c>
      <c r="M457" s="17">
        <f t="shared" si="78"/>
        <v>-4.7732696897374582E-3</v>
      </c>
      <c r="N457" s="17">
        <f t="shared" si="79"/>
        <v>-3.1911028544531206E-3</v>
      </c>
      <c r="O457" s="6"/>
      <c r="P457" s="6">
        <f t="shared" si="74"/>
        <v>0</v>
      </c>
      <c r="Q457" s="6">
        <f t="shared" si="75"/>
        <v>0</v>
      </c>
      <c r="R457" s="6">
        <v>3176.65</v>
      </c>
      <c r="S457" s="6">
        <v>3596.23</v>
      </c>
      <c r="T457" s="19" t="e">
        <f t="shared" si="80"/>
        <v>#DIV/0!</v>
      </c>
      <c r="U457" s="19">
        <f t="shared" si="81"/>
        <v>1.1831914431594814E-3</v>
      </c>
    </row>
    <row r="458" spans="1:21">
      <c r="A458" s="4">
        <v>41372</v>
      </c>
      <c r="B458" s="5">
        <v>10.26</v>
      </c>
      <c r="C458" s="5">
        <v>10.24</v>
      </c>
      <c r="D458" s="5">
        <v>5565.11</v>
      </c>
      <c r="E458" s="5">
        <v>6065.71</v>
      </c>
      <c r="F458" s="10">
        <f t="shared" si="76"/>
        <v>-1.9493177387913674E-3</v>
      </c>
      <c r="G458" s="10">
        <f t="shared" si="77"/>
        <v>-8.022297704667336E-4</v>
      </c>
      <c r="H458" s="6"/>
      <c r="I458" s="5">
        <v>12.5</v>
      </c>
      <c r="J458" s="5">
        <v>12.49</v>
      </c>
      <c r="K458" s="5">
        <v>5565.11</v>
      </c>
      <c r="L458" s="5">
        <v>6065.71</v>
      </c>
      <c r="M458" s="17">
        <f t="shared" si="78"/>
        <v>-1.5987210231813709E-3</v>
      </c>
      <c r="N458" s="17">
        <f t="shared" si="79"/>
        <v>-8.0257398223926302E-4</v>
      </c>
      <c r="O458" s="6"/>
      <c r="P458" s="6">
        <f t="shared" si="74"/>
        <v>0</v>
      </c>
      <c r="Q458" s="6">
        <f t="shared" si="75"/>
        <v>0</v>
      </c>
      <c r="R458" s="6">
        <v>3159.3</v>
      </c>
      <c r="S458" s="6">
        <v>3576.61</v>
      </c>
      <c r="T458" s="19" t="e">
        <f t="shared" si="80"/>
        <v>#DIV/0!</v>
      </c>
      <c r="U458" s="19">
        <f t="shared" si="81"/>
        <v>-5.4557133442521E-3</v>
      </c>
    </row>
    <row r="459" spans="1:21">
      <c r="A459" s="4">
        <v>41373</v>
      </c>
      <c r="B459" s="5">
        <v>10.17</v>
      </c>
      <c r="C459" s="5">
        <v>10.15</v>
      </c>
      <c r="D459" s="5">
        <v>5508.52</v>
      </c>
      <c r="E459" s="5">
        <v>6004.03</v>
      </c>
      <c r="F459" s="10">
        <f t="shared" si="76"/>
        <v>-8.7890625E-3</v>
      </c>
      <c r="G459" s="10">
        <f t="shared" si="77"/>
        <v>-1.0168636482786098E-2</v>
      </c>
      <c r="H459" s="6"/>
      <c r="I459" s="5">
        <v>12.38</v>
      </c>
      <c r="J459" s="5">
        <v>12.38</v>
      </c>
      <c r="K459" s="5">
        <v>5508.52</v>
      </c>
      <c r="L459" s="5">
        <v>6004.03</v>
      </c>
      <c r="M459" s="17">
        <f t="shared" si="78"/>
        <v>-8.8070456365091365E-3</v>
      </c>
      <c r="N459" s="17">
        <f t="shared" si="79"/>
        <v>-1.01687118493613E-2</v>
      </c>
      <c r="O459" s="6"/>
      <c r="P459" s="6">
        <f t="shared" si="74"/>
        <v>0</v>
      </c>
      <c r="Q459" s="6">
        <f t="shared" si="75"/>
        <v>0</v>
      </c>
      <c r="R459" s="6">
        <v>3116.7</v>
      </c>
      <c r="S459" s="6">
        <v>3528.4</v>
      </c>
      <c r="T459" s="19" t="e">
        <f t="shared" si="80"/>
        <v>#DIV/0!</v>
      </c>
      <c r="U459" s="19">
        <f t="shared" si="81"/>
        <v>-1.3479244312351701E-2</v>
      </c>
    </row>
    <row r="460" spans="1:21">
      <c r="A460" s="4">
        <v>41374</v>
      </c>
      <c r="B460" s="5">
        <v>10.25</v>
      </c>
      <c r="C460" s="5">
        <v>10.23</v>
      </c>
      <c r="D460" s="5">
        <v>5570.52</v>
      </c>
      <c r="E460" s="5">
        <v>6071.61</v>
      </c>
      <c r="F460" s="10">
        <f t="shared" si="76"/>
        <v>7.8817733990148575E-3</v>
      </c>
      <c r="G460" s="10">
        <f t="shared" si="77"/>
        <v>1.1255773205663511E-2</v>
      </c>
      <c r="H460" s="6"/>
      <c r="I460" s="5">
        <v>12.47</v>
      </c>
      <c r="J460" s="5">
        <v>12.47</v>
      </c>
      <c r="K460" s="5">
        <v>5570.52</v>
      </c>
      <c r="L460" s="5">
        <v>6071.61</v>
      </c>
      <c r="M460" s="17">
        <f t="shared" si="78"/>
        <v>7.2697899838449764E-3</v>
      </c>
      <c r="N460" s="17">
        <f t="shared" si="79"/>
        <v>1.1255291802516831E-2</v>
      </c>
      <c r="O460" s="6"/>
      <c r="P460" s="6">
        <f t="shared" si="74"/>
        <v>0</v>
      </c>
      <c r="Q460" s="6">
        <f t="shared" si="75"/>
        <v>0</v>
      </c>
      <c r="R460" s="6">
        <v>3138.25</v>
      </c>
      <c r="S460" s="6">
        <v>3552.81</v>
      </c>
      <c r="T460" s="19" t="e">
        <f t="shared" si="80"/>
        <v>#DIV/0!</v>
      </c>
      <c r="U460" s="19">
        <f t="shared" si="81"/>
        <v>6.9181498696293531E-3</v>
      </c>
    </row>
    <row r="461" spans="1:21">
      <c r="A461" s="4">
        <v>41375</v>
      </c>
      <c r="B461" s="5">
        <v>10.29</v>
      </c>
      <c r="C461" s="5">
        <v>10.27</v>
      </c>
      <c r="D461" s="5">
        <v>5603.11</v>
      </c>
      <c r="E461" s="5">
        <v>6107.13</v>
      </c>
      <c r="F461" s="10">
        <f t="shared" si="76"/>
        <v>3.910068426197455E-3</v>
      </c>
      <c r="G461" s="10">
        <f t="shared" si="77"/>
        <v>5.850178124089167E-3</v>
      </c>
      <c r="H461" s="6"/>
      <c r="I461" s="5">
        <v>12.52</v>
      </c>
      <c r="J461" s="5">
        <v>12.52</v>
      </c>
      <c r="K461" s="5">
        <v>5603.11</v>
      </c>
      <c r="L461" s="5">
        <v>6107.13</v>
      </c>
      <c r="M461" s="17">
        <f t="shared" si="78"/>
        <v>4.0096230954289602E-3</v>
      </c>
      <c r="N461" s="17">
        <f t="shared" si="79"/>
        <v>5.850441251445071E-3</v>
      </c>
      <c r="O461" s="6"/>
      <c r="P461" s="6">
        <f t="shared" si="74"/>
        <v>0</v>
      </c>
      <c r="Q461" s="6">
        <f t="shared" si="75"/>
        <v>0</v>
      </c>
      <c r="R461" s="6">
        <v>3140.5</v>
      </c>
      <c r="S461" s="6">
        <v>3555.36</v>
      </c>
      <c r="T461" s="19" t="e">
        <f t="shared" si="80"/>
        <v>#DIV/0!</v>
      </c>
      <c r="U461" s="19">
        <f t="shared" si="81"/>
        <v>7.1774173119321105E-4</v>
      </c>
    </row>
    <row r="462" spans="1:21">
      <c r="A462" s="4">
        <v>41376</v>
      </c>
      <c r="B462" s="5">
        <v>10.220000000000001</v>
      </c>
      <c r="C462" s="5">
        <v>10.199999999999999</v>
      </c>
      <c r="D462" s="5">
        <v>5553.82</v>
      </c>
      <c r="E462" s="5">
        <v>6053.41</v>
      </c>
      <c r="F462" s="10">
        <f t="shared" si="76"/>
        <v>-6.8159688412853248E-3</v>
      </c>
      <c r="G462" s="10">
        <f t="shared" si="77"/>
        <v>-8.7962758284170217E-3</v>
      </c>
      <c r="H462" s="6"/>
      <c r="I462" s="5">
        <v>12.45</v>
      </c>
      <c r="J462" s="5">
        <v>12.45</v>
      </c>
      <c r="K462" s="5">
        <v>5553.82</v>
      </c>
      <c r="L462" s="5">
        <v>6053.41</v>
      </c>
      <c r="M462" s="17">
        <f t="shared" si="78"/>
        <v>-5.5910543130990309E-3</v>
      </c>
      <c r="N462" s="17">
        <f t="shared" si="79"/>
        <v>-8.7969002928730555E-3</v>
      </c>
      <c r="O462" s="6"/>
      <c r="P462" s="6">
        <f t="shared" si="74"/>
        <v>0</v>
      </c>
      <c r="Q462" s="6">
        <f t="shared" si="75"/>
        <v>0</v>
      </c>
      <c r="R462" s="6">
        <v>3129</v>
      </c>
      <c r="S462" s="6">
        <v>3542.29</v>
      </c>
      <c r="T462" s="19" t="e">
        <f t="shared" si="80"/>
        <v>#DIV/0!</v>
      </c>
      <c r="U462" s="19">
        <f t="shared" si="81"/>
        <v>-3.6761396876828778E-3</v>
      </c>
    </row>
    <row r="463" spans="1:21">
      <c r="A463" s="4">
        <v>41379</v>
      </c>
      <c r="B463" s="5">
        <v>10.26</v>
      </c>
      <c r="C463" s="5">
        <v>10.24</v>
      </c>
      <c r="D463" s="5">
        <v>5586.59</v>
      </c>
      <c r="E463" s="5">
        <v>6089.13</v>
      </c>
      <c r="F463" s="10">
        <f t="shared" si="76"/>
        <v>3.9215686274509665E-3</v>
      </c>
      <c r="G463" s="10">
        <f t="shared" si="77"/>
        <v>5.9008063223868756E-3</v>
      </c>
      <c r="H463" s="6"/>
      <c r="I463" s="5">
        <v>12.51</v>
      </c>
      <c r="J463" s="5">
        <v>12.51</v>
      </c>
      <c r="K463" s="5">
        <v>5586.59</v>
      </c>
      <c r="L463" s="5">
        <v>6089.13</v>
      </c>
      <c r="M463" s="17">
        <f t="shared" si="78"/>
        <v>4.8192771084338837E-3</v>
      </c>
      <c r="N463" s="17">
        <f t="shared" si="79"/>
        <v>5.9004432984866018E-3</v>
      </c>
      <c r="O463" s="6"/>
      <c r="P463" s="6">
        <f t="shared" si="74"/>
        <v>0</v>
      </c>
      <c r="Q463" s="6">
        <f t="shared" si="75"/>
        <v>0</v>
      </c>
      <c r="R463" s="6">
        <v>3148.55</v>
      </c>
      <c r="S463" s="6">
        <v>3564.47</v>
      </c>
      <c r="T463" s="19" t="e">
        <f t="shared" si="80"/>
        <v>#DIV/0!</v>
      </c>
      <c r="U463" s="19">
        <f t="shared" si="81"/>
        <v>6.2614862137204685E-3</v>
      </c>
    </row>
    <row r="464" spans="1:21">
      <c r="A464" s="4">
        <v>41380</v>
      </c>
      <c r="B464" s="5">
        <v>10.46</v>
      </c>
      <c r="C464" s="5">
        <v>10.44</v>
      </c>
      <c r="D464" s="5">
        <v>5700.08</v>
      </c>
      <c r="E464" s="5">
        <v>6212.83</v>
      </c>
      <c r="F464" s="10">
        <f t="shared" si="76"/>
        <v>1.953125E-2</v>
      </c>
      <c r="G464" s="10">
        <f t="shared" si="77"/>
        <v>2.0314888990709656E-2</v>
      </c>
      <c r="H464" s="6"/>
      <c r="I464" s="5">
        <v>12.75</v>
      </c>
      <c r="J464" s="5">
        <v>12.74</v>
      </c>
      <c r="K464" s="5">
        <v>5700.08</v>
      </c>
      <c r="L464" s="5">
        <v>6212.83</v>
      </c>
      <c r="M464" s="17">
        <f t="shared" si="78"/>
        <v>1.8385291766586764E-2</v>
      </c>
      <c r="N464" s="17">
        <f t="shared" si="79"/>
        <v>2.0314717922739867E-2</v>
      </c>
      <c r="O464" s="6"/>
      <c r="P464" s="6">
        <f t="shared" si="74"/>
        <v>0</v>
      </c>
      <c r="Q464" s="6">
        <f t="shared" si="75"/>
        <v>0</v>
      </c>
      <c r="R464" s="6">
        <v>3176.25</v>
      </c>
      <c r="S464" s="6">
        <v>3595.83</v>
      </c>
      <c r="T464" s="19" t="e">
        <f t="shared" si="80"/>
        <v>#DIV/0!</v>
      </c>
      <c r="U464" s="19">
        <f t="shared" si="81"/>
        <v>8.7979419100174816E-3</v>
      </c>
    </row>
    <row r="465" spans="1:21">
      <c r="A465" s="4">
        <v>41381</v>
      </c>
      <c r="B465" s="5">
        <v>10.48</v>
      </c>
      <c r="C465" s="5">
        <v>10.46</v>
      </c>
      <c r="D465" s="5">
        <v>5703.27</v>
      </c>
      <c r="E465" s="5">
        <v>6216.31</v>
      </c>
      <c r="F465" s="10">
        <f t="shared" si="76"/>
        <v>1.9157088122607746E-3</v>
      </c>
      <c r="G465" s="10">
        <f t="shared" si="77"/>
        <v>5.6013121234621543E-4</v>
      </c>
      <c r="H465" s="6"/>
      <c r="I465" s="5">
        <v>12.77</v>
      </c>
      <c r="J465" s="5">
        <v>12.76</v>
      </c>
      <c r="K465" s="5">
        <v>5703.27</v>
      </c>
      <c r="L465" s="5">
        <v>6216.31</v>
      </c>
      <c r="M465" s="17">
        <f t="shared" si="78"/>
        <v>1.5698587127157548E-3</v>
      </c>
      <c r="N465" s="17">
        <f t="shared" si="79"/>
        <v>5.596412681927454E-4</v>
      </c>
      <c r="O465" s="6"/>
      <c r="P465" s="6">
        <f t="shared" si="74"/>
        <v>0</v>
      </c>
      <c r="Q465" s="6">
        <f t="shared" si="75"/>
        <v>0</v>
      </c>
      <c r="R465" s="6">
        <v>3184.2</v>
      </c>
      <c r="S465" s="6">
        <v>3604.79</v>
      </c>
      <c r="T465" s="19" t="e">
        <f t="shared" si="80"/>
        <v>#DIV/0!</v>
      </c>
      <c r="U465" s="19">
        <f t="shared" si="81"/>
        <v>2.4917751951565315E-3</v>
      </c>
    </row>
    <row r="466" spans="1:21">
      <c r="A466" s="4">
        <v>41382</v>
      </c>
      <c r="B466" s="5">
        <v>10.6</v>
      </c>
      <c r="C466" s="5">
        <v>10.58</v>
      </c>
      <c r="D466" s="5">
        <v>5788.95</v>
      </c>
      <c r="E466" s="5">
        <v>6309.7</v>
      </c>
      <c r="F466" s="10">
        <f t="shared" si="76"/>
        <v>1.1472275334607929E-2</v>
      </c>
      <c r="G466" s="10">
        <f t="shared" si="77"/>
        <v>1.5023382038540367E-2</v>
      </c>
      <c r="H466" s="6"/>
      <c r="I466" s="5">
        <v>12.94</v>
      </c>
      <c r="J466" s="5">
        <v>12.93</v>
      </c>
      <c r="K466" s="5">
        <v>5788.95</v>
      </c>
      <c r="L466" s="5">
        <v>6309.7</v>
      </c>
      <c r="M466" s="17">
        <f t="shared" si="78"/>
        <v>1.3322884012539227E-2</v>
      </c>
      <c r="N466" s="17">
        <f t="shared" si="79"/>
        <v>1.5022960512127037E-2</v>
      </c>
      <c r="O466" s="6"/>
      <c r="P466" s="6">
        <f t="shared" si="74"/>
        <v>0</v>
      </c>
      <c r="Q466" s="6">
        <f t="shared" si="75"/>
        <v>0</v>
      </c>
      <c r="R466" s="6">
        <v>3207.8</v>
      </c>
      <c r="S466" s="6">
        <v>3631.51</v>
      </c>
      <c r="T466" s="19" t="e">
        <f t="shared" si="80"/>
        <v>#DIV/0!</v>
      </c>
      <c r="U466" s="19">
        <f t="shared" si="81"/>
        <v>7.4123596658890456E-3</v>
      </c>
    </row>
    <row r="467" spans="1:21">
      <c r="A467" s="4">
        <v>41386</v>
      </c>
      <c r="B467" s="5">
        <v>10.7</v>
      </c>
      <c r="C467" s="5">
        <v>10.68</v>
      </c>
      <c r="D467" s="5">
        <v>5844.67</v>
      </c>
      <c r="E467" s="5">
        <v>6370.58</v>
      </c>
      <c r="F467" s="10">
        <f t="shared" si="76"/>
        <v>9.4517958412096981E-3</v>
      </c>
      <c r="G467" s="10">
        <f t="shared" si="77"/>
        <v>9.6486362267620418E-3</v>
      </c>
      <c r="H467" s="6"/>
      <c r="I467" s="5">
        <v>13.04</v>
      </c>
      <c r="J467" s="5">
        <v>13.03</v>
      </c>
      <c r="K467" s="5">
        <v>5844.67</v>
      </c>
      <c r="L467" s="5">
        <v>6370.58</v>
      </c>
      <c r="M467" s="17">
        <f t="shared" si="78"/>
        <v>7.733952049497228E-3</v>
      </c>
      <c r="N467" s="17">
        <f t="shared" si="79"/>
        <v>9.6252342825555726E-3</v>
      </c>
      <c r="O467" s="6"/>
      <c r="P467" s="6">
        <f t="shared" si="74"/>
        <v>0</v>
      </c>
      <c r="Q467" s="6">
        <f t="shared" si="75"/>
        <v>0</v>
      </c>
      <c r="R467" s="6">
        <v>3244.15</v>
      </c>
      <c r="S467" s="6">
        <v>3672.67</v>
      </c>
      <c r="T467" s="19" t="e">
        <f t="shared" si="80"/>
        <v>#DIV/0!</v>
      </c>
      <c r="U467" s="19">
        <f t="shared" si="81"/>
        <v>1.1334128227651785E-2</v>
      </c>
    </row>
    <row r="468" spans="1:21">
      <c r="A468" s="4">
        <v>41387</v>
      </c>
      <c r="B468" s="5">
        <v>10.7</v>
      </c>
      <c r="C468" s="5">
        <v>10.68</v>
      </c>
      <c r="D468" s="5">
        <v>5843.45</v>
      </c>
      <c r="E468" s="5">
        <v>6369.25</v>
      </c>
      <c r="F468" s="10">
        <f t="shared" si="76"/>
        <v>0</v>
      </c>
      <c r="G468" s="10">
        <f t="shared" si="77"/>
        <v>-2.087721997054981E-4</v>
      </c>
      <c r="H468" s="6"/>
      <c r="I468" s="5">
        <v>13.03</v>
      </c>
      <c r="J468" s="5">
        <v>13.02</v>
      </c>
      <c r="K468" s="5">
        <v>5843.45</v>
      </c>
      <c r="L468" s="5">
        <v>6369.25</v>
      </c>
      <c r="M468" s="17">
        <f t="shared" si="78"/>
        <v>-7.6745970836533672E-4</v>
      </c>
      <c r="N468" s="17">
        <f t="shared" si="79"/>
        <v>-2.0873719132141755E-4</v>
      </c>
      <c r="O468" s="6"/>
      <c r="P468" s="6">
        <f t="shared" si="74"/>
        <v>0</v>
      </c>
      <c r="Q468" s="6">
        <f t="shared" si="75"/>
        <v>0</v>
      </c>
      <c r="R468" s="6">
        <v>3251.05</v>
      </c>
      <c r="S468" s="6">
        <v>3680.46</v>
      </c>
      <c r="T468" s="19" t="e">
        <f t="shared" si="80"/>
        <v>#DIV/0!</v>
      </c>
      <c r="U468" s="19">
        <f t="shared" si="81"/>
        <v>2.1210726800937607E-3</v>
      </c>
    </row>
    <row r="469" spans="1:21">
      <c r="A469" s="4">
        <v>41389</v>
      </c>
      <c r="B469" s="5">
        <v>10.79</v>
      </c>
      <c r="C469" s="5">
        <v>10.77</v>
      </c>
      <c r="D469" s="5">
        <v>5912.35</v>
      </c>
      <c r="E469" s="5">
        <v>6444.35</v>
      </c>
      <c r="F469" s="10">
        <f t="shared" si="76"/>
        <v>8.4269662921347965E-3</v>
      </c>
      <c r="G469" s="10">
        <f t="shared" si="77"/>
        <v>1.1791027201004889E-2</v>
      </c>
      <c r="H469" s="6"/>
      <c r="I469" s="5">
        <v>13.13</v>
      </c>
      <c r="J469" s="5">
        <v>13.13</v>
      </c>
      <c r="K469" s="5">
        <v>5912.35</v>
      </c>
      <c r="L469" s="5">
        <v>6444.35</v>
      </c>
      <c r="M469" s="17">
        <f t="shared" si="78"/>
        <v>8.4485407066052787E-3</v>
      </c>
      <c r="N469" s="17">
        <f t="shared" si="79"/>
        <v>1.1790979643874877E-2</v>
      </c>
      <c r="O469" s="6"/>
      <c r="P469" s="6">
        <f t="shared" si="74"/>
        <v>0</v>
      </c>
      <c r="Q469" s="6">
        <f t="shared" si="75"/>
        <v>0</v>
      </c>
      <c r="R469" s="6">
        <v>3263</v>
      </c>
      <c r="S469" s="6">
        <v>3694.01</v>
      </c>
      <c r="T469" s="19" t="e">
        <f t="shared" si="80"/>
        <v>#DIV/0!</v>
      </c>
      <c r="U469" s="19">
        <f t="shared" si="81"/>
        <v>3.6816050167642889E-3</v>
      </c>
    </row>
    <row r="470" spans="1:21">
      <c r="A470" s="4">
        <v>41390</v>
      </c>
      <c r="B470" s="5">
        <v>10.71</v>
      </c>
      <c r="C470" s="5">
        <v>10.69</v>
      </c>
      <c r="D470" s="5">
        <v>5868.79</v>
      </c>
      <c r="E470" s="5">
        <v>6396.87</v>
      </c>
      <c r="F470" s="10">
        <f t="shared" si="76"/>
        <v>-7.4280408542246601E-3</v>
      </c>
      <c r="G470" s="10">
        <f t="shared" si="77"/>
        <v>-7.3676941817251151E-3</v>
      </c>
      <c r="H470" s="6"/>
      <c r="I470" s="5">
        <v>13.05</v>
      </c>
      <c r="J470" s="5">
        <v>13.04</v>
      </c>
      <c r="K470" s="5">
        <v>5868.79</v>
      </c>
      <c r="L470" s="5">
        <v>6396.87</v>
      </c>
      <c r="M470" s="17">
        <f t="shared" si="78"/>
        <v>-6.8545316070069973E-3</v>
      </c>
      <c r="N470" s="17">
        <f t="shared" si="79"/>
        <v>-7.3676287770514381E-3</v>
      </c>
      <c r="O470" s="6"/>
      <c r="P470" s="6">
        <f t="shared" si="74"/>
        <v>0</v>
      </c>
      <c r="Q470" s="6">
        <f t="shared" si="75"/>
        <v>0</v>
      </c>
      <c r="R470" s="6">
        <v>3219.55</v>
      </c>
      <c r="S470" s="6">
        <v>3644.83</v>
      </c>
      <c r="T470" s="19" t="e">
        <f t="shared" si="80"/>
        <v>#DIV/0!</v>
      </c>
      <c r="U470" s="19">
        <f t="shared" si="81"/>
        <v>-1.3313445280332292E-2</v>
      </c>
    </row>
    <row r="471" spans="1:21">
      <c r="A471" s="4">
        <v>41393</v>
      </c>
      <c r="B471" s="5">
        <v>10.75</v>
      </c>
      <c r="C471" s="5">
        <v>10.73</v>
      </c>
      <c r="D471" s="5">
        <v>5908.17</v>
      </c>
      <c r="E471" s="5">
        <v>6439.79</v>
      </c>
      <c r="F471" s="10">
        <f t="shared" si="76"/>
        <v>3.7418147801684398E-3</v>
      </c>
      <c r="G471" s="10">
        <f t="shared" si="77"/>
        <v>6.709531380190592E-3</v>
      </c>
      <c r="H471" s="6"/>
      <c r="I471" s="5">
        <v>13.1</v>
      </c>
      <c r="J471" s="5">
        <v>13.1</v>
      </c>
      <c r="K471" s="5">
        <v>5908.17</v>
      </c>
      <c r="L471" s="5">
        <v>6439.79</v>
      </c>
      <c r="M471" s="17">
        <f t="shared" si="78"/>
        <v>4.6012269938651151E-3</v>
      </c>
      <c r="N471" s="17">
        <f t="shared" si="79"/>
        <v>6.7100714116539173E-3</v>
      </c>
      <c r="O471" s="6"/>
      <c r="P471" s="6">
        <f t="shared" si="74"/>
        <v>0</v>
      </c>
      <c r="Q471" s="6">
        <f t="shared" si="75"/>
        <v>0</v>
      </c>
      <c r="R471" s="6">
        <v>3225.2</v>
      </c>
      <c r="S471" s="6">
        <v>3651.19</v>
      </c>
      <c r="T471" s="19" t="e">
        <f t="shared" si="80"/>
        <v>#DIV/0!</v>
      </c>
      <c r="U471" s="19">
        <f t="shared" si="81"/>
        <v>1.7449373496158938E-3</v>
      </c>
    </row>
    <row r="472" spans="1:21">
      <c r="A472" s="4">
        <v>41394</v>
      </c>
      <c r="B472" s="5">
        <v>10.78</v>
      </c>
      <c r="C472" s="5">
        <v>10.76</v>
      </c>
      <c r="D472" s="5">
        <v>5941.35</v>
      </c>
      <c r="E472" s="5">
        <v>6476</v>
      </c>
      <c r="F472" s="10">
        <f t="shared" si="76"/>
        <v>2.7958993476233651E-3</v>
      </c>
      <c r="G472" s="10">
        <f t="shared" si="77"/>
        <v>5.6228541613934091E-3</v>
      </c>
      <c r="H472" s="6"/>
      <c r="I472" s="5">
        <v>13.13</v>
      </c>
      <c r="J472" s="5">
        <v>13.12</v>
      </c>
      <c r="K472" s="5">
        <v>5941.35</v>
      </c>
      <c r="L472" s="5">
        <v>6476</v>
      </c>
      <c r="M472" s="17">
        <f t="shared" si="78"/>
        <v>1.5267175572519776E-3</v>
      </c>
      <c r="N472" s="17">
        <f t="shared" si="79"/>
        <v>5.6159521476193408E-3</v>
      </c>
      <c r="O472" s="6"/>
      <c r="P472" s="6">
        <f t="shared" si="74"/>
        <v>0</v>
      </c>
      <c r="Q472" s="6">
        <f t="shared" si="75"/>
        <v>0</v>
      </c>
      <c r="R472" s="6">
        <v>3224.75</v>
      </c>
      <c r="S472" s="6">
        <v>3650.71</v>
      </c>
      <c r="T472" s="19" t="e">
        <f t="shared" si="80"/>
        <v>#DIV/0!</v>
      </c>
      <c r="U472" s="19">
        <f t="shared" si="81"/>
        <v>-1.3146398845309548E-4</v>
      </c>
    </row>
    <row r="473" spans="1:21">
      <c r="A473" s="4">
        <v>41396</v>
      </c>
      <c r="B473" s="5">
        <v>10.88</v>
      </c>
      <c r="C473" s="5">
        <v>10.85</v>
      </c>
      <c r="D473" s="5">
        <v>6012.07</v>
      </c>
      <c r="E473" s="5">
        <v>6553.08</v>
      </c>
      <c r="F473" s="10">
        <f t="shared" si="76"/>
        <v>8.3643122676579917E-3</v>
      </c>
      <c r="G473" s="10">
        <f t="shared" si="77"/>
        <v>1.1902408894379324E-2</v>
      </c>
      <c r="H473" s="6"/>
      <c r="I473" s="5">
        <v>13.26</v>
      </c>
      <c r="J473" s="5">
        <v>13.25</v>
      </c>
      <c r="K473" s="5">
        <v>6012.07</v>
      </c>
      <c r="L473" s="5">
        <v>6553.08</v>
      </c>
      <c r="M473" s="17">
        <f t="shared" si="78"/>
        <v>9.9085365853659457E-3</v>
      </c>
      <c r="N473" s="17">
        <f t="shared" si="79"/>
        <v>1.1903018674206844E-2</v>
      </c>
      <c r="O473" s="6"/>
      <c r="P473" s="6">
        <f t="shared" si="74"/>
        <v>0</v>
      </c>
      <c r="Q473" s="6">
        <f t="shared" si="75"/>
        <v>0</v>
      </c>
      <c r="R473" s="6">
        <v>3255.95</v>
      </c>
      <c r="S473" s="6">
        <v>3686.01</v>
      </c>
      <c r="T473" s="19" t="e">
        <f t="shared" si="80"/>
        <v>#DIV/0!</v>
      </c>
      <c r="U473" s="19">
        <f t="shared" si="81"/>
        <v>9.6693519890651558E-3</v>
      </c>
    </row>
    <row r="474" spans="1:21">
      <c r="A474" s="4">
        <v>41397</v>
      </c>
      <c r="B474" s="5">
        <v>10.81</v>
      </c>
      <c r="C474" s="5">
        <v>10.78</v>
      </c>
      <c r="D474" s="5">
        <v>5966.26</v>
      </c>
      <c r="E474" s="5">
        <v>6503.15</v>
      </c>
      <c r="F474" s="10">
        <f t="shared" si="76"/>
        <v>-6.4516129032258229E-3</v>
      </c>
      <c r="G474" s="10">
        <f t="shared" si="77"/>
        <v>-7.6193179390454668E-3</v>
      </c>
      <c r="H474" s="6"/>
      <c r="I474" s="5">
        <v>13.17</v>
      </c>
      <c r="J474" s="5">
        <v>13.16</v>
      </c>
      <c r="K474" s="5">
        <v>5966.26</v>
      </c>
      <c r="L474" s="5">
        <v>6503.15</v>
      </c>
      <c r="M474" s="17">
        <f t="shared" si="78"/>
        <v>-6.7924528301886999E-3</v>
      </c>
      <c r="N474" s="17">
        <f t="shared" si="79"/>
        <v>-7.6196717603087549E-3</v>
      </c>
      <c r="O474" s="6"/>
      <c r="P474" s="6">
        <f t="shared" si="74"/>
        <v>0</v>
      </c>
      <c r="Q474" s="6">
        <f t="shared" si="75"/>
        <v>0</v>
      </c>
      <c r="R474" s="6">
        <v>3237.65</v>
      </c>
      <c r="S474" s="6">
        <v>3666.25</v>
      </c>
      <c r="T474" s="19" t="e">
        <f t="shared" si="80"/>
        <v>#DIV/0!</v>
      </c>
      <c r="U474" s="19">
        <f t="shared" si="81"/>
        <v>-5.3608101985616052E-3</v>
      </c>
    </row>
    <row r="475" spans="1:21">
      <c r="A475" s="4">
        <v>41400</v>
      </c>
      <c r="B475" s="5">
        <v>10.84</v>
      </c>
      <c r="C475" s="5">
        <v>10.81</v>
      </c>
      <c r="D475" s="5">
        <v>5994.07</v>
      </c>
      <c r="E475" s="5">
        <v>6533.46</v>
      </c>
      <c r="F475" s="10">
        <f t="shared" si="76"/>
        <v>2.7829313543601408E-3</v>
      </c>
      <c r="G475" s="10">
        <f t="shared" si="77"/>
        <v>4.6608182188632163E-3</v>
      </c>
      <c r="H475" s="6"/>
      <c r="I475" s="5">
        <v>13.19</v>
      </c>
      <c r="J475" s="5">
        <v>13.19</v>
      </c>
      <c r="K475" s="5">
        <v>5994.07</v>
      </c>
      <c r="L475" s="5">
        <v>6533.46</v>
      </c>
      <c r="M475" s="17">
        <f t="shared" si="78"/>
        <v>2.2796352583585033E-3</v>
      </c>
      <c r="N475" s="17">
        <f t="shared" si="79"/>
        <v>4.6612115462616455E-3</v>
      </c>
      <c r="O475" s="6"/>
      <c r="P475" s="6">
        <f t="shared" si="74"/>
        <v>0</v>
      </c>
      <c r="Q475" s="6">
        <f t="shared" si="75"/>
        <v>0</v>
      </c>
      <c r="R475" s="6">
        <v>3287.05</v>
      </c>
      <c r="S475" s="6">
        <v>3722.36</v>
      </c>
      <c r="T475" s="19" t="e">
        <f t="shared" si="80"/>
        <v>#DIV/0!</v>
      </c>
      <c r="U475" s="19">
        <f t="shared" si="81"/>
        <v>1.5304466416638185E-2</v>
      </c>
    </row>
    <row r="476" spans="1:21">
      <c r="A476" s="4">
        <v>41401</v>
      </c>
      <c r="B476" s="5">
        <v>10.94</v>
      </c>
      <c r="C476" s="5">
        <v>10.92</v>
      </c>
      <c r="D476" s="5">
        <v>6059.84</v>
      </c>
      <c r="E476" s="5">
        <v>6605.15</v>
      </c>
      <c r="F476" s="10">
        <f t="shared" si="76"/>
        <v>1.0175763182238562E-2</v>
      </c>
      <c r="G476" s="10">
        <f t="shared" si="77"/>
        <v>1.0972746446752613E-2</v>
      </c>
      <c r="H476" s="6"/>
      <c r="I476" s="5">
        <v>13.32</v>
      </c>
      <c r="J476" s="5">
        <v>13.31</v>
      </c>
      <c r="K476" s="5">
        <v>6059.84</v>
      </c>
      <c r="L476" s="5">
        <v>6605.15</v>
      </c>
      <c r="M476" s="17">
        <f t="shared" si="78"/>
        <v>9.0978013646703104E-3</v>
      </c>
      <c r="N476" s="17">
        <f t="shared" si="79"/>
        <v>1.0972511165201704E-2</v>
      </c>
      <c r="O476" s="6"/>
      <c r="P476" s="6">
        <f t="shared" si="74"/>
        <v>0</v>
      </c>
      <c r="Q476" s="6">
        <f t="shared" si="75"/>
        <v>0</v>
      </c>
      <c r="R476" s="6">
        <v>3315.15</v>
      </c>
      <c r="S476" s="6">
        <v>3754.14</v>
      </c>
      <c r="T476" s="19" t="e">
        <f t="shared" si="80"/>
        <v>#DIV/0!</v>
      </c>
      <c r="U476" s="19">
        <f t="shared" si="81"/>
        <v>8.5375944293404338E-3</v>
      </c>
    </row>
    <row r="477" spans="1:21">
      <c r="A477" s="4">
        <v>41402</v>
      </c>
      <c r="B477" s="5">
        <v>11.01</v>
      </c>
      <c r="C477" s="5">
        <v>10.98</v>
      </c>
      <c r="D477" s="5">
        <v>6080.25</v>
      </c>
      <c r="E477" s="5">
        <v>6627.46</v>
      </c>
      <c r="F477" s="10">
        <f t="shared" si="76"/>
        <v>5.494505494505475E-3</v>
      </c>
      <c r="G477" s="10">
        <f t="shared" si="77"/>
        <v>3.3776674261751793E-3</v>
      </c>
      <c r="H477" s="6"/>
      <c r="I477" s="5">
        <v>13.39</v>
      </c>
      <c r="J477" s="5">
        <v>13.38</v>
      </c>
      <c r="K477" s="5">
        <v>6080.25</v>
      </c>
      <c r="L477" s="5">
        <v>6627.46</v>
      </c>
      <c r="M477" s="17">
        <f t="shared" si="78"/>
        <v>5.259203606311047E-3</v>
      </c>
      <c r="N477" s="17">
        <f t="shared" si="79"/>
        <v>3.368075724771602E-3</v>
      </c>
      <c r="O477" s="6"/>
      <c r="P477" s="6">
        <f t="shared" si="74"/>
        <v>0</v>
      </c>
      <c r="Q477" s="6">
        <f t="shared" si="75"/>
        <v>0</v>
      </c>
      <c r="R477" s="6">
        <v>3347.05</v>
      </c>
      <c r="S477" s="6">
        <v>3790.29</v>
      </c>
      <c r="T477" s="19" t="e">
        <f t="shared" si="80"/>
        <v>#DIV/0!</v>
      </c>
      <c r="U477" s="19">
        <f t="shared" si="81"/>
        <v>9.6293691764293143E-3</v>
      </c>
    </row>
    <row r="478" spans="1:21">
      <c r="A478" s="4">
        <v>41403</v>
      </c>
      <c r="B478" s="5">
        <v>10.97</v>
      </c>
      <c r="C478" s="5">
        <v>10.94</v>
      </c>
      <c r="D478" s="5">
        <v>6062.2</v>
      </c>
      <c r="E478" s="5">
        <v>6608.46</v>
      </c>
      <c r="F478" s="10">
        <f t="shared" si="76"/>
        <v>-3.6429872495447047E-3</v>
      </c>
      <c r="G478" s="10">
        <f t="shared" si="77"/>
        <v>-2.8668600036816372E-3</v>
      </c>
      <c r="H478" s="6"/>
      <c r="I478" s="5">
        <v>13.34</v>
      </c>
      <c r="J478" s="5">
        <v>13.34</v>
      </c>
      <c r="K478" s="5">
        <v>6062.2</v>
      </c>
      <c r="L478" s="5">
        <v>6608.46</v>
      </c>
      <c r="M478" s="17">
        <f t="shared" si="78"/>
        <v>-2.989536621823663E-3</v>
      </c>
      <c r="N478" s="17">
        <f t="shared" si="79"/>
        <v>-2.9686279347066469E-3</v>
      </c>
      <c r="O478" s="6"/>
      <c r="P478" s="6">
        <f t="shared" si="74"/>
        <v>0</v>
      </c>
      <c r="Q478" s="6">
        <f t="shared" si="75"/>
        <v>0</v>
      </c>
      <c r="R478" s="6">
        <v>3338.2</v>
      </c>
      <c r="S478" s="6">
        <v>3780.26</v>
      </c>
      <c r="T478" s="19" t="e">
        <f t="shared" si="80"/>
        <v>#DIV/0!</v>
      </c>
      <c r="U478" s="19">
        <f t="shared" si="81"/>
        <v>-2.646235512322237E-3</v>
      </c>
    </row>
    <row r="479" spans="1:21">
      <c r="A479" s="4">
        <v>41404</v>
      </c>
      <c r="B479" s="5">
        <v>11.05</v>
      </c>
      <c r="C479" s="5">
        <v>11.03</v>
      </c>
      <c r="D479" s="5">
        <v>6103.22</v>
      </c>
      <c r="E479" s="5">
        <v>6657.57</v>
      </c>
      <c r="F479" s="10">
        <f t="shared" si="76"/>
        <v>8.2266910420474293E-3</v>
      </c>
      <c r="G479" s="10">
        <f t="shared" si="77"/>
        <v>7.4313834085399932E-3</v>
      </c>
      <c r="H479" s="6"/>
      <c r="I479" s="5">
        <v>13.45</v>
      </c>
      <c r="J479" s="5">
        <v>13.44</v>
      </c>
      <c r="K479" s="5">
        <v>6103.22</v>
      </c>
      <c r="L479" s="5">
        <v>6657.57</v>
      </c>
      <c r="M479" s="17">
        <f t="shared" si="78"/>
        <v>7.496251874062887E-3</v>
      </c>
      <c r="N479" s="17">
        <f t="shared" si="79"/>
        <v>6.7665204051334804E-3</v>
      </c>
      <c r="O479" s="6"/>
      <c r="P479" s="6">
        <f t="shared" si="74"/>
        <v>0</v>
      </c>
      <c r="Q479" s="6">
        <f t="shared" si="75"/>
        <v>0</v>
      </c>
      <c r="R479" s="6">
        <v>3344.55</v>
      </c>
      <c r="S479" s="6">
        <v>3787.42</v>
      </c>
      <c r="T479" s="19" t="e">
        <f t="shared" si="80"/>
        <v>#DIV/0!</v>
      </c>
      <c r="U479" s="19">
        <f t="shared" si="81"/>
        <v>1.8940496156347741E-3</v>
      </c>
    </row>
    <row r="480" spans="1:21">
      <c r="A480" s="4">
        <v>41405</v>
      </c>
      <c r="B480" s="5">
        <f t="shared" ref="B480:C480" si="82">B479</f>
        <v>11.05</v>
      </c>
      <c r="C480" s="5">
        <f t="shared" si="82"/>
        <v>11.03</v>
      </c>
      <c r="D480" s="5">
        <v>6119.95</v>
      </c>
      <c r="E480" s="5">
        <v>6675.82</v>
      </c>
      <c r="F480" s="10">
        <f t="shared" si="76"/>
        <v>0</v>
      </c>
      <c r="G480" s="10">
        <f t="shared" si="77"/>
        <v>2.7412404225566345E-3</v>
      </c>
      <c r="H480" s="6"/>
      <c r="I480" s="5">
        <f t="shared" ref="I480:J480" si="83">I479</f>
        <v>13.45</v>
      </c>
      <c r="J480" s="5">
        <f t="shared" si="83"/>
        <v>13.44</v>
      </c>
      <c r="K480" s="5">
        <v>6119.95</v>
      </c>
      <c r="L480" s="5">
        <v>6675.82</v>
      </c>
      <c r="M480" s="17">
        <f t="shared" si="78"/>
        <v>0</v>
      </c>
      <c r="N480" s="17">
        <f t="shared" si="79"/>
        <v>2.7411759694062621E-3</v>
      </c>
      <c r="O480" s="6"/>
      <c r="P480" s="6">
        <f t="shared" si="74"/>
        <v>0</v>
      </c>
      <c r="Q480" s="6">
        <f t="shared" si="75"/>
        <v>0</v>
      </c>
      <c r="R480" s="6">
        <v>3358.6</v>
      </c>
      <c r="S480" s="6">
        <v>3803.34</v>
      </c>
      <c r="T480" s="19" t="e">
        <f t="shared" si="80"/>
        <v>#DIV/0!</v>
      </c>
      <c r="U480" s="19">
        <f t="shared" si="81"/>
        <v>4.2033891144894753E-3</v>
      </c>
    </row>
    <row r="481" spans="1:21">
      <c r="A481" s="4">
        <v>41407</v>
      </c>
      <c r="B481" s="5">
        <v>10.87</v>
      </c>
      <c r="C481" s="5">
        <v>10.85</v>
      </c>
      <c r="D481" s="5">
        <v>5995.86</v>
      </c>
      <c r="E481" s="5">
        <v>6540.46</v>
      </c>
      <c r="F481" s="10">
        <f t="shared" si="76"/>
        <v>-1.6319129646418795E-2</v>
      </c>
      <c r="G481" s="10">
        <f t="shared" si="77"/>
        <v>-2.027616083117878E-2</v>
      </c>
      <c r="H481" s="6"/>
      <c r="I481" s="5">
        <v>13.27</v>
      </c>
      <c r="J481" s="5">
        <v>13.26</v>
      </c>
      <c r="K481" s="5">
        <v>5995.86</v>
      </c>
      <c r="L481" s="5">
        <v>6540.46</v>
      </c>
      <c r="M481" s="17">
        <f t="shared" si="78"/>
        <v>-1.3392857142857095E-2</v>
      </c>
      <c r="N481" s="17">
        <f t="shared" si="79"/>
        <v>-2.0276309446972673E-2</v>
      </c>
      <c r="O481" s="6"/>
      <c r="P481" s="6">
        <f t="shared" si="74"/>
        <v>0</v>
      </c>
      <c r="Q481" s="6">
        <f t="shared" si="75"/>
        <v>0</v>
      </c>
      <c r="R481" s="6">
        <v>3306.8</v>
      </c>
      <c r="S481" s="6">
        <v>3744.67</v>
      </c>
      <c r="T481" s="19" t="e">
        <f t="shared" si="80"/>
        <v>#DIV/0!</v>
      </c>
      <c r="U481" s="19">
        <f t="shared" si="81"/>
        <v>-1.5425915116713207E-2</v>
      </c>
    </row>
    <row r="482" spans="1:21">
      <c r="A482" s="4">
        <v>41408</v>
      </c>
      <c r="B482" s="5">
        <v>10.9</v>
      </c>
      <c r="C482" s="5">
        <v>10.88</v>
      </c>
      <c r="D482" s="5">
        <v>6009.43</v>
      </c>
      <c r="E482" s="5">
        <v>6555.26</v>
      </c>
      <c r="F482" s="10">
        <f t="shared" si="76"/>
        <v>2.7649769585254003E-3</v>
      </c>
      <c r="G482" s="10">
        <f t="shared" si="77"/>
        <v>2.2628377820521628E-3</v>
      </c>
      <c r="H482" s="6"/>
      <c r="I482" s="5">
        <v>13.32</v>
      </c>
      <c r="J482" s="5">
        <v>13.31</v>
      </c>
      <c r="K482" s="5">
        <v>6009.43</v>
      </c>
      <c r="L482" s="5">
        <v>6555.26</v>
      </c>
      <c r="M482" s="17">
        <f t="shared" si="78"/>
        <v>3.7707390648566985E-3</v>
      </c>
      <c r="N482" s="17">
        <f t="shared" si="79"/>
        <v>2.2632282941896786E-3</v>
      </c>
      <c r="O482" s="6"/>
      <c r="P482" s="6">
        <f t="shared" si="74"/>
        <v>0</v>
      </c>
      <c r="Q482" s="6">
        <f t="shared" si="75"/>
        <v>0</v>
      </c>
      <c r="R482" s="6">
        <v>3294.35</v>
      </c>
      <c r="S482" s="6">
        <v>3730.62</v>
      </c>
      <c r="T482" s="19" t="e">
        <f t="shared" si="80"/>
        <v>#DIV/0!</v>
      </c>
      <c r="U482" s="19">
        <f t="shared" si="81"/>
        <v>-3.7519995086350288E-3</v>
      </c>
    </row>
    <row r="483" spans="1:21">
      <c r="A483" s="4">
        <v>41409</v>
      </c>
      <c r="B483" s="5">
        <v>11.13</v>
      </c>
      <c r="C483" s="5">
        <v>11.1</v>
      </c>
      <c r="D483" s="5">
        <v>6155.52</v>
      </c>
      <c r="E483" s="5">
        <v>6714.62</v>
      </c>
      <c r="F483" s="10">
        <f t="shared" si="76"/>
        <v>2.0220588235293935E-2</v>
      </c>
      <c r="G483" s="10">
        <f t="shared" si="77"/>
        <v>2.4310248563748749E-2</v>
      </c>
      <c r="H483" s="6"/>
      <c r="I483" s="5">
        <v>13.59</v>
      </c>
      <c r="J483" s="5">
        <v>13.58</v>
      </c>
      <c r="K483" s="5">
        <v>6155.52</v>
      </c>
      <c r="L483" s="5">
        <v>6714.62</v>
      </c>
      <c r="M483" s="17">
        <f t="shared" si="78"/>
        <v>2.0285499624342673E-2</v>
      </c>
      <c r="N483" s="17">
        <f t="shared" si="79"/>
        <v>2.4310125918764358E-2</v>
      </c>
      <c r="O483" s="6"/>
      <c r="P483" s="6">
        <f t="shared" si="74"/>
        <v>0</v>
      </c>
      <c r="Q483" s="6">
        <f t="shared" si="75"/>
        <v>0</v>
      </c>
      <c r="R483" s="6">
        <v>3346</v>
      </c>
      <c r="S483" s="6">
        <v>3789.06</v>
      </c>
      <c r="T483" s="19" t="e">
        <f t="shared" si="80"/>
        <v>#DIV/0!</v>
      </c>
      <c r="U483" s="19">
        <f t="shared" si="81"/>
        <v>1.5664956495166971E-2</v>
      </c>
    </row>
    <row r="484" spans="1:21">
      <c r="A484" s="4">
        <v>41410</v>
      </c>
      <c r="B484" s="5">
        <v>11.14</v>
      </c>
      <c r="C484" s="5">
        <v>11.12</v>
      </c>
      <c r="D484" s="5">
        <v>6179.96</v>
      </c>
      <c r="E484" s="5">
        <v>6741.28</v>
      </c>
      <c r="F484" s="10">
        <f t="shared" si="76"/>
        <v>1.8018018018017834E-3</v>
      </c>
      <c r="G484" s="10">
        <f t="shared" si="77"/>
        <v>3.9704406206158005E-3</v>
      </c>
      <c r="H484" s="6"/>
      <c r="I484" s="5">
        <v>13.62</v>
      </c>
      <c r="J484" s="5">
        <v>13.61</v>
      </c>
      <c r="K484" s="5">
        <v>6179.96</v>
      </c>
      <c r="L484" s="5">
        <v>6741.28</v>
      </c>
      <c r="M484" s="17">
        <f t="shared" si="78"/>
        <v>2.2091310751104487E-3</v>
      </c>
      <c r="N484" s="17">
        <f t="shared" si="79"/>
        <v>3.9704200457475469E-3</v>
      </c>
      <c r="O484" s="6"/>
      <c r="P484" s="6">
        <f t="shared" si="74"/>
        <v>0</v>
      </c>
      <c r="Q484" s="6">
        <f t="shared" si="75"/>
        <v>0</v>
      </c>
      <c r="R484" s="6">
        <v>3358.35</v>
      </c>
      <c r="S484" s="6">
        <v>3803.08</v>
      </c>
      <c r="T484" s="19" t="e">
        <f t="shared" si="80"/>
        <v>#DIV/0!</v>
      </c>
      <c r="U484" s="19">
        <f t="shared" si="81"/>
        <v>3.7001261526605767E-3</v>
      </c>
    </row>
    <row r="485" spans="1:21">
      <c r="A485" s="4">
        <v>41411</v>
      </c>
      <c r="B485" s="5">
        <v>11.15</v>
      </c>
      <c r="C485" s="5">
        <v>11.12</v>
      </c>
      <c r="D485" s="5">
        <v>6200.39</v>
      </c>
      <c r="E485" s="5">
        <v>6763.57</v>
      </c>
      <c r="F485" s="10">
        <f t="shared" si="76"/>
        <v>0</v>
      </c>
      <c r="G485" s="10">
        <f t="shared" si="77"/>
        <v>3.3064937222604396E-3</v>
      </c>
      <c r="H485" s="6"/>
      <c r="I485" s="5">
        <v>13.62</v>
      </c>
      <c r="J485" s="5">
        <v>13.61</v>
      </c>
      <c r="K485" s="5">
        <v>6200.39</v>
      </c>
      <c r="L485" s="5">
        <v>6763.57</v>
      </c>
      <c r="M485" s="17">
        <f t="shared" si="78"/>
        <v>0</v>
      </c>
      <c r="N485" s="17">
        <f t="shared" si="79"/>
        <v>3.3058466397841713E-3</v>
      </c>
      <c r="O485" s="6"/>
      <c r="P485" s="6">
        <f t="shared" si="74"/>
        <v>0</v>
      </c>
      <c r="Q485" s="6">
        <f t="shared" si="75"/>
        <v>0</v>
      </c>
      <c r="R485" s="6">
        <v>3372.9</v>
      </c>
      <c r="S485" s="6">
        <v>3819.56</v>
      </c>
      <c r="T485" s="19" t="e">
        <f t="shared" si="80"/>
        <v>#DIV/0!</v>
      </c>
      <c r="U485" s="19">
        <f t="shared" si="81"/>
        <v>4.3333298274030874E-3</v>
      </c>
    </row>
    <row r="486" spans="1:21">
      <c r="A486" s="4">
        <v>41414</v>
      </c>
      <c r="B486" s="5">
        <v>11.09</v>
      </c>
      <c r="C486" s="5">
        <v>11.06</v>
      </c>
      <c r="D486" s="5">
        <v>6172.77</v>
      </c>
      <c r="E486" s="5">
        <v>6733.44</v>
      </c>
      <c r="F486" s="10">
        <f t="shared" si="76"/>
        <v>-5.3956834532372655E-3</v>
      </c>
      <c r="G486" s="10">
        <f t="shared" si="77"/>
        <v>-4.4547480102963277E-3</v>
      </c>
      <c r="H486" s="6"/>
      <c r="I486" s="5">
        <v>13.56</v>
      </c>
      <c r="J486" s="5">
        <v>13.55</v>
      </c>
      <c r="K486" s="5">
        <v>6172.77</v>
      </c>
      <c r="L486" s="5">
        <v>6733.44</v>
      </c>
      <c r="M486" s="17">
        <f t="shared" si="78"/>
        <v>-4.4085231447463791E-3</v>
      </c>
      <c r="N486" s="17">
        <f t="shared" si="79"/>
        <v>-4.45455850357801E-3</v>
      </c>
      <c r="O486" s="6"/>
      <c r="P486" s="6">
        <f t="shared" si="74"/>
        <v>0</v>
      </c>
      <c r="Q486" s="6">
        <f t="shared" si="75"/>
        <v>0</v>
      </c>
      <c r="R486" s="6">
        <v>3358.95</v>
      </c>
      <c r="S486" s="6">
        <v>3803.87</v>
      </c>
      <c r="T486" s="19" t="e">
        <f t="shared" si="80"/>
        <v>#DIV/0!</v>
      </c>
      <c r="U486" s="19">
        <f t="shared" si="81"/>
        <v>-4.1078029930149418E-3</v>
      </c>
    </row>
    <row r="487" spans="1:21">
      <c r="A487" s="4">
        <v>41415</v>
      </c>
      <c r="B487" s="5">
        <v>11.04</v>
      </c>
      <c r="C487" s="5">
        <v>11.01</v>
      </c>
      <c r="D487" s="5">
        <v>6131.3</v>
      </c>
      <c r="E487" s="5">
        <v>6688.2</v>
      </c>
      <c r="F487" s="10">
        <f t="shared" si="76"/>
        <v>-4.5207956600362698E-3</v>
      </c>
      <c r="G487" s="10">
        <f t="shared" si="77"/>
        <v>-6.718705446250306E-3</v>
      </c>
      <c r="H487" s="6"/>
      <c r="I487" s="5">
        <v>13.5</v>
      </c>
      <c r="J487" s="5">
        <v>13.49</v>
      </c>
      <c r="K487" s="5">
        <v>6131.3</v>
      </c>
      <c r="L487" s="5">
        <v>6688.2</v>
      </c>
      <c r="M487" s="17">
        <f t="shared" si="78"/>
        <v>-4.4280442804428555E-3</v>
      </c>
      <c r="N487" s="17">
        <f t="shared" si="79"/>
        <v>-6.7182156471081722E-3</v>
      </c>
      <c r="O487" s="6"/>
      <c r="P487" s="6">
        <f t="shared" si="74"/>
        <v>0</v>
      </c>
      <c r="Q487" s="6">
        <f t="shared" si="75"/>
        <v>0</v>
      </c>
      <c r="R487" s="6">
        <v>3320.4</v>
      </c>
      <c r="S487" s="6">
        <v>3760.22</v>
      </c>
      <c r="T487" s="19" t="e">
        <f t="shared" si="80"/>
        <v>#DIV/0!</v>
      </c>
      <c r="U487" s="19">
        <f t="shared" si="81"/>
        <v>-1.1475155565253359E-2</v>
      </c>
    </row>
    <row r="488" spans="1:21">
      <c r="A488" s="4">
        <v>41416</v>
      </c>
      <c r="B488" s="5">
        <v>11.03</v>
      </c>
      <c r="C488" s="5">
        <v>11</v>
      </c>
      <c r="D488" s="5">
        <v>6107.11</v>
      </c>
      <c r="E488" s="5">
        <v>6661.81</v>
      </c>
      <c r="F488" s="10">
        <f t="shared" si="76"/>
        <v>-9.0826521344233857E-4</v>
      </c>
      <c r="G488" s="10">
        <f t="shared" si="77"/>
        <v>-3.9457552106694216E-3</v>
      </c>
      <c r="H488" s="6"/>
      <c r="I488" s="5">
        <v>13.51</v>
      </c>
      <c r="J488" s="5">
        <v>13.5</v>
      </c>
      <c r="K488" s="5">
        <v>6107.11</v>
      </c>
      <c r="L488" s="5">
        <v>6661.81</v>
      </c>
      <c r="M488" s="17">
        <f t="shared" si="78"/>
        <v>7.4128984432908496E-4</v>
      </c>
      <c r="N488" s="17">
        <f t="shared" si="79"/>
        <v>-3.9453297016946998E-3</v>
      </c>
      <c r="O488" s="6"/>
      <c r="P488" s="6">
        <f t="shared" si="74"/>
        <v>0</v>
      </c>
      <c r="Q488" s="6">
        <f t="shared" si="75"/>
        <v>0</v>
      </c>
      <c r="R488" s="6">
        <v>3280.7</v>
      </c>
      <c r="S488" s="6">
        <v>3715.49</v>
      </c>
      <c r="T488" s="19" t="e">
        <f t="shared" si="80"/>
        <v>#DIV/0!</v>
      </c>
      <c r="U488" s="19">
        <f t="shared" si="81"/>
        <v>-1.1895580577732212E-2</v>
      </c>
    </row>
    <row r="489" spans="1:21">
      <c r="A489" s="4">
        <v>41417</v>
      </c>
      <c r="B489" s="5">
        <v>10.84</v>
      </c>
      <c r="C489" s="5">
        <v>10.81</v>
      </c>
      <c r="D489" s="5">
        <v>5980.25</v>
      </c>
      <c r="E489" s="5">
        <v>6524.23</v>
      </c>
      <c r="F489" s="10">
        <f t="shared" si="76"/>
        <v>-1.7272727272727217E-2</v>
      </c>
      <c r="G489" s="10">
        <f t="shared" si="77"/>
        <v>-2.0652045014793452E-2</v>
      </c>
      <c r="H489" s="6"/>
      <c r="I489" s="5">
        <v>13.29</v>
      </c>
      <c r="J489" s="5">
        <v>13.29</v>
      </c>
      <c r="K489" s="5">
        <v>5980.25</v>
      </c>
      <c r="L489" s="5">
        <v>6524.23</v>
      </c>
      <c r="M489" s="17">
        <f t="shared" si="78"/>
        <v>-1.5555555555555656E-2</v>
      </c>
      <c r="N489" s="17">
        <f t="shared" si="79"/>
        <v>-2.0772509419348828E-2</v>
      </c>
      <c r="O489" s="6"/>
      <c r="P489" s="6">
        <f t="shared" si="74"/>
        <v>0</v>
      </c>
      <c r="Q489" s="6">
        <f t="shared" si="75"/>
        <v>0</v>
      </c>
      <c r="R489" s="6">
        <v>3184.8</v>
      </c>
      <c r="S489" s="6">
        <v>3606.88</v>
      </c>
      <c r="T489" s="19" t="e">
        <f t="shared" si="80"/>
        <v>#DIV/0!</v>
      </c>
      <c r="U489" s="19">
        <f t="shared" si="81"/>
        <v>-2.9231676037346221E-2</v>
      </c>
    </row>
    <row r="490" spans="1:21">
      <c r="A490" s="4">
        <v>41418</v>
      </c>
      <c r="B490" s="5">
        <v>10.87</v>
      </c>
      <c r="C490" s="5">
        <v>10.84</v>
      </c>
      <c r="D490" s="5">
        <v>6003.89</v>
      </c>
      <c r="E490" s="5">
        <v>6550.01</v>
      </c>
      <c r="F490" s="10">
        <f t="shared" si="76"/>
        <v>2.7752081406104967E-3</v>
      </c>
      <c r="G490" s="10">
        <f t="shared" si="77"/>
        <v>3.9514241527354166E-3</v>
      </c>
      <c r="H490" s="6"/>
      <c r="I490" s="5">
        <v>13.31</v>
      </c>
      <c r="J490" s="5">
        <v>13.3</v>
      </c>
      <c r="K490" s="5">
        <v>6003.89</v>
      </c>
      <c r="L490" s="5">
        <v>6550.01</v>
      </c>
      <c r="M490" s="17">
        <f t="shared" si="78"/>
        <v>7.5244544770525223E-4</v>
      </c>
      <c r="N490" s="17">
        <f t="shared" si="79"/>
        <v>3.9530119978261613E-3</v>
      </c>
      <c r="O490" s="6"/>
      <c r="P490" s="6">
        <f t="shared" si="74"/>
        <v>0</v>
      </c>
      <c r="Q490" s="6">
        <f t="shared" si="75"/>
        <v>0</v>
      </c>
      <c r="R490" s="6">
        <v>3201</v>
      </c>
      <c r="S490" s="6">
        <v>3625.27</v>
      </c>
      <c r="T490" s="19" t="e">
        <f t="shared" si="80"/>
        <v>#DIV/0!</v>
      </c>
      <c r="U490" s="19">
        <f t="shared" si="81"/>
        <v>5.0985893625514755E-3</v>
      </c>
    </row>
    <row r="491" spans="1:21">
      <c r="A491" s="4">
        <v>41421</v>
      </c>
      <c r="B491" s="5">
        <v>11.02</v>
      </c>
      <c r="C491" s="5">
        <v>10.99</v>
      </c>
      <c r="D491" s="5">
        <v>6095.31</v>
      </c>
      <c r="E491" s="5">
        <v>6649.75</v>
      </c>
      <c r="F491" s="10">
        <f t="shared" si="76"/>
        <v>1.3837638376383854E-2</v>
      </c>
      <c r="G491" s="10">
        <f t="shared" si="77"/>
        <v>1.5227457668003597E-2</v>
      </c>
      <c r="H491" s="6"/>
      <c r="I491" s="5">
        <v>13.51</v>
      </c>
      <c r="J491" s="5">
        <v>13.5</v>
      </c>
      <c r="K491" s="5">
        <v>6095.31</v>
      </c>
      <c r="L491" s="5">
        <v>6649.75</v>
      </c>
      <c r="M491" s="17">
        <f t="shared" si="78"/>
        <v>1.5037593984962294E-2</v>
      </c>
      <c r="N491" s="17">
        <f t="shared" si="79"/>
        <v>1.5226794628149465E-2</v>
      </c>
      <c r="O491" s="6"/>
      <c r="P491" s="6">
        <f t="shared" si="74"/>
        <v>0</v>
      </c>
      <c r="Q491" s="6">
        <f t="shared" si="75"/>
        <v>0</v>
      </c>
      <c r="R491" s="6">
        <v>3232.1</v>
      </c>
      <c r="S491" s="6">
        <v>3660.49</v>
      </c>
      <c r="T491" s="19" t="e">
        <f t="shared" si="80"/>
        <v>#DIV/0!</v>
      </c>
      <c r="U491" s="19">
        <f t="shared" si="81"/>
        <v>9.7151384586526834E-3</v>
      </c>
    </row>
    <row r="492" spans="1:21">
      <c r="A492" s="4">
        <v>41422</v>
      </c>
      <c r="B492" s="5">
        <v>11.07</v>
      </c>
      <c r="C492" s="5">
        <v>11.04</v>
      </c>
      <c r="D492" s="5">
        <v>6121.85</v>
      </c>
      <c r="E492" s="5">
        <v>6681.8</v>
      </c>
      <c r="F492" s="10">
        <f t="shared" si="76"/>
        <v>4.5495905368515555E-3</v>
      </c>
      <c r="G492" s="10">
        <f t="shared" si="77"/>
        <v>4.8197300650401065E-3</v>
      </c>
      <c r="H492" s="6"/>
      <c r="I492" s="5">
        <v>13.57</v>
      </c>
      <c r="J492" s="5">
        <v>13.56</v>
      </c>
      <c r="K492" s="5">
        <v>6121.85</v>
      </c>
      <c r="L492" s="5">
        <v>6681.8</v>
      </c>
      <c r="M492" s="17">
        <f t="shared" si="78"/>
        <v>4.4444444444444731E-3</v>
      </c>
      <c r="N492" s="17">
        <f t="shared" si="79"/>
        <v>4.3541673844316175E-3</v>
      </c>
      <c r="O492" s="6"/>
      <c r="P492" s="6">
        <f t="shared" si="74"/>
        <v>0</v>
      </c>
      <c r="Q492" s="6">
        <f t="shared" si="75"/>
        <v>0</v>
      </c>
      <c r="R492" s="6">
        <v>3254.55</v>
      </c>
      <c r="S492" s="6">
        <v>3685.92</v>
      </c>
      <c r="T492" s="19" t="e">
        <f t="shared" si="80"/>
        <v>#DIV/0!</v>
      </c>
      <c r="U492" s="19">
        <f t="shared" si="81"/>
        <v>6.9471573477868365E-3</v>
      </c>
    </row>
    <row r="493" spans="1:21">
      <c r="A493" s="4">
        <v>41423</v>
      </c>
      <c r="B493" s="5">
        <v>11.09</v>
      </c>
      <c r="C493" s="5">
        <v>11.06</v>
      </c>
      <c r="D493" s="5">
        <v>6105.18</v>
      </c>
      <c r="E493" s="5">
        <v>6663.61</v>
      </c>
      <c r="F493" s="10">
        <f t="shared" si="76"/>
        <v>1.8115942028986698E-3</v>
      </c>
      <c r="G493" s="10">
        <f t="shared" si="77"/>
        <v>-2.7223203328444745E-3</v>
      </c>
      <c r="H493" s="6"/>
      <c r="I493" s="5">
        <v>13.6</v>
      </c>
      <c r="J493" s="5">
        <v>13.59</v>
      </c>
      <c r="K493" s="5">
        <v>6105.18</v>
      </c>
      <c r="L493" s="5">
        <v>6663.61</v>
      </c>
      <c r="M493" s="17">
        <f t="shared" si="78"/>
        <v>2.2123893805310324E-3</v>
      </c>
      <c r="N493" s="17">
        <f t="shared" si="79"/>
        <v>-2.7230330700687144E-3</v>
      </c>
      <c r="O493" s="6"/>
      <c r="P493" s="6">
        <f t="shared" si="74"/>
        <v>0</v>
      </c>
      <c r="Q493" s="6">
        <f t="shared" si="75"/>
        <v>0</v>
      </c>
      <c r="R493" s="6">
        <v>3240</v>
      </c>
      <c r="S493" s="6">
        <v>3669.4</v>
      </c>
      <c r="T493" s="19" t="e">
        <f t="shared" si="80"/>
        <v>#DIV/0!</v>
      </c>
      <c r="U493" s="19">
        <f t="shared" si="81"/>
        <v>-4.4819203889395753E-3</v>
      </c>
    </row>
    <row r="494" spans="1:21">
      <c r="A494" s="4">
        <v>41424</v>
      </c>
      <c r="B494" s="5">
        <v>11.12</v>
      </c>
      <c r="C494" s="5">
        <v>11.08</v>
      </c>
      <c r="D494" s="5">
        <v>6120.22</v>
      </c>
      <c r="E494" s="5">
        <v>6689.92</v>
      </c>
      <c r="F494" s="10">
        <f t="shared" si="76"/>
        <v>1.8083182640145079E-3</v>
      </c>
      <c r="G494" s="10">
        <f t="shared" si="77"/>
        <v>3.9483103002726505E-3</v>
      </c>
      <c r="H494" s="6"/>
      <c r="I494" s="5">
        <v>13.62</v>
      </c>
      <c r="J494" s="5">
        <v>13.61</v>
      </c>
      <c r="K494" s="5">
        <v>6120.22</v>
      </c>
      <c r="L494" s="5">
        <v>6689.92</v>
      </c>
      <c r="M494" s="17">
        <f t="shared" si="78"/>
        <v>1.4716703458423908E-3</v>
      </c>
      <c r="N494" s="17">
        <f t="shared" si="79"/>
        <v>2.4634818301836336E-3</v>
      </c>
      <c r="O494" s="6"/>
      <c r="P494" s="6">
        <f t="shared" si="74"/>
        <v>0</v>
      </c>
      <c r="Q494" s="6">
        <f t="shared" si="75"/>
        <v>0</v>
      </c>
      <c r="R494" s="6">
        <v>3231.85</v>
      </c>
      <c r="S494" s="6">
        <v>3660.21</v>
      </c>
      <c r="T494" s="19" t="e">
        <f t="shared" si="80"/>
        <v>#DIV/0!</v>
      </c>
      <c r="U494" s="19">
        <f t="shared" si="81"/>
        <v>-2.5044966479533803E-3</v>
      </c>
    </row>
    <row r="495" spans="1:21">
      <c r="A495" s="4">
        <v>41425</v>
      </c>
      <c r="B495" s="5">
        <v>10.91</v>
      </c>
      <c r="C495" s="5">
        <v>10.88</v>
      </c>
      <c r="D495" s="5">
        <v>5991.11</v>
      </c>
      <c r="E495" s="5">
        <v>6556.74</v>
      </c>
      <c r="F495" s="10">
        <f t="shared" si="76"/>
        <v>-1.8050541516245411E-2</v>
      </c>
      <c r="G495" s="10">
        <f t="shared" si="77"/>
        <v>-1.9907562422271208E-2</v>
      </c>
      <c r="H495" s="6"/>
      <c r="I495" s="5">
        <v>13.4</v>
      </c>
      <c r="J495" s="5">
        <v>13.39</v>
      </c>
      <c r="K495" s="5">
        <v>5991.11</v>
      </c>
      <c r="L495" s="5">
        <v>6556.74</v>
      </c>
      <c r="M495" s="17">
        <f t="shared" si="78"/>
        <v>-1.6164584864070464E-2</v>
      </c>
      <c r="N495" s="17">
        <f t="shared" si="79"/>
        <v>-2.1095646888510622E-2</v>
      </c>
      <c r="O495" s="6"/>
      <c r="P495" s="6">
        <f t="shared" si="74"/>
        <v>0</v>
      </c>
      <c r="Q495" s="6">
        <f t="shared" si="75"/>
        <v>0</v>
      </c>
      <c r="R495" s="6">
        <v>3155.7</v>
      </c>
      <c r="S495" s="6">
        <v>3573.93</v>
      </c>
      <c r="T495" s="19" t="e">
        <f t="shared" si="80"/>
        <v>#DIV/0!</v>
      </c>
      <c r="U495" s="19">
        <f t="shared" si="81"/>
        <v>-2.3572417976017834E-2</v>
      </c>
    </row>
    <row r="496" spans="1:21">
      <c r="A496" s="4">
        <v>41428</v>
      </c>
      <c r="B496" s="5">
        <v>10.82</v>
      </c>
      <c r="C496" s="5">
        <v>10.79</v>
      </c>
      <c r="D496" s="5">
        <v>5956.48</v>
      </c>
      <c r="E496" s="5">
        <v>6518.84</v>
      </c>
      <c r="F496" s="10">
        <f t="shared" si="76"/>
        <v>-8.2720588235295489E-3</v>
      </c>
      <c r="G496" s="10">
        <f t="shared" si="77"/>
        <v>-5.7803115572677699E-3</v>
      </c>
      <c r="H496" s="6"/>
      <c r="I496" s="5">
        <v>13.32</v>
      </c>
      <c r="J496" s="5">
        <v>13.31</v>
      </c>
      <c r="K496" s="5">
        <v>5956.48</v>
      </c>
      <c r="L496" s="5">
        <v>6518.84</v>
      </c>
      <c r="M496" s="17">
        <f t="shared" si="78"/>
        <v>-5.9746079163555121E-3</v>
      </c>
      <c r="N496" s="17">
        <f t="shared" si="79"/>
        <v>-5.7802310423277214E-3</v>
      </c>
      <c r="O496" s="6"/>
      <c r="P496" s="6">
        <f t="shared" si="74"/>
        <v>0</v>
      </c>
      <c r="Q496" s="6">
        <f t="shared" si="75"/>
        <v>0</v>
      </c>
      <c r="R496" s="6">
        <v>3154.25</v>
      </c>
      <c r="S496" s="6">
        <v>3572.28</v>
      </c>
      <c r="T496" s="19" t="e">
        <f t="shared" si="80"/>
        <v>#DIV/0!</v>
      </c>
      <c r="U496" s="19">
        <f t="shared" si="81"/>
        <v>-4.6167664168006439E-4</v>
      </c>
    </row>
    <row r="497" spans="1:21">
      <c r="A497" s="4">
        <v>41429</v>
      </c>
      <c r="B497" s="5">
        <v>10.81</v>
      </c>
      <c r="C497" s="5">
        <v>10.78</v>
      </c>
      <c r="D497" s="5">
        <v>5941.67</v>
      </c>
      <c r="E497" s="5">
        <v>6502.63</v>
      </c>
      <c r="F497" s="10">
        <f t="shared" si="76"/>
        <v>-9.26784059314123E-4</v>
      </c>
      <c r="G497" s="10">
        <f t="shared" si="77"/>
        <v>-2.4866387271355039E-3</v>
      </c>
      <c r="H497" s="6"/>
      <c r="I497" s="5">
        <v>13.29</v>
      </c>
      <c r="J497" s="5">
        <v>13.28</v>
      </c>
      <c r="K497" s="5">
        <v>5941.67</v>
      </c>
      <c r="L497" s="5">
        <v>6502.63</v>
      </c>
      <c r="M497" s="17">
        <f t="shared" si="78"/>
        <v>-2.2539444027047661E-3</v>
      </c>
      <c r="N497" s="17">
        <f t="shared" si="79"/>
        <v>-2.4863677876866275E-3</v>
      </c>
      <c r="O497" s="6"/>
      <c r="P497" s="6">
        <f t="shared" si="74"/>
        <v>0</v>
      </c>
      <c r="Q497" s="6">
        <f t="shared" si="75"/>
        <v>0</v>
      </c>
      <c r="R497" s="6">
        <v>3154.4</v>
      </c>
      <c r="S497" s="6">
        <v>3572.48</v>
      </c>
      <c r="T497" s="19" t="e">
        <f t="shared" si="80"/>
        <v>#DIV/0!</v>
      </c>
      <c r="U497" s="19">
        <f t="shared" si="81"/>
        <v>5.5986652781836455E-5</v>
      </c>
    </row>
    <row r="498" spans="1:21">
      <c r="A498" s="4">
        <v>41430</v>
      </c>
      <c r="B498" s="5">
        <v>10.81</v>
      </c>
      <c r="C498" s="5">
        <v>10.78</v>
      </c>
      <c r="D498" s="5">
        <v>5947.19</v>
      </c>
      <c r="E498" s="5">
        <v>6508.67</v>
      </c>
      <c r="F498" s="10">
        <f t="shared" si="76"/>
        <v>0</v>
      </c>
      <c r="G498" s="10">
        <f t="shared" si="77"/>
        <v>9.288549402317603E-4</v>
      </c>
      <c r="H498" s="6"/>
      <c r="I498" s="5">
        <v>13.31</v>
      </c>
      <c r="J498" s="5">
        <v>13.31</v>
      </c>
      <c r="K498" s="5">
        <v>5947.19</v>
      </c>
      <c r="L498" s="5">
        <v>6508.67</v>
      </c>
      <c r="M498" s="17">
        <f t="shared" si="78"/>
        <v>2.2590361445784524E-3</v>
      </c>
      <c r="N498" s="17">
        <f t="shared" si="79"/>
        <v>9.2903173686842422E-4</v>
      </c>
      <c r="O498" s="6"/>
      <c r="P498" s="6">
        <f t="shared" si="74"/>
        <v>0</v>
      </c>
      <c r="Q498" s="6">
        <f t="shared" si="75"/>
        <v>0</v>
      </c>
      <c r="R498" s="6">
        <v>3162.4</v>
      </c>
      <c r="S498" s="6">
        <v>3581.53</v>
      </c>
      <c r="T498" s="19" t="e">
        <f t="shared" si="80"/>
        <v>#DIV/0!</v>
      </c>
      <c r="U498" s="19">
        <f t="shared" si="81"/>
        <v>2.5332542099605337E-3</v>
      </c>
    </row>
    <row r="499" spans="1:21">
      <c r="A499" s="4">
        <v>41431</v>
      </c>
      <c r="B499" s="5">
        <v>10.79</v>
      </c>
      <c r="C499" s="5">
        <v>10.76</v>
      </c>
      <c r="D499" s="5">
        <v>5941.63</v>
      </c>
      <c r="E499" s="5">
        <v>6505.15</v>
      </c>
      <c r="F499" s="10">
        <f t="shared" si="76"/>
        <v>-1.8552875695732052E-3</v>
      </c>
      <c r="G499" s="10">
        <f t="shared" si="77"/>
        <v>-5.4081709473674522E-4</v>
      </c>
      <c r="H499" s="6"/>
      <c r="I499" s="5">
        <v>13.3</v>
      </c>
      <c r="J499" s="5">
        <v>13.29</v>
      </c>
      <c r="K499" s="5">
        <v>5941.63</v>
      </c>
      <c r="L499" s="5">
        <v>6505.15</v>
      </c>
      <c r="M499" s="17">
        <f t="shared" si="78"/>
        <v>-1.5026296018032514E-3</v>
      </c>
      <c r="N499" s="17">
        <f t="shared" si="79"/>
        <v>-9.348953034962193E-4</v>
      </c>
      <c r="O499" s="6"/>
      <c r="P499" s="6">
        <f t="shared" si="74"/>
        <v>0</v>
      </c>
      <c r="Q499" s="6">
        <f t="shared" si="75"/>
        <v>0</v>
      </c>
      <c r="R499" s="6">
        <v>3169.85</v>
      </c>
      <c r="S499" s="6">
        <v>3589.95</v>
      </c>
      <c r="T499" s="19" t="e">
        <f t="shared" si="80"/>
        <v>#DIV/0!</v>
      </c>
      <c r="U499" s="19">
        <f t="shared" si="81"/>
        <v>2.3509505714036649E-3</v>
      </c>
    </row>
    <row r="500" spans="1:21">
      <c r="A500" s="4">
        <v>41432</v>
      </c>
      <c r="B500" s="5">
        <v>10.76</v>
      </c>
      <c r="C500" s="5">
        <v>10.73</v>
      </c>
      <c r="D500" s="5">
        <v>5901.46</v>
      </c>
      <c r="E500" s="5">
        <v>6461.16</v>
      </c>
      <c r="F500" s="10">
        <f t="shared" si="76"/>
        <v>-2.7881040892192566E-3</v>
      </c>
      <c r="G500" s="10">
        <f t="shared" si="77"/>
        <v>-6.7623344580831635E-3</v>
      </c>
      <c r="H500" s="6"/>
      <c r="I500" s="5">
        <v>13.25</v>
      </c>
      <c r="J500" s="5">
        <v>13.24</v>
      </c>
      <c r="K500" s="5">
        <v>5901.46</v>
      </c>
      <c r="L500" s="5">
        <v>6461.16</v>
      </c>
      <c r="M500" s="17">
        <f t="shared" si="78"/>
        <v>-3.762227238525151E-3</v>
      </c>
      <c r="N500" s="17">
        <f t="shared" si="79"/>
        <v>-6.7607710342111327E-3</v>
      </c>
      <c r="O500" s="6"/>
      <c r="P500" s="6">
        <f t="shared" si="74"/>
        <v>0</v>
      </c>
      <c r="Q500" s="6">
        <f t="shared" si="75"/>
        <v>0</v>
      </c>
      <c r="R500" s="6">
        <v>3157.25</v>
      </c>
      <c r="S500" s="6">
        <v>3575.72</v>
      </c>
      <c r="T500" s="19" t="e">
        <f t="shared" si="80"/>
        <v>#DIV/0!</v>
      </c>
      <c r="U500" s="19">
        <f t="shared" si="81"/>
        <v>-3.9638435075697309E-3</v>
      </c>
    </row>
    <row r="501" spans="1:21">
      <c r="A501" s="4">
        <v>41435</v>
      </c>
      <c r="B501" s="5">
        <v>10.73</v>
      </c>
      <c r="C501" s="5">
        <v>10.7</v>
      </c>
      <c r="D501" s="5">
        <v>5885.71</v>
      </c>
      <c r="E501" s="5">
        <v>6443.93</v>
      </c>
      <c r="F501" s="10">
        <f t="shared" si="76"/>
        <v>-2.7958993476235872E-3</v>
      </c>
      <c r="G501" s="10">
        <f t="shared" si="77"/>
        <v>-2.6667038116994224E-3</v>
      </c>
      <c r="H501" s="6"/>
      <c r="I501" s="5">
        <v>13.21</v>
      </c>
      <c r="J501" s="5">
        <v>13.2</v>
      </c>
      <c r="K501" s="5">
        <v>5885.71</v>
      </c>
      <c r="L501" s="5">
        <v>6443.93</v>
      </c>
      <c r="M501" s="17">
        <f t="shared" si="78"/>
        <v>-3.0211480362538623E-3</v>
      </c>
      <c r="N501" s="17">
        <f t="shared" si="79"/>
        <v>-2.6688311028117973E-3</v>
      </c>
      <c r="O501" s="6"/>
      <c r="P501" s="6">
        <f t="shared" si="74"/>
        <v>0</v>
      </c>
      <c r="Q501" s="6">
        <f t="shared" si="75"/>
        <v>0</v>
      </c>
      <c r="R501" s="6">
        <v>3108.8</v>
      </c>
      <c r="S501" s="6">
        <v>3520.85</v>
      </c>
      <c r="T501" s="19" t="e">
        <f t="shared" si="80"/>
        <v>#DIV/0!</v>
      </c>
      <c r="U501" s="19">
        <f t="shared" si="81"/>
        <v>-1.5345161254236905E-2</v>
      </c>
    </row>
    <row r="502" spans="1:21">
      <c r="A502" s="4">
        <v>41436</v>
      </c>
      <c r="B502" s="5">
        <v>10.54</v>
      </c>
      <c r="C502" s="5">
        <v>10.51</v>
      </c>
      <c r="D502" s="5">
        <v>5793.6</v>
      </c>
      <c r="E502" s="5">
        <v>6343.08</v>
      </c>
      <c r="F502" s="10">
        <f t="shared" si="76"/>
        <v>-1.7757009345794383E-2</v>
      </c>
      <c r="G502" s="10">
        <f t="shared" si="77"/>
        <v>-1.565038726367296E-2</v>
      </c>
      <c r="H502" s="6"/>
      <c r="I502" s="5">
        <v>13.01</v>
      </c>
      <c r="J502" s="5">
        <v>13</v>
      </c>
      <c r="K502" s="5">
        <v>5793.6</v>
      </c>
      <c r="L502" s="5">
        <v>6343.08</v>
      </c>
      <c r="M502" s="17">
        <f t="shared" si="78"/>
        <v>-1.5151515151515138E-2</v>
      </c>
      <c r="N502" s="17">
        <f t="shared" si="79"/>
        <v>-1.5649768677015952E-2</v>
      </c>
      <c r="O502" s="6"/>
      <c r="P502" s="6">
        <f t="shared" si="74"/>
        <v>0</v>
      </c>
      <c r="Q502" s="6">
        <f t="shared" si="75"/>
        <v>0</v>
      </c>
      <c r="R502" s="6">
        <v>3042.8</v>
      </c>
      <c r="S502" s="6">
        <v>3446.31</v>
      </c>
      <c r="T502" s="19" t="e">
        <f t="shared" si="80"/>
        <v>#DIV/0!</v>
      </c>
      <c r="U502" s="19">
        <f t="shared" si="81"/>
        <v>-2.1171024042489717E-2</v>
      </c>
    </row>
    <row r="503" spans="1:21">
      <c r="A503" s="4">
        <v>41437</v>
      </c>
      <c r="B503" s="5">
        <v>10.49</v>
      </c>
      <c r="C503" s="5">
        <v>10.46</v>
      </c>
      <c r="D503" s="5">
        <v>5759.83</v>
      </c>
      <c r="E503" s="5">
        <v>6306.11</v>
      </c>
      <c r="F503" s="10">
        <f t="shared" si="76"/>
        <v>-4.7573739295907469E-3</v>
      </c>
      <c r="G503" s="10">
        <f t="shared" si="77"/>
        <v>-5.8283988220234617E-3</v>
      </c>
      <c r="H503" s="6"/>
      <c r="I503" s="5">
        <v>12.94</v>
      </c>
      <c r="J503" s="5">
        <v>12.93</v>
      </c>
      <c r="K503" s="5">
        <v>5759.83</v>
      </c>
      <c r="L503" s="5">
        <v>6306.11</v>
      </c>
      <c r="M503" s="17">
        <f t="shared" si="78"/>
        <v>-5.3846153846154321E-3</v>
      </c>
      <c r="N503" s="17">
        <f t="shared" si="79"/>
        <v>-5.8288456227562069E-3</v>
      </c>
      <c r="O503" s="6"/>
      <c r="P503" s="6">
        <f t="shared" si="74"/>
        <v>0</v>
      </c>
      <c r="Q503" s="6">
        <f t="shared" si="75"/>
        <v>0</v>
      </c>
      <c r="R503" s="6">
        <v>3013.45</v>
      </c>
      <c r="S503" s="6">
        <v>3413.06</v>
      </c>
      <c r="T503" s="19" t="e">
        <f t="shared" si="80"/>
        <v>#DIV/0!</v>
      </c>
      <c r="U503" s="19">
        <f t="shared" si="81"/>
        <v>-9.6480003249852508E-3</v>
      </c>
    </row>
    <row r="504" spans="1:21">
      <c r="A504" s="4">
        <v>41438</v>
      </c>
      <c r="B504" s="5">
        <v>10.39</v>
      </c>
      <c r="C504" s="5">
        <v>10.36</v>
      </c>
      <c r="D504" s="5">
        <v>5687.81</v>
      </c>
      <c r="E504" s="5">
        <v>6232.41</v>
      </c>
      <c r="F504" s="10">
        <f t="shared" si="76"/>
        <v>-9.5602294455068293E-3</v>
      </c>
      <c r="G504" s="10">
        <f t="shared" si="77"/>
        <v>-1.1687078087759262E-2</v>
      </c>
      <c r="H504" s="6"/>
      <c r="I504" s="5">
        <v>12.84</v>
      </c>
      <c r="J504" s="5">
        <v>12.83</v>
      </c>
      <c r="K504" s="5">
        <v>5687.81</v>
      </c>
      <c r="L504" s="5">
        <v>6232.41</v>
      </c>
      <c r="M504" s="17">
        <f t="shared" si="78"/>
        <v>-7.733952049497228E-3</v>
      </c>
      <c r="N504" s="17">
        <f t="shared" si="79"/>
        <v>-1.2503841259203785E-2</v>
      </c>
      <c r="O504" s="6"/>
      <c r="P504" s="6">
        <f t="shared" si="74"/>
        <v>0</v>
      </c>
      <c r="Q504" s="6">
        <f t="shared" si="75"/>
        <v>0</v>
      </c>
      <c r="R504" s="6">
        <v>2960.6</v>
      </c>
      <c r="S504" s="6">
        <v>3353.2</v>
      </c>
      <c r="T504" s="19" t="e">
        <f t="shared" si="80"/>
        <v>#DIV/0!</v>
      </c>
      <c r="U504" s="19">
        <f t="shared" si="81"/>
        <v>-1.753851382630256E-2</v>
      </c>
    </row>
    <row r="505" spans="1:21">
      <c r="A505" s="4">
        <v>41439</v>
      </c>
      <c r="B505" s="5">
        <v>10.55</v>
      </c>
      <c r="C505" s="5">
        <v>10.52</v>
      </c>
      <c r="D505" s="5">
        <v>5791.42</v>
      </c>
      <c r="E505" s="5">
        <v>6345.94</v>
      </c>
      <c r="F505" s="10">
        <f t="shared" si="76"/>
        <v>1.5444015444015413E-2</v>
      </c>
      <c r="G505" s="10">
        <f t="shared" si="77"/>
        <v>1.8216067299808625E-2</v>
      </c>
      <c r="H505" s="6"/>
      <c r="I505" s="5">
        <v>13.02</v>
      </c>
      <c r="J505" s="5">
        <v>13.01</v>
      </c>
      <c r="K505" s="5">
        <v>5791.42</v>
      </c>
      <c r="L505" s="5">
        <v>6345.94</v>
      </c>
      <c r="M505" s="17">
        <f t="shared" si="78"/>
        <v>1.4029618082618933E-2</v>
      </c>
      <c r="N505" s="17">
        <f t="shared" si="79"/>
        <v>1.8216149976880258E-2</v>
      </c>
      <c r="O505" s="6"/>
      <c r="P505" s="6">
        <f t="shared" si="74"/>
        <v>0</v>
      </c>
      <c r="Q505" s="6">
        <f t="shared" si="75"/>
        <v>0</v>
      </c>
      <c r="R505" s="6">
        <v>3012.9</v>
      </c>
      <c r="S505" s="6">
        <v>3412.72</v>
      </c>
      <c r="T505" s="19" t="e">
        <f t="shared" si="80"/>
        <v>#DIV/0!</v>
      </c>
      <c r="U505" s="19">
        <f t="shared" si="81"/>
        <v>1.7750208755815233E-2</v>
      </c>
    </row>
    <row r="506" spans="1:21">
      <c r="A506" s="4">
        <v>41442</v>
      </c>
      <c r="B506" s="5">
        <v>10.59</v>
      </c>
      <c r="C506" s="5">
        <v>10.56</v>
      </c>
      <c r="D506" s="5">
        <v>5837.68</v>
      </c>
      <c r="E506" s="5">
        <v>6396.99</v>
      </c>
      <c r="F506" s="10">
        <f t="shared" si="76"/>
        <v>3.8022813688214363E-3</v>
      </c>
      <c r="G506" s="10">
        <f t="shared" si="77"/>
        <v>8.0445134999700407E-3</v>
      </c>
      <c r="H506" s="6"/>
      <c r="I506" s="5">
        <v>13.08</v>
      </c>
      <c r="J506" s="5">
        <v>13.07</v>
      </c>
      <c r="K506" s="5">
        <v>5837.68</v>
      </c>
      <c r="L506" s="5">
        <v>6396.99</v>
      </c>
      <c r="M506" s="17">
        <f t="shared" si="78"/>
        <v>4.6118370484242721E-3</v>
      </c>
      <c r="N506" s="17">
        <f t="shared" si="79"/>
        <v>7.9876783241417115E-3</v>
      </c>
      <c r="O506" s="6"/>
      <c r="P506" s="6">
        <f t="shared" si="74"/>
        <v>0</v>
      </c>
      <c r="Q506" s="6">
        <f t="shared" si="75"/>
        <v>0</v>
      </c>
      <c r="R506" s="6">
        <v>3021.25</v>
      </c>
      <c r="S506" s="6">
        <v>3422.17</v>
      </c>
      <c r="T506" s="19" t="e">
        <f t="shared" si="80"/>
        <v>#DIV/0!</v>
      </c>
      <c r="U506" s="19">
        <f t="shared" si="81"/>
        <v>2.7690522515766425E-3</v>
      </c>
    </row>
    <row r="507" spans="1:21">
      <c r="A507" s="4">
        <v>41443</v>
      </c>
      <c r="B507" s="5">
        <v>10.56</v>
      </c>
      <c r="C507" s="5">
        <v>10.53</v>
      </c>
      <c r="D507" s="5">
        <v>5811.86</v>
      </c>
      <c r="E507" s="5">
        <v>6368.7</v>
      </c>
      <c r="F507" s="10">
        <f t="shared" si="76"/>
        <v>-2.8409090909091717E-3</v>
      </c>
      <c r="G507" s="10">
        <f t="shared" si="77"/>
        <v>-4.4223924064286102E-3</v>
      </c>
      <c r="H507" s="6"/>
      <c r="I507" s="5">
        <v>13.05</v>
      </c>
      <c r="J507" s="5">
        <v>13.04</v>
      </c>
      <c r="K507" s="5">
        <v>5811.86</v>
      </c>
      <c r="L507" s="5">
        <v>6368.7</v>
      </c>
      <c r="M507" s="17">
        <f t="shared" si="78"/>
        <v>-2.2953328232594439E-3</v>
      </c>
      <c r="N507" s="17">
        <f t="shared" si="79"/>
        <v>-4.4229899549137475E-3</v>
      </c>
      <c r="O507" s="6"/>
      <c r="P507" s="6">
        <f t="shared" si="74"/>
        <v>0</v>
      </c>
      <c r="Q507" s="6">
        <f t="shared" si="75"/>
        <v>0</v>
      </c>
      <c r="R507" s="6">
        <v>3030.15</v>
      </c>
      <c r="S507" s="6">
        <v>3432.26</v>
      </c>
      <c r="T507" s="19" t="e">
        <f t="shared" si="80"/>
        <v>#DIV/0!</v>
      </c>
      <c r="U507" s="19">
        <f t="shared" si="81"/>
        <v>2.9484216155246656E-3</v>
      </c>
    </row>
    <row r="508" spans="1:21">
      <c r="A508" s="4">
        <v>41444</v>
      </c>
      <c r="B508" s="5">
        <v>10.6</v>
      </c>
      <c r="C508" s="5">
        <v>10.56</v>
      </c>
      <c r="D508" s="5">
        <v>5824.79</v>
      </c>
      <c r="E508" s="5">
        <v>6382.87</v>
      </c>
      <c r="F508" s="10">
        <f t="shared" si="76"/>
        <v>2.8490028490029129E-3</v>
      </c>
      <c r="G508" s="10">
        <f t="shared" si="77"/>
        <v>2.2249438660950638E-3</v>
      </c>
      <c r="H508" s="6"/>
      <c r="I508" s="5">
        <v>13.09</v>
      </c>
      <c r="J508" s="5">
        <v>13.08</v>
      </c>
      <c r="K508" s="5">
        <v>5824.79</v>
      </c>
      <c r="L508" s="5">
        <v>6382.87</v>
      </c>
      <c r="M508" s="17">
        <f t="shared" si="78"/>
        <v>3.0674846625766694E-3</v>
      </c>
      <c r="N508" s="17">
        <f t="shared" si="79"/>
        <v>2.2247610919741145E-3</v>
      </c>
      <c r="O508" s="6"/>
      <c r="P508" s="6">
        <f t="shared" si="74"/>
        <v>0</v>
      </c>
      <c r="Q508" s="6">
        <f t="shared" si="75"/>
        <v>0</v>
      </c>
      <c r="R508" s="6">
        <v>3042.85</v>
      </c>
      <c r="S508" s="6">
        <v>3446.63</v>
      </c>
      <c r="T508" s="19" t="e">
        <f t="shared" si="80"/>
        <v>#DIV/0!</v>
      </c>
      <c r="U508" s="19">
        <f t="shared" si="81"/>
        <v>4.1867457593538493E-3</v>
      </c>
    </row>
    <row r="509" spans="1:21">
      <c r="A509" s="4">
        <v>41445</v>
      </c>
      <c r="B509" s="5">
        <v>10.32</v>
      </c>
      <c r="C509" s="5">
        <v>10.29</v>
      </c>
      <c r="D509" s="5">
        <v>5660.37</v>
      </c>
      <c r="E509" s="5">
        <v>6203.94</v>
      </c>
      <c r="F509" s="10">
        <f t="shared" si="76"/>
        <v>-2.556818181818199E-2</v>
      </c>
      <c r="G509" s="10">
        <f t="shared" si="77"/>
        <v>-2.8032844159445514E-2</v>
      </c>
      <c r="H509" s="6"/>
      <c r="I509" s="5">
        <v>12.79</v>
      </c>
      <c r="J509" s="5">
        <v>12.78</v>
      </c>
      <c r="K509" s="5">
        <v>5660.37</v>
      </c>
      <c r="L509" s="5">
        <v>6203.94</v>
      </c>
      <c r="M509" s="17">
        <f t="shared" si="78"/>
        <v>-2.2935779816513846E-2</v>
      </c>
      <c r="N509" s="17">
        <f t="shared" si="79"/>
        <v>-2.8227627090418705E-2</v>
      </c>
      <c r="O509" s="6"/>
      <c r="P509" s="6">
        <f t="shared" si="74"/>
        <v>0</v>
      </c>
      <c r="Q509" s="6">
        <f t="shared" si="75"/>
        <v>0</v>
      </c>
      <c r="R509" s="6">
        <v>2972.85</v>
      </c>
      <c r="S509" s="6">
        <v>3369.94</v>
      </c>
      <c r="T509" s="19" t="e">
        <f t="shared" si="80"/>
        <v>#DIV/0!</v>
      </c>
      <c r="U509" s="19">
        <f t="shared" si="81"/>
        <v>-2.2250720268784274E-2</v>
      </c>
    </row>
    <row r="510" spans="1:21">
      <c r="A510" s="4">
        <v>41446</v>
      </c>
      <c r="B510" s="5">
        <v>10.3</v>
      </c>
      <c r="C510" s="5">
        <v>10.27</v>
      </c>
      <c r="D510" s="5">
        <v>5664.67</v>
      </c>
      <c r="E510" s="5">
        <v>6208.98</v>
      </c>
      <c r="F510" s="10">
        <f t="shared" si="76"/>
        <v>-1.9436345966957758E-3</v>
      </c>
      <c r="G510" s="10">
        <f t="shared" si="77"/>
        <v>8.1238696699204027E-4</v>
      </c>
      <c r="H510" s="6"/>
      <c r="I510" s="5">
        <v>12.78</v>
      </c>
      <c r="J510" s="5">
        <v>12.77</v>
      </c>
      <c r="K510" s="5">
        <v>5664.67</v>
      </c>
      <c r="L510" s="5">
        <v>6208.98</v>
      </c>
      <c r="M510" s="17">
        <f t="shared" si="78"/>
        <v>-7.8247261345854024E-4</v>
      </c>
      <c r="N510" s="17">
        <f t="shared" si="79"/>
        <v>7.5966765423474136E-4</v>
      </c>
      <c r="O510" s="6"/>
      <c r="P510" s="6">
        <f t="shared" si="74"/>
        <v>0</v>
      </c>
      <c r="Q510" s="6">
        <f t="shared" si="75"/>
        <v>0</v>
      </c>
      <c r="R510" s="6">
        <v>2941.05</v>
      </c>
      <c r="S510" s="6">
        <v>3335.89</v>
      </c>
      <c r="T510" s="19" t="e">
        <f t="shared" si="80"/>
        <v>#DIV/0!</v>
      </c>
      <c r="U510" s="19">
        <f t="shared" si="81"/>
        <v>-1.0104037460607618E-2</v>
      </c>
    </row>
    <row r="511" spans="1:21">
      <c r="A511" s="4">
        <v>41449</v>
      </c>
      <c r="B511" s="5">
        <v>10.16</v>
      </c>
      <c r="C511" s="5">
        <v>10.130000000000001</v>
      </c>
      <c r="D511" s="5">
        <v>5574.14</v>
      </c>
      <c r="E511" s="5">
        <v>6109.75</v>
      </c>
      <c r="F511" s="10">
        <f t="shared" si="76"/>
        <v>-1.3631937682570427E-2</v>
      </c>
      <c r="G511" s="10">
        <f t="shared" si="77"/>
        <v>-1.5981691034598233E-2</v>
      </c>
      <c r="H511" s="6"/>
      <c r="I511" s="5">
        <v>12.59</v>
      </c>
      <c r="J511" s="5">
        <v>12.58</v>
      </c>
      <c r="K511" s="5">
        <v>5574.14</v>
      </c>
      <c r="L511" s="5">
        <v>6109.75</v>
      </c>
      <c r="M511" s="17">
        <f t="shared" si="78"/>
        <v>-1.4878621769772837E-2</v>
      </c>
      <c r="N511" s="17">
        <f t="shared" si="79"/>
        <v>-1.5981513486222454E-2</v>
      </c>
      <c r="O511" s="6"/>
      <c r="P511" s="6">
        <f t="shared" si="74"/>
        <v>0</v>
      </c>
      <c r="Q511" s="6">
        <f t="shared" si="75"/>
        <v>0</v>
      </c>
      <c r="R511" s="6">
        <v>2853.35</v>
      </c>
      <c r="S511" s="6">
        <v>3236.39</v>
      </c>
      <c r="T511" s="19" t="e">
        <f t="shared" si="80"/>
        <v>#DIV/0!</v>
      </c>
      <c r="U511" s="19">
        <f t="shared" si="81"/>
        <v>-2.9827122596968181E-2</v>
      </c>
    </row>
    <row r="512" spans="1:21">
      <c r="A512" s="4">
        <v>41450</v>
      </c>
      <c r="B512" s="5">
        <v>10.16</v>
      </c>
      <c r="C512" s="5">
        <v>10.130000000000001</v>
      </c>
      <c r="D512" s="5">
        <v>5594.87</v>
      </c>
      <c r="E512" s="5">
        <v>6132.47</v>
      </c>
      <c r="F512" s="10">
        <f t="shared" si="76"/>
        <v>0</v>
      </c>
      <c r="G512" s="10">
        <f t="shared" si="77"/>
        <v>3.7186464257947804E-3</v>
      </c>
      <c r="H512" s="6"/>
      <c r="I512" s="5">
        <v>12.58</v>
      </c>
      <c r="J512" s="5">
        <v>12.57</v>
      </c>
      <c r="K512" s="5">
        <v>5594.87</v>
      </c>
      <c r="L512" s="5">
        <v>6132.47</v>
      </c>
      <c r="M512" s="17">
        <f t="shared" si="78"/>
        <v>-7.9491255961838814E-4</v>
      </c>
      <c r="N512" s="17">
        <f t="shared" si="79"/>
        <v>3.7189593372251029E-3</v>
      </c>
      <c r="O512" s="6"/>
      <c r="P512" s="6">
        <f t="shared" si="74"/>
        <v>0</v>
      </c>
      <c r="Q512" s="6">
        <f t="shared" si="75"/>
        <v>0</v>
      </c>
      <c r="R512" s="6">
        <v>2842.5</v>
      </c>
      <c r="S512" s="6">
        <v>3224.09</v>
      </c>
      <c r="T512" s="19" t="e">
        <f t="shared" si="80"/>
        <v>#DIV/0!</v>
      </c>
      <c r="U512" s="19">
        <f t="shared" si="81"/>
        <v>-3.8005308383722847E-3</v>
      </c>
    </row>
    <row r="513" spans="1:21">
      <c r="A513" s="4">
        <v>41451</v>
      </c>
      <c r="B513" s="5">
        <v>10.15</v>
      </c>
      <c r="C513" s="5">
        <v>10.119999999999999</v>
      </c>
      <c r="D513" s="5">
        <v>5571.34</v>
      </c>
      <c r="E513" s="5">
        <v>6106.68</v>
      </c>
      <c r="F513" s="10">
        <f t="shared" si="76"/>
        <v>-9.8716683119459692E-4</v>
      </c>
      <c r="G513" s="10">
        <f t="shared" si="77"/>
        <v>-4.2054832718301238E-3</v>
      </c>
      <c r="H513" s="6"/>
      <c r="I513" s="5">
        <v>12.53</v>
      </c>
      <c r="J513" s="5">
        <v>12.52</v>
      </c>
      <c r="K513" s="5">
        <v>5571.34</v>
      </c>
      <c r="L513" s="5">
        <v>6106.68</v>
      </c>
      <c r="M513" s="17">
        <f t="shared" si="78"/>
        <v>-3.9777247414479744E-3</v>
      </c>
      <c r="N513" s="17">
        <f t="shared" si="79"/>
        <v>-4.2056383794439878E-3</v>
      </c>
      <c r="O513" s="6"/>
      <c r="P513" s="6">
        <f t="shared" si="74"/>
        <v>0</v>
      </c>
      <c r="Q513" s="6">
        <f t="shared" si="75"/>
        <v>0</v>
      </c>
      <c r="R513" s="6">
        <v>2813.25</v>
      </c>
      <c r="S513" s="6">
        <v>3190.92</v>
      </c>
      <c r="T513" s="19" t="e">
        <f t="shared" si="80"/>
        <v>#DIV/0!</v>
      </c>
      <c r="U513" s="19">
        <f t="shared" si="81"/>
        <v>-1.0288174337565015E-2</v>
      </c>
    </row>
    <row r="514" spans="1:21">
      <c r="A514" s="4">
        <v>41452</v>
      </c>
      <c r="B514" s="5">
        <v>10.32</v>
      </c>
      <c r="C514" s="5">
        <v>10.29</v>
      </c>
      <c r="D514" s="5">
        <v>5659.41</v>
      </c>
      <c r="E514" s="5">
        <v>6209.65</v>
      </c>
      <c r="F514" s="10">
        <f t="shared" si="76"/>
        <v>1.679841897233203E-2</v>
      </c>
      <c r="G514" s="10">
        <f t="shared" si="77"/>
        <v>1.6861862747024503E-2</v>
      </c>
      <c r="H514" s="6"/>
      <c r="I514" s="5">
        <v>12.74</v>
      </c>
      <c r="J514" s="5">
        <v>12.73</v>
      </c>
      <c r="K514" s="5">
        <v>5659.41</v>
      </c>
      <c r="L514" s="5">
        <v>6209.65</v>
      </c>
      <c r="M514" s="17">
        <f t="shared" si="78"/>
        <v>1.6773162939297093E-2</v>
      </c>
      <c r="N514" s="17">
        <f t="shared" si="79"/>
        <v>1.5807687199129727E-2</v>
      </c>
      <c r="O514" s="6"/>
      <c r="P514" s="6">
        <f t="shared" si="74"/>
        <v>0</v>
      </c>
      <c r="Q514" s="6">
        <f t="shared" si="75"/>
        <v>0</v>
      </c>
      <c r="R514" s="6">
        <v>2830.9</v>
      </c>
      <c r="S514" s="6">
        <v>3210.95</v>
      </c>
      <c r="T514" s="19" t="e">
        <f t="shared" si="80"/>
        <v>#DIV/0!</v>
      </c>
      <c r="U514" s="19">
        <f t="shared" si="81"/>
        <v>6.2771865167412511E-3</v>
      </c>
    </row>
    <row r="515" spans="1:21">
      <c r="A515" s="4">
        <v>41453</v>
      </c>
      <c r="B515" s="5">
        <v>10.61</v>
      </c>
      <c r="C515" s="5">
        <v>10.58</v>
      </c>
      <c r="D515" s="5">
        <v>5802.3</v>
      </c>
      <c r="E515" s="5">
        <v>6366.43</v>
      </c>
      <c r="F515" s="10">
        <f t="shared" si="76"/>
        <v>2.818270165208947E-2</v>
      </c>
      <c r="G515" s="10">
        <f t="shared" si="77"/>
        <v>2.5247799795479642E-2</v>
      </c>
      <c r="H515" s="6"/>
      <c r="I515" s="5">
        <v>13.09</v>
      </c>
      <c r="J515" s="5">
        <v>13.08</v>
      </c>
      <c r="K515" s="5">
        <v>5802.3</v>
      </c>
      <c r="L515" s="5">
        <v>6366.43</v>
      </c>
      <c r="M515" s="17">
        <f t="shared" si="78"/>
        <v>2.7494108405341722E-2</v>
      </c>
      <c r="N515" s="17">
        <f t="shared" si="79"/>
        <v>2.524821491992979E-2</v>
      </c>
      <c r="O515" s="6"/>
      <c r="P515" s="6">
        <f t="shared" ref="P515:P578" si="84">P514</f>
        <v>0</v>
      </c>
      <c r="Q515" s="6">
        <f t="shared" ref="Q515:Q578" si="85">Q514</f>
        <v>0</v>
      </c>
      <c r="R515" s="6">
        <v>2906.85</v>
      </c>
      <c r="S515" s="6">
        <v>3297.09</v>
      </c>
      <c r="T515" s="19" t="e">
        <f t="shared" si="80"/>
        <v>#DIV/0!</v>
      </c>
      <c r="U515" s="19">
        <f t="shared" si="81"/>
        <v>2.682695152524972E-2</v>
      </c>
    </row>
    <row r="516" spans="1:21">
      <c r="A516" s="4">
        <v>41456</v>
      </c>
      <c r="B516" s="5">
        <v>10.71</v>
      </c>
      <c r="C516" s="5">
        <v>10.67</v>
      </c>
      <c r="D516" s="5">
        <v>5882.24</v>
      </c>
      <c r="E516" s="5">
        <v>6454.15</v>
      </c>
      <c r="F516" s="10">
        <f t="shared" ref="F516:F579" si="86">C516/C515-1</f>
        <v>8.5066162570888171E-3</v>
      </c>
      <c r="G516" s="10">
        <f t="shared" ref="G516:G579" si="87">E516/E515-1</f>
        <v>1.3778522657124759E-2</v>
      </c>
      <c r="H516" s="6"/>
      <c r="I516" s="5">
        <v>13.18</v>
      </c>
      <c r="J516" s="5">
        <v>13.17</v>
      </c>
      <c r="K516" s="5">
        <v>5882.24</v>
      </c>
      <c r="L516" s="5">
        <v>6454.15</v>
      </c>
      <c r="M516" s="17">
        <f t="shared" ref="M516:M579" si="88">J516/J515-1</f>
        <v>6.8807339449541427E-3</v>
      </c>
      <c r="N516" s="17">
        <f t="shared" ref="N516:N579" si="89">K516/K515-1</f>
        <v>1.3777295210519958E-2</v>
      </c>
      <c r="O516" s="6"/>
      <c r="P516" s="6">
        <f t="shared" si="84"/>
        <v>0</v>
      </c>
      <c r="Q516" s="6">
        <f t="shared" si="85"/>
        <v>0</v>
      </c>
      <c r="R516" s="6">
        <v>2979.55</v>
      </c>
      <c r="S516" s="6">
        <v>3379.54</v>
      </c>
      <c r="T516" s="19" t="e">
        <f t="shared" ref="T516:T579" si="90">Q516/Q515-1</f>
        <v>#DIV/0!</v>
      </c>
      <c r="U516" s="19">
        <f t="shared" ref="U516:U579" si="91">S516/S515-1</f>
        <v>2.5006900023960554E-2</v>
      </c>
    </row>
    <row r="517" spans="1:21">
      <c r="A517" s="4">
        <v>41457</v>
      </c>
      <c r="B517" s="5">
        <v>10.64</v>
      </c>
      <c r="C517" s="5">
        <v>10.6</v>
      </c>
      <c r="D517" s="5">
        <v>5850.66</v>
      </c>
      <c r="E517" s="5">
        <v>6419.5</v>
      </c>
      <c r="F517" s="10">
        <f t="shared" si="86"/>
        <v>-6.5604498594189486E-3</v>
      </c>
      <c r="G517" s="10">
        <f t="shared" si="87"/>
        <v>-5.3686387827985849E-3</v>
      </c>
      <c r="H517" s="6"/>
      <c r="I517" s="5">
        <v>13.12</v>
      </c>
      <c r="J517" s="5">
        <v>13.11</v>
      </c>
      <c r="K517" s="5">
        <v>5850.66</v>
      </c>
      <c r="L517" s="5">
        <v>6419.5</v>
      </c>
      <c r="M517" s="17">
        <f t="shared" si="88"/>
        <v>-4.5558086560364419E-3</v>
      </c>
      <c r="N517" s="17">
        <f t="shared" si="89"/>
        <v>-5.3687030790990908E-3</v>
      </c>
      <c r="O517" s="6"/>
      <c r="P517" s="6">
        <f t="shared" si="84"/>
        <v>0</v>
      </c>
      <c r="Q517" s="6">
        <f t="shared" si="85"/>
        <v>0</v>
      </c>
      <c r="R517" s="6">
        <v>2964.95</v>
      </c>
      <c r="S517" s="6">
        <v>3363.3</v>
      </c>
      <c r="T517" s="19" t="e">
        <f t="shared" si="90"/>
        <v>#DIV/0!</v>
      </c>
      <c r="U517" s="19">
        <f t="shared" si="91"/>
        <v>-4.8053877154878855E-3</v>
      </c>
    </row>
    <row r="518" spans="1:21">
      <c r="A518" s="4">
        <v>41458</v>
      </c>
      <c r="B518" s="5">
        <v>10.5</v>
      </c>
      <c r="C518" s="5">
        <v>10.46</v>
      </c>
      <c r="D518" s="5">
        <v>5753.89</v>
      </c>
      <c r="E518" s="5">
        <v>6313.32</v>
      </c>
      <c r="F518" s="10">
        <f t="shared" si="86"/>
        <v>-1.3207547169811207E-2</v>
      </c>
      <c r="G518" s="10">
        <f t="shared" si="87"/>
        <v>-1.654022898979679E-2</v>
      </c>
      <c r="H518" s="6"/>
      <c r="I518" s="5">
        <v>12.94</v>
      </c>
      <c r="J518" s="5">
        <v>12.93</v>
      </c>
      <c r="K518" s="5">
        <v>5753.89</v>
      </c>
      <c r="L518" s="5">
        <v>6313.32</v>
      </c>
      <c r="M518" s="17">
        <f t="shared" si="88"/>
        <v>-1.3729977116704761E-2</v>
      </c>
      <c r="N518" s="17">
        <f t="shared" si="89"/>
        <v>-1.6540014288986105E-2</v>
      </c>
      <c r="O518" s="6"/>
      <c r="P518" s="6">
        <f t="shared" si="84"/>
        <v>0</v>
      </c>
      <c r="Q518" s="6">
        <f t="shared" si="85"/>
        <v>0</v>
      </c>
      <c r="R518" s="6">
        <v>2894.7</v>
      </c>
      <c r="S518" s="6">
        <v>3283.76</v>
      </c>
      <c r="T518" s="19" t="e">
        <f t="shared" si="90"/>
        <v>#DIV/0!</v>
      </c>
      <c r="U518" s="19">
        <f t="shared" si="91"/>
        <v>-2.3649391966223621E-2</v>
      </c>
    </row>
    <row r="519" spans="1:21">
      <c r="A519" s="4">
        <v>41459</v>
      </c>
      <c r="B519" s="5">
        <v>10.61</v>
      </c>
      <c r="C519" s="5">
        <v>10.57</v>
      </c>
      <c r="D519" s="5">
        <v>5814.46</v>
      </c>
      <c r="E519" s="5">
        <v>6382.65</v>
      </c>
      <c r="F519" s="10">
        <f t="shared" si="86"/>
        <v>1.0516252390057268E-2</v>
      </c>
      <c r="G519" s="10">
        <f t="shared" si="87"/>
        <v>1.0981543783619374E-2</v>
      </c>
      <c r="H519" s="6"/>
      <c r="I519" s="5">
        <v>13.08</v>
      </c>
      <c r="J519" s="5">
        <v>13.07</v>
      </c>
      <c r="K519" s="5">
        <v>5814.46</v>
      </c>
      <c r="L519" s="5">
        <v>6382.65</v>
      </c>
      <c r="M519" s="17">
        <f t="shared" si="88"/>
        <v>1.0827532869296164E-2</v>
      </c>
      <c r="N519" s="17">
        <f t="shared" si="89"/>
        <v>1.0526791440225614E-2</v>
      </c>
      <c r="O519" s="6"/>
      <c r="P519" s="6">
        <f t="shared" si="84"/>
        <v>0</v>
      </c>
      <c r="Q519" s="6">
        <f t="shared" si="85"/>
        <v>0</v>
      </c>
      <c r="R519" s="6">
        <v>2913.95</v>
      </c>
      <c r="S519" s="6">
        <v>3307.06</v>
      </c>
      <c r="T519" s="19" t="e">
        <f t="shared" si="90"/>
        <v>#DIV/0!</v>
      </c>
      <c r="U519" s="19">
        <f t="shared" si="91"/>
        <v>7.0955246424828644E-3</v>
      </c>
    </row>
    <row r="520" spans="1:21">
      <c r="A520" s="4">
        <v>41460</v>
      </c>
      <c r="B520" s="5">
        <v>10.66</v>
      </c>
      <c r="C520" s="5">
        <v>10.62</v>
      </c>
      <c r="D520" s="5">
        <v>5839.05</v>
      </c>
      <c r="E520" s="5">
        <v>6411.26</v>
      </c>
      <c r="F520" s="10">
        <f t="shared" si="86"/>
        <v>4.7303689687794304E-3</v>
      </c>
      <c r="G520" s="10">
        <f t="shared" si="87"/>
        <v>4.4824641802387877E-3</v>
      </c>
      <c r="H520" s="6"/>
      <c r="I520" s="5">
        <v>13.14</v>
      </c>
      <c r="J520" s="5">
        <v>13.13</v>
      </c>
      <c r="K520" s="5">
        <v>5839.05</v>
      </c>
      <c r="L520" s="5">
        <v>6411.26</v>
      </c>
      <c r="M520" s="17">
        <f t="shared" si="88"/>
        <v>4.5906656465188878E-3</v>
      </c>
      <c r="N520" s="17">
        <f t="shared" si="89"/>
        <v>4.229111559800991E-3</v>
      </c>
      <c r="O520" s="6"/>
      <c r="P520" s="6">
        <f t="shared" si="84"/>
        <v>0</v>
      </c>
      <c r="Q520" s="6">
        <f t="shared" si="85"/>
        <v>0</v>
      </c>
      <c r="R520" s="6">
        <v>2915.7</v>
      </c>
      <c r="S520" s="6">
        <v>3309.05</v>
      </c>
      <c r="T520" s="19" t="e">
        <f t="shared" si="90"/>
        <v>#DIV/0!</v>
      </c>
      <c r="U520" s="19">
        <f t="shared" si="91"/>
        <v>6.0174293783599175E-4</v>
      </c>
    </row>
    <row r="521" spans="1:21">
      <c r="A521" s="4">
        <v>41463</v>
      </c>
      <c r="B521" s="5">
        <v>10.58</v>
      </c>
      <c r="C521" s="5">
        <v>10.55</v>
      </c>
      <c r="D521" s="5">
        <v>5800.14</v>
      </c>
      <c r="E521" s="5">
        <v>6368.54</v>
      </c>
      <c r="F521" s="10">
        <f t="shared" si="86"/>
        <v>-6.5913370998115228E-3</v>
      </c>
      <c r="G521" s="10">
        <f t="shared" si="87"/>
        <v>-6.6632767973846541E-3</v>
      </c>
      <c r="H521" s="6"/>
      <c r="I521" s="5">
        <v>13.06</v>
      </c>
      <c r="J521" s="5">
        <v>13.05</v>
      </c>
      <c r="K521" s="5">
        <v>5800.14</v>
      </c>
      <c r="L521" s="5">
        <v>6368.54</v>
      </c>
      <c r="M521" s="17">
        <f t="shared" si="88"/>
        <v>-6.0929169840060471E-3</v>
      </c>
      <c r="N521" s="17">
        <f t="shared" si="89"/>
        <v>-6.6637552341561879E-3</v>
      </c>
      <c r="O521" s="6"/>
      <c r="P521" s="6">
        <f t="shared" si="84"/>
        <v>0</v>
      </c>
      <c r="Q521" s="6">
        <f t="shared" si="85"/>
        <v>0</v>
      </c>
      <c r="R521" s="6">
        <v>2908.3</v>
      </c>
      <c r="S521" s="6">
        <v>3300.64</v>
      </c>
      <c r="T521" s="19" t="e">
        <f t="shared" si="90"/>
        <v>#DIV/0!</v>
      </c>
      <c r="U521" s="19">
        <f t="shared" si="91"/>
        <v>-2.5415149363111622E-3</v>
      </c>
    </row>
    <row r="522" spans="1:21">
      <c r="A522" s="4">
        <v>41464</v>
      </c>
      <c r="B522" s="5">
        <v>10.66</v>
      </c>
      <c r="C522" s="5">
        <v>10.63</v>
      </c>
      <c r="D522" s="5">
        <v>5847.05</v>
      </c>
      <c r="E522" s="5">
        <v>6420.78</v>
      </c>
      <c r="F522" s="10">
        <f t="shared" si="86"/>
        <v>7.5829383886256707E-3</v>
      </c>
      <c r="G522" s="10">
        <f t="shared" si="87"/>
        <v>8.2028219968783844E-3</v>
      </c>
      <c r="H522" s="6"/>
      <c r="I522" s="5">
        <v>13.16</v>
      </c>
      <c r="J522" s="5">
        <v>13.15</v>
      </c>
      <c r="K522" s="5">
        <v>5847.05</v>
      </c>
      <c r="L522" s="5">
        <v>6420.78</v>
      </c>
      <c r="M522" s="17">
        <f t="shared" si="88"/>
        <v>7.6628352490422103E-3</v>
      </c>
      <c r="N522" s="17">
        <f t="shared" si="89"/>
        <v>8.0877358132733779E-3</v>
      </c>
      <c r="O522" s="6"/>
      <c r="P522" s="6">
        <f t="shared" si="84"/>
        <v>0</v>
      </c>
      <c r="Q522" s="6">
        <f t="shared" si="85"/>
        <v>0</v>
      </c>
      <c r="R522" s="6">
        <v>2936.8</v>
      </c>
      <c r="S522" s="6">
        <v>3333</v>
      </c>
      <c r="T522" s="19" t="e">
        <f t="shared" si="90"/>
        <v>#DIV/0!</v>
      </c>
      <c r="U522" s="19">
        <f t="shared" si="91"/>
        <v>9.8041591933686334E-3</v>
      </c>
    </row>
    <row r="523" spans="1:21">
      <c r="A523" s="4">
        <v>41465</v>
      </c>
      <c r="B523" s="5">
        <v>10.62</v>
      </c>
      <c r="C523" s="5">
        <v>10.58</v>
      </c>
      <c r="D523" s="5">
        <v>5811.13</v>
      </c>
      <c r="E523" s="5">
        <v>6384.3</v>
      </c>
      <c r="F523" s="10">
        <f t="shared" si="86"/>
        <v>-4.7036688617122513E-3</v>
      </c>
      <c r="G523" s="10">
        <f t="shared" si="87"/>
        <v>-5.6815527085493089E-3</v>
      </c>
      <c r="H523" s="6"/>
      <c r="I523" s="5">
        <v>13.12</v>
      </c>
      <c r="J523" s="5">
        <v>13.11</v>
      </c>
      <c r="K523" s="5">
        <v>5811.13</v>
      </c>
      <c r="L523" s="5">
        <v>6384.3</v>
      </c>
      <c r="M523" s="17">
        <f t="shared" si="88"/>
        <v>-3.0418250950571268E-3</v>
      </c>
      <c r="N523" s="17">
        <f t="shared" si="89"/>
        <v>-6.1432688278705294E-3</v>
      </c>
      <c r="O523" s="6"/>
      <c r="P523" s="6">
        <f t="shared" si="84"/>
        <v>0</v>
      </c>
      <c r="Q523" s="6">
        <f t="shared" si="85"/>
        <v>0</v>
      </c>
      <c r="R523" s="6">
        <v>2938.2</v>
      </c>
      <c r="S523" s="6">
        <v>3334.97</v>
      </c>
      <c r="T523" s="19" t="e">
        <f t="shared" si="90"/>
        <v>#DIV/0!</v>
      </c>
      <c r="U523" s="19">
        <f t="shared" si="91"/>
        <v>5.910591059106185E-4</v>
      </c>
    </row>
    <row r="524" spans="1:21">
      <c r="A524" s="4">
        <v>41466</v>
      </c>
      <c r="B524" s="5">
        <v>10.82</v>
      </c>
      <c r="C524" s="5">
        <v>10.78</v>
      </c>
      <c r="D524" s="5">
        <v>5916.62</v>
      </c>
      <c r="E524" s="5">
        <v>6500.51</v>
      </c>
      <c r="F524" s="10">
        <f t="shared" si="86"/>
        <v>1.8903591682419618E-2</v>
      </c>
      <c r="G524" s="10">
        <f t="shared" si="87"/>
        <v>1.8202465422990866E-2</v>
      </c>
      <c r="H524" s="6"/>
      <c r="I524" s="5">
        <v>13.37</v>
      </c>
      <c r="J524" s="5">
        <v>13.36</v>
      </c>
      <c r="K524" s="5">
        <v>5916.62</v>
      </c>
      <c r="L524" s="5">
        <v>6500.51</v>
      </c>
      <c r="M524" s="17">
        <f t="shared" si="88"/>
        <v>1.9069412662090057E-2</v>
      </c>
      <c r="N524" s="17">
        <f t="shared" si="89"/>
        <v>1.8153095869477998E-2</v>
      </c>
      <c r="O524" s="6"/>
      <c r="P524" s="6">
        <f t="shared" si="84"/>
        <v>0</v>
      </c>
      <c r="Q524" s="6">
        <f t="shared" si="85"/>
        <v>0</v>
      </c>
      <c r="R524" s="6">
        <v>2965.65</v>
      </c>
      <c r="S524" s="6">
        <v>3366.14</v>
      </c>
      <c r="T524" s="19" t="e">
        <f t="shared" si="90"/>
        <v>#DIV/0!</v>
      </c>
      <c r="U524" s="19">
        <f t="shared" si="91"/>
        <v>9.3464109122420869E-3</v>
      </c>
    </row>
    <row r="525" spans="1:21">
      <c r="A525" s="4">
        <v>41467</v>
      </c>
      <c r="B525" s="5">
        <v>10.95</v>
      </c>
      <c r="C525" s="5">
        <v>10.91</v>
      </c>
      <c r="D525" s="5">
        <v>5982.81</v>
      </c>
      <c r="E525" s="5">
        <v>6573.76</v>
      </c>
      <c r="F525" s="10">
        <f t="shared" si="86"/>
        <v>1.2059369202226389E-2</v>
      </c>
      <c r="G525" s="10">
        <f t="shared" si="87"/>
        <v>1.1268346637417714E-2</v>
      </c>
      <c r="H525" s="6"/>
      <c r="I525" s="5">
        <v>13.49</v>
      </c>
      <c r="J525" s="5">
        <v>13.48</v>
      </c>
      <c r="K525" s="5">
        <v>5982.81</v>
      </c>
      <c r="L525" s="5">
        <v>6573.76</v>
      </c>
      <c r="M525" s="17">
        <f t="shared" si="88"/>
        <v>8.9820359281438389E-3</v>
      </c>
      <c r="N525" s="17">
        <f t="shared" si="89"/>
        <v>1.1187130490043495E-2</v>
      </c>
      <c r="O525" s="6"/>
      <c r="P525" s="6">
        <f t="shared" si="84"/>
        <v>0</v>
      </c>
      <c r="Q525" s="6">
        <f t="shared" si="85"/>
        <v>0</v>
      </c>
      <c r="R525" s="6">
        <v>2961.85</v>
      </c>
      <c r="S525" s="6">
        <v>3363.06</v>
      </c>
      <c r="T525" s="19" t="e">
        <f t="shared" si="90"/>
        <v>#DIV/0!</v>
      </c>
      <c r="U525" s="19">
        <f t="shared" si="91"/>
        <v>-9.1499462292121692E-4</v>
      </c>
    </row>
    <row r="526" spans="1:21">
      <c r="A526" s="4">
        <v>41470</v>
      </c>
      <c r="B526" s="5">
        <v>11.02</v>
      </c>
      <c r="C526" s="5">
        <v>10.98</v>
      </c>
      <c r="D526" s="5">
        <v>6017.65</v>
      </c>
      <c r="E526" s="5">
        <v>6613.83</v>
      </c>
      <c r="F526" s="10">
        <f t="shared" si="86"/>
        <v>6.4161319890010393E-3</v>
      </c>
      <c r="G526" s="10">
        <f t="shared" si="87"/>
        <v>6.0954461373703417E-3</v>
      </c>
      <c r="H526" s="6"/>
      <c r="I526" s="5">
        <v>13.59</v>
      </c>
      <c r="J526" s="5">
        <v>13.57</v>
      </c>
      <c r="K526" s="5">
        <v>6017.65</v>
      </c>
      <c r="L526" s="5">
        <v>6613.83</v>
      </c>
      <c r="M526" s="17">
        <f t="shared" si="88"/>
        <v>6.6765578635015199E-3</v>
      </c>
      <c r="N526" s="17">
        <f t="shared" si="89"/>
        <v>5.8233505660383322E-3</v>
      </c>
      <c r="O526" s="6"/>
      <c r="P526" s="6">
        <f t="shared" si="84"/>
        <v>0</v>
      </c>
      <c r="Q526" s="6">
        <f t="shared" si="85"/>
        <v>0</v>
      </c>
      <c r="R526" s="6">
        <v>2985.8</v>
      </c>
      <c r="S526" s="6">
        <v>3390.27</v>
      </c>
      <c r="T526" s="19" t="e">
        <f t="shared" si="90"/>
        <v>#DIV/0!</v>
      </c>
      <c r="U526" s="19">
        <f t="shared" si="91"/>
        <v>8.0908458368271763E-3</v>
      </c>
    </row>
    <row r="527" spans="1:21">
      <c r="A527" s="4">
        <v>41471</v>
      </c>
      <c r="B527" s="5">
        <v>10.87</v>
      </c>
      <c r="C527" s="5">
        <v>10.84</v>
      </c>
      <c r="D527" s="5">
        <v>5943.86</v>
      </c>
      <c r="E527" s="5">
        <v>6532.98</v>
      </c>
      <c r="F527" s="10">
        <f t="shared" si="86"/>
        <v>-1.2750455373406244E-2</v>
      </c>
      <c r="G527" s="10">
        <f t="shared" si="87"/>
        <v>-1.2224384358231255E-2</v>
      </c>
      <c r="H527" s="6"/>
      <c r="I527" s="5">
        <v>13.42</v>
      </c>
      <c r="J527" s="5">
        <v>13.4</v>
      </c>
      <c r="K527" s="5">
        <v>5943.86</v>
      </c>
      <c r="L527" s="5">
        <v>6532.98</v>
      </c>
      <c r="M527" s="17">
        <f t="shared" si="88"/>
        <v>-1.2527634487840777E-2</v>
      </c>
      <c r="N527" s="17">
        <f t="shared" si="89"/>
        <v>-1.2262261846401779E-2</v>
      </c>
      <c r="O527" s="6"/>
      <c r="P527" s="6">
        <f t="shared" si="84"/>
        <v>0</v>
      </c>
      <c r="Q527" s="6">
        <f t="shared" si="85"/>
        <v>0</v>
      </c>
      <c r="R527" s="6">
        <v>2934.55</v>
      </c>
      <c r="S527" s="6">
        <v>3332.85</v>
      </c>
      <c r="T527" s="19" t="e">
        <f t="shared" si="90"/>
        <v>#DIV/0!</v>
      </c>
      <c r="U527" s="19">
        <f t="shared" si="91"/>
        <v>-1.6936704156306104E-2</v>
      </c>
    </row>
    <row r="528" spans="1:21">
      <c r="A528" s="4">
        <v>41472</v>
      </c>
      <c r="B528" s="5">
        <v>10.88</v>
      </c>
      <c r="C528" s="5">
        <v>10.84</v>
      </c>
      <c r="D528" s="5">
        <v>5953.24</v>
      </c>
      <c r="E528" s="5">
        <v>6543.56</v>
      </c>
      <c r="F528" s="10">
        <f t="shared" si="86"/>
        <v>0</v>
      </c>
      <c r="G528" s="10">
        <f t="shared" si="87"/>
        <v>1.6194753389724426E-3</v>
      </c>
      <c r="H528" s="6"/>
      <c r="I528" s="5">
        <v>13.42</v>
      </c>
      <c r="J528" s="5">
        <v>13.4</v>
      </c>
      <c r="K528" s="5">
        <v>5953.24</v>
      </c>
      <c r="L528" s="5">
        <v>6543.56</v>
      </c>
      <c r="M528" s="17">
        <f t="shared" si="88"/>
        <v>0</v>
      </c>
      <c r="N528" s="17">
        <f t="shared" si="89"/>
        <v>1.578099080395523E-3</v>
      </c>
      <c r="O528" s="6"/>
      <c r="P528" s="6">
        <f t="shared" si="84"/>
        <v>0</v>
      </c>
      <c r="Q528" s="6">
        <f t="shared" si="85"/>
        <v>0</v>
      </c>
      <c r="R528" s="6">
        <v>2908.35</v>
      </c>
      <c r="S528" s="6">
        <v>3303.68</v>
      </c>
      <c r="T528" s="19" t="e">
        <f t="shared" si="90"/>
        <v>#DIV/0!</v>
      </c>
      <c r="U528" s="19">
        <f t="shared" si="91"/>
        <v>-8.7522690790164948E-3</v>
      </c>
    </row>
    <row r="529" spans="1:21">
      <c r="A529" s="4">
        <v>41473</v>
      </c>
      <c r="B529" s="5">
        <v>10.99</v>
      </c>
      <c r="C529" s="5">
        <v>10.95</v>
      </c>
      <c r="D529" s="5">
        <v>6019.67</v>
      </c>
      <c r="E529" s="5">
        <v>6619.22</v>
      </c>
      <c r="F529" s="10">
        <f t="shared" si="86"/>
        <v>1.0147601476014678E-2</v>
      </c>
      <c r="G529" s="10">
        <f t="shared" si="87"/>
        <v>1.1562513371925931E-2</v>
      </c>
      <c r="H529" s="6"/>
      <c r="I529" s="5">
        <v>13.59</v>
      </c>
      <c r="J529" s="5">
        <v>13.57</v>
      </c>
      <c r="K529" s="5">
        <v>6019.67</v>
      </c>
      <c r="L529" s="5">
        <v>6619.22</v>
      </c>
      <c r="M529" s="17">
        <f t="shared" si="88"/>
        <v>1.2686567164179152E-2</v>
      </c>
      <c r="N529" s="17">
        <f t="shared" si="89"/>
        <v>1.1158629586578206E-2</v>
      </c>
      <c r="O529" s="6"/>
      <c r="P529" s="6">
        <f t="shared" si="84"/>
        <v>0</v>
      </c>
      <c r="Q529" s="6">
        <f t="shared" si="85"/>
        <v>0</v>
      </c>
      <c r="R529" s="6">
        <v>2925.6</v>
      </c>
      <c r="S529" s="6">
        <v>3325.2</v>
      </c>
      <c r="T529" s="19" t="e">
        <f t="shared" si="90"/>
        <v>#DIV/0!</v>
      </c>
      <c r="U529" s="19">
        <f t="shared" si="91"/>
        <v>6.5139480821387874E-3</v>
      </c>
    </row>
    <row r="530" spans="1:21">
      <c r="A530" s="4">
        <v>41474</v>
      </c>
      <c r="B530" s="5">
        <v>10.95</v>
      </c>
      <c r="C530" s="5">
        <v>10.92</v>
      </c>
      <c r="D530" s="5">
        <v>6008.8</v>
      </c>
      <c r="E530" s="5">
        <v>6607.45</v>
      </c>
      <c r="F530" s="10">
        <f t="shared" si="86"/>
        <v>-2.739726027397249E-3</v>
      </c>
      <c r="G530" s="10">
        <f t="shared" si="87"/>
        <v>-1.7781551300607434E-3</v>
      </c>
      <c r="H530" s="6"/>
      <c r="I530" s="5">
        <v>13.57</v>
      </c>
      <c r="J530" s="5">
        <v>13.56</v>
      </c>
      <c r="K530" s="5">
        <v>6008.8</v>
      </c>
      <c r="L530" s="5">
        <v>6607.45</v>
      </c>
      <c r="M530" s="17">
        <f t="shared" si="88"/>
        <v>-7.3691967575528761E-4</v>
      </c>
      <c r="N530" s="17">
        <f t="shared" si="89"/>
        <v>-1.8057468266532428E-3</v>
      </c>
      <c r="O530" s="6"/>
      <c r="P530" s="6">
        <f t="shared" si="84"/>
        <v>0</v>
      </c>
      <c r="Q530" s="6">
        <f t="shared" si="85"/>
        <v>0</v>
      </c>
      <c r="R530" s="6">
        <v>2908.45</v>
      </c>
      <c r="S530" s="6">
        <v>3306.85</v>
      </c>
      <c r="T530" s="19" t="e">
        <f t="shared" si="90"/>
        <v>#DIV/0!</v>
      </c>
      <c r="U530" s="19">
        <f t="shared" si="91"/>
        <v>-5.5184650547335234E-3</v>
      </c>
    </row>
    <row r="531" spans="1:21">
      <c r="A531" s="4">
        <v>41477</v>
      </c>
      <c r="B531" s="5">
        <v>10.93</v>
      </c>
      <c r="C531" s="5">
        <v>10.89</v>
      </c>
      <c r="D531" s="5">
        <v>6006.97</v>
      </c>
      <c r="E531" s="5">
        <v>6605.44</v>
      </c>
      <c r="F531" s="10">
        <f t="shared" si="86"/>
        <v>-2.7472527472527375E-3</v>
      </c>
      <c r="G531" s="10">
        <f t="shared" si="87"/>
        <v>-3.0420207493064844E-4</v>
      </c>
      <c r="H531" s="6"/>
      <c r="I531" s="5">
        <v>13.55</v>
      </c>
      <c r="J531" s="5">
        <v>13.54</v>
      </c>
      <c r="K531" s="5">
        <v>6006.97</v>
      </c>
      <c r="L531" s="5">
        <v>6605.44</v>
      </c>
      <c r="M531" s="17">
        <f t="shared" si="88"/>
        <v>-1.4749262536873919E-3</v>
      </c>
      <c r="N531" s="17">
        <f t="shared" si="89"/>
        <v>-3.0455332179468719E-4</v>
      </c>
      <c r="O531" s="6"/>
      <c r="P531" s="6">
        <f t="shared" si="84"/>
        <v>0</v>
      </c>
      <c r="Q531" s="6">
        <f t="shared" si="85"/>
        <v>0</v>
      </c>
      <c r="R531" s="6">
        <v>2906.2</v>
      </c>
      <c r="S531" s="6">
        <v>3305.91</v>
      </c>
      <c r="T531" s="19" t="e">
        <f t="shared" si="90"/>
        <v>#DIV/0!</v>
      </c>
      <c r="U531" s="19">
        <f t="shared" si="91"/>
        <v>-2.8425843325219358E-4</v>
      </c>
    </row>
    <row r="532" spans="1:21">
      <c r="A532" s="4">
        <v>41478</v>
      </c>
      <c r="B532" s="5">
        <v>11.01</v>
      </c>
      <c r="C532" s="5">
        <v>10.97</v>
      </c>
      <c r="D532" s="5">
        <v>6049.89</v>
      </c>
      <c r="E532" s="5">
        <v>6652.64</v>
      </c>
      <c r="F532" s="10">
        <f t="shared" si="86"/>
        <v>7.3461891643709087E-3</v>
      </c>
      <c r="G532" s="10">
        <f t="shared" si="87"/>
        <v>7.1456254238930761E-3</v>
      </c>
      <c r="H532" s="6"/>
      <c r="I532" s="5">
        <v>13.61</v>
      </c>
      <c r="J532" s="5">
        <v>13.59</v>
      </c>
      <c r="K532" s="5">
        <v>6049.89</v>
      </c>
      <c r="L532" s="5">
        <v>6652.64</v>
      </c>
      <c r="M532" s="17">
        <f t="shared" si="88"/>
        <v>3.6927621861153614E-3</v>
      </c>
      <c r="N532" s="17">
        <f t="shared" si="89"/>
        <v>7.1450331864484351E-3</v>
      </c>
      <c r="O532" s="6"/>
      <c r="P532" s="6">
        <f t="shared" si="84"/>
        <v>0</v>
      </c>
      <c r="Q532" s="6">
        <f t="shared" si="85"/>
        <v>0</v>
      </c>
      <c r="R532" s="6">
        <v>2907.4</v>
      </c>
      <c r="S532" s="6">
        <v>3307.26</v>
      </c>
      <c r="T532" s="19" t="e">
        <f t="shared" si="90"/>
        <v>#DIV/0!</v>
      </c>
      <c r="U532" s="19">
        <f t="shared" si="91"/>
        <v>4.0835957421725411E-4</v>
      </c>
    </row>
    <row r="533" spans="1:21">
      <c r="A533" s="4">
        <v>41479</v>
      </c>
      <c r="B533" s="5">
        <v>10.84</v>
      </c>
      <c r="C533" s="5">
        <v>10.8</v>
      </c>
      <c r="D533" s="5">
        <v>5962.24</v>
      </c>
      <c r="E533" s="5">
        <v>6556.26</v>
      </c>
      <c r="F533" s="10">
        <f t="shared" si="86"/>
        <v>-1.5496809480401108E-2</v>
      </c>
      <c r="G533" s="10">
        <f t="shared" si="87"/>
        <v>-1.4487481661415669E-2</v>
      </c>
      <c r="H533" s="6"/>
      <c r="I533" s="5">
        <v>13.39</v>
      </c>
      <c r="J533" s="5">
        <v>13.38</v>
      </c>
      <c r="K533" s="5">
        <v>5962.24</v>
      </c>
      <c r="L533" s="5">
        <v>6556.26</v>
      </c>
      <c r="M533" s="17">
        <f t="shared" si="88"/>
        <v>-1.5452538631346546E-2</v>
      </c>
      <c r="N533" s="17">
        <f t="shared" si="89"/>
        <v>-1.4487866721543785E-2</v>
      </c>
      <c r="O533" s="6"/>
      <c r="P533" s="6">
        <f t="shared" si="84"/>
        <v>0</v>
      </c>
      <c r="Q533" s="6">
        <f t="shared" si="85"/>
        <v>0</v>
      </c>
      <c r="R533" s="6">
        <v>2846.55</v>
      </c>
      <c r="S533" s="6">
        <v>3238.31</v>
      </c>
      <c r="T533" s="19" t="e">
        <f t="shared" si="90"/>
        <v>#DIV/0!</v>
      </c>
      <c r="U533" s="19">
        <f t="shared" si="91"/>
        <v>-2.0848073631949182E-2</v>
      </c>
    </row>
    <row r="534" spans="1:21">
      <c r="A534" s="4">
        <v>41480</v>
      </c>
      <c r="B534" s="5">
        <v>10.69</v>
      </c>
      <c r="C534" s="5">
        <v>10.66</v>
      </c>
      <c r="D534" s="5">
        <v>5884.34</v>
      </c>
      <c r="E534" s="5">
        <v>6471.21</v>
      </c>
      <c r="F534" s="10">
        <f t="shared" si="86"/>
        <v>-1.2962962962963065E-2</v>
      </c>
      <c r="G534" s="10">
        <f t="shared" si="87"/>
        <v>-1.2972334837239585E-2</v>
      </c>
      <c r="H534" s="6"/>
      <c r="I534" s="5">
        <v>13.24</v>
      </c>
      <c r="J534" s="5">
        <v>13.22</v>
      </c>
      <c r="K534" s="5">
        <v>5884.34</v>
      </c>
      <c r="L534" s="5">
        <v>6471.21</v>
      </c>
      <c r="M534" s="17">
        <f t="shared" si="88"/>
        <v>-1.195814648729443E-2</v>
      </c>
      <c r="N534" s="17">
        <f t="shared" si="89"/>
        <v>-1.3065559252898207E-2</v>
      </c>
      <c r="O534" s="6"/>
      <c r="P534" s="6">
        <f t="shared" si="84"/>
        <v>0</v>
      </c>
      <c r="Q534" s="6">
        <f t="shared" si="85"/>
        <v>0</v>
      </c>
      <c r="R534" s="6">
        <v>2809.8</v>
      </c>
      <c r="S534" s="6">
        <v>3197.57</v>
      </c>
      <c r="T534" s="19" t="e">
        <f t="shared" si="90"/>
        <v>#DIV/0!</v>
      </c>
      <c r="U534" s="19">
        <f t="shared" si="91"/>
        <v>-1.258063619604044E-2</v>
      </c>
    </row>
    <row r="535" spans="1:21">
      <c r="A535" s="4">
        <v>41481</v>
      </c>
      <c r="B535" s="5">
        <v>10.65</v>
      </c>
      <c r="C535" s="5">
        <v>10.61</v>
      </c>
      <c r="D535" s="5">
        <v>5855.45</v>
      </c>
      <c r="E535" s="5">
        <v>6439.96</v>
      </c>
      <c r="F535" s="10">
        <f t="shared" si="86"/>
        <v>-4.6904315196998336E-3</v>
      </c>
      <c r="G535" s="10">
        <f t="shared" si="87"/>
        <v>-4.8290814237214041E-3</v>
      </c>
      <c r="H535" s="6"/>
      <c r="I535" s="5">
        <v>13.2</v>
      </c>
      <c r="J535" s="5">
        <v>13.19</v>
      </c>
      <c r="K535" s="5">
        <v>5855.45</v>
      </c>
      <c r="L535" s="5">
        <v>6439.96</v>
      </c>
      <c r="M535" s="17">
        <f t="shared" si="88"/>
        <v>-2.2692889561272134E-3</v>
      </c>
      <c r="N535" s="17">
        <f t="shared" si="89"/>
        <v>-4.9096415230935886E-3</v>
      </c>
      <c r="O535" s="6"/>
      <c r="P535" s="6">
        <f t="shared" si="84"/>
        <v>0</v>
      </c>
      <c r="Q535" s="6">
        <f t="shared" si="85"/>
        <v>0</v>
      </c>
      <c r="R535" s="6">
        <v>2783.15</v>
      </c>
      <c r="S535" s="6">
        <v>3168.57</v>
      </c>
      <c r="T535" s="19" t="e">
        <f t="shared" si="90"/>
        <v>#DIV/0!</v>
      </c>
      <c r="U535" s="19">
        <f t="shared" si="91"/>
        <v>-9.0693870658030695E-3</v>
      </c>
    </row>
    <row r="536" spans="1:21">
      <c r="A536" s="4">
        <v>41484</v>
      </c>
      <c r="B536" s="5">
        <v>10.53</v>
      </c>
      <c r="C536" s="5">
        <v>10.49</v>
      </c>
      <c r="D536" s="5">
        <v>5800.19</v>
      </c>
      <c r="E536" s="5">
        <v>6380.09</v>
      </c>
      <c r="F536" s="10">
        <f t="shared" si="86"/>
        <v>-1.1310084825636113E-2</v>
      </c>
      <c r="G536" s="10">
        <f t="shared" si="87"/>
        <v>-9.2966415940471947E-3</v>
      </c>
      <c r="H536" s="6"/>
      <c r="I536" s="5">
        <v>13.04</v>
      </c>
      <c r="J536" s="5">
        <v>13.02</v>
      </c>
      <c r="K536" s="5">
        <v>5800.19</v>
      </c>
      <c r="L536" s="5">
        <v>6380.09</v>
      </c>
      <c r="M536" s="17">
        <f t="shared" si="88"/>
        <v>-1.2888551933282755E-2</v>
      </c>
      <c r="N536" s="17">
        <f t="shared" si="89"/>
        <v>-9.437361774073727E-3</v>
      </c>
      <c r="O536" s="6"/>
      <c r="P536" s="6">
        <f t="shared" si="84"/>
        <v>0</v>
      </c>
      <c r="Q536" s="6">
        <f t="shared" si="85"/>
        <v>0</v>
      </c>
      <c r="R536" s="6">
        <v>2739.85</v>
      </c>
      <c r="S536" s="6">
        <v>3120.74</v>
      </c>
      <c r="T536" s="19" t="e">
        <f t="shared" si="90"/>
        <v>#DIV/0!</v>
      </c>
      <c r="U536" s="19">
        <f t="shared" si="91"/>
        <v>-1.5095137554164917E-2</v>
      </c>
    </row>
    <row r="537" spans="1:21">
      <c r="A537" s="4">
        <v>41485</v>
      </c>
      <c r="B537" s="5">
        <v>10.4</v>
      </c>
      <c r="C537" s="5">
        <v>10.37</v>
      </c>
      <c r="D537" s="5">
        <v>5713.55</v>
      </c>
      <c r="E537" s="5">
        <v>6286.9</v>
      </c>
      <c r="F537" s="10">
        <f t="shared" si="86"/>
        <v>-1.1439466158246092E-2</v>
      </c>
      <c r="G537" s="10">
        <f t="shared" si="87"/>
        <v>-1.4606377026029516E-2</v>
      </c>
      <c r="H537" s="6"/>
      <c r="I537" s="5">
        <v>12.9</v>
      </c>
      <c r="J537" s="5">
        <v>12.89</v>
      </c>
      <c r="K537" s="5">
        <v>5713.55</v>
      </c>
      <c r="L537" s="5">
        <v>6286.9</v>
      </c>
      <c r="M537" s="17">
        <f t="shared" si="88"/>
        <v>-9.9846390168970567E-3</v>
      </c>
      <c r="N537" s="17">
        <f t="shared" si="89"/>
        <v>-1.4937441704495735E-2</v>
      </c>
      <c r="O537" s="6"/>
      <c r="P537" s="6">
        <f t="shared" si="84"/>
        <v>0</v>
      </c>
      <c r="Q537" s="6">
        <f t="shared" si="85"/>
        <v>0</v>
      </c>
      <c r="R537" s="6">
        <v>2676.8</v>
      </c>
      <c r="S537" s="6">
        <v>3049.6</v>
      </c>
      <c r="T537" s="19" t="e">
        <f t="shared" si="90"/>
        <v>#DIV/0!</v>
      </c>
      <c r="U537" s="19">
        <f t="shared" si="91"/>
        <v>-2.2795875337259686E-2</v>
      </c>
    </row>
    <row r="538" spans="1:21">
      <c r="A538" s="4">
        <v>41486</v>
      </c>
      <c r="B538" s="5">
        <v>10.36</v>
      </c>
      <c r="C538" s="5">
        <v>10.32</v>
      </c>
      <c r="D538" s="5">
        <v>5707.16</v>
      </c>
      <c r="E538" s="5">
        <v>6280.45</v>
      </c>
      <c r="F538" s="10">
        <f t="shared" si="86"/>
        <v>-4.8216007714559916E-3</v>
      </c>
      <c r="G538" s="10">
        <f t="shared" si="87"/>
        <v>-1.0259428335108733E-3</v>
      </c>
      <c r="H538" s="6"/>
      <c r="I538" s="5">
        <v>12.86</v>
      </c>
      <c r="J538" s="5">
        <v>12.84</v>
      </c>
      <c r="K538" s="5">
        <v>5707.16</v>
      </c>
      <c r="L538" s="5">
        <v>6280.45</v>
      </c>
      <c r="M538" s="17">
        <f t="shared" si="88"/>
        <v>-3.8789759503491394E-3</v>
      </c>
      <c r="N538" s="17">
        <f t="shared" si="89"/>
        <v>-1.1183939932266629E-3</v>
      </c>
      <c r="O538" s="6"/>
      <c r="P538" s="6">
        <f t="shared" si="84"/>
        <v>0</v>
      </c>
      <c r="Q538" s="6">
        <f t="shared" si="85"/>
        <v>0</v>
      </c>
      <c r="R538" s="6">
        <v>2652.65</v>
      </c>
      <c r="S538" s="6">
        <v>3022.58</v>
      </c>
      <c r="T538" s="19" t="e">
        <f t="shared" si="90"/>
        <v>#DIV/0!</v>
      </c>
      <c r="U538" s="19">
        <f t="shared" si="91"/>
        <v>-8.8601783840503989E-3</v>
      </c>
    </row>
    <row r="539" spans="1:21">
      <c r="A539" s="4">
        <v>41487</v>
      </c>
      <c r="B539" s="5">
        <v>10.37</v>
      </c>
      <c r="C539" s="5">
        <v>10.33</v>
      </c>
      <c r="D539" s="5">
        <v>5678.86</v>
      </c>
      <c r="E539" s="5">
        <v>6249.4</v>
      </c>
      <c r="F539" s="10">
        <f t="shared" si="86"/>
        <v>9.6899224806201723E-4</v>
      </c>
      <c r="G539" s="10">
        <f t="shared" si="87"/>
        <v>-4.9439132546235109E-3</v>
      </c>
      <c r="H539" s="6"/>
      <c r="I539" s="5">
        <v>12.84</v>
      </c>
      <c r="J539" s="5">
        <v>12.83</v>
      </c>
      <c r="K539" s="5">
        <v>5678.86</v>
      </c>
      <c r="L539" s="5">
        <v>6249.4</v>
      </c>
      <c r="M539" s="17">
        <f t="shared" si="88"/>
        <v>-7.7881619937691937E-4</v>
      </c>
      <c r="N539" s="17">
        <f t="shared" si="89"/>
        <v>-4.958683478297421E-3</v>
      </c>
      <c r="O539" s="6"/>
      <c r="P539" s="6">
        <f t="shared" si="84"/>
        <v>0</v>
      </c>
      <c r="Q539" s="6">
        <f t="shared" si="85"/>
        <v>0</v>
      </c>
      <c r="R539" s="6">
        <v>2612.15</v>
      </c>
      <c r="S539" s="6">
        <v>2976.45</v>
      </c>
      <c r="T539" s="19" t="e">
        <f t="shared" si="90"/>
        <v>#DIV/0!</v>
      </c>
      <c r="U539" s="19">
        <f t="shared" si="91"/>
        <v>-1.5261796213830614E-2</v>
      </c>
    </row>
    <row r="540" spans="1:21">
      <c r="A540" s="4">
        <v>41488</v>
      </c>
      <c r="B540" s="5">
        <v>10.32</v>
      </c>
      <c r="C540" s="5">
        <v>10.29</v>
      </c>
      <c r="D540" s="5">
        <v>5625.88</v>
      </c>
      <c r="E540" s="5">
        <v>6191.19</v>
      </c>
      <c r="F540" s="10">
        <f t="shared" si="86"/>
        <v>-3.8722168441434057E-3</v>
      </c>
      <c r="G540" s="10">
        <f t="shared" si="87"/>
        <v>-9.3144941914423685E-3</v>
      </c>
      <c r="H540" s="6"/>
      <c r="I540" s="5">
        <v>12.81</v>
      </c>
      <c r="J540" s="5">
        <v>12.79</v>
      </c>
      <c r="K540" s="5">
        <v>5625.88</v>
      </c>
      <c r="L540" s="5">
        <v>6191.19</v>
      </c>
      <c r="M540" s="17">
        <f t="shared" si="88"/>
        <v>-3.1176929072487258E-3</v>
      </c>
      <c r="N540" s="17">
        <f t="shared" si="89"/>
        <v>-9.3293372261333829E-3</v>
      </c>
      <c r="O540" s="6"/>
      <c r="P540" s="6">
        <f t="shared" si="84"/>
        <v>0</v>
      </c>
      <c r="Q540" s="6">
        <f t="shared" si="85"/>
        <v>0</v>
      </c>
      <c r="R540" s="6">
        <v>2584.4</v>
      </c>
      <c r="S540" s="6">
        <v>2944.81</v>
      </c>
      <c r="T540" s="19" t="e">
        <f t="shared" si="90"/>
        <v>#DIV/0!</v>
      </c>
      <c r="U540" s="19">
        <f t="shared" si="91"/>
        <v>-1.0630113054141632E-2</v>
      </c>
    </row>
    <row r="541" spans="1:21">
      <c r="A541" s="4">
        <v>41491</v>
      </c>
      <c r="B541" s="5">
        <v>10.34</v>
      </c>
      <c r="C541" s="5">
        <v>10.3</v>
      </c>
      <c r="D541" s="5">
        <v>5641.88</v>
      </c>
      <c r="E541" s="5">
        <v>6208.8</v>
      </c>
      <c r="F541" s="10">
        <f t="shared" si="86"/>
        <v>9.7181729834816544E-4</v>
      </c>
      <c r="G541" s="10">
        <f t="shared" si="87"/>
        <v>2.844364330605309E-3</v>
      </c>
      <c r="H541" s="6"/>
      <c r="I541" s="5">
        <v>12.79</v>
      </c>
      <c r="J541" s="5">
        <v>12.78</v>
      </c>
      <c r="K541" s="5">
        <v>5641.88</v>
      </c>
      <c r="L541" s="5">
        <v>6208.8</v>
      </c>
      <c r="M541" s="17">
        <f t="shared" si="88"/>
        <v>-7.8186082877240715E-4</v>
      </c>
      <c r="N541" s="17">
        <f t="shared" si="89"/>
        <v>2.8439995165201459E-3</v>
      </c>
      <c r="O541" s="6"/>
      <c r="P541" s="6">
        <f t="shared" si="84"/>
        <v>0</v>
      </c>
      <c r="Q541" s="6">
        <f t="shared" si="85"/>
        <v>0</v>
      </c>
      <c r="R541" s="6">
        <v>2594.25</v>
      </c>
      <c r="S541" s="6">
        <v>2956.09</v>
      </c>
      <c r="T541" s="19" t="e">
        <f t="shared" si="90"/>
        <v>#DIV/0!</v>
      </c>
      <c r="U541" s="19">
        <f t="shared" si="91"/>
        <v>3.8304678400304937E-3</v>
      </c>
    </row>
    <row r="542" spans="1:21">
      <c r="A542" s="4">
        <v>41492</v>
      </c>
      <c r="B542" s="5">
        <v>10.07</v>
      </c>
      <c r="C542" s="5">
        <v>10.039999999999999</v>
      </c>
      <c r="D542" s="5">
        <v>5500.35</v>
      </c>
      <c r="E542" s="5">
        <v>6053.33</v>
      </c>
      <c r="F542" s="10">
        <f t="shared" si="86"/>
        <v>-2.5242718446602086E-2</v>
      </c>
      <c r="G542" s="10">
        <f t="shared" si="87"/>
        <v>-2.5040265429712716E-2</v>
      </c>
      <c r="H542" s="6"/>
      <c r="I542" s="5">
        <v>12.49</v>
      </c>
      <c r="J542" s="5">
        <v>12.48</v>
      </c>
      <c r="K542" s="5">
        <v>5500.35</v>
      </c>
      <c r="L542" s="5">
        <v>6053.33</v>
      </c>
      <c r="M542" s="17">
        <f t="shared" si="88"/>
        <v>-2.3474178403755763E-2</v>
      </c>
      <c r="N542" s="17">
        <f t="shared" si="89"/>
        <v>-2.5085609761285155E-2</v>
      </c>
      <c r="O542" s="6"/>
      <c r="P542" s="6">
        <f t="shared" si="84"/>
        <v>0</v>
      </c>
      <c r="Q542" s="6">
        <f t="shared" si="85"/>
        <v>0</v>
      </c>
      <c r="R542" s="6">
        <v>2525.25</v>
      </c>
      <c r="S542" s="6">
        <v>2878.21</v>
      </c>
      <c r="T542" s="19" t="e">
        <f t="shared" si="90"/>
        <v>#DIV/0!</v>
      </c>
      <c r="U542" s="19">
        <f t="shared" si="91"/>
        <v>-2.6345611940096547E-2</v>
      </c>
    </row>
    <row r="543" spans="1:21">
      <c r="A543" s="4">
        <v>41493</v>
      </c>
      <c r="B543" s="5">
        <v>10.06</v>
      </c>
      <c r="C543" s="5">
        <v>10.02</v>
      </c>
      <c r="D543" s="5">
        <v>5493.95</v>
      </c>
      <c r="E543" s="5">
        <v>6046.29</v>
      </c>
      <c r="F543" s="10">
        <f t="shared" si="86"/>
        <v>-1.9920318725099584E-3</v>
      </c>
      <c r="G543" s="10">
        <f t="shared" si="87"/>
        <v>-1.1629962351300538E-3</v>
      </c>
      <c r="H543" s="6"/>
      <c r="I543" s="5">
        <v>12.47</v>
      </c>
      <c r="J543" s="5">
        <v>12.46</v>
      </c>
      <c r="K543" s="5">
        <v>5493.95</v>
      </c>
      <c r="L543" s="5">
        <v>6046.29</v>
      </c>
      <c r="M543" s="17">
        <f t="shared" si="88"/>
        <v>-1.6025641025640969E-3</v>
      </c>
      <c r="N543" s="17">
        <f t="shared" si="89"/>
        <v>-1.1635623187615796E-3</v>
      </c>
      <c r="O543" s="6"/>
      <c r="P543" s="6">
        <f t="shared" si="84"/>
        <v>0</v>
      </c>
      <c r="Q543" s="6">
        <f t="shared" si="85"/>
        <v>0</v>
      </c>
      <c r="R543" s="6">
        <v>2553.25</v>
      </c>
      <c r="S543" s="6">
        <v>2910.12</v>
      </c>
      <c r="T543" s="19" t="e">
        <f t="shared" si="90"/>
        <v>#DIV/0!</v>
      </c>
      <c r="U543" s="19">
        <f t="shared" si="91"/>
        <v>1.1086751835342135E-2</v>
      </c>
    </row>
    <row r="544" spans="1:21">
      <c r="A544" s="4">
        <v>41494</v>
      </c>
      <c r="B544" s="5">
        <v>10.09</v>
      </c>
      <c r="C544" s="5">
        <v>10.050000000000001</v>
      </c>
      <c r="D544" s="5">
        <v>5540.32</v>
      </c>
      <c r="E544" s="5">
        <v>6097.36</v>
      </c>
      <c r="F544" s="10">
        <f t="shared" si="86"/>
        <v>2.9940119760480943E-3</v>
      </c>
      <c r="G544" s="10">
        <f t="shared" si="87"/>
        <v>8.4465019044737133E-3</v>
      </c>
      <c r="H544" s="6"/>
      <c r="I544" s="5">
        <v>12.52</v>
      </c>
      <c r="J544" s="5">
        <v>12.5</v>
      </c>
      <c r="K544" s="5">
        <v>5540.32</v>
      </c>
      <c r="L544" s="5">
        <v>6097.36</v>
      </c>
      <c r="M544" s="17">
        <f t="shared" si="88"/>
        <v>3.2102728731941976E-3</v>
      </c>
      <c r="N544" s="17">
        <f t="shared" si="89"/>
        <v>8.4401933035429533E-3</v>
      </c>
      <c r="O544" s="6"/>
      <c r="P544" s="6">
        <f t="shared" si="84"/>
        <v>0</v>
      </c>
      <c r="Q544" s="6">
        <f t="shared" si="85"/>
        <v>0</v>
      </c>
      <c r="R544" s="6">
        <v>2608.6</v>
      </c>
      <c r="S544" s="6">
        <v>2973.25</v>
      </c>
      <c r="T544" s="19" t="e">
        <f t="shared" si="90"/>
        <v>#DIV/0!</v>
      </c>
      <c r="U544" s="19">
        <f t="shared" si="91"/>
        <v>2.1693263508034022E-2</v>
      </c>
    </row>
    <row r="545" spans="1:21">
      <c r="A545" s="4">
        <v>41498</v>
      </c>
      <c r="B545" s="5">
        <v>10.18</v>
      </c>
      <c r="C545" s="5">
        <v>10.14</v>
      </c>
      <c r="D545" s="5">
        <v>5590.74</v>
      </c>
      <c r="E545" s="5">
        <v>6153.34</v>
      </c>
      <c r="F545" s="10">
        <f t="shared" si="86"/>
        <v>8.9552238805969964E-3</v>
      </c>
      <c r="G545" s="10">
        <f t="shared" si="87"/>
        <v>9.1810226065052181E-3</v>
      </c>
      <c r="H545" s="6"/>
      <c r="I545" s="5">
        <v>12.61</v>
      </c>
      <c r="J545" s="5">
        <v>12.6</v>
      </c>
      <c r="K545" s="5">
        <v>5590.74</v>
      </c>
      <c r="L545" s="5">
        <v>6153.34</v>
      </c>
      <c r="M545" s="17">
        <f t="shared" si="88"/>
        <v>8.0000000000000071E-3</v>
      </c>
      <c r="N545" s="17">
        <f t="shared" si="89"/>
        <v>9.1005573685274399E-3</v>
      </c>
      <c r="O545" s="6"/>
      <c r="P545" s="6">
        <f t="shared" si="84"/>
        <v>0</v>
      </c>
      <c r="Q545" s="6">
        <f t="shared" si="85"/>
        <v>0</v>
      </c>
      <c r="R545" s="6">
        <v>2677.95</v>
      </c>
      <c r="S545" s="6">
        <v>3052.26</v>
      </c>
      <c r="T545" s="19" t="e">
        <f t="shared" si="90"/>
        <v>#DIV/0!</v>
      </c>
      <c r="U545" s="19">
        <f t="shared" si="91"/>
        <v>2.6573614731354667E-2</v>
      </c>
    </row>
    <row r="546" spans="1:21">
      <c r="A546" s="4">
        <v>41499</v>
      </c>
      <c r="B546" s="5">
        <v>10.31</v>
      </c>
      <c r="C546" s="5">
        <v>10.27</v>
      </c>
      <c r="D546" s="5">
        <v>5683.15</v>
      </c>
      <c r="E546" s="5">
        <v>6258.16</v>
      </c>
      <c r="F546" s="10">
        <f t="shared" si="86"/>
        <v>1.2820512820512775E-2</v>
      </c>
      <c r="G546" s="10">
        <f t="shared" si="87"/>
        <v>1.7034651100052978E-2</v>
      </c>
      <c r="H546" s="6"/>
      <c r="I546" s="5">
        <v>12.76</v>
      </c>
      <c r="J546" s="5">
        <v>12.75</v>
      </c>
      <c r="K546" s="5">
        <v>5683.15</v>
      </c>
      <c r="L546" s="5">
        <v>6258.16</v>
      </c>
      <c r="M546" s="17">
        <f t="shared" si="88"/>
        <v>1.1904761904761862E-2</v>
      </c>
      <c r="N546" s="17">
        <f t="shared" si="89"/>
        <v>1.6529117791204806E-2</v>
      </c>
      <c r="O546" s="6"/>
      <c r="P546" s="6">
        <f t="shared" si="84"/>
        <v>0</v>
      </c>
      <c r="Q546" s="6">
        <f t="shared" si="85"/>
        <v>0</v>
      </c>
      <c r="R546" s="6">
        <v>2721.85</v>
      </c>
      <c r="S546" s="6">
        <v>3103.75</v>
      </c>
      <c r="T546" s="19" t="e">
        <f t="shared" si="90"/>
        <v>#DIV/0!</v>
      </c>
      <c r="U546" s="19">
        <f t="shared" si="91"/>
        <v>1.6869467214457368E-2</v>
      </c>
    </row>
    <row r="547" spans="1:21">
      <c r="A547" s="4">
        <v>41500</v>
      </c>
      <c r="B547" s="5">
        <v>10.33</v>
      </c>
      <c r="C547" s="5">
        <v>10.29</v>
      </c>
      <c r="D547" s="5">
        <v>5723.25</v>
      </c>
      <c r="E547" s="5">
        <v>6303.32</v>
      </c>
      <c r="F547" s="10">
        <f t="shared" si="86"/>
        <v>1.9474196689386325E-3</v>
      </c>
      <c r="G547" s="10">
        <f t="shared" si="87"/>
        <v>7.216178557275521E-3</v>
      </c>
      <c r="H547" s="6"/>
      <c r="I547" s="5">
        <v>12.78</v>
      </c>
      <c r="J547" s="5">
        <v>12.77</v>
      </c>
      <c r="K547" s="5">
        <v>5723.25</v>
      </c>
      <c r="L547" s="5">
        <v>6303.32</v>
      </c>
      <c r="M547" s="17">
        <f t="shared" si="88"/>
        <v>1.5686274509802978E-3</v>
      </c>
      <c r="N547" s="17">
        <f t="shared" si="89"/>
        <v>7.0559460862373857E-3</v>
      </c>
      <c r="O547" s="6"/>
      <c r="P547" s="6">
        <f t="shared" si="84"/>
        <v>0</v>
      </c>
      <c r="Q547" s="6">
        <f t="shared" si="85"/>
        <v>0</v>
      </c>
      <c r="R547" s="6">
        <v>2752</v>
      </c>
      <c r="S547" s="6">
        <v>3138.83</v>
      </c>
      <c r="T547" s="19" t="e">
        <f t="shared" si="90"/>
        <v>#DIV/0!</v>
      </c>
      <c r="U547" s="19">
        <f t="shared" si="91"/>
        <v>1.1302456705598152E-2</v>
      </c>
    </row>
    <row r="548" spans="1:21">
      <c r="A548" s="4">
        <v>41502</v>
      </c>
      <c r="B548" s="5">
        <v>9.9700000000000006</v>
      </c>
      <c r="C548" s="5">
        <v>9.93</v>
      </c>
      <c r="D548" s="5">
        <v>5489.09</v>
      </c>
      <c r="E548" s="5">
        <v>6045.43</v>
      </c>
      <c r="F548" s="10">
        <f t="shared" si="86"/>
        <v>-3.4985422740524741E-2</v>
      </c>
      <c r="G548" s="10">
        <f t="shared" si="87"/>
        <v>-4.0913359943648642E-2</v>
      </c>
      <c r="H548" s="6"/>
      <c r="I548" s="5">
        <v>12.37</v>
      </c>
      <c r="J548" s="5">
        <v>12.36</v>
      </c>
      <c r="K548" s="5">
        <v>5489.09</v>
      </c>
      <c r="L548" s="5">
        <v>6045.43</v>
      </c>
      <c r="M548" s="17">
        <f t="shared" si="88"/>
        <v>-3.2106499608457351E-2</v>
      </c>
      <c r="N548" s="17">
        <f t="shared" si="89"/>
        <v>-4.0913816450443341E-2</v>
      </c>
      <c r="O548" s="6"/>
      <c r="P548" s="6">
        <f t="shared" si="84"/>
        <v>0</v>
      </c>
      <c r="Q548" s="6">
        <f t="shared" si="85"/>
        <v>0</v>
      </c>
      <c r="R548" s="6">
        <v>2662.3</v>
      </c>
      <c r="S548" s="6">
        <v>3037.87</v>
      </c>
      <c r="T548" s="19" t="e">
        <f t="shared" si="90"/>
        <v>#DIV/0!</v>
      </c>
      <c r="U548" s="19">
        <f t="shared" si="91"/>
        <v>-3.2164851234377179E-2</v>
      </c>
    </row>
    <row r="549" spans="1:21">
      <c r="A549" s="4">
        <v>41505</v>
      </c>
      <c r="B549" s="5">
        <v>9.82</v>
      </c>
      <c r="C549" s="5">
        <v>9.7799999999999994</v>
      </c>
      <c r="D549" s="5">
        <v>5396.59</v>
      </c>
      <c r="E549" s="5">
        <v>5943.55</v>
      </c>
      <c r="F549" s="10">
        <f t="shared" si="86"/>
        <v>-1.5105740181268867E-2</v>
      </c>
      <c r="G549" s="10">
        <f t="shared" si="87"/>
        <v>-1.6852399250342875E-2</v>
      </c>
      <c r="H549" s="6"/>
      <c r="I549" s="5">
        <v>12.16</v>
      </c>
      <c r="J549" s="5">
        <v>12.15</v>
      </c>
      <c r="K549" s="5">
        <v>5396.59</v>
      </c>
      <c r="L549" s="5">
        <v>5943.55</v>
      </c>
      <c r="M549" s="17">
        <f t="shared" si="88"/>
        <v>-1.6990291262135804E-2</v>
      </c>
      <c r="N549" s="17">
        <f t="shared" si="89"/>
        <v>-1.6851609283141666E-2</v>
      </c>
      <c r="O549" s="6"/>
      <c r="P549" s="6">
        <f t="shared" si="84"/>
        <v>0</v>
      </c>
      <c r="Q549" s="6">
        <f t="shared" si="85"/>
        <v>0</v>
      </c>
      <c r="R549" s="6">
        <v>2631.3</v>
      </c>
      <c r="S549" s="6">
        <v>3003.24</v>
      </c>
      <c r="T549" s="19" t="e">
        <f t="shared" si="90"/>
        <v>#DIV/0!</v>
      </c>
      <c r="U549" s="19">
        <f t="shared" si="91"/>
        <v>-1.1399434472179504E-2</v>
      </c>
    </row>
    <row r="550" spans="1:21">
      <c r="A550" s="4">
        <v>41506</v>
      </c>
      <c r="B550" s="5">
        <v>9.7799999999999994</v>
      </c>
      <c r="C550" s="5">
        <v>9.74</v>
      </c>
      <c r="D550" s="5">
        <v>5381.08</v>
      </c>
      <c r="E550" s="5">
        <v>5926.47</v>
      </c>
      <c r="F550" s="10">
        <f t="shared" si="86"/>
        <v>-4.0899795501021519E-3</v>
      </c>
      <c r="G550" s="10">
        <f t="shared" si="87"/>
        <v>-2.8737034264033623E-3</v>
      </c>
      <c r="H550" s="6"/>
      <c r="I550" s="5">
        <v>12.11</v>
      </c>
      <c r="J550" s="5">
        <v>12.1</v>
      </c>
      <c r="K550" s="5">
        <v>5381.08</v>
      </c>
      <c r="L550" s="5">
        <v>5926.47</v>
      </c>
      <c r="M550" s="17">
        <f t="shared" si="88"/>
        <v>-4.115226337448652E-3</v>
      </c>
      <c r="N550" s="17">
        <f t="shared" si="89"/>
        <v>-2.8740371234428075E-3</v>
      </c>
      <c r="O550" s="6"/>
      <c r="P550" s="6">
        <f t="shared" si="84"/>
        <v>0</v>
      </c>
      <c r="Q550" s="6">
        <f t="shared" si="85"/>
        <v>0</v>
      </c>
      <c r="R550" s="6">
        <v>2632.25</v>
      </c>
      <c r="S550" s="6">
        <v>3004.87</v>
      </c>
      <c r="T550" s="19" t="e">
        <f t="shared" si="90"/>
        <v>#DIV/0!</v>
      </c>
      <c r="U550" s="19">
        <f t="shared" si="91"/>
        <v>5.427471663936867E-4</v>
      </c>
    </row>
    <row r="551" spans="1:21">
      <c r="A551" s="4">
        <v>41507</v>
      </c>
      <c r="B551" s="5">
        <v>9.64</v>
      </c>
      <c r="C551" s="5">
        <v>9.6</v>
      </c>
      <c r="D551" s="5">
        <v>5281.19</v>
      </c>
      <c r="E551" s="5">
        <v>5816.46</v>
      </c>
      <c r="F551" s="10">
        <f t="shared" si="86"/>
        <v>-1.4373716632443578E-2</v>
      </c>
      <c r="G551" s="10">
        <f t="shared" si="87"/>
        <v>-1.8562483232008264E-2</v>
      </c>
      <c r="H551" s="6"/>
      <c r="I551" s="5">
        <v>11.95</v>
      </c>
      <c r="J551" s="5">
        <v>11.94</v>
      </c>
      <c r="K551" s="5">
        <v>5281.19</v>
      </c>
      <c r="L551" s="5">
        <v>5816.46</v>
      </c>
      <c r="M551" s="17">
        <f t="shared" si="88"/>
        <v>-1.3223140495867813E-2</v>
      </c>
      <c r="N551" s="17">
        <f t="shared" si="89"/>
        <v>-1.856318805890278E-2</v>
      </c>
      <c r="O551" s="6"/>
      <c r="P551" s="6">
        <f t="shared" si="84"/>
        <v>0</v>
      </c>
      <c r="Q551" s="6">
        <f t="shared" si="85"/>
        <v>0</v>
      </c>
      <c r="R551" s="6">
        <v>2604.65</v>
      </c>
      <c r="S551" s="6">
        <v>2973.34</v>
      </c>
      <c r="T551" s="19" t="e">
        <f t="shared" si="90"/>
        <v>#DIV/0!</v>
      </c>
      <c r="U551" s="19">
        <f t="shared" si="91"/>
        <v>-1.0492966417848248E-2</v>
      </c>
    </row>
    <row r="552" spans="1:21">
      <c r="A552" s="4">
        <v>41508</v>
      </c>
      <c r="B552" s="5">
        <v>9.7899999999999991</v>
      </c>
      <c r="C552" s="5">
        <v>9.75</v>
      </c>
      <c r="D552" s="5">
        <v>5393.58</v>
      </c>
      <c r="E552" s="5">
        <v>5940.65</v>
      </c>
      <c r="F552" s="10">
        <f t="shared" si="86"/>
        <v>1.5625E-2</v>
      </c>
      <c r="G552" s="10">
        <f t="shared" si="87"/>
        <v>2.1351474952118643E-2</v>
      </c>
      <c r="H552" s="6"/>
      <c r="I552" s="5">
        <v>12.1</v>
      </c>
      <c r="J552" s="5">
        <v>12.09</v>
      </c>
      <c r="K552" s="5">
        <v>5393.58</v>
      </c>
      <c r="L552" s="5">
        <v>5940.65</v>
      </c>
      <c r="M552" s="17">
        <f t="shared" si="88"/>
        <v>1.2562814070351758E-2</v>
      </c>
      <c r="N552" s="17">
        <f t="shared" si="89"/>
        <v>2.1281188520011707E-2</v>
      </c>
      <c r="O552" s="6"/>
      <c r="P552" s="6">
        <f t="shared" si="84"/>
        <v>0</v>
      </c>
      <c r="Q552" s="6">
        <f t="shared" si="85"/>
        <v>0</v>
      </c>
      <c r="R552" s="6">
        <v>2610.8000000000002</v>
      </c>
      <c r="S552" s="6">
        <v>2981.96</v>
      </c>
      <c r="T552" s="19" t="e">
        <f t="shared" si="90"/>
        <v>#DIV/0!</v>
      </c>
      <c r="U552" s="19">
        <f t="shared" si="91"/>
        <v>2.8990966387967276E-3</v>
      </c>
    </row>
    <row r="553" spans="1:21">
      <c r="A553" s="4">
        <v>41509</v>
      </c>
      <c r="B553" s="5">
        <v>9.8800000000000008</v>
      </c>
      <c r="C553" s="5">
        <v>9.84</v>
      </c>
      <c r="D553" s="5">
        <v>5451.9</v>
      </c>
      <c r="E553" s="5">
        <v>6004.89</v>
      </c>
      <c r="F553" s="10">
        <f t="shared" si="86"/>
        <v>9.2307692307691536E-3</v>
      </c>
      <c r="G553" s="10">
        <f t="shared" si="87"/>
        <v>1.0813631504970056E-2</v>
      </c>
      <c r="H553" s="6"/>
      <c r="I553" s="5">
        <v>12.21</v>
      </c>
      <c r="J553" s="5">
        <v>12.19</v>
      </c>
      <c r="K553" s="5">
        <v>5451.9</v>
      </c>
      <c r="L553" s="5">
        <v>6004.89</v>
      </c>
      <c r="M553" s="17">
        <f t="shared" si="88"/>
        <v>8.2712985938793171E-3</v>
      </c>
      <c r="N553" s="17">
        <f t="shared" si="89"/>
        <v>1.081285528350362E-2</v>
      </c>
      <c r="O553" s="6"/>
      <c r="P553" s="6">
        <f t="shared" si="84"/>
        <v>0</v>
      </c>
      <c r="Q553" s="6">
        <f t="shared" si="85"/>
        <v>0</v>
      </c>
      <c r="R553" s="6">
        <v>2659.75</v>
      </c>
      <c r="S553" s="6">
        <v>3037.84</v>
      </c>
      <c r="T553" s="19" t="e">
        <f t="shared" si="90"/>
        <v>#DIV/0!</v>
      </c>
      <c r="U553" s="19">
        <f t="shared" si="91"/>
        <v>1.873935264054527E-2</v>
      </c>
    </row>
    <row r="554" spans="1:21">
      <c r="A554" s="4">
        <v>41512</v>
      </c>
      <c r="B554" s="5">
        <v>9.8800000000000008</v>
      </c>
      <c r="C554" s="5">
        <v>9.84</v>
      </c>
      <c r="D554" s="5">
        <v>5464.17</v>
      </c>
      <c r="E554" s="5">
        <v>6018.4</v>
      </c>
      <c r="F554" s="10">
        <f t="shared" si="86"/>
        <v>0</v>
      </c>
      <c r="G554" s="10">
        <f t="shared" si="87"/>
        <v>2.2498330527285226E-3</v>
      </c>
      <c r="H554" s="6"/>
      <c r="I554" s="5">
        <v>12.19</v>
      </c>
      <c r="J554" s="5">
        <v>12.18</v>
      </c>
      <c r="K554" s="5">
        <v>5464.17</v>
      </c>
      <c r="L554" s="5">
        <v>6018.4</v>
      </c>
      <c r="M554" s="17">
        <f t="shared" si="88"/>
        <v>-8.2034454470880647E-4</v>
      </c>
      <c r="N554" s="17">
        <f t="shared" si="89"/>
        <v>2.250591536895552E-3</v>
      </c>
      <c r="O554" s="6"/>
      <c r="P554" s="6">
        <f t="shared" si="84"/>
        <v>0</v>
      </c>
      <c r="Q554" s="6">
        <f t="shared" si="85"/>
        <v>0</v>
      </c>
      <c r="R554" s="6">
        <v>2662.5</v>
      </c>
      <c r="S554" s="6">
        <v>3040.97</v>
      </c>
      <c r="T554" s="19" t="e">
        <f t="shared" si="90"/>
        <v>#DIV/0!</v>
      </c>
      <c r="U554" s="19">
        <f t="shared" si="91"/>
        <v>1.0303373449556119E-3</v>
      </c>
    </row>
    <row r="555" spans="1:21">
      <c r="A555" s="4">
        <v>41513</v>
      </c>
      <c r="B555" s="5">
        <v>9.6</v>
      </c>
      <c r="C555" s="5">
        <v>9.56</v>
      </c>
      <c r="D555" s="5">
        <v>5280.86</v>
      </c>
      <c r="E555" s="5">
        <v>5816.5</v>
      </c>
      <c r="F555" s="10">
        <f t="shared" si="86"/>
        <v>-2.8455284552845517E-2</v>
      </c>
      <c r="G555" s="10">
        <f t="shared" si="87"/>
        <v>-3.354712215871325E-2</v>
      </c>
      <c r="H555" s="6"/>
      <c r="I555" s="5">
        <v>11.84</v>
      </c>
      <c r="J555" s="5">
        <v>11.83</v>
      </c>
      <c r="K555" s="5">
        <v>5280.86</v>
      </c>
      <c r="L555" s="5">
        <v>5816.5</v>
      </c>
      <c r="M555" s="17">
        <f t="shared" si="88"/>
        <v>-2.8735632183908066E-2</v>
      </c>
      <c r="N555" s="17">
        <f t="shared" si="89"/>
        <v>-3.3547638525155743E-2</v>
      </c>
      <c r="O555" s="6"/>
      <c r="P555" s="6">
        <f t="shared" si="84"/>
        <v>0</v>
      </c>
      <c r="Q555" s="6">
        <f t="shared" si="85"/>
        <v>0</v>
      </c>
      <c r="R555" s="6">
        <v>2593.65</v>
      </c>
      <c r="S555" s="6">
        <v>2962.35</v>
      </c>
      <c r="T555" s="19" t="e">
        <f t="shared" si="90"/>
        <v>#DIV/0!</v>
      </c>
      <c r="U555" s="19">
        <f t="shared" si="91"/>
        <v>-2.5853592768096956E-2</v>
      </c>
    </row>
    <row r="556" spans="1:21">
      <c r="A556" s="4">
        <v>41514</v>
      </c>
      <c r="B556" s="5">
        <v>9.59</v>
      </c>
      <c r="C556" s="5">
        <v>9.5500000000000007</v>
      </c>
      <c r="D556" s="5">
        <v>5272.96</v>
      </c>
      <c r="E556" s="5">
        <v>5807.94</v>
      </c>
      <c r="F556" s="10">
        <f t="shared" si="86"/>
        <v>-1.0460251046024993E-3</v>
      </c>
      <c r="G556" s="10">
        <f t="shared" si="87"/>
        <v>-1.4716754061722126E-3</v>
      </c>
      <c r="H556" s="6"/>
      <c r="I556" s="5">
        <v>11.79</v>
      </c>
      <c r="J556" s="5">
        <v>11.78</v>
      </c>
      <c r="K556" s="5">
        <v>5272.96</v>
      </c>
      <c r="L556" s="5">
        <v>5807.94</v>
      </c>
      <c r="M556" s="17">
        <f t="shared" si="88"/>
        <v>-4.2265426880812029E-3</v>
      </c>
      <c r="N556" s="17">
        <f t="shared" si="89"/>
        <v>-1.495968459682584E-3</v>
      </c>
      <c r="O556" s="6"/>
      <c r="P556" s="6">
        <f t="shared" si="84"/>
        <v>0</v>
      </c>
      <c r="Q556" s="6">
        <f t="shared" si="85"/>
        <v>0</v>
      </c>
      <c r="R556" s="6">
        <v>2570.6999999999998</v>
      </c>
      <c r="S556" s="6">
        <v>2936.15</v>
      </c>
      <c r="T556" s="19" t="e">
        <f t="shared" si="90"/>
        <v>#DIV/0!</v>
      </c>
      <c r="U556" s="19">
        <f t="shared" si="91"/>
        <v>-8.8443296707005903E-3</v>
      </c>
    </row>
    <row r="557" spans="1:21">
      <c r="A557" s="4">
        <v>41515</v>
      </c>
      <c r="B557" s="5">
        <v>9.77</v>
      </c>
      <c r="C557" s="5">
        <v>9.73</v>
      </c>
      <c r="D557" s="5">
        <v>5388.44</v>
      </c>
      <c r="E557" s="5">
        <v>5935.52</v>
      </c>
      <c r="F557" s="10">
        <f t="shared" si="86"/>
        <v>1.884816753926688E-2</v>
      </c>
      <c r="G557" s="10">
        <f t="shared" si="87"/>
        <v>2.1966480369976393E-2</v>
      </c>
      <c r="H557" s="6"/>
      <c r="I557" s="5">
        <v>12.01</v>
      </c>
      <c r="J557" s="5">
        <v>12</v>
      </c>
      <c r="K557" s="5">
        <v>5388.44</v>
      </c>
      <c r="L557" s="5">
        <v>5935.52</v>
      </c>
      <c r="M557" s="17">
        <f t="shared" si="88"/>
        <v>1.8675721561969505E-2</v>
      </c>
      <c r="N557" s="17">
        <f t="shared" si="89"/>
        <v>2.1900412671440606E-2</v>
      </c>
      <c r="O557" s="6"/>
      <c r="P557" s="6">
        <f t="shared" si="84"/>
        <v>0</v>
      </c>
      <c r="Q557" s="6">
        <f t="shared" si="85"/>
        <v>0</v>
      </c>
      <c r="R557" s="6">
        <v>2610.15</v>
      </c>
      <c r="S557" s="6">
        <v>2981.99</v>
      </c>
      <c r="T557" s="19" t="e">
        <f t="shared" si="90"/>
        <v>#DIV/0!</v>
      </c>
      <c r="U557" s="19">
        <f t="shared" si="91"/>
        <v>1.5612281388893479E-2</v>
      </c>
    </row>
    <row r="558" spans="1:21">
      <c r="A558" s="4">
        <v>41516</v>
      </c>
      <c r="B558" s="5">
        <v>9.8800000000000008</v>
      </c>
      <c r="C558" s="5">
        <v>9.84</v>
      </c>
      <c r="D558" s="5">
        <v>5447.15</v>
      </c>
      <c r="E558" s="5">
        <v>6001.01</v>
      </c>
      <c r="F558" s="10">
        <f t="shared" si="86"/>
        <v>1.1305241521068821E-2</v>
      </c>
      <c r="G558" s="10">
        <f t="shared" si="87"/>
        <v>1.1033574143461733E-2</v>
      </c>
      <c r="H558" s="6"/>
      <c r="I558" s="5">
        <v>12.15</v>
      </c>
      <c r="J558" s="5">
        <v>12.14</v>
      </c>
      <c r="K558" s="5">
        <v>5447.15</v>
      </c>
      <c r="L558" s="5">
        <v>6001.01</v>
      </c>
      <c r="M558" s="17">
        <f t="shared" si="88"/>
        <v>1.1666666666666714E-2</v>
      </c>
      <c r="N558" s="17">
        <f t="shared" si="89"/>
        <v>1.0895546763070474E-2</v>
      </c>
      <c r="O558" s="6"/>
      <c r="P558" s="6">
        <f t="shared" si="84"/>
        <v>0</v>
      </c>
      <c r="Q558" s="6">
        <f t="shared" si="85"/>
        <v>0</v>
      </c>
      <c r="R558" s="6">
        <v>2613.3000000000002</v>
      </c>
      <c r="S558" s="6">
        <v>2985.61</v>
      </c>
      <c r="T558" s="19" t="e">
        <f t="shared" si="90"/>
        <v>#DIV/0!</v>
      </c>
      <c r="U558" s="19">
        <f t="shared" si="91"/>
        <v>1.2139544398204194E-3</v>
      </c>
    </row>
    <row r="559" spans="1:21">
      <c r="A559" s="4">
        <v>41519</v>
      </c>
      <c r="B559" s="5">
        <v>10</v>
      </c>
      <c r="C559" s="5">
        <v>9.9600000000000009</v>
      </c>
      <c r="D559" s="5">
        <v>5528.88</v>
      </c>
      <c r="E559" s="5">
        <v>6091.05</v>
      </c>
      <c r="F559" s="10">
        <f t="shared" si="86"/>
        <v>1.2195121951219523E-2</v>
      </c>
      <c r="G559" s="10">
        <f t="shared" si="87"/>
        <v>1.5004140969603341E-2</v>
      </c>
      <c r="H559" s="6"/>
      <c r="I559" s="5">
        <v>12.31</v>
      </c>
      <c r="J559" s="5">
        <v>12.29</v>
      </c>
      <c r="K559" s="5">
        <v>5528.88</v>
      </c>
      <c r="L559" s="5">
        <v>6091.05</v>
      </c>
      <c r="M559" s="17">
        <f t="shared" si="88"/>
        <v>1.2355848434925765E-2</v>
      </c>
      <c r="N559" s="17">
        <f t="shared" si="89"/>
        <v>1.500417649596586E-2</v>
      </c>
      <c r="O559" s="6"/>
      <c r="P559" s="6">
        <f t="shared" si="84"/>
        <v>0</v>
      </c>
      <c r="Q559" s="6">
        <f t="shared" si="85"/>
        <v>0</v>
      </c>
      <c r="R559" s="6">
        <v>2650.3</v>
      </c>
      <c r="S559" s="6">
        <v>3027.9</v>
      </c>
      <c r="T559" s="19" t="e">
        <f t="shared" si="90"/>
        <v>#DIV/0!</v>
      </c>
      <c r="U559" s="19">
        <f t="shared" si="91"/>
        <v>1.416460957727228E-2</v>
      </c>
    </row>
    <row r="560" spans="1:21">
      <c r="A560" s="4">
        <v>41520</v>
      </c>
      <c r="B560" s="5">
        <v>9.67</v>
      </c>
      <c r="C560" s="5">
        <v>9.6300000000000008</v>
      </c>
      <c r="D560" s="5">
        <v>5338.68</v>
      </c>
      <c r="E560" s="5">
        <v>5883.16</v>
      </c>
      <c r="F560" s="10">
        <f t="shared" si="86"/>
        <v>-3.3132530120481896E-2</v>
      </c>
      <c r="G560" s="10">
        <f t="shared" si="87"/>
        <v>-3.4130404445867346E-2</v>
      </c>
      <c r="H560" s="6"/>
      <c r="I560" s="5">
        <v>11.92</v>
      </c>
      <c r="J560" s="5">
        <v>11.91</v>
      </c>
      <c r="K560" s="5">
        <v>5338.68</v>
      </c>
      <c r="L560" s="5">
        <v>5883.16</v>
      </c>
      <c r="M560" s="17">
        <f t="shared" si="88"/>
        <v>-3.0919446704637865E-2</v>
      </c>
      <c r="N560" s="17">
        <f t="shared" si="89"/>
        <v>-3.4401180709293766E-2</v>
      </c>
      <c r="O560" s="6"/>
      <c r="P560" s="6">
        <f t="shared" si="84"/>
        <v>0</v>
      </c>
      <c r="Q560" s="6">
        <f t="shared" si="85"/>
        <v>0</v>
      </c>
      <c r="R560" s="6">
        <v>2607.1999999999998</v>
      </c>
      <c r="S560" s="6">
        <v>2978.66</v>
      </c>
      <c r="T560" s="19" t="e">
        <f t="shared" si="90"/>
        <v>#DIV/0!</v>
      </c>
      <c r="U560" s="19">
        <f t="shared" si="91"/>
        <v>-1.6262095842002777E-2</v>
      </c>
    </row>
    <row r="561" spans="1:21">
      <c r="A561" s="4">
        <v>41521</v>
      </c>
      <c r="B561" s="5">
        <v>9.81</v>
      </c>
      <c r="C561" s="5">
        <v>9.77</v>
      </c>
      <c r="D561" s="5">
        <v>5438.78</v>
      </c>
      <c r="E561" s="5">
        <v>5993.47</v>
      </c>
      <c r="F561" s="10">
        <f t="shared" si="86"/>
        <v>1.4537902388369606E-2</v>
      </c>
      <c r="G561" s="10">
        <f t="shared" si="87"/>
        <v>1.8750127482509482E-2</v>
      </c>
      <c r="H561" s="6"/>
      <c r="I561" s="5">
        <v>12.07</v>
      </c>
      <c r="J561" s="5">
        <v>12.06</v>
      </c>
      <c r="K561" s="5">
        <v>5438.78</v>
      </c>
      <c r="L561" s="5">
        <v>5993.47</v>
      </c>
      <c r="M561" s="17">
        <f t="shared" si="88"/>
        <v>1.2594458438287104E-2</v>
      </c>
      <c r="N561" s="17">
        <f t="shared" si="89"/>
        <v>1.8749953171945055E-2</v>
      </c>
      <c r="O561" s="6"/>
      <c r="P561" s="6">
        <f t="shared" si="84"/>
        <v>0</v>
      </c>
      <c r="Q561" s="6">
        <f t="shared" si="85"/>
        <v>0</v>
      </c>
      <c r="R561" s="6">
        <v>2631.65</v>
      </c>
      <c r="S561" s="6">
        <v>3008.18</v>
      </c>
      <c r="T561" s="19" t="e">
        <f t="shared" si="90"/>
        <v>#DIV/0!</v>
      </c>
      <c r="U561" s="19">
        <f t="shared" si="91"/>
        <v>9.9104966662861838E-3</v>
      </c>
    </row>
    <row r="562" spans="1:21">
      <c r="A562" s="4">
        <v>41522</v>
      </c>
      <c r="B562" s="5">
        <v>10.02</v>
      </c>
      <c r="C562" s="5">
        <v>9.98</v>
      </c>
      <c r="D562" s="5">
        <v>5571.77</v>
      </c>
      <c r="E562" s="5">
        <v>6142.55</v>
      </c>
      <c r="F562" s="10">
        <f t="shared" si="86"/>
        <v>2.1494370522006312E-2</v>
      </c>
      <c r="G562" s="10">
        <f t="shared" si="87"/>
        <v>2.4873737584404365E-2</v>
      </c>
      <c r="H562" s="6"/>
      <c r="I562" s="5">
        <v>12.34</v>
      </c>
      <c r="J562" s="5">
        <v>12.33</v>
      </c>
      <c r="K562" s="5">
        <v>5571.77</v>
      </c>
      <c r="L562" s="5">
        <v>6142.55</v>
      </c>
      <c r="M562" s="17">
        <f t="shared" si="88"/>
        <v>2.2388059701492491E-2</v>
      </c>
      <c r="N562" s="17">
        <f t="shared" si="89"/>
        <v>2.4452174936290927E-2</v>
      </c>
      <c r="O562" s="6"/>
      <c r="P562" s="6">
        <f t="shared" si="84"/>
        <v>0</v>
      </c>
      <c r="Q562" s="6">
        <f t="shared" si="85"/>
        <v>0</v>
      </c>
      <c r="R562" s="6">
        <v>2684.4</v>
      </c>
      <c r="S562" s="6">
        <v>3068.89</v>
      </c>
      <c r="T562" s="19" t="e">
        <f t="shared" si="90"/>
        <v>#DIV/0!</v>
      </c>
      <c r="U562" s="19">
        <f t="shared" si="91"/>
        <v>2.0181638066871121E-2</v>
      </c>
    </row>
    <row r="563" spans="1:21">
      <c r="A563" s="4">
        <v>41523</v>
      </c>
      <c r="B563" s="5">
        <v>10.17</v>
      </c>
      <c r="C563" s="5">
        <v>10.130000000000001</v>
      </c>
      <c r="D563" s="5">
        <v>5651.81</v>
      </c>
      <c r="E563" s="5">
        <v>6233.2</v>
      </c>
      <c r="F563" s="10">
        <f t="shared" si="86"/>
        <v>1.503006012024044E-2</v>
      </c>
      <c r="G563" s="10">
        <f t="shared" si="87"/>
        <v>1.4757714629917373E-2</v>
      </c>
      <c r="H563" s="6"/>
      <c r="I563" s="5">
        <v>12.52</v>
      </c>
      <c r="J563" s="5">
        <v>12.51</v>
      </c>
      <c r="K563" s="5">
        <v>5651.81</v>
      </c>
      <c r="L563" s="5">
        <v>6233.2</v>
      </c>
      <c r="M563" s="17">
        <f t="shared" si="88"/>
        <v>1.4598540145985384E-2</v>
      </c>
      <c r="N563" s="17">
        <f t="shared" si="89"/>
        <v>1.4365273512725762E-2</v>
      </c>
      <c r="O563" s="6"/>
      <c r="P563" s="6">
        <f t="shared" si="84"/>
        <v>0</v>
      </c>
      <c r="Q563" s="6">
        <f t="shared" si="85"/>
        <v>0</v>
      </c>
      <c r="R563" s="6">
        <v>2697.1</v>
      </c>
      <c r="S563" s="6">
        <v>3083.39</v>
      </c>
      <c r="T563" s="19" t="e">
        <f t="shared" si="90"/>
        <v>#DIV/0!</v>
      </c>
      <c r="U563" s="19">
        <f t="shared" si="91"/>
        <v>4.7248353639264273E-3</v>
      </c>
    </row>
    <row r="564" spans="1:21">
      <c r="A564" s="4">
        <v>41527</v>
      </c>
      <c r="B564" s="5">
        <v>10.45</v>
      </c>
      <c r="C564" s="5">
        <v>10.4</v>
      </c>
      <c r="D564" s="5">
        <v>5849.84</v>
      </c>
      <c r="E564" s="5">
        <v>6451.71</v>
      </c>
      <c r="F564" s="10">
        <f t="shared" si="86"/>
        <v>2.6653504442250675E-2</v>
      </c>
      <c r="G564" s="10">
        <f t="shared" si="87"/>
        <v>3.5055830071231586E-2</v>
      </c>
      <c r="H564" s="6"/>
      <c r="I564" s="5">
        <v>12.83</v>
      </c>
      <c r="J564" s="5">
        <v>12.82</v>
      </c>
      <c r="K564" s="5">
        <v>5849.84</v>
      </c>
      <c r="L564" s="5">
        <v>6451.71</v>
      </c>
      <c r="M564" s="17">
        <f t="shared" si="88"/>
        <v>2.4780175859312692E-2</v>
      </c>
      <c r="N564" s="17">
        <f t="shared" si="89"/>
        <v>3.5038332852661336E-2</v>
      </c>
      <c r="O564" s="6"/>
      <c r="P564" s="6">
        <f t="shared" si="84"/>
        <v>0</v>
      </c>
      <c r="Q564" s="6">
        <f t="shared" si="85"/>
        <v>0</v>
      </c>
      <c r="R564" s="6">
        <v>2746.6</v>
      </c>
      <c r="S564" s="6">
        <v>3140.05</v>
      </c>
      <c r="T564" s="19" t="e">
        <f t="shared" si="90"/>
        <v>#DIV/0!</v>
      </c>
      <c r="U564" s="19">
        <f t="shared" si="91"/>
        <v>1.8375878497368214E-2</v>
      </c>
    </row>
    <row r="565" spans="1:21">
      <c r="A565" s="4">
        <v>41528</v>
      </c>
      <c r="B565" s="5">
        <v>10.48</v>
      </c>
      <c r="C565" s="5">
        <v>10.44</v>
      </c>
      <c r="D565" s="5">
        <v>5874.83</v>
      </c>
      <c r="E565" s="5">
        <v>6479.27</v>
      </c>
      <c r="F565" s="10">
        <f t="shared" si="86"/>
        <v>3.8461538461538325E-3</v>
      </c>
      <c r="G565" s="10">
        <f t="shared" si="87"/>
        <v>4.2717357103776443E-3</v>
      </c>
      <c r="H565" s="6"/>
      <c r="I565" s="5">
        <v>12.86</v>
      </c>
      <c r="J565" s="5">
        <v>12.85</v>
      </c>
      <c r="K565" s="5">
        <v>5874.83</v>
      </c>
      <c r="L565" s="5">
        <v>6479.27</v>
      </c>
      <c r="M565" s="17">
        <f t="shared" si="88"/>
        <v>2.3400936037440978E-3</v>
      </c>
      <c r="N565" s="17">
        <f t="shared" si="89"/>
        <v>4.2719117104057514E-3</v>
      </c>
      <c r="O565" s="6"/>
      <c r="P565" s="6">
        <f t="shared" si="84"/>
        <v>0</v>
      </c>
      <c r="Q565" s="6">
        <f t="shared" si="85"/>
        <v>0</v>
      </c>
      <c r="R565" s="6">
        <v>2801.95</v>
      </c>
      <c r="S565" s="6">
        <v>3203.62</v>
      </c>
      <c r="T565" s="19" t="e">
        <f t="shared" si="90"/>
        <v>#DIV/0!</v>
      </c>
      <c r="U565" s="19">
        <f t="shared" si="91"/>
        <v>2.0244900558908263E-2</v>
      </c>
    </row>
    <row r="566" spans="1:21">
      <c r="A566" s="4">
        <v>41529</v>
      </c>
      <c r="B566" s="5">
        <v>10.45</v>
      </c>
      <c r="C566" s="5">
        <v>10.41</v>
      </c>
      <c r="D566" s="5">
        <v>5809.07</v>
      </c>
      <c r="E566" s="5">
        <v>6406.74</v>
      </c>
      <c r="F566" s="10">
        <f t="shared" si="86"/>
        <v>-2.8735632183907178E-3</v>
      </c>
      <c r="G566" s="10">
        <f t="shared" si="87"/>
        <v>-1.1194162305321553E-2</v>
      </c>
      <c r="H566" s="6"/>
      <c r="I566" s="5">
        <v>12.84</v>
      </c>
      <c r="J566" s="5">
        <v>12.83</v>
      </c>
      <c r="K566" s="5">
        <v>5809.07</v>
      </c>
      <c r="L566" s="5">
        <v>6406.74</v>
      </c>
      <c r="M566" s="17">
        <f t="shared" si="88"/>
        <v>-1.5564202334630295E-3</v>
      </c>
      <c r="N566" s="17">
        <f t="shared" si="89"/>
        <v>-1.1193515386828223E-2</v>
      </c>
      <c r="O566" s="6"/>
      <c r="P566" s="6">
        <f t="shared" si="84"/>
        <v>0</v>
      </c>
      <c r="Q566" s="6">
        <f t="shared" si="85"/>
        <v>0</v>
      </c>
      <c r="R566" s="6">
        <v>2795.2</v>
      </c>
      <c r="S566" s="6">
        <v>3197.4</v>
      </c>
      <c r="T566" s="19" t="e">
        <f t="shared" si="90"/>
        <v>#DIV/0!</v>
      </c>
      <c r="U566" s="19">
        <f t="shared" si="91"/>
        <v>-1.9415536174701709E-3</v>
      </c>
    </row>
    <row r="567" spans="1:21">
      <c r="A567" s="4">
        <v>41530</v>
      </c>
      <c r="B567" s="5">
        <v>10.44</v>
      </c>
      <c r="C567" s="5">
        <v>10.4</v>
      </c>
      <c r="D567" s="5">
        <v>5810.84</v>
      </c>
      <c r="E567" s="5">
        <v>6408.88</v>
      </c>
      <c r="F567" s="10">
        <f t="shared" si="86"/>
        <v>-9.6061479346776224E-4</v>
      </c>
      <c r="G567" s="10">
        <f t="shared" si="87"/>
        <v>3.3402323178410853E-4</v>
      </c>
      <c r="H567" s="6"/>
      <c r="I567" s="5">
        <v>12.82</v>
      </c>
      <c r="J567" s="5">
        <v>12.81</v>
      </c>
      <c r="K567" s="5">
        <v>5810.84</v>
      </c>
      <c r="L567" s="5">
        <v>6408.88</v>
      </c>
      <c r="M567" s="17">
        <f t="shared" si="88"/>
        <v>-1.5588464536242519E-3</v>
      </c>
      <c r="N567" s="17">
        <f t="shared" si="89"/>
        <v>3.0469593239534909E-4</v>
      </c>
      <c r="O567" s="6"/>
      <c r="P567" s="6">
        <f t="shared" si="84"/>
        <v>0</v>
      </c>
      <c r="Q567" s="6">
        <f t="shared" si="85"/>
        <v>0</v>
      </c>
      <c r="R567" s="6">
        <v>2814.55</v>
      </c>
      <c r="S567" s="6">
        <v>3219.54</v>
      </c>
      <c r="T567" s="19" t="e">
        <f t="shared" si="90"/>
        <v>#DIV/0!</v>
      </c>
      <c r="U567" s="19">
        <f t="shared" si="91"/>
        <v>6.9243760555450784E-3</v>
      </c>
    </row>
    <row r="568" spans="1:21">
      <c r="A568" s="4">
        <v>41533</v>
      </c>
      <c r="B568" s="5">
        <v>10.43</v>
      </c>
      <c r="C568" s="5">
        <v>10.39</v>
      </c>
      <c r="D568" s="5">
        <v>5800.96</v>
      </c>
      <c r="E568" s="5">
        <v>6398.05</v>
      </c>
      <c r="F568" s="10">
        <f t="shared" si="86"/>
        <v>-9.6153846153845812E-4</v>
      </c>
      <c r="G568" s="10">
        <f t="shared" si="87"/>
        <v>-1.6898428430552892E-3</v>
      </c>
      <c r="H568" s="6"/>
      <c r="I568" s="5">
        <v>12.81</v>
      </c>
      <c r="J568" s="5">
        <v>12.79</v>
      </c>
      <c r="K568" s="5">
        <v>5800.96</v>
      </c>
      <c r="L568" s="5">
        <v>6398.05</v>
      </c>
      <c r="M568" s="17">
        <f t="shared" si="88"/>
        <v>-1.5612802498049527E-3</v>
      </c>
      <c r="N568" s="17">
        <f t="shared" si="89"/>
        <v>-1.7002705288736708E-3</v>
      </c>
      <c r="O568" s="6"/>
      <c r="P568" s="6">
        <f t="shared" si="84"/>
        <v>0</v>
      </c>
      <c r="Q568" s="6">
        <f t="shared" si="85"/>
        <v>0</v>
      </c>
      <c r="R568" s="6">
        <v>2793.4</v>
      </c>
      <c r="S568" s="6">
        <v>3196.35</v>
      </c>
      <c r="T568" s="19" t="e">
        <f t="shared" si="90"/>
        <v>#DIV/0!</v>
      </c>
      <c r="U568" s="19">
        <f t="shared" si="91"/>
        <v>-7.2028923386571186E-3</v>
      </c>
    </row>
    <row r="569" spans="1:21">
      <c r="A569" s="4">
        <v>41534</v>
      </c>
      <c r="B569" s="5">
        <v>10.42</v>
      </c>
      <c r="C569" s="5">
        <v>10.38</v>
      </c>
      <c r="D569" s="5">
        <v>5813.03</v>
      </c>
      <c r="E569" s="5">
        <v>6411.66</v>
      </c>
      <c r="F569" s="10">
        <f t="shared" si="86"/>
        <v>-9.6246390760346134E-4</v>
      </c>
      <c r="G569" s="10">
        <f t="shared" si="87"/>
        <v>2.1272106344900621E-3</v>
      </c>
      <c r="H569" s="6"/>
      <c r="I569" s="5">
        <v>12.79</v>
      </c>
      <c r="J569" s="5">
        <v>12.77</v>
      </c>
      <c r="K569" s="5">
        <v>5813.03</v>
      </c>
      <c r="L569" s="5">
        <v>6411.66</v>
      </c>
      <c r="M569" s="17">
        <f t="shared" si="88"/>
        <v>-1.5637216575449253E-3</v>
      </c>
      <c r="N569" s="17">
        <f t="shared" si="89"/>
        <v>2.0806900926741978E-3</v>
      </c>
      <c r="O569" s="6"/>
      <c r="P569" s="6">
        <f t="shared" si="84"/>
        <v>0</v>
      </c>
      <c r="Q569" s="6">
        <f t="shared" si="85"/>
        <v>0</v>
      </c>
      <c r="R569" s="6">
        <v>2782.4</v>
      </c>
      <c r="S569" s="6">
        <v>3184.24</v>
      </c>
      <c r="T569" s="19" t="e">
        <f t="shared" si="90"/>
        <v>#DIV/0!</v>
      </c>
      <c r="U569" s="19">
        <f t="shared" si="91"/>
        <v>-3.7886964819247027E-3</v>
      </c>
    </row>
    <row r="570" spans="1:21">
      <c r="A570" s="4">
        <v>41535</v>
      </c>
      <c r="B570" s="5">
        <v>10.51</v>
      </c>
      <c r="C570" s="5">
        <v>10.47</v>
      </c>
      <c r="D570" s="5">
        <v>5857.69</v>
      </c>
      <c r="E570" s="5">
        <v>6460.92</v>
      </c>
      <c r="F570" s="10">
        <f t="shared" si="86"/>
        <v>8.6705202312138407E-3</v>
      </c>
      <c r="G570" s="10">
        <f t="shared" si="87"/>
        <v>7.6828777570863149E-3</v>
      </c>
      <c r="H570" s="6"/>
      <c r="I570" s="5">
        <v>12.89</v>
      </c>
      <c r="J570" s="5">
        <v>12.88</v>
      </c>
      <c r="K570" s="5">
        <v>5857.69</v>
      </c>
      <c r="L570" s="5">
        <v>6460.92</v>
      </c>
      <c r="M570" s="17">
        <f t="shared" si="88"/>
        <v>8.6139389193422566E-3</v>
      </c>
      <c r="N570" s="17">
        <f t="shared" si="89"/>
        <v>7.6827403264734251E-3</v>
      </c>
      <c r="O570" s="6"/>
      <c r="P570" s="6">
        <f t="shared" si="84"/>
        <v>0</v>
      </c>
      <c r="Q570" s="6">
        <f t="shared" si="85"/>
        <v>0</v>
      </c>
      <c r="R570" s="6">
        <v>2799.35</v>
      </c>
      <c r="S570" s="6">
        <v>3203.65</v>
      </c>
      <c r="T570" s="19" t="e">
        <f t="shared" si="90"/>
        <v>#DIV/0!</v>
      </c>
      <c r="U570" s="19">
        <f t="shared" si="91"/>
        <v>6.0956460568299953E-3</v>
      </c>
    </row>
    <row r="571" spans="1:21">
      <c r="A571" s="4">
        <v>41536</v>
      </c>
      <c r="B571" s="5">
        <v>10.83</v>
      </c>
      <c r="C571" s="5">
        <v>10.78</v>
      </c>
      <c r="D571" s="5">
        <v>6068.89</v>
      </c>
      <c r="E571" s="5">
        <v>6695.51</v>
      </c>
      <c r="F571" s="10">
        <f t="shared" si="86"/>
        <v>2.9608404966571022E-2</v>
      </c>
      <c r="G571" s="10">
        <f t="shared" si="87"/>
        <v>3.6309070534846555E-2</v>
      </c>
      <c r="H571" s="6"/>
      <c r="I571" s="5">
        <v>13.24</v>
      </c>
      <c r="J571" s="5">
        <v>13.23</v>
      </c>
      <c r="K571" s="5">
        <v>6068.89</v>
      </c>
      <c r="L571" s="5">
        <v>6695.51</v>
      </c>
      <c r="M571" s="17">
        <f t="shared" si="88"/>
        <v>2.7173913043478271E-2</v>
      </c>
      <c r="N571" s="17">
        <f t="shared" si="89"/>
        <v>3.605516850499102E-2</v>
      </c>
      <c r="O571" s="6"/>
      <c r="P571" s="6">
        <f t="shared" si="84"/>
        <v>0</v>
      </c>
      <c r="Q571" s="6">
        <f t="shared" si="85"/>
        <v>0</v>
      </c>
      <c r="R571" s="6">
        <v>2842.05</v>
      </c>
      <c r="S571" s="6">
        <v>3253.29</v>
      </c>
      <c r="T571" s="19" t="e">
        <f t="shared" si="90"/>
        <v>#DIV/0!</v>
      </c>
      <c r="U571" s="19">
        <f t="shared" si="91"/>
        <v>1.5494826213849677E-2</v>
      </c>
    </row>
    <row r="572" spans="1:21">
      <c r="A572" s="4">
        <v>41537</v>
      </c>
      <c r="B572" s="5">
        <v>10.7</v>
      </c>
      <c r="C572" s="5">
        <v>10.65</v>
      </c>
      <c r="D572" s="5">
        <v>5973.36</v>
      </c>
      <c r="E572" s="5">
        <v>6590.11</v>
      </c>
      <c r="F572" s="10">
        <f t="shared" si="86"/>
        <v>-1.2059369202226278E-2</v>
      </c>
      <c r="G572" s="10">
        <f t="shared" si="87"/>
        <v>-1.5741892701228166E-2</v>
      </c>
      <c r="H572" s="6"/>
      <c r="I572" s="5">
        <v>13.09</v>
      </c>
      <c r="J572" s="5">
        <v>13.07</v>
      </c>
      <c r="K572" s="5">
        <v>5973.36</v>
      </c>
      <c r="L572" s="5">
        <v>6590.11</v>
      </c>
      <c r="M572" s="17">
        <f t="shared" si="88"/>
        <v>-1.2093726379440728E-2</v>
      </c>
      <c r="N572" s="17">
        <f t="shared" si="89"/>
        <v>-1.5740934503673754E-2</v>
      </c>
      <c r="O572" s="6"/>
      <c r="P572" s="6">
        <f t="shared" si="84"/>
        <v>0</v>
      </c>
      <c r="Q572" s="6">
        <f t="shared" si="85"/>
        <v>0</v>
      </c>
      <c r="R572" s="6">
        <v>2794.8</v>
      </c>
      <c r="S572" s="6">
        <v>3199.48</v>
      </c>
      <c r="T572" s="19" t="e">
        <f t="shared" si="90"/>
        <v>#DIV/0!</v>
      </c>
      <c r="U572" s="19">
        <f t="shared" si="91"/>
        <v>-1.6540179326159032E-2</v>
      </c>
    </row>
    <row r="573" spans="1:21">
      <c r="A573" s="4">
        <v>41540</v>
      </c>
      <c r="B573" s="5">
        <v>10.53</v>
      </c>
      <c r="C573" s="5">
        <v>10.48</v>
      </c>
      <c r="D573" s="5">
        <v>5863.52</v>
      </c>
      <c r="E573" s="5">
        <v>6468.93</v>
      </c>
      <c r="F573" s="10">
        <f t="shared" si="86"/>
        <v>-1.5962441314553932E-2</v>
      </c>
      <c r="G573" s="10">
        <f t="shared" si="87"/>
        <v>-1.8388160440417467E-2</v>
      </c>
      <c r="H573" s="6"/>
      <c r="I573" s="5">
        <v>12.9</v>
      </c>
      <c r="J573" s="5">
        <v>12.89</v>
      </c>
      <c r="K573" s="5">
        <v>5863.52</v>
      </c>
      <c r="L573" s="5">
        <v>6468.93</v>
      </c>
      <c r="M573" s="17">
        <f t="shared" si="88"/>
        <v>-1.3771996939556219E-2</v>
      </c>
      <c r="N573" s="17">
        <f t="shared" si="89"/>
        <v>-1.8388310766469629E-2</v>
      </c>
      <c r="O573" s="6"/>
      <c r="P573" s="6">
        <f t="shared" si="84"/>
        <v>0</v>
      </c>
      <c r="Q573" s="6">
        <f t="shared" si="85"/>
        <v>0</v>
      </c>
      <c r="R573" s="6">
        <v>2774.65</v>
      </c>
      <c r="S573" s="6">
        <v>3176.42</v>
      </c>
      <c r="T573" s="19" t="e">
        <f t="shared" si="90"/>
        <v>#DIV/0!</v>
      </c>
      <c r="U573" s="19">
        <f t="shared" si="91"/>
        <v>-7.2074212059459741E-3</v>
      </c>
    </row>
    <row r="574" spans="1:21">
      <c r="A574" s="4">
        <v>41541</v>
      </c>
      <c r="B574" s="5">
        <v>10.54</v>
      </c>
      <c r="C574" s="5">
        <v>10.49</v>
      </c>
      <c r="D574" s="5">
        <v>5866.14</v>
      </c>
      <c r="E574" s="5">
        <v>6471.83</v>
      </c>
      <c r="F574" s="10">
        <f t="shared" si="86"/>
        <v>9.5419847328237495E-4</v>
      </c>
      <c r="G574" s="10">
        <f t="shared" si="87"/>
        <v>4.4829670440083014E-4</v>
      </c>
      <c r="H574" s="6"/>
      <c r="I574" s="5">
        <v>12.93</v>
      </c>
      <c r="J574" s="5">
        <v>12.91</v>
      </c>
      <c r="K574" s="5">
        <v>5866.14</v>
      </c>
      <c r="L574" s="5">
        <v>6471.83</v>
      </c>
      <c r="M574" s="17">
        <f t="shared" si="88"/>
        <v>1.5515903801395226E-3</v>
      </c>
      <c r="N574" s="17">
        <f t="shared" si="89"/>
        <v>4.4683057276162508E-4</v>
      </c>
      <c r="O574" s="6"/>
      <c r="P574" s="6">
        <f t="shared" si="84"/>
        <v>0</v>
      </c>
      <c r="Q574" s="6">
        <f t="shared" si="85"/>
        <v>0</v>
      </c>
      <c r="R574" s="6">
        <v>2772</v>
      </c>
      <c r="S574" s="6">
        <v>3173.55</v>
      </c>
      <c r="T574" s="19" t="e">
        <f t="shared" si="90"/>
        <v>#DIV/0!</v>
      </c>
      <c r="U574" s="19">
        <f t="shared" si="91"/>
        <v>-9.0353290811662212E-4</v>
      </c>
    </row>
    <row r="575" spans="1:21">
      <c r="A575" s="4">
        <v>41542</v>
      </c>
      <c r="B575" s="5">
        <v>10.53</v>
      </c>
      <c r="C575" s="5">
        <v>10.48</v>
      </c>
      <c r="D575" s="5">
        <v>5849.54</v>
      </c>
      <c r="E575" s="5">
        <v>6453.52</v>
      </c>
      <c r="F575" s="10">
        <f t="shared" si="86"/>
        <v>-9.5328884652046142E-4</v>
      </c>
      <c r="G575" s="10">
        <f t="shared" si="87"/>
        <v>-2.8291843265351169E-3</v>
      </c>
      <c r="H575" s="6"/>
      <c r="I575" s="5">
        <v>12.91</v>
      </c>
      <c r="J575" s="5">
        <v>12.9</v>
      </c>
      <c r="K575" s="5">
        <v>5849.54</v>
      </c>
      <c r="L575" s="5">
        <v>6453.52</v>
      </c>
      <c r="M575" s="17">
        <f t="shared" si="88"/>
        <v>-7.7459333849727585E-4</v>
      </c>
      <c r="N575" s="17">
        <f t="shared" si="89"/>
        <v>-2.829799493363705E-3</v>
      </c>
      <c r="O575" s="6"/>
      <c r="P575" s="6">
        <f t="shared" si="84"/>
        <v>0</v>
      </c>
      <c r="Q575" s="6">
        <f t="shared" si="85"/>
        <v>0</v>
      </c>
      <c r="R575" s="6">
        <v>2776.8</v>
      </c>
      <c r="S575" s="6">
        <v>3179.03</v>
      </c>
      <c r="T575" s="19" t="e">
        <f t="shared" si="90"/>
        <v>#DIV/0!</v>
      </c>
      <c r="U575" s="19">
        <f t="shared" si="91"/>
        <v>1.7267728568952645E-3</v>
      </c>
    </row>
    <row r="576" spans="1:21">
      <c r="A576" s="4">
        <v>41543</v>
      </c>
      <c r="B576" s="5">
        <v>10.55</v>
      </c>
      <c r="C576" s="5">
        <v>10.5</v>
      </c>
      <c r="D576" s="5">
        <v>5854.87</v>
      </c>
      <c r="E576" s="5">
        <v>6459.39</v>
      </c>
      <c r="F576" s="10">
        <f t="shared" si="86"/>
        <v>1.9083969465647499E-3</v>
      </c>
      <c r="G576" s="10">
        <f t="shared" si="87"/>
        <v>9.0958112781858169E-4</v>
      </c>
      <c r="H576" s="6"/>
      <c r="I576" s="5">
        <v>12.95</v>
      </c>
      <c r="J576" s="5">
        <v>12.93</v>
      </c>
      <c r="K576" s="5">
        <v>5854.87</v>
      </c>
      <c r="L576" s="5">
        <v>6459.39</v>
      </c>
      <c r="M576" s="17">
        <f t="shared" si="88"/>
        <v>2.3255813953488857E-3</v>
      </c>
      <c r="N576" s="17">
        <f t="shared" si="89"/>
        <v>9.1118275966994844E-4</v>
      </c>
      <c r="O576" s="6"/>
      <c r="P576" s="6">
        <f t="shared" si="84"/>
        <v>0</v>
      </c>
      <c r="Q576" s="6">
        <f t="shared" si="85"/>
        <v>0</v>
      </c>
      <c r="R576" s="6">
        <v>2774.85</v>
      </c>
      <c r="S576" s="6">
        <v>3176.81</v>
      </c>
      <c r="T576" s="19" t="e">
        <f t="shared" si="90"/>
        <v>#DIV/0!</v>
      </c>
      <c r="U576" s="19">
        <f t="shared" si="91"/>
        <v>-6.9832621900400849E-4</v>
      </c>
    </row>
    <row r="577" spans="1:21">
      <c r="A577" s="4">
        <v>41544</v>
      </c>
      <c r="B577" s="5">
        <v>10.5</v>
      </c>
      <c r="C577" s="5">
        <v>10.45</v>
      </c>
      <c r="D577" s="5">
        <v>5816.49</v>
      </c>
      <c r="E577" s="5">
        <v>6417.05</v>
      </c>
      <c r="F577" s="10">
        <f t="shared" si="86"/>
        <v>-4.761904761904856E-3</v>
      </c>
      <c r="G577" s="10">
        <f t="shared" si="87"/>
        <v>-6.554798518126348E-3</v>
      </c>
      <c r="H577" s="6"/>
      <c r="I577" s="5">
        <v>12.89</v>
      </c>
      <c r="J577" s="5">
        <v>12.88</v>
      </c>
      <c r="K577" s="5">
        <v>5816.49</v>
      </c>
      <c r="L577" s="5">
        <v>6417.05</v>
      </c>
      <c r="M577" s="17">
        <f t="shared" si="88"/>
        <v>-3.866976024748614E-3</v>
      </c>
      <c r="N577" s="17">
        <f t="shared" si="89"/>
        <v>-6.5552266745461107E-3</v>
      </c>
      <c r="O577" s="6"/>
      <c r="P577" s="6">
        <f t="shared" si="84"/>
        <v>0</v>
      </c>
      <c r="Q577" s="6">
        <f t="shared" si="85"/>
        <v>0</v>
      </c>
      <c r="R577" s="6">
        <v>2769.95</v>
      </c>
      <c r="S577" s="6">
        <v>3171.19</v>
      </c>
      <c r="T577" s="19" t="e">
        <f t="shared" si="90"/>
        <v>#DIV/0!</v>
      </c>
      <c r="U577" s="19">
        <f t="shared" si="91"/>
        <v>-1.7690702308289508E-3</v>
      </c>
    </row>
    <row r="578" spans="1:21">
      <c r="A578" s="4">
        <v>41547</v>
      </c>
      <c r="B578" s="5">
        <v>10.35</v>
      </c>
      <c r="C578" s="5">
        <v>10.3</v>
      </c>
      <c r="D578" s="5">
        <v>5723.4</v>
      </c>
      <c r="E578" s="5">
        <v>6314.35</v>
      </c>
      <c r="F578" s="10">
        <f t="shared" si="86"/>
        <v>-1.4354066985645786E-2</v>
      </c>
      <c r="G578" s="10">
        <f t="shared" si="87"/>
        <v>-1.600423870781742E-2</v>
      </c>
      <c r="H578" s="6"/>
      <c r="I578" s="5">
        <v>12.74</v>
      </c>
      <c r="J578" s="5">
        <v>12.72</v>
      </c>
      <c r="K578" s="5">
        <v>5723.4</v>
      </c>
      <c r="L578" s="5">
        <v>6314.35</v>
      </c>
      <c r="M578" s="17">
        <f t="shared" si="88"/>
        <v>-1.2422360248447228E-2</v>
      </c>
      <c r="N578" s="17">
        <f t="shared" si="89"/>
        <v>-1.600449755780553E-2</v>
      </c>
      <c r="O578" s="6"/>
      <c r="P578" s="6">
        <f t="shared" si="84"/>
        <v>0</v>
      </c>
      <c r="Q578" s="6">
        <f t="shared" si="85"/>
        <v>0</v>
      </c>
      <c r="R578" s="6">
        <v>2739.2</v>
      </c>
      <c r="S578" s="6">
        <v>3136.01</v>
      </c>
      <c r="T578" s="19" t="e">
        <f t="shared" si="90"/>
        <v>#DIV/0!</v>
      </c>
      <c r="U578" s="19">
        <f t="shared" si="91"/>
        <v>-1.1093627313405907E-2</v>
      </c>
    </row>
    <row r="579" spans="1:21">
      <c r="A579" s="4">
        <v>41548</v>
      </c>
      <c r="B579" s="5">
        <v>10.43</v>
      </c>
      <c r="C579" s="5">
        <v>10.38</v>
      </c>
      <c r="D579" s="5">
        <v>5763.53</v>
      </c>
      <c r="E579" s="5">
        <v>6358.62</v>
      </c>
      <c r="F579" s="10">
        <f t="shared" si="86"/>
        <v>7.7669902912620437E-3</v>
      </c>
      <c r="G579" s="10">
        <f t="shared" si="87"/>
        <v>7.0110145937427593E-3</v>
      </c>
      <c r="H579" s="6"/>
      <c r="I579" s="5">
        <v>12.82</v>
      </c>
      <c r="J579" s="5">
        <v>12.8</v>
      </c>
      <c r="K579" s="5">
        <v>5763.53</v>
      </c>
      <c r="L579" s="5">
        <v>6358.62</v>
      </c>
      <c r="M579" s="17">
        <f t="shared" si="88"/>
        <v>6.2893081761006275E-3</v>
      </c>
      <c r="N579" s="17">
        <f t="shared" si="89"/>
        <v>7.0115665513506009E-3</v>
      </c>
      <c r="O579" s="6"/>
      <c r="P579" s="6">
        <f t="shared" ref="P579:P642" si="92">P578</f>
        <v>0</v>
      </c>
      <c r="Q579" s="6">
        <f t="shared" ref="Q579:Q642" si="93">Q578</f>
        <v>0</v>
      </c>
      <c r="R579" s="6">
        <v>2768.15</v>
      </c>
      <c r="S579" s="6">
        <v>3169.12</v>
      </c>
      <c r="T579" s="19" t="e">
        <f t="shared" si="90"/>
        <v>#DIV/0!</v>
      </c>
      <c r="U579" s="19">
        <f t="shared" si="91"/>
        <v>1.0558002047187154E-2</v>
      </c>
    </row>
    <row r="580" spans="1:21">
      <c r="A580" s="4">
        <v>41550</v>
      </c>
      <c r="B580" s="5">
        <v>10.6</v>
      </c>
      <c r="C580" s="5">
        <v>10.56</v>
      </c>
      <c r="D580" s="5">
        <v>5888.1</v>
      </c>
      <c r="E580" s="5">
        <v>6496.05</v>
      </c>
      <c r="F580" s="10">
        <f t="shared" ref="F580:F643" si="94">C580/C579-1</f>
        <v>1.7341040462427681E-2</v>
      </c>
      <c r="G580" s="10">
        <f t="shared" ref="G580:G643" si="95">E580/E579-1</f>
        <v>2.1613180218349237E-2</v>
      </c>
      <c r="H580" s="6"/>
      <c r="I580" s="5">
        <v>13</v>
      </c>
      <c r="J580" s="5">
        <v>12.99</v>
      </c>
      <c r="K580" s="5">
        <v>5888.1</v>
      </c>
      <c r="L580" s="5">
        <v>6496.05</v>
      </c>
      <c r="M580" s="17">
        <f t="shared" ref="M580:M643" si="96">J580/J579-1</f>
        <v>1.4843750000000044E-2</v>
      </c>
      <c r="N580" s="17">
        <f t="shared" ref="N580:N643" si="97">K580/K579-1</f>
        <v>2.1613490343591613E-2</v>
      </c>
      <c r="O580" s="6"/>
      <c r="P580" s="6">
        <f t="shared" si="92"/>
        <v>0</v>
      </c>
      <c r="Q580" s="6">
        <f t="shared" si="93"/>
        <v>0</v>
      </c>
      <c r="R580" s="6">
        <v>2818.15</v>
      </c>
      <c r="S580" s="6">
        <v>3226.4</v>
      </c>
      <c r="T580" s="19" t="e">
        <f t="shared" ref="T580:T643" si="98">Q580/Q579-1</f>
        <v>#DIV/0!</v>
      </c>
      <c r="U580" s="19">
        <f t="shared" ref="U580:U643" si="99">S580/S579-1</f>
        <v>1.8074418135002768E-2</v>
      </c>
    </row>
    <row r="581" spans="1:21">
      <c r="A581" s="4">
        <v>41551</v>
      </c>
      <c r="B581" s="5">
        <v>10.6</v>
      </c>
      <c r="C581" s="5">
        <v>10.55</v>
      </c>
      <c r="D581" s="5">
        <v>5891</v>
      </c>
      <c r="E581" s="5">
        <v>6499.25</v>
      </c>
      <c r="F581" s="10">
        <f t="shared" si="94"/>
        <v>-9.4696969696972388E-4</v>
      </c>
      <c r="G581" s="10">
        <f t="shared" si="95"/>
        <v>4.9260704582021475E-4</v>
      </c>
      <c r="H581" s="6"/>
      <c r="I581" s="5">
        <v>12.98</v>
      </c>
      <c r="J581" s="5">
        <v>12.97</v>
      </c>
      <c r="K581" s="5">
        <v>5891</v>
      </c>
      <c r="L581" s="5">
        <v>6499.25</v>
      </c>
      <c r="M581" s="17">
        <f t="shared" si="96"/>
        <v>-1.5396458814472824E-3</v>
      </c>
      <c r="N581" s="17">
        <f t="shared" si="97"/>
        <v>4.9251880912337676E-4</v>
      </c>
      <c r="O581" s="6"/>
      <c r="P581" s="6">
        <f t="shared" si="92"/>
        <v>0</v>
      </c>
      <c r="Q581" s="6">
        <f t="shared" si="93"/>
        <v>0</v>
      </c>
      <c r="R581" s="6">
        <v>2837.35</v>
      </c>
      <c r="S581" s="6">
        <v>3248.37</v>
      </c>
      <c r="T581" s="19" t="e">
        <f t="shared" si="98"/>
        <v>#DIV/0!</v>
      </c>
      <c r="U581" s="19">
        <f t="shared" si="99"/>
        <v>6.8094470617405811E-3</v>
      </c>
    </row>
    <row r="582" spans="1:21">
      <c r="A582" s="4">
        <v>41554</v>
      </c>
      <c r="B582" s="5">
        <v>10.62</v>
      </c>
      <c r="C582" s="5">
        <v>10.57</v>
      </c>
      <c r="D582" s="5">
        <v>5891.48</v>
      </c>
      <c r="E582" s="5">
        <v>6499.79</v>
      </c>
      <c r="F582" s="10">
        <f t="shared" si="94"/>
        <v>1.8957345971564177E-3</v>
      </c>
      <c r="G582" s="10">
        <f t="shared" si="95"/>
        <v>8.3086509981900036E-5</v>
      </c>
      <c r="H582" s="6"/>
      <c r="I582" s="5">
        <v>12.99</v>
      </c>
      <c r="J582" s="5">
        <v>12.97</v>
      </c>
      <c r="K582" s="5">
        <v>5891.48</v>
      </c>
      <c r="L582" s="5">
        <v>6499.79</v>
      </c>
      <c r="M582" s="17">
        <f t="shared" si="96"/>
        <v>0</v>
      </c>
      <c r="N582" s="17">
        <f t="shared" si="97"/>
        <v>8.1480224070507035E-5</v>
      </c>
      <c r="O582" s="6"/>
      <c r="P582" s="6">
        <f t="shared" si="92"/>
        <v>0</v>
      </c>
      <c r="Q582" s="6">
        <f t="shared" si="93"/>
        <v>0</v>
      </c>
      <c r="R582" s="6">
        <v>2861.45</v>
      </c>
      <c r="S582" s="6">
        <v>3275.95</v>
      </c>
      <c r="T582" s="19" t="e">
        <f t="shared" si="98"/>
        <v>#DIV/0!</v>
      </c>
      <c r="U582" s="19">
        <f t="shared" si="99"/>
        <v>8.4904121143833944E-3</v>
      </c>
    </row>
    <row r="583" spans="1:21">
      <c r="A583" s="4">
        <v>41555</v>
      </c>
      <c r="B583" s="5">
        <v>10.66</v>
      </c>
      <c r="C583" s="5">
        <v>10.61</v>
      </c>
      <c r="D583" s="5">
        <v>5910.81</v>
      </c>
      <c r="E583" s="5">
        <v>6521.1</v>
      </c>
      <c r="F583" s="10">
        <f t="shared" si="94"/>
        <v>3.7842951750235443E-3</v>
      </c>
      <c r="G583" s="10">
        <f t="shared" si="95"/>
        <v>3.2785674614104199E-3</v>
      </c>
      <c r="H583" s="6"/>
      <c r="I583" s="5">
        <v>13.03</v>
      </c>
      <c r="J583" s="5">
        <v>13.02</v>
      </c>
      <c r="K583" s="5">
        <v>5910.81</v>
      </c>
      <c r="L583" s="5">
        <v>6521.1</v>
      </c>
      <c r="M583" s="17">
        <f t="shared" si="96"/>
        <v>3.8550501156513484E-3</v>
      </c>
      <c r="N583" s="17">
        <f t="shared" si="97"/>
        <v>3.2810091861468216E-3</v>
      </c>
      <c r="O583" s="6"/>
      <c r="P583" s="6">
        <f t="shared" si="92"/>
        <v>0</v>
      </c>
      <c r="Q583" s="6">
        <f t="shared" si="93"/>
        <v>0</v>
      </c>
      <c r="R583" s="6">
        <v>2890.85</v>
      </c>
      <c r="S583" s="6">
        <v>3309.59</v>
      </c>
      <c r="T583" s="19" t="e">
        <f t="shared" si="98"/>
        <v>#DIV/0!</v>
      </c>
      <c r="U583" s="19">
        <f t="shared" si="99"/>
        <v>1.026877699598594E-2</v>
      </c>
    </row>
    <row r="584" spans="1:21">
      <c r="A584" s="4">
        <v>41556</v>
      </c>
      <c r="B584" s="5">
        <v>10.78</v>
      </c>
      <c r="C584" s="5">
        <v>10.73</v>
      </c>
      <c r="D584" s="5">
        <v>5991.04</v>
      </c>
      <c r="E584" s="5">
        <v>6609.62</v>
      </c>
      <c r="F584" s="10">
        <f t="shared" si="94"/>
        <v>1.1310084825636224E-2</v>
      </c>
      <c r="G584" s="10">
        <f t="shared" si="95"/>
        <v>1.3574396957568347E-2</v>
      </c>
      <c r="H584" s="6"/>
      <c r="I584" s="5">
        <v>13.19</v>
      </c>
      <c r="J584" s="5">
        <v>13.18</v>
      </c>
      <c r="K584" s="5">
        <v>5991.04</v>
      </c>
      <c r="L584" s="5">
        <v>6609.62</v>
      </c>
      <c r="M584" s="17">
        <f t="shared" si="96"/>
        <v>1.228878648233489E-2</v>
      </c>
      <c r="N584" s="17">
        <f t="shared" si="97"/>
        <v>1.3573435789680177E-2</v>
      </c>
      <c r="O584" s="6"/>
      <c r="P584" s="6">
        <f t="shared" si="92"/>
        <v>0</v>
      </c>
      <c r="Q584" s="6">
        <f t="shared" si="93"/>
        <v>0</v>
      </c>
      <c r="R584" s="6">
        <v>2927.15</v>
      </c>
      <c r="S584" s="6">
        <v>3351.15</v>
      </c>
      <c r="T584" s="19" t="e">
        <f t="shared" si="98"/>
        <v>#DIV/0!</v>
      </c>
      <c r="U584" s="19">
        <f t="shared" si="99"/>
        <v>1.2557446692792684E-2</v>
      </c>
    </row>
    <row r="585" spans="1:21">
      <c r="A585" s="4">
        <v>41557</v>
      </c>
      <c r="B585" s="5">
        <v>10.78</v>
      </c>
      <c r="C585" s="5">
        <v>10.73</v>
      </c>
      <c r="D585" s="5">
        <v>6006.2</v>
      </c>
      <c r="E585" s="5">
        <v>6626.34</v>
      </c>
      <c r="F585" s="10">
        <f t="shared" si="94"/>
        <v>0</v>
      </c>
      <c r="G585" s="10">
        <f t="shared" si="95"/>
        <v>2.5296461823827165E-3</v>
      </c>
      <c r="H585" s="6"/>
      <c r="I585" s="5">
        <v>13.19</v>
      </c>
      <c r="J585" s="5">
        <v>13.18</v>
      </c>
      <c r="K585" s="5">
        <v>6006.2</v>
      </c>
      <c r="L585" s="5">
        <v>6626.34</v>
      </c>
      <c r="M585" s="17">
        <f t="shared" si="96"/>
        <v>0</v>
      </c>
      <c r="N585" s="17">
        <f t="shared" si="97"/>
        <v>2.5304454652279595E-3</v>
      </c>
      <c r="O585" s="6"/>
      <c r="P585" s="6">
        <f t="shared" si="92"/>
        <v>0</v>
      </c>
      <c r="Q585" s="6">
        <f t="shared" si="93"/>
        <v>0</v>
      </c>
      <c r="R585" s="6">
        <v>2952.3</v>
      </c>
      <c r="S585" s="6">
        <v>3379.94</v>
      </c>
      <c r="T585" s="19" t="e">
        <f t="shared" si="98"/>
        <v>#DIV/0!</v>
      </c>
      <c r="U585" s="19">
        <f t="shared" si="99"/>
        <v>8.5910806737985457E-3</v>
      </c>
    </row>
    <row r="586" spans="1:21">
      <c r="A586" s="4">
        <v>41558</v>
      </c>
      <c r="B586" s="5">
        <v>10.89</v>
      </c>
      <c r="C586" s="5">
        <v>10.84</v>
      </c>
      <c r="D586" s="5">
        <v>6069.03</v>
      </c>
      <c r="E586" s="5">
        <v>6695.67</v>
      </c>
      <c r="F586" s="10">
        <f t="shared" si="94"/>
        <v>1.0251630941286116E-2</v>
      </c>
      <c r="G586" s="10">
        <f t="shared" si="95"/>
        <v>1.0462789413160145E-2</v>
      </c>
      <c r="H586" s="6"/>
      <c r="I586" s="5">
        <v>13.33</v>
      </c>
      <c r="J586" s="5">
        <v>13.32</v>
      </c>
      <c r="K586" s="5">
        <v>6069.03</v>
      </c>
      <c r="L586" s="5">
        <v>6695.67</v>
      </c>
      <c r="M586" s="17">
        <f t="shared" si="96"/>
        <v>1.0622154779969639E-2</v>
      </c>
      <c r="N586" s="17">
        <f t="shared" si="97"/>
        <v>1.0460857114315214E-2</v>
      </c>
      <c r="O586" s="6"/>
      <c r="P586" s="6">
        <f t="shared" si="92"/>
        <v>0</v>
      </c>
      <c r="Q586" s="6">
        <f t="shared" si="93"/>
        <v>0</v>
      </c>
      <c r="R586" s="6">
        <v>2970.05</v>
      </c>
      <c r="S586" s="6">
        <v>3400.3</v>
      </c>
      <c r="T586" s="19" t="e">
        <f t="shared" si="98"/>
        <v>#DIV/0!</v>
      </c>
      <c r="U586" s="19">
        <f t="shared" si="99"/>
        <v>6.0237755699805717E-3</v>
      </c>
    </row>
    <row r="587" spans="1:21">
      <c r="A587" s="4">
        <v>41561</v>
      </c>
      <c r="B587" s="5">
        <v>10.92</v>
      </c>
      <c r="C587" s="5">
        <v>10.87</v>
      </c>
      <c r="D587" s="5">
        <v>6088.92</v>
      </c>
      <c r="E587" s="5">
        <v>6717.61</v>
      </c>
      <c r="F587" s="10">
        <f t="shared" si="94"/>
        <v>2.7675276752767708E-3</v>
      </c>
      <c r="G587" s="10">
        <f t="shared" si="95"/>
        <v>3.2767445229529013E-3</v>
      </c>
      <c r="H587" s="6"/>
      <c r="I587" s="5">
        <v>13.37</v>
      </c>
      <c r="J587" s="5">
        <v>13.36</v>
      </c>
      <c r="K587" s="5">
        <v>6088.92</v>
      </c>
      <c r="L587" s="5">
        <v>6717.61</v>
      </c>
      <c r="M587" s="17">
        <f t="shared" si="96"/>
        <v>3.0030030030030463E-3</v>
      </c>
      <c r="N587" s="17">
        <f t="shared" si="97"/>
        <v>3.2772947241981321E-3</v>
      </c>
      <c r="O587" s="6"/>
      <c r="P587" s="6">
        <f t="shared" si="92"/>
        <v>0</v>
      </c>
      <c r="Q587" s="6">
        <f t="shared" si="93"/>
        <v>0</v>
      </c>
      <c r="R587" s="6">
        <v>2987.4</v>
      </c>
      <c r="S587" s="6">
        <v>3420.48</v>
      </c>
      <c r="T587" s="19" t="e">
        <f t="shared" si="98"/>
        <v>#DIV/0!</v>
      </c>
      <c r="U587" s="19">
        <f t="shared" si="99"/>
        <v>5.9347704614298724E-3</v>
      </c>
    </row>
    <row r="588" spans="1:21">
      <c r="A588" s="4">
        <v>41562</v>
      </c>
      <c r="B588" s="5">
        <v>10.89</v>
      </c>
      <c r="C588" s="5">
        <v>10.84</v>
      </c>
      <c r="D588" s="5">
        <v>6059.28</v>
      </c>
      <c r="E588" s="5">
        <v>6684.9</v>
      </c>
      <c r="F588" s="10">
        <f t="shared" si="94"/>
        <v>-2.759889604415755E-3</v>
      </c>
      <c r="G588" s="10">
        <f t="shared" si="95"/>
        <v>-4.8692913104512181E-3</v>
      </c>
      <c r="H588" s="6"/>
      <c r="I588" s="5">
        <v>13.33</v>
      </c>
      <c r="J588" s="5">
        <v>13.32</v>
      </c>
      <c r="K588" s="5">
        <v>6059.28</v>
      </c>
      <c r="L588" s="5">
        <v>6684.9</v>
      </c>
      <c r="M588" s="17">
        <f t="shared" si="96"/>
        <v>-2.9940119760478723E-3</v>
      </c>
      <c r="N588" s="17">
        <f t="shared" si="97"/>
        <v>-4.8678583394099473E-3</v>
      </c>
      <c r="O588" s="6"/>
      <c r="P588" s="6">
        <f t="shared" si="92"/>
        <v>0</v>
      </c>
      <c r="Q588" s="6">
        <f t="shared" si="93"/>
        <v>0</v>
      </c>
      <c r="R588" s="6">
        <v>2936.25</v>
      </c>
      <c r="S588" s="6">
        <v>3361.93</v>
      </c>
      <c r="T588" s="19" t="e">
        <f t="shared" si="98"/>
        <v>#DIV/0!</v>
      </c>
      <c r="U588" s="19">
        <f t="shared" si="99"/>
        <v>-1.711748058751994E-2</v>
      </c>
    </row>
    <row r="589" spans="1:21">
      <c r="A589" s="4">
        <v>41564</v>
      </c>
      <c r="B589" s="5">
        <v>10.82</v>
      </c>
      <c r="C589" s="5">
        <v>10.77</v>
      </c>
      <c r="D589" s="5">
        <v>6022.26</v>
      </c>
      <c r="E589" s="5">
        <v>6646.74</v>
      </c>
      <c r="F589" s="10">
        <f t="shared" si="94"/>
        <v>-6.4575645756458355E-3</v>
      </c>
      <c r="G589" s="10">
        <f t="shared" si="95"/>
        <v>-5.7083875600233425E-3</v>
      </c>
      <c r="H589" s="6"/>
      <c r="I589" s="5">
        <v>13.26</v>
      </c>
      <c r="J589" s="5">
        <v>13.24</v>
      </c>
      <c r="K589" s="5">
        <v>6022.26</v>
      </c>
      <c r="L589" s="5">
        <v>6646.74</v>
      </c>
      <c r="M589" s="17">
        <f t="shared" si="96"/>
        <v>-6.0060060060059817E-3</v>
      </c>
      <c r="N589" s="17">
        <f t="shared" si="97"/>
        <v>-6.1096367885292713E-3</v>
      </c>
      <c r="O589" s="6"/>
      <c r="P589" s="6">
        <f t="shared" si="92"/>
        <v>0</v>
      </c>
      <c r="Q589" s="6">
        <f t="shared" si="93"/>
        <v>0</v>
      </c>
      <c r="R589" s="6">
        <v>2933.45</v>
      </c>
      <c r="S589" s="6">
        <v>3358.73</v>
      </c>
      <c r="T589" s="19" t="e">
        <f t="shared" si="98"/>
        <v>#DIV/0!</v>
      </c>
      <c r="U589" s="19">
        <f t="shared" si="99"/>
        <v>-9.5183421427569304E-4</v>
      </c>
    </row>
    <row r="590" spans="1:21">
      <c r="A590" s="4">
        <v>41565</v>
      </c>
      <c r="B590" s="5">
        <v>11.05</v>
      </c>
      <c r="C590" s="5">
        <v>10.99</v>
      </c>
      <c r="D590" s="5">
        <v>6155.33</v>
      </c>
      <c r="E590" s="5">
        <v>6793.6</v>
      </c>
      <c r="F590" s="10">
        <f t="shared" si="94"/>
        <v>2.0427112349117982E-2</v>
      </c>
      <c r="G590" s="10">
        <f t="shared" si="95"/>
        <v>2.2095042080779503E-2</v>
      </c>
      <c r="H590" s="6"/>
      <c r="I590" s="5">
        <v>13.52</v>
      </c>
      <c r="J590" s="5">
        <v>13.51</v>
      </c>
      <c r="K590" s="5">
        <v>6155.33</v>
      </c>
      <c r="L590" s="5">
        <v>6793.6</v>
      </c>
      <c r="M590" s="17">
        <f t="shared" si="96"/>
        <v>2.0392749244712904E-2</v>
      </c>
      <c r="N590" s="17">
        <f t="shared" si="97"/>
        <v>2.2096355853118199E-2</v>
      </c>
      <c r="O590" s="6"/>
      <c r="P590" s="6">
        <f t="shared" si="92"/>
        <v>0</v>
      </c>
      <c r="Q590" s="6">
        <f t="shared" si="93"/>
        <v>0</v>
      </c>
      <c r="R590" s="6">
        <v>2981.4</v>
      </c>
      <c r="S590" s="6">
        <v>3413.62</v>
      </c>
      <c r="T590" s="19" t="e">
        <f t="shared" si="98"/>
        <v>#DIV/0!</v>
      </c>
      <c r="U590" s="19">
        <f t="shared" si="99"/>
        <v>1.634248659463533E-2</v>
      </c>
    </row>
    <row r="591" spans="1:21">
      <c r="A591" s="4">
        <v>41568</v>
      </c>
      <c r="B591" s="5">
        <v>11.07</v>
      </c>
      <c r="C591" s="5">
        <v>11.01</v>
      </c>
      <c r="D591" s="5">
        <v>6185.42</v>
      </c>
      <c r="E591" s="5">
        <v>6826.81</v>
      </c>
      <c r="F591" s="10">
        <f t="shared" si="94"/>
        <v>1.8198362147405778E-3</v>
      </c>
      <c r="G591" s="10">
        <f t="shared" si="95"/>
        <v>4.8884243994347099E-3</v>
      </c>
      <c r="H591" s="6"/>
      <c r="I591" s="5">
        <v>13.54</v>
      </c>
      <c r="J591" s="5">
        <v>13.53</v>
      </c>
      <c r="K591" s="5">
        <v>6185.42</v>
      </c>
      <c r="L591" s="5">
        <v>6826.81</v>
      </c>
      <c r="M591" s="17">
        <f t="shared" si="96"/>
        <v>1.4803849000739611E-3</v>
      </c>
      <c r="N591" s="17">
        <f t="shared" si="97"/>
        <v>4.888446273392244E-3</v>
      </c>
      <c r="O591" s="6"/>
      <c r="P591" s="6">
        <f t="shared" si="92"/>
        <v>0</v>
      </c>
      <c r="Q591" s="6">
        <f t="shared" si="93"/>
        <v>0</v>
      </c>
      <c r="R591" s="6">
        <v>3024.85</v>
      </c>
      <c r="S591" s="6">
        <v>3463.36</v>
      </c>
      <c r="T591" s="19" t="e">
        <f t="shared" si="98"/>
        <v>#DIV/0!</v>
      </c>
      <c r="U591" s="19">
        <f t="shared" si="99"/>
        <v>1.4571041885154346E-2</v>
      </c>
    </row>
    <row r="592" spans="1:21">
      <c r="A592" s="4">
        <v>41569</v>
      </c>
      <c r="B592" s="5">
        <v>11.1</v>
      </c>
      <c r="C592" s="5">
        <v>11.04</v>
      </c>
      <c r="D592" s="5">
        <v>6188.8</v>
      </c>
      <c r="E592" s="5">
        <v>6830.7</v>
      </c>
      <c r="F592" s="10">
        <f t="shared" si="94"/>
        <v>2.7247956403269047E-3</v>
      </c>
      <c r="G592" s="10">
        <f t="shared" si="95"/>
        <v>5.6981225491847809E-4</v>
      </c>
      <c r="H592" s="6"/>
      <c r="I592" s="5">
        <v>13.59</v>
      </c>
      <c r="J592" s="5">
        <v>13.57</v>
      </c>
      <c r="K592" s="5">
        <v>6188.8</v>
      </c>
      <c r="L592" s="5">
        <v>6830.7</v>
      </c>
      <c r="M592" s="17">
        <f t="shared" si="96"/>
        <v>2.956393200295615E-3</v>
      </c>
      <c r="N592" s="17">
        <f t="shared" si="97"/>
        <v>5.4644632054090536E-4</v>
      </c>
      <c r="O592" s="6"/>
      <c r="P592" s="6">
        <f t="shared" si="92"/>
        <v>0</v>
      </c>
      <c r="Q592" s="6">
        <f t="shared" si="93"/>
        <v>0</v>
      </c>
      <c r="R592" s="6">
        <v>3060.9</v>
      </c>
      <c r="S592" s="6">
        <v>3504.66</v>
      </c>
      <c r="T592" s="19" t="e">
        <f t="shared" si="98"/>
        <v>#DIV/0!</v>
      </c>
      <c r="U592" s="19">
        <f t="shared" si="99"/>
        <v>1.1924835997412897E-2</v>
      </c>
    </row>
    <row r="593" spans="1:21">
      <c r="A593" s="4">
        <v>41570</v>
      </c>
      <c r="B593" s="5">
        <v>11.08</v>
      </c>
      <c r="C593" s="5">
        <v>11.02</v>
      </c>
      <c r="D593" s="5">
        <v>6166.05</v>
      </c>
      <c r="E593" s="5">
        <v>6805.59</v>
      </c>
      <c r="F593" s="10">
        <f t="shared" si="94"/>
        <v>-1.8115942028985588E-3</v>
      </c>
      <c r="G593" s="10">
        <f t="shared" si="95"/>
        <v>-3.6760507707848111E-3</v>
      </c>
      <c r="H593" s="6"/>
      <c r="I593" s="5">
        <v>13.59</v>
      </c>
      <c r="J593" s="5">
        <v>13.57</v>
      </c>
      <c r="K593" s="5">
        <v>6166.05</v>
      </c>
      <c r="L593" s="5">
        <v>6805.59</v>
      </c>
      <c r="M593" s="17">
        <f t="shared" si="96"/>
        <v>0</v>
      </c>
      <c r="N593" s="17">
        <f t="shared" si="97"/>
        <v>-3.6759953464322592E-3</v>
      </c>
      <c r="O593" s="6"/>
      <c r="P593" s="6">
        <f t="shared" si="92"/>
        <v>0</v>
      </c>
      <c r="Q593" s="6">
        <f t="shared" si="93"/>
        <v>0</v>
      </c>
      <c r="R593" s="6">
        <v>3046.55</v>
      </c>
      <c r="S593" s="6">
        <v>3488.2</v>
      </c>
      <c r="T593" s="19" t="e">
        <f t="shared" si="98"/>
        <v>#DIV/0!</v>
      </c>
      <c r="U593" s="19">
        <f t="shared" si="99"/>
        <v>-4.6966039501692425E-3</v>
      </c>
    </row>
    <row r="594" spans="1:21">
      <c r="A594" s="4">
        <v>41571</v>
      </c>
      <c r="B594" s="5">
        <v>11.06</v>
      </c>
      <c r="C594" s="5">
        <v>11</v>
      </c>
      <c r="D594" s="5">
        <v>6151.81</v>
      </c>
      <c r="E594" s="5">
        <v>6790.02</v>
      </c>
      <c r="F594" s="10">
        <f t="shared" si="94"/>
        <v>-1.8148820326678861E-3</v>
      </c>
      <c r="G594" s="10">
        <f t="shared" si="95"/>
        <v>-2.2878251554970808E-3</v>
      </c>
      <c r="H594" s="6"/>
      <c r="I594" s="5">
        <v>13.58</v>
      </c>
      <c r="J594" s="5">
        <v>13.56</v>
      </c>
      <c r="K594" s="5">
        <v>6151.81</v>
      </c>
      <c r="L594" s="5">
        <v>6790.02</v>
      </c>
      <c r="M594" s="17">
        <f t="shared" si="96"/>
        <v>-7.3691967575528761E-4</v>
      </c>
      <c r="N594" s="17">
        <f t="shared" si="97"/>
        <v>-2.3094201312022777E-3</v>
      </c>
      <c r="O594" s="6"/>
      <c r="P594" s="6">
        <f t="shared" si="92"/>
        <v>0</v>
      </c>
      <c r="Q594" s="6">
        <f t="shared" si="93"/>
        <v>0</v>
      </c>
      <c r="R594" s="6">
        <v>3035.85</v>
      </c>
      <c r="S594" s="6">
        <v>3475.94</v>
      </c>
      <c r="T594" s="19" t="e">
        <f t="shared" si="98"/>
        <v>#DIV/0!</v>
      </c>
      <c r="U594" s="19">
        <f t="shared" si="99"/>
        <v>-3.5147067255317799E-3</v>
      </c>
    </row>
    <row r="595" spans="1:21">
      <c r="A595" s="4">
        <v>41572</v>
      </c>
      <c r="B595" s="5">
        <v>11.04</v>
      </c>
      <c r="C595" s="5">
        <v>10.99</v>
      </c>
      <c r="D595" s="5">
        <v>6127.4</v>
      </c>
      <c r="E595" s="5">
        <v>6764.82</v>
      </c>
      <c r="F595" s="10">
        <f t="shared" si="94"/>
        <v>-9.0909090909085943E-4</v>
      </c>
      <c r="G595" s="10">
        <f t="shared" si="95"/>
        <v>-3.7113292744351822E-3</v>
      </c>
      <c r="H595" s="6"/>
      <c r="I595" s="5">
        <v>13.57</v>
      </c>
      <c r="J595" s="5">
        <v>13.56</v>
      </c>
      <c r="K595" s="5">
        <v>6127.4</v>
      </c>
      <c r="L595" s="5">
        <v>6764.82</v>
      </c>
      <c r="M595" s="17">
        <f t="shared" si="96"/>
        <v>0</v>
      </c>
      <c r="N595" s="17">
        <f t="shared" si="97"/>
        <v>-3.9679378914500019E-3</v>
      </c>
      <c r="O595" s="6"/>
      <c r="P595" s="6">
        <f t="shared" si="92"/>
        <v>0</v>
      </c>
      <c r="Q595" s="6">
        <f t="shared" si="93"/>
        <v>0</v>
      </c>
      <c r="R595" s="6">
        <v>3018</v>
      </c>
      <c r="S595" s="6">
        <v>3455.54</v>
      </c>
      <c r="T595" s="19" t="e">
        <f t="shared" si="98"/>
        <v>#DIV/0!</v>
      </c>
      <c r="U595" s="19">
        <f t="shared" si="99"/>
        <v>-5.8689160342239033E-3</v>
      </c>
    </row>
    <row r="596" spans="1:21">
      <c r="A596" s="4">
        <v>41575</v>
      </c>
      <c r="B596" s="5">
        <v>10.97</v>
      </c>
      <c r="C596" s="5">
        <v>10.92</v>
      </c>
      <c r="D596" s="5">
        <v>6079.58</v>
      </c>
      <c r="E596" s="5">
        <v>6712.22</v>
      </c>
      <c r="F596" s="10">
        <f t="shared" si="94"/>
        <v>-6.3694267515923553E-3</v>
      </c>
      <c r="G596" s="10">
        <f t="shared" si="95"/>
        <v>-7.7755210042542711E-3</v>
      </c>
      <c r="H596" s="6"/>
      <c r="I596" s="5">
        <v>13.49</v>
      </c>
      <c r="J596" s="5">
        <v>13.48</v>
      </c>
      <c r="K596" s="5">
        <v>6079.58</v>
      </c>
      <c r="L596" s="5">
        <v>6712.22</v>
      </c>
      <c r="M596" s="17">
        <f t="shared" si="96"/>
        <v>-5.8997050147492347E-3</v>
      </c>
      <c r="N596" s="17">
        <f t="shared" si="97"/>
        <v>-7.8042889316838338E-3</v>
      </c>
      <c r="O596" s="6"/>
      <c r="P596" s="6">
        <f t="shared" si="92"/>
        <v>0</v>
      </c>
      <c r="Q596" s="6">
        <f t="shared" si="93"/>
        <v>0</v>
      </c>
      <c r="R596" s="6">
        <v>2979.45</v>
      </c>
      <c r="S596" s="6">
        <v>3411.38</v>
      </c>
      <c r="T596" s="19" t="e">
        <f t="shared" si="98"/>
        <v>#DIV/0!</v>
      </c>
      <c r="U596" s="19">
        <f t="shared" si="99"/>
        <v>-1.2779478750065021E-2</v>
      </c>
    </row>
    <row r="597" spans="1:21">
      <c r="A597" s="4">
        <v>41576</v>
      </c>
      <c r="B597" s="5">
        <v>11.15</v>
      </c>
      <c r="C597" s="5">
        <v>11.1</v>
      </c>
      <c r="D597" s="5">
        <v>6196.89</v>
      </c>
      <c r="E597" s="5">
        <v>6841.73</v>
      </c>
      <c r="F597" s="10">
        <f t="shared" si="94"/>
        <v>1.6483516483516425E-2</v>
      </c>
      <c r="G597" s="10">
        <f t="shared" si="95"/>
        <v>1.9294659591014396E-2</v>
      </c>
      <c r="H597" s="6"/>
      <c r="I597" s="5">
        <v>13.7</v>
      </c>
      <c r="J597" s="5">
        <v>13.68</v>
      </c>
      <c r="K597" s="5">
        <v>6196.89</v>
      </c>
      <c r="L597" s="5">
        <v>6841.73</v>
      </c>
      <c r="M597" s="17">
        <f t="shared" si="96"/>
        <v>1.4836795252225476E-2</v>
      </c>
      <c r="N597" s="17">
        <f t="shared" si="97"/>
        <v>1.9295740824201824E-2</v>
      </c>
      <c r="O597" s="6"/>
      <c r="P597" s="6">
        <f t="shared" si="92"/>
        <v>0</v>
      </c>
      <c r="Q597" s="6">
        <f t="shared" si="93"/>
        <v>0</v>
      </c>
      <c r="R597" s="6">
        <v>3012.7</v>
      </c>
      <c r="S597" s="6">
        <v>3449.45</v>
      </c>
      <c r="T597" s="19" t="e">
        <f t="shared" si="98"/>
        <v>#DIV/0!</v>
      </c>
      <c r="U597" s="19">
        <f t="shared" si="99"/>
        <v>1.1159706628988797E-2</v>
      </c>
    </row>
    <row r="598" spans="1:21">
      <c r="A598" s="4">
        <v>41577</v>
      </c>
      <c r="B598" s="5">
        <v>11.22</v>
      </c>
      <c r="C598" s="5">
        <v>11.16</v>
      </c>
      <c r="D598" s="5">
        <v>6225.29</v>
      </c>
      <c r="E598" s="5">
        <v>6873.09</v>
      </c>
      <c r="F598" s="10">
        <f t="shared" si="94"/>
        <v>5.4054054054053502E-3</v>
      </c>
      <c r="G598" s="10">
        <f t="shared" si="95"/>
        <v>4.5836360101905171E-3</v>
      </c>
      <c r="H598" s="6"/>
      <c r="I598" s="5">
        <v>13.78</v>
      </c>
      <c r="J598" s="5">
        <v>13.76</v>
      </c>
      <c r="K598" s="5">
        <v>6225.29</v>
      </c>
      <c r="L598" s="5">
        <v>6873.09</v>
      </c>
      <c r="M598" s="17">
        <f t="shared" si="96"/>
        <v>5.8479532163742132E-3</v>
      </c>
      <c r="N598" s="17">
        <f t="shared" si="97"/>
        <v>4.582944025148139E-3</v>
      </c>
      <c r="O598" s="6"/>
      <c r="P598" s="6">
        <f t="shared" si="92"/>
        <v>0</v>
      </c>
      <c r="Q598" s="6">
        <f t="shared" si="93"/>
        <v>0</v>
      </c>
      <c r="R598" s="6">
        <v>3033.1</v>
      </c>
      <c r="S598" s="6">
        <v>3473.34</v>
      </c>
      <c r="T598" s="19" t="e">
        <f t="shared" si="98"/>
        <v>#DIV/0!</v>
      </c>
      <c r="U598" s="19">
        <f t="shared" si="99"/>
        <v>6.9257417849222236E-3</v>
      </c>
    </row>
    <row r="599" spans="1:21">
      <c r="A599" s="4">
        <v>41578</v>
      </c>
      <c r="B599" s="5">
        <v>11.3</v>
      </c>
      <c r="C599" s="5">
        <v>11.24</v>
      </c>
      <c r="D599" s="5">
        <v>6270.72</v>
      </c>
      <c r="E599" s="5">
        <v>6924.39</v>
      </c>
      <c r="F599" s="10">
        <f t="shared" si="94"/>
        <v>7.1684587813620748E-3</v>
      </c>
      <c r="G599" s="10">
        <f t="shared" si="95"/>
        <v>7.4638917866636234E-3</v>
      </c>
      <c r="H599" s="6"/>
      <c r="I599" s="5">
        <v>13.86</v>
      </c>
      <c r="J599" s="5">
        <v>13.85</v>
      </c>
      <c r="K599" s="5">
        <v>6270.72</v>
      </c>
      <c r="L599" s="5">
        <v>6924.39</v>
      </c>
      <c r="M599" s="17">
        <f t="shared" si="96"/>
        <v>6.5406976744186718E-3</v>
      </c>
      <c r="N599" s="17">
        <f t="shared" si="97"/>
        <v>7.2976519969352172E-3</v>
      </c>
      <c r="O599" s="6"/>
      <c r="P599" s="6">
        <f t="shared" si="92"/>
        <v>0</v>
      </c>
      <c r="Q599" s="6">
        <f t="shared" si="93"/>
        <v>0</v>
      </c>
      <c r="R599" s="6">
        <v>3068.3</v>
      </c>
      <c r="S599" s="6">
        <v>3514.47</v>
      </c>
      <c r="T599" s="19" t="e">
        <f t="shared" si="98"/>
        <v>#DIV/0!</v>
      </c>
      <c r="U599" s="19">
        <f t="shared" si="99"/>
        <v>1.1841627943132371E-2</v>
      </c>
    </row>
    <row r="600" spans="1:21">
      <c r="A600" s="4">
        <v>41579</v>
      </c>
      <c r="B600" s="5">
        <v>11.33</v>
      </c>
      <c r="C600" s="5">
        <v>11.27</v>
      </c>
      <c r="D600" s="5">
        <v>6293.33</v>
      </c>
      <c r="E600" s="5">
        <v>6949.55</v>
      </c>
      <c r="F600" s="10">
        <f t="shared" si="94"/>
        <v>2.669039145907437E-3</v>
      </c>
      <c r="G600" s="10">
        <f t="shared" si="95"/>
        <v>3.6335330621179995E-3</v>
      </c>
      <c r="H600" s="6"/>
      <c r="I600" s="5">
        <v>13.9</v>
      </c>
      <c r="J600" s="5">
        <v>13.88</v>
      </c>
      <c r="K600" s="5">
        <v>6293.33</v>
      </c>
      <c r="L600" s="5">
        <v>6949.55</v>
      </c>
      <c r="M600" s="17">
        <f t="shared" si="96"/>
        <v>2.1660649819494893E-3</v>
      </c>
      <c r="N600" s="17">
        <f t="shared" si="97"/>
        <v>3.6056465605225352E-3</v>
      </c>
      <c r="O600" s="6"/>
      <c r="P600" s="6">
        <f t="shared" si="92"/>
        <v>0</v>
      </c>
      <c r="Q600" s="6">
        <f t="shared" si="93"/>
        <v>0</v>
      </c>
      <c r="R600" s="6">
        <v>3122.75</v>
      </c>
      <c r="S600" s="6">
        <v>3576.83</v>
      </c>
      <c r="T600" s="19" t="e">
        <f t="shared" si="98"/>
        <v>#DIV/0!</v>
      </c>
      <c r="U600" s="19">
        <f t="shared" si="99"/>
        <v>1.7743784980381205E-2</v>
      </c>
    </row>
    <row r="601" spans="1:21">
      <c r="A601" s="4">
        <v>41581</v>
      </c>
      <c r="B601" s="5">
        <f t="shared" ref="B601:C601" si="100">B600</f>
        <v>11.33</v>
      </c>
      <c r="C601" s="5">
        <f t="shared" si="100"/>
        <v>11.27</v>
      </c>
      <c r="D601" s="5">
        <v>6310.32</v>
      </c>
      <c r="E601" s="5">
        <v>6968.32</v>
      </c>
      <c r="F601" s="10">
        <f t="shared" si="94"/>
        <v>0</v>
      </c>
      <c r="G601" s="10">
        <f t="shared" si="95"/>
        <v>2.7008943025086385E-3</v>
      </c>
      <c r="H601" s="6"/>
      <c r="I601" s="5">
        <f t="shared" ref="I601:J601" si="101">I600</f>
        <v>13.9</v>
      </c>
      <c r="J601" s="5">
        <f t="shared" si="101"/>
        <v>13.88</v>
      </c>
      <c r="K601" s="5">
        <v>6310.32</v>
      </c>
      <c r="L601" s="5">
        <v>6968.32</v>
      </c>
      <c r="M601" s="17">
        <f t="shared" si="96"/>
        <v>0</v>
      </c>
      <c r="N601" s="17">
        <f t="shared" si="97"/>
        <v>2.6996836333070817E-3</v>
      </c>
      <c r="O601" s="6"/>
      <c r="P601" s="6">
        <f t="shared" si="92"/>
        <v>0</v>
      </c>
      <c r="Q601" s="6">
        <f t="shared" si="93"/>
        <v>0</v>
      </c>
      <c r="R601" s="6">
        <v>3166.75</v>
      </c>
      <c r="S601" s="6">
        <v>3627.27</v>
      </c>
      <c r="T601" s="19" t="e">
        <f t="shared" si="98"/>
        <v>#DIV/0!</v>
      </c>
      <c r="U601" s="19">
        <f t="shared" si="99"/>
        <v>1.4101872328290632E-2</v>
      </c>
    </row>
    <row r="602" spans="1:21">
      <c r="A602" s="4">
        <v>41583</v>
      </c>
      <c r="B602" s="5">
        <v>11.25</v>
      </c>
      <c r="C602" s="5">
        <v>11.19</v>
      </c>
      <c r="D602" s="5">
        <v>6249.42</v>
      </c>
      <c r="E602" s="5">
        <v>6901.33</v>
      </c>
      <c r="F602" s="10">
        <f t="shared" si="94"/>
        <v>-7.098491570541321E-3</v>
      </c>
      <c r="G602" s="10">
        <f t="shared" si="95"/>
        <v>-9.6135079904481335E-3</v>
      </c>
      <c r="H602" s="6"/>
      <c r="I602" s="5">
        <v>13.81</v>
      </c>
      <c r="J602" s="5">
        <v>13.79</v>
      </c>
      <c r="K602" s="5">
        <v>6249.42</v>
      </c>
      <c r="L602" s="5">
        <v>6901.33</v>
      </c>
      <c r="M602" s="17">
        <f t="shared" si="96"/>
        <v>-6.4841498559079502E-3</v>
      </c>
      <c r="N602" s="17">
        <f t="shared" si="97"/>
        <v>-9.6508576427185577E-3</v>
      </c>
      <c r="O602" s="6"/>
      <c r="P602" s="6">
        <f t="shared" si="92"/>
        <v>0</v>
      </c>
      <c r="Q602" s="6">
        <f t="shared" si="93"/>
        <v>0</v>
      </c>
      <c r="R602" s="6">
        <v>3189.2</v>
      </c>
      <c r="S602" s="6">
        <v>3653.86</v>
      </c>
      <c r="T602" s="19" t="e">
        <f t="shared" si="98"/>
        <v>#DIV/0!</v>
      </c>
      <c r="U602" s="19">
        <f t="shared" si="99"/>
        <v>7.33058195281866E-3</v>
      </c>
    </row>
    <row r="603" spans="1:21">
      <c r="A603" s="4">
        <v>41584</v>
      </c>
      <c r="B603" s="5">
        <v>11.2</v>
      </c>
      <c r="C603" s="5">
        <v>11.15</v>
      </c>
      <c r="D603" s="5">
        <v>6214.48</v>
      </c>
      <c r="E603" s="5">
        <v>6863.47</v>
      </c>
      <c r="F603" s="10">
        <f t="shared" si="94"/>
        <v>-3.5746201966040392E-3</v>
      </c>
      <c r="G603" s="10">
        <f t="shared" si="95"/>
        <v>-5.4858990948121189E-3</v>
      </c>
      <c r="H603" s="6"/>
      <c r="I603" s="5">
        <v>13.75</v>
      </c>
      <c r="J603" s="5">
        <v>13.73</v>
      </c>
      <c r="K603" s="5">
        <v>6214.48</v>
      </c>
      <c r="L603" s="5">
        <v>6863.47</v>
      </c>
      <c r="M603" s="17">
        <f t="shared" si="96"/>
        <v>-4.35097897026826E-3</v>
      </c>
      <c r="N603" s="17">
        <f t="shared" si="97"/>
        <v>-5.590918837268144E-3</v>
      </c>
      <c r="O603" s="6"/>
      <c r="P603" s="6">
        <f t="shared" si="92"/>
        <v>0</v>
      </c>
      <c r="Q603" s="6">
        <f t="shared" si="93"/>
        <v>0</v>
      </c>
      <c r="R603" s="6">
        <v>3188.35</v>
      </c>
      <c r="S603" s="6">
        <v>3652.89</v>
      </c>
      <c r="T603" s="19" t="e">
        <f t="shared" si="98"/>
        <v>#DIV/0!</v>
      </c>
      <c r="U603" s="19">
        <f t="shared" si="99"/>
        <v>-2.6547267820886677E-4</v>
      </c>
    </row>
    <row r="604" spans="1:21">
      <c r="A604" s="4">
        <v>41585</v>
      </c>
      <c r="B604" s="5">
        <v>11.17</v>
      </c>
      <c r="C604" s="5">
        <v>11.11</v>
      </c>
      <c r="D604" s="5">
        <v>6170.17</v>
      </c>
      <c r="E604" s="5">
        <v>6815.19</v>
      </c>
      <c r="F604" s="10">
        <f t="shared" si="94"/>
        <v>-3.5874439461883734E-3</v>
      </c>
      <c r="G604" s="10">
        <f t="shared" si="95"/>
        <v>-7.0343426867168768E-3</v>
      </c>
      <c r="H604" s="6"/>
      <c r="I604" s="5">
        <v>13.69</v>
      </c>
      <c r="J604" s="5">
        <v>13.67</v>
      </c>
      <c r="K604" s="5">
        <v>6170.17</v>
      </c>
      <c r="L604" s="5">
        <v>6815.19</v>
      </c>
      <c r="M604" s="17">
        <f t="shared" si="96"/>
        <v>-4.3699927166788166E-3</v>
      </c>
      <c r="N604" s="17">
        <f t="shared" si="97"/>
        <v>-7.130121908832221E-3</v>
      </c>
      <c r="O604" s="6"/>
      <c r="P604" s="6">
        <f t="shared" si="92"/>
        <v>0</v>
      </c>
      <c r="Q604" s="6">
        <f t="shared" si="93"/>
        <v>0</v>
      </c>
      <c r="R604" s="6">
        <v>3140.05</v>
      </c>
      <c r="S604" s="6">
        <v>3597.89</v>
      </c>
      <c r="T604" s="19" t="e">
        <f t="shared" si="98"/>
        <v>#DIV/0!</v>
      </c>
      <c r="U604" s="19">
        <f t="shared" si="99"/>
        <v>-1.5056571646011818E-2</v>
      </c>
    </row>
    <row r="605" spans="1:21">
      <c r="A605" s="4">
        <v>41586</v>
      </c>
      <c r="B605" s="5">
        <v>11.11</v>
      </c>
      <c r="C605" s="5">
        <v>11.06</v>
      </c>
      <c r="D605" s="5">
        <v>6135.77</v>
      </c>
      <c r="E605" s="5">
        <v>6777.2</v>
      </c>
      <c r="F605" s="10">
        <f t="shared" si="94"/>
        <v>-4.5004500450044338E-3</v>
      </c>
      <c r="G605" s="10">
        <f t="shared" si="95"/>
        <v>-5.5743126750684713E-3</v>
      </c>
      <c r="H605" s="6"/>
      <c r="I605" s="5">
        <v>13.62</v>
      </c>
      <c r="J605" s="5">
        <v>13.6</v>
      </c>
      <c r="K605" s="5">
        <v>6135.77</v>
      </c>
      <c r="L605" s="5">
        <v>6777.2</v>
      </c>
      <c r="M605" s="17">
        <f t="shared" si="96"/>
        <v>-5.1207022677396408E-3</v>
      </c>
      <c r="N605" s="17">
        <f t="shared" si="97"/>
        <v>-5.5752110557730772E-3</v>
      </c>
      <c r="O605" s="6"/>
      <c r="P605" s="6">
        <f t="shared" si="92"/>
        <v>0</v>
      </c>
      <c r="Q605" s="6">
        <f t="shared" si="93"/>
        <v>0</v>
      </c>
      <c r="R605" s="6">
        <v>3147</v>
      </c>
      <c r="S605" s="6">
        <v>3606.89</v>
      </c>
      <c r="T605" s="19" t="e">
        <f t="shared" si="98"/>
        <v>#DIV/0!</v>
      </c>
      <c r="U605" s="19">
        <f t="shared" si="99"/>
        <v>2.5014661370970082E-3</v>
      </c>
    </row>
    <row r="606" spans="1:21">
      <c r="A606" s="4">
        <v>41589</v>
      </c>
      <c r="B606" s="5">
        <v>11.06</v>
      </c>
      <c r="C606" s="5">
        <v>11</v>
      </c>
      <c r="D606" s="5">
        <v>6073.51</v>
      </c>
      <c r="E606" s="5">
        <v>6708.43</v>
      </c>
      <c r="F606" s="10">
        <f t="shared" si="94"/>
        <v>-5.4249547920434127E-3</v>
      </c>
      <c r="G606" s="10">
        <f t="shared" si="95"/>
        <v>-1.0147258454819008E-2</v>
      </c>
      <c r="H606" s="6"/>
      <c r="I606" s="5">
        <v>13.52</v>
      </c>
      <c r="J606" s="5">
        <v>13.5</v>
      </c>
      <c r="K606" s="5">
        <v>6073.51</v>
      </c>
      <c r="L606" s="5">
        <v>6708.43</v>
      </c>
      <c r="M606" s="17">
        <f t="shared" si="96"/>
        <v>-7.3529411764705621E-3</v>
      </c>
      <c r="N606" s="17">
        <f t="shared" si="97"/>
        <v>-1.0147055707759645E-2</v>
      </c>
      <c r="O606" s="6"/>
      <c r="P606" s="6">
        <f t="shared" si="92"/>
        <v>0</v>
      </c>
      <c r="Q606" s="6">
        <f t="shared" si="93"/>
        <v>0</v>
      </c>
      <c r="R606" s="6">
        <v>3098.35</v>
      </c>
      <c r="S606" s="6">
        <v>3551.11</v>
      </c>
      <c r="T606" s="19" t="e">
        <f t="shared" si="98"/>
        <v>#DIV/0!</v>
      </c>
      <c r="U606" s="19">
        <f t="shared" si="99"/>
        <v>-1.5464846446661684E-2</v>
      </c>
    </row>
    <row r="607" spans="1:21">
      <c r="A607" s="4">
        <v>41590</v>
      </c>
      <c r="B607" s="5">
        <v>10.99</v>
      </c>
      <c r="C607" s="5">
        <v>10.93</v>
      </c>
      <c r="D607" s="5">
        <v>6014.47</v>
      </c>
      <c r="E607" s="5">
        <v>6643.21</v>
      </c>
      <c r="F607" s="10">
        <f t="shared" si="94"/>
        <v>-6.3636363636363491E-3</v>
      </c>
      <c r="G607" s="10">
        <f t="shared" si="95"/>
        <v>-9.7220959300462484E-3</v>
      </c>
      <c r="H607" s="6"/>
      <c r="I607" s="5">
        <v>13.47</v>
      </c>
      <c r="J607" s="5">
        <v>13.45</v>
      </c>
      <c r="K607" s="5">
        <v>6014.47</v>
      </c>
      <c r="L607" s="5">
        <v>6643.21</v>
      </c>
      <c r="M607" s="17">
        <f t="shared" si="96"/>
        <v>-3.7037037037037646E-3</v>
      </c>
      <c r="N607" s="17">
        <f t="shared" si="97"/>
        <v>-9.7209027399313142E-3</v>
      </c>
      <c r="O607" s="6"/>
      <c r="P607" s="6">
        <f t="shared" si="92"/>
        <v>0</v>
      </c>
      <c r="Q607" s="6">
        <f t="shared" si="93"/>
        <v>0</v>
      </c>
      <c r="R607" s="6">
        <v>3063.15</v>
      </c>
      <c r="S607" s="6">
        <v>3510.77</v>
      </c>
      <c r="T607" s="19" t="e">
        <f t="shared" si="98"/>
        <v>#DIV/0!</v>
      </c>
      <c r="U607" s="19">
        <f t="shared" si="99"/>
        <v>-1.135982833536564E-2</v>
      </c>
    </row>
    <row r="608" spans="1:21">
      <c r="A608" s="4">
        <v>41591</v>
      </c>
      <c r="B608" s="5">
        <v>10.94</v>
      </c>
      <c r="C608" s="5">
        <v>10.88</v>
      </c>
      <c r="D608" s="5">
        <v>5985.46</v>
      </c>
      <c r="E608" s="5">
        <v>6611.35</v>
      </c>
      <c r="F608" s="10">
        <f t="shared" si="94"/>
        <v>-4.5745654162853144E-3</v>
      </c>
      <c r="G608" s="10">
        <f t="shared" si="95"/>
        <v>-4.7958742836670121E-3</v>
      </c>
      <c r="H608" s="6"/>
      <c r="I608" s="5">
        <v>13.41</v>
      </c>
      <c r="J608" s="5">
        <v>13.39</v>
      </c>
      <c r="K608" s="5">
        <v>5985.46</v>
      </c>
      <c r="L608" s="5">
        <v>6611.35</v>
      </c>
      <c r="M608" s="17">
        <f t="shared" si="96"/>
        <v>-4.4609665427508549E-3</v>
      </c>
      <c r="N608" s="17">
        <f t="shared" si="97"/>
        <v>-4.8233676450294416E-3</v>
      </c>
      <c r="O608" s="6"/>
      <c r="P608" s="6">
        <f t="shared" si="92"/>
        <v>0</v>
      </c>
      <c r="Q608" s="6">
        <f t="shared" si="93"/>
        <v>0</v>
      </c>
      <c r="R608" s="6">
        <v>3039.9</v>
      </c>
      <c r="S608" s="6">
        <v>3484.14</v>
      </c>
      <c r="T608" s="19" t="e">
        <f t="shared" si="98"/>
        <v>#DIV/0!</v>
      </c>
      <c r="U608" s="19">
        <f t="shared" si="99"/>
        <v>-7.5852305904402506E-3</v>
      </c>
    </row>
    <row r="609" spans="1:21">
      <c r="A609" s="4">
        <v>41592</v>
      </c>
      <c r="B609" s="5">
        <v>11.04</v>
      </c>
      <c r="C609" s="5">
        <v>10.98</v>
      </c>
      <c r="D609" s="5">
        <v>6058.14</v>
      </c>
      <c r="E609" s="5">
        <v>6691.63</v>
      </c>
      <c r="F609" s="10">
        <f t="shared" si="94"/>
        <v>9.1911764705880916E-3</v>
      </c>
      <c r="G609" s="10">
        <f t="shared" si="95"/>
        <v>1.2142754505509501E-2</v>
      </c>
      <c r="H609" s="6"/>
      <c r="I609" s="5">
        <v>13.5</v>
      </c>
      <c r="J609" s="5">
        <v>13.49</v>
      </c>
      <c r="K609" s="5">
        <v>6058.14</v>
      </c>
      <c r="L609" s="5">
        <v>6691.63</v>
      </c>
      <c r="M609" s="17">
        <f t="shared" si="96"/>
        <v>7.4682598954443069E-3</v>
      </c>
      <c r="N609" s="17">
        <f t="shared" si="97"/>
        <v>1.2142759286671412E-2</v>
      </c>
      <c r="O609" s="6"/>
      <c r="P609" s="6">
        <f t="shared" si="92"/>
        <v>0</v>
      </c>
      <c r="Q609" s="6">
        <f t="shared" si="93"/>
        <v>0</v>
      </c>
      <c r="R609" s="6">
        <v>3092.7</v>
      </c>
      <c r="S609" s="6">
        <v>3544.66</v>
      </c>
      <c r="T609" s="19" t="e">
        <f t="shared" si="98"/>
        <v>#DIV/0!</v>
      </c>
      <c r="U609" s="19">
        <f t="shared" si="99"/>
        <v>1.737014012066096E-2</v>
      </c>
    </row>
    <row r="610" spans="1:21">
      <c r="A610" s="4">
        <v>41596</v>
      </c>
      <c r="B610" s="5">
        <v>11.25</v>
      </c>
      <c r="C610" s="5">
        <v>11.19</v>
      </c>
      <c r="D610" s="5">
        <v>6186.32</v>
      </c>
      <c r="E610" s="5">
        <v>6833.25</v>
      </c>
      <c r="F610" s="10">
        <f t="shared" si="94"/>
        <v>1.91256830601092E-2</v>
      </c>
      <c r="G610" s="10">
        <f t="shared" si="95"/>
        <v>2.1163752329402596E-2</v>
      </c>
      <c r="H610" s="6"/>
      <c r="I610" s="5">
        <v>13.74</v>
      </c>
      <c r="J610" s="5">
        <v>13.73</v>
      </c>
      <c r="K610" s="5">
        <v>6186.32</v>
      </c>
      <c r="L610" s="5">
        <v>6833.25</v>
      </c>
      <c r="M610" s="17">
        <f t="shared" si="96"/>
        <v>1.7790956263899149E-2</v>
      </c>
      <c r="N610" s="17">
        <f t="shared" si="97"/>
        <v>2.1158309316060553E-2</v>
      </c>
      <c r="O610" s="6"/>
      <c r="P610" s="6">
        <f t="shared" si="92"/>
        <v>0</v>
      </c>
      <c r="Q610" s="6">
        <f t="shared" si="93"/>
        <v>0</v>
      </c>
      <c r="R610" s="6">
        <v>3135.55</v>
      </c>
      <c r="S610" s="6">
        <v>3593.77</v>
      </c>
      <c r="T610" s="19" t="e">
        <f t="shared" si="98"/>
        <v>#DIV/0!</v>
      </c>
      <c r="U610" s="19">
        <f t="shared" si="99"/>
        <v>1.3854643322631865E-2</v>
      </c>
    </row>
    <row r="611" spans="1:21">
      <c r="A611" s="4">
        <v>41597</v>
      </c>
      <c r="B611" s="5">
        <v>11.26</v>
      </c>
      <c r="C611" s="5">
        <v>11.2</v>
      </c>
      <c r="D611" s="5">
        <v>6198.1</v>
      </c>
      <c r="E611" s="5">
        <v>6846.26</v>
      </c>
      <c r="F611" s="10">
        <f t="shared" si="94"/>
        <v>8.9365504915095428E-4</v>
      </c>
      <c r="G611" s="10">
        <f t="shared" si="95"/>
        <v>1.90392565763009E-3</v>
      </c>
      <c r="H611" s="6"/>
      <c r="I611" s="5">
        <v>13.76</v>
      </c>
      <c r="J611" s="5">
        <v>13.74</v>
      </c>
      <c r="K611" s="5">
        <v>6198.1</v>
      </c>
      <c r="L611" s="5">
        <v>6846.26</v>
      </c>
      <c r="M611" s="17">
        <f t="shared" si="96"/>
        <v>7.2833211944645093E-4</v>
      </c>
      <c r="N611" s="17">
        <f t="shared" si="97"/>
        <v>1.9042015285339886E-3</v>
      </c>
      <c r="O611" s="6"/>
      <c r="P611" s="6">
        <f t="shared" si="92"/>
        <v>0</v>
      </c>
      <c r="Q611" s="6">
        <f t="shared" si="93"/>
        <v>0</v>
      </c>
      <c r="R611" s="6">
        <v>3156.2</v>
      </c>
      <c r="S611" s="6">
        <v>3617.45</v>
      </c>
      <c r="T611" s="19" t="e">
        <f t="shared" si="98"/>
        <v>#DIV/0!</v>
      </c>
      <c r="U611" s="19">
        <f t="shared" si="99"/>
        <v>6.589180721081167E-3</v>
      </c>
    </row>
    <row r="612" spans="1:21">
      <c r="A612" s="4">
        <v>41598</v>
      </c>
      <c r="B612" s="5">
        <v>11.16</v>
      </c>
      <c r="C612" s="5">
        <v>11.09</v>
      </c>
      <c r="D612" s="5">
        <v>6124.42</v>
      </c>
      <c r="E612" s="5">
        <v>6764.88</v>
      </c>
      <c r="F612" s="10">
        <f t="shared" si="94"/>
        <v>-9.8214285714285365E-3</v>
      </c>
      <c r="G612" s="10">
        <f t="shared" si="95"/>
        <v>-1.1886781980234518E-2</v>
      </c>
      <c r="H612" s="6"/>
      <c r="I612" s="5">
        <v>13.63</v>
      </c>
      <c r="J612" s="5">
        <v>13.61</v>
      </c>
      <c r="K612" s="5">
        <v>6124.42</v>
      </c>
      <c r="L612" s="5">
        <v>6764.88</v>
      </c>
      <c r="M612" s="17">
        <f t="shared" si="96"/>
        <v>-9.4614264919942181E-3</v>
      </c>
      <c r="N612" s="17">
        <f t="shared" si="97"/>
        <v>-1.1887513915554759E-2</v>
      </c>
      <c r="O612" s="6"/>
      <c r="P612" s="6">
        <f t="shared" si="92"/>
        <v>0</v>
      </c>
      <c r="Q612" s="6">
        <f t="shared" si="93"/>
        <v>0</v>
      </c>
      <c r="R612" s="6">
        <v>3155.15</v>
      </c>
      <c r="S612" s="6">
        <v>3616.24</v>
      </c>
      <c r="T612" s="19" t="e">
        <f t="shared" si="98"/>
        <v>#DIV/0!</v>
      </c>
      <c r="U612" s="19">
        <f t="shared" si="99"/>
        <v>-3.3448976488958948E-4</v>
      </c>
    </row>
    <row r="613" spans="1:21">
      <c r="A613" s="4">
        <v>41599</v>
      </c>
      <c r="B613" s="5">
        <v>10.96</v>
      </c>
      <c r="C613" s="5">
        <v>10.9</v>
      </c>
      <c r="D613" s="5">
        <v>6000.41</v>
      </c>
      <c r="E613" s="5">
        <v>6627.9</v>
      </c>
      <c r="F613" s="10">
        <f t="shared" si="94"/>
        <v>-1.7132551848512145E-2</v>
      </c>
      <c r="G613" s="10">
        <f t="shared" si="95"/>
        <v>-2.0248696207471606E-2</v>
      </c>
      <c r="H613" s="6"/>
      <c r="I613" s="5">
        <v>13.39</v>
      </c>
      <c r="J613" s="5">
        <v>13.38</v>
      </c>
      <c r="K613" s="5">
        <v>6000.41</v>
      </c>
      <c r="L613" s="5">
        <v>6627.9</v>
      </c>
      <c r="M613" s="17">
        <f t="shared" si="96"/>
        <v>-1.6899338721528157E-2</v>
      </c>
      <c r="N613" s="17">
        <f t="shared" si="97"/>
        <v>-2.024844801630199E-2</v>
      </c>
      <c r="O613" s="6"/>
      <c r="P613" s="6">
        <f t="shared" si="92"/>
        <v>0</v>
      </c>
      <c r="Q613" s="6">
        <f t="shared" si="93"/>
        <v>0</v>
      </c>
      <c r="R613" s="6">
        <v>3095.85</v>
      </c>
      <c r="S613" s="6">
        <v>3548.25</v>
      </c>
      <c r="T613" s="19" t="e">
        <f t="shared" si="98"/>
        <v>#DIV/0!</v>
      </c>
      <c r="U613" s="19">
        <f t="shared" si="99"/>
        <v>-1.8801296374134413E-2</v>
      </c>
    </row>
    <row r="614" spans="1:21">
      <c r="A614" s="4">
        <v>41600</v>
      </c>
      <c r="B614" s="5">
        <v>10.99</v>
      </c>
      <c r="C614" s="5">
        <v>10.93</v>
      </c>
      <c r="D614" s="5">
        <v>5999.63</v>
      </c>
      <c r="E614" s="5">
        <v>6627.04</v>
      </c>
      <c r="F614" s="10">
        <f t="shared" si="94"/>
        <v>2.7522935779815683E-3</v>
      </c>
      <c r="G614" s="10">
        <f t="shared" si="95"/>
        <v>-1.2975452254859743E-4</v>
      </c>
      <c r="H614" s="6"/>
      <c r="I614" s="5">
        <v>13.43</v>
      </c>
      <c r="J614" s="5">
        <v>13.41</v>
      </c>
      <c r="K614" s="5">
        <v>5999.63</v>
      </c>
      <c r="L614" s="5">
        <v>6627.04</v>
      </c>
      <c r="M614" s="17">
        <f t="shared" si="96"/>
        <v>2.2421524663676085E-3</v>
      </c>
      <c r="N614" s="17">
        <f t="shared" si="97"/>
        <v>-1.2999111727363122E-4</v>
      </c>
      <c r="O614" s="6"/>
      <c r="P614" s="6">
        <f t="shared" si="92"/>
        <v>0</v>
      </c>
      <c r="Q614" s="6">
        <f t="shared" si="93"/>
        <v>0</v>
      </c>
      <c r="R614" s="6">
        <v>3094.5</v>
      </c>
      <c r="S614" s="6">
        <v>3547.96</v>
      </c>
      <c r="T614" s="19" t="e">
        <f t="shared" si="98"/>
        <v>#DIV/0!</v>
      </c>
      <c r="U614" s="19">
        <f t="shared" si="99"/>
        <v>-8.1730430493864858E-5</v>
      </c>
    </row>
    <row r="615" spans="1:21">
      <c r="A615" s="4">
        <v>41603</v>
      </c>
      <c r="B615" s="5">
        <v>11.15</v>
      </c>
      <c r="C615" s="5">
        <v>11.09</v>
      </c>
      <c r="D615" s="5">
        <v>6116.06</v>
      </c>
      <c r="E615" s="5">
        <v>6755.64</v>
      </c>
      <c r="F615" s="10">
        <f t="shared" si="94"/>
        <v>1.4638609332113361E-2</v>
      </c>
      <c r="G615" s="10">
        <f t="shared" si="95"/>
        <v>1.9405345372896621E-2</v>
      </c>
      <c r="H615" s="6"/>
      <c r="I615" s="5">
        <v>13.62</v>
      </c>
      <c r="J615" s="5">
        <v>13.61</v>
      </c>
      <c r="K615" s="5">
        <v>6116.06</v>
      </c>
      <c r="L615" s="5">
        <v>6755.64</v>
      </c>
      <c r="M615" s="17">
        <f t="shared" si="96"/>
        <v>1.4914243102162494E-2</v>
      </c>
      <c r="N615" s="17">
        <f t="shared" si="97"/>
        <v>1.9406196715464175E-2</v>
      </c>
      <c r="O615" s="6"/>
      <c r="P615" s="6">
        <f t="shared" si="92"/>
        <v>0</v>
      </c>
      <c r="Q615" s="6">
        <f t="shared" si="93"/>
        <v>0</v>
      </c>
      <c r="R615" s="6">
        <v>3139.15</v>
      </c>
      <c r="S615" s="6">
        <v>3599.11</v>
      </c>
      <c r="T615" s="19" t="e">
        <f t="shared" si="98"/>
        <v>#DIV/0!</v>
      </c>
      <c r="U615" s="19">
        <f t="shared" si="99"/>
        <v>1.4416735250679213E-2</v>
      </c>
    </row>
    <row r="616" spans="1:21">
      <c r="A616" s="4">
        <v>41604</v>
      </c>
      <c r="B616" s="5">
        <v>11.03</v>
      </c>
      <c r="C616" s="5">
        <v>10.97</v>
      </c>
      <c r="D616" s="5">
        <v>6064.15</v>
      </c>
      <c r="E616" s="5">
        <v>6698.3</v>
      </c>
      <c r="F616" s="10">
        <f t="shared" si="94"/>
        <v>-1.0820559062218127E-2</v>
      </c>
      <c r="G616" s="10">
        <f t="shared" si="95"/>
        <v>-8.4877228508327685E-3</v>
      </c>
      <c r="H616" s="6"/>
      <c r="I616" s="5">
        <v>13.48</v>
      </c>
      <c r="J616" s="5">
        <v>13.46</v>
      </c>
      <c r="K616" s="5">
        <v>6064.15</v>
      </c>
      <c r="L616" s="5">
        <v>6698.3</v>
      </c>
      <c r="M616" s="17">
        <f t="shared" si="96"/>
        <v>-1.102130786186617E-2</v>
      </c>
      <c r="N616" s="17">
        <f t="shared" si="97"/>
        <v>-8.4874903123908219E-3</v>
      </c>
      <c r="O616" s="6"/>
      <c r="P616" s="6">
        <f t="shared" si="92"/>
        <v>0</v>
      </c>
      <c r="Q616" s="6">
        <f t="shared" si="93"/>
        <v>0</v>
      </c>
      <c r="R616" s="6">
        <v>3116.7</v>
      </c>
      <c r="S616" s="6">
        <v>3573.38</v>
      </c>
      <c r="T616" s="19" t="e">
        <f t="shared" si="98"/>
        <v>#DIV/0!</v>
      </c>
      <c r="U616" s="19">
        <f t="shared" si="99"/>
        <v>-7.1489896113205997E-3</v>
      </c>
    </row>
    <row r="617" spans="1:21">
      <c r="A617" s="4">
        <v>41605</v>
      </c>
      <c r="B617" s="5">
        <v>11.05</v>
      </c>
      <c r="C617" s="5">
        <v>10.98</v>
      </c>
      <c r="D617" s="5">
        <v>6064.49</v>
      </c>
      <c r="E617" s="5">
        <v>6698.68</v>
      </c>
      <c r="F617" s="10">
        <f t="shared" si="94"/>
        <v>9.1157702825883646E-4</v>
      </c>
      <c r="G617" s="10">
        <f t="shared" si="95"/>
        <v>5.6730812295624489E-5</v>
      </c>
      <c r="H617" s="6"/>
      <c r="I617" s="5">
        <v>13.51</v>
      </c>
      <c r="J617" s="5">
        <v>13.49</v>
      </c>
      <c r="K617" s="5">
        <v>6064.49</v>
      </c>
      <c r="L617" s="5">
        <v>6698.68</v>
      </c>
      <c r="M617" s="17">
        <f t="shared" si="96"/>
        <v>2.2288261515601704E-3</v>
      </c>
      <c r="N617" s="17">
        <f t="shared" si="97"/>
        <v>5.6067214696309264E-5</v>
      </c>
      <c r="O617" s="6"/>
      <c r="P617" s="6">
        <f t="shared" si="92"/>
        <v>0</v>
      </c>
      <c r="Q617" s="6">
        <f t="shared" si="93"/>
        <v>0</v>
      </c>
      <c r="R617" s="6">
        <v>3121.4</v>
      </c>
      <c r="S617" s="6">
        <v>3578.81</v>
      </c>
      <c r="T617" s="19" t="e">
        <f t="shared" si="98"/>
        <v>#DIV/0!</v>
      </c>
      <c r="U617" s="19">
        <f t="shared" si="99"/>
        <v>1.5195697071119785E-3</v>
      </c>
    </row>
    <row r="618" spans="1:21">
      <c r="A618" s="4">
        <v>41606</v>
      </c>
      <c r="B618" s="5">
        <v>11.09</v>
      </c>
      <c r="C618" s="5">
        <v>11.03</v>
      </c>
      <c r="D618" s="5">
        <v>6098.65</v>
      </c>
      <c r="E618" s="5">
        <v>6736.41</v>
      </c>
      <c r="F618" s="10">
        <f t="shared" si="94"/>
        <v>4.5537340619306033E-3</v>
      </c>
      <c r="G618" s="10">
        <f t="shared" si="95"/>
        <v>5.6324529608817731E-3</v>
      </c>
      <c r="H618" s="6"/>
      <c r="I618" s="5">
        <v>13.55</v>
      </c>
      <c r="J618" s="5">
        <v>13.54</v>
      </c>
      <c r="K618" s="5">
        <v>6098.65</v>
      </c>
      <c r="L618" s="5">
        <v>6736.41</v>
      </c>
      <c r="M618" s="17">
        <f t="shared" si="96"/>
        <v>3.7064492216456468E-3</v>
      </c>
      <c r="N618" s="17">
        <f t="shared" si="97"/>
        <v>5.6327902263832996E-3</v>
      </c>
      <c r="O618" s="6"/>
      <c r="P618" s="6">
        <f t="shared" si="92"/>
        <v>0</v>
      </c>
      <c r="Q618" s="6">
        <f t="shared" si="93"/>
        <v>0</v>
      </c>
      <c r="R618" s="6">
        <v>3146.8</v>
      </c>
      <c r="S618" s="6">
        <v>3607.94</v>
      </c>
      <c r="T618" s="19" t="e">
        <f t="shared" si="98"/>
        <v>#DIV/0!</v>
      </c>
      <c r="U618" s="19">
        <f t="shared" si="99"/>
        <v>8.1395771220043045E-3</v>
      </c>
    </row>
    <row r="619" spans="1:21">
      <c r="A619" s="4">
        <v>41607</v>
      </c>
      <c r="B619" s="5">
        <v>11.24</v>
      </c>
      <c r="C619" s="5">
        <v>11.18</v>
      </c>
      <c r="D619" s="5">
        <v>6177.75</v>
      </c>
      <c r="E619" s="5">
        <v>6823.79</v>
      </c>
      <c r="F619" s="10">
        <f t="shared" si="94"/>
        <v>1.3599274705349051E-2</v>
      </c>
      <c r="G619" s="10">
        <f t="shared" si="95"/>
        <v>1.2971300737336433E-2</v>
      </c>
      <c r="H619" s="6"/>
      <c r="I619" s="5">
        <v>13.73</v>
      </c>
      <c r="J619" s="5">
        <v>13.71</v>
      </c>
      <c r="K619" s="5">
        <v>6177.75</v>
      </c>
      <c r="L619" s="5">
        <v>6823.79</v>
      </c>
      <c r="M619" s="17">
        <f t="shared" si="96"/>
        <v>1.2555391432791829E-2</v>
      </c>
      <c r="N619" s="17">
        <f t="shared" si="97"/>
        <v>1.2970083543079269E-2</v>
      </c>
      <c r="O619" s="6"/>
      <c r="P619" s="6">
        <f t="shared" si="92"/>
        <v>0</v>
      </c>
      <c r="Q619" s="6">
        <f t="shared" si="93"/>
        <v>0</v>
      </c>
      <c r="R619" s="6">
        <v>3183.9</v>
      </c>
      <c r="S619" s="6">
        <v>3650.42</v>
      </c>
      <c r="T619" s="19" t="e">
        <f t="shared" si="98"/>
        <v>#DIV/0!</v>
      </c>
      <c r="U619" s="19">
        <f t="shared" si="99"/>
        <v>1.1774031718930988E-2</v>
      </c>
    </row>
    <row r="620" spans="1:21">
      <c r="A620" s="4">
        <v>41610</v>
      </c>
      <c r="B620" s="5">
        <v>11.36</v>
      </c>
      <c r="C620" s="5">
        <v>11.29</v>
      </c>
      <c r="D620" s="5">
        <v>6218.67</v>
      </c>
      <c r="E620" s="5">
        <v>6868.99</v>
      </c>
      <c r="F620" s="10">
        <f t="shared" si="94"/>
        <v>9.8389982110911323E-3</v>
      </c>
      <c r="G620" s="10">
        <f t="shared" si="95"/>
        <v>6.6238849671516054E-3</v>
      </c>
      <c r="H620" s="6"/>
      <c r="I620" s="5">
        <v>13.86</v>
      </c>
      <c r="J620" s="5">
        <v>13.84</v>
      </c>
      <c r="K620" s="5">
        <v>6218.67</v>
      </c>
      <c r="L620" s="5">
        <v>6868.99</v>
      </c>
      <c r="M620" s="17">
        <f t="shared" si="96"/>
        <v>9.4821298322391723E-3</v>
      </c>
      <c r="N620" s="17">
        <f t="shared" si="97"/>
        <v>6.6237707903362697E-3</v>
      </c>
      <c r="O620" s="6"/>
      <c r="P620" s="6">
        <f t="shared" si="92"/>
        <v>0</v>
      </c>
      <c r="Q620" s="6">
        <f t="shared" si="93"/>
        <v>0</v>
      </c>
      <c r="R620" s="6">
        <v>3220.2</v>
      </c>
      <c r="S620" s="6">
        <v>3692.04</v>
      </c>
      <c r="T620" s="19" t="e">
        <f t="shared" si="98"/>
        <v>#DIV/0!</v>
      </c>
      <c r="U620" s="19">
        <f t="shared" si="99"/>
        <v>1.1401427780912909E-2</v>
      </c>
    </row>
    <row r="621" spans="1:21">
      <c r="A621" s="4">
        <v>41611</v>
      </c>
      <c r="B621" s="5">
        <v>11.32</v>
      </c>
      <c r="C621" s="5">
        <v>11.25</v>
      </c>
      <c r="D621" s="5">
        <v>6203.36</v>
      </c>
      <c r="E621" s="5">
        <v>6852.07</v>
      </c>
      <c r="F621" s="10">
        <f t="shared" si="94"/>
        <v>-3.5429583702391021E-3</v>
      </c>
      <c r="G621" s="10">
        <f t="shared" si="95"/>
        <v>-2.4632442324126202E-3</v>
      </c>
      <c r="H621" s="6"/>
      <c r="I621" s="5">
        <v>13.81</v>
      </c>
      <c r="J621" s="5">
        <v>13.79</v>
      </c>
      <c r="K621" s="5">
        <v>6203.36</v>
      </c>
      <c r="L621" s="5">
        <v>6852.07</v>
      </c>
      <c r="M621" s="17">
        <f t="shared" si="96"/>
        <v>-3.6127167630057855E-3</v>
      </c>
      <c r="N621" s="17">
        <f t="shared" si="97"/>
        <v>-2.4619412189423873E-3</v>
      </c>
      <c r="O621" s="6"/>
      <c r="P621" s="6">
        <f t="shared" si="92"/>
        <v>0</v>
      </c>
      <c r="Q621" s="6">
        <f t="shared" si="93"/>
        <v>0</v>
      </c>
      <c r="R621" s="6">
        <v>3223.9</v>
      </c>
      <c r="S621" s="6">
        <v>3696.31</v>
      </c>
      <c r="T621" s="19" t="e">
        <f t="shared" si="98"/>
        <v>#DIV/0!</v>
      </c>
      <c r="U621" s="19">
        <f t="shared" si="99"/>
        <v>1.1565421826416067E-3</v>
      </c>
    </row>
    <row r="622" spans="1:21">
      <c r="A622" s="4">
        <v>41612</v>
      </c>
      <c r="B622" s="5">
        <v>11.23</v>
      </c>
      <c r="C622" s="5">
        <v>11.17</v>
      </c>
      <c r="D622" s="5">
        <v>6162.94</v>
      </c>
      <c r="E622" s="5">
        <v>6807.43</v>
      </c>
      <c r="F622" s="10">
        <f t="shared" si="94"/>
        <v>-7.1111111111110681E-3</v>
      </c>
      <c r="G622" s="10">
        <f t="shared" si="95"/>
        <v>-6.5148196092567057E-3</v>
      </c>
      <c r="H622" s="6"/>
      <c r="I622" s="5">
        <v>13.7</v>
      </c>
      <c r="J622" s="5">
        <v>13.68</v>
      </c>
      <c r="K622" s="5">
        <v>6162.94</v>
      </c>
      <c r="L622" s="5">
        <v>6807.43</v>
      </c>
      <c r="M622" s="17">
        <f t="shared" si="96"/>
        <v>-7.9767947788251803E-3</v>
      </c>
      <c r="N622" s="17">
        <f t="shared" si="97"/>
        <v>-6.5158236826494687E-3</v>
      </c>
      <c r="O622" s="6"/>
      <c r="P622" s="6">
        <f t="shared" si="92"/>
        <v>0</v>
      </c>
      <c r="Q622" s="6">
        <f t="shared" si="93"/>
        <v>0</v>
      </c>
      <c r="R622" s="6">
        <v>3207.05</v>
      </c>
      <c r="S622" s="6">
        <v>3676.99</v>
      </c>
      <c r="T622" s="19" t="e">
        <f t="shared" si="98"/>
        <v>#DIV/0!</v>
      </c>
      <c r="U622" s="19">
        <f t="shared" si="99"/>
        <v>-5.2268343293717656E-3</v>
      </c>
    </row>
    <row r="623" spans="1:21">
      <c r="A623" s="4">
        <v>41613</v>
      </c>
      <c r="B623" s="5">
        <v>11.31</v>
      </c>
      <c r="C623" s="5">
        <v>11.24</v>
      </c>
      <c r="D623" s="5">
        <v>6236.87</v>
      </c>
      <c r="E623" s="5">
        <v>6889.09</v>
      </c>
      <c r="F623" s="10">
        <f t="shared" si="94"/>
        <v>6.2667860340197556E-3</v>
      </c>
      <c r="G623" s="10">
        <f t="shared" si="95"/>
        <v>1.1995716445119431E-2</v>
      </c>
      <c r="H623" s="6"/>
      <c r="I623" s="5">
        <v>13.79</v>
      </c>
      <c r="J623" s="5">
        <v>13.77</v>
      </c>
      <c r="K623" s="5">
        <v>6236.87</v>
      </c>
      <c r="L623" s="5">
        <v>6889.09</v>
      </c>
      <c r="M623" s="17">
        <f t="shared" si="96"/>
        <v>6.5789473684210176E-3</v>
      </c>
      <c r="N623" s="17">
        <f t="shared" si="97"/>
        <v>1.1995898061639476E-2</v>
      </c>
      <c r="O623" s="6"/>
      <c r="P623" s="6">
        <f t="shared" si="92"/>
        <v>0</v>
      </c>
      <c r="Q623" s="6">
        <f t="shared" si="93"/>
        <v>0</v>
      </c>
      <c r="R623" s="6">
        <v>3230.55</v>
      </c>
      <c r="S623" s="6">
        <v>3703.92</v>
      </c>
      <c r="T623" s="19" t="e">
        <f t="shared" si="98"/>
        <v>#DIV/0!</v>
      </c>
      <c r="U623" s="19">
        <f t="shared" si="99"/>
        <v>7.3239252758370288E-3</v>
      </c>
    </row>
    <row r="624" spans="1:21">
      <c r="A624" s="4">
        <v>41614</v>
      </c>
      <c r="B624" s="5">
        <v>11.35</v>
      </c>
      <c r="C624" s="5">
        <v>11.29</v>
      </c>
      <c r="D624" s="5">
        <v>6258</v>
      </c>
      <c r="E624" s="5">
        <v>6912.43</v>
      </c>
      <c r="F624" s="10">
        <f t="shared" si="94"/>
        <v>4.4483985765124689E-3</v>
      </c>
      <c r="G624" s="10">
        <f t="shared" si="95"/>
        <v>3.3879656093911414E-3</v>
      </c>
      <c r="H624" s="6"/>
      <c r="I624" s="5">
        <v>13.82</v>
      </c>
      <c r="J624" s="5">
        <v>13.8</v>
      </c>
      <c r="K624" s="5">
        <v>6258</v>
      </c>
      <c r="L624" s="5">
        <v>6912.43</v>
      </c>
      <c r="M624" s="17">
        <f t="shared" si="96"/>
        <v>2.1786492374729072E-3</v>
      </c>
      <c r="N624" s="17">
        <f t="shared" si="97"/>
        <v>3.387917336741042E-3</v>
      </c>
      <c r="O624" s="6"/>
      <c r="P624" s="6">
        <f t="shared" si="92"/>
        <v>0</v>
      </c>
      <c r="Q624" s="6">
        <f t="shared" si="93"/>
        <v>0</v>
      </c>
      <c r="R624" s="6">
        <v>3249.35</v>
      </c>
      <c r="S624" s="6">
        <v>3725.46</v>
      </c>
      <c r="T624" s="19" t="e">
        <f t="shared" si="98"/>
        <v>#DIV/0!</v>
      </c>
      <c r="U624" s="19">
        <f t="shared" si="99"/>
        <v>5.8154603771138902E-3</v>
      </c>
    </row>
    <row r="625" spans="1:21">
      <c r="A625" s="4">
        <v>41617</v>
      </c>
      <c r="B625" s="5">
        <v>11.51</v>
      </c>
      <c r="C625" s="5">
        <v>11.44</v>
      </c>
      <c r="D625" s="5">
        <v>6352.33</v>
      </c>
      <c r="E625" s="5">
        <v>7016.79</v>
      </c>
      <c r="F625" s="10">
        <f t="shared" si="94"/>
        <v>1.3286093888396744E-2</v>
      </c>
      <c r="G625" s="10">
        <f t="shared" si="95"/>
        <v>1.5097440408076368E-2</v>
      </c>
      <c r="H625" s="6"/>
      <c r="I625" s="5">
        <v>13.98</v>
      </c>
      <c r="J625" s="5">
        <v>13.97</v>
      </c>
      <c r="K625" s="5">
        <v>6352.33</v>
      </c>
      <c r="L625" s="5">
        <v>7016.79</v>
      </c>
      <c r="M625" s="17">
        <f t="shared" si="96"/>
        <v>1.2318840579710111E-2</v>
      </c>
      <c r="N625" s="17">
        <f t="shared" si="97"/>
        <v>1.5073505912432061E-2</v>
      </c>
      <c r="O625" s="6"/>
      <c r="P625" s="6">
        <f t="shared" si="92"/>
        <v>0</v>
      </c>
      <c r="Q625" s="6">
        <f t="shared" si="93"/>
        <v>0</v>
      </c>
      <c r="R625" s="6">
        <v>3262.35</v>
      </c>
      <c r="S625" s="6">
        <v>3740.39</v>
      </c>
      <c r="T625" s="19" t="e">
        <f t="shared" si="98"/>
        <v>#DIV/0!</v>
      </c>
      <c r="U625" s="19">
        <f t="shared" si="99"/>
        <v>4.0075587981081018E-3</v>
      </c>
    </row>
    <row r="626" spans="1:21">
      <c r="A626" s="4">
        <v>41618</v>
      </c>
      <c r="B626" s="5">
        <v>11.46</v>
      </c>
      <c r="C626" s="5">
        <v>11.39</v>
      </c>
      <c r="D626" s="5">
        <v>6323.92</v>
      </c>
      <c r="E626" s="5">
        <v>6988.35</v>
      </c>
      <c r="F626" s="10">
        <f t="shared" si="94"/>
        <v>-4.3706293706292643E-3</v>
      </c>
      <c r="G626" s="10">
        <f t="shared" si="95"/>
        <v>-4.0531354080711735E-3</v>
      </c>
      <c r="H626" s="6"/>
      <c r="I626" s="5">
        <v>13.96</v>
      </c>
      <c r="J626" s="5">
        <v>13.94</v>
      </c>
      <c r="K626" s="5">
        <v>6323.92</v>
      </c>
      <c r="L626" s="5">
        <v>6988.35</v>
      </c>
      <c r="M626" s="17">
        <f t="shared" si="96"/>
        <v>-2.1474588403722628E-3</v>
      </c>
      <c r="N626" s="17">
        <f t="shared" si="97"/>
        <v>-4.4723747034552952E-3</v>
      </c>
      <c r="O626" s="6"/>
      <c r="P626" s="6">
        <f t="shared" si="92"/>
        <v>0</v>
      </c>
      <c r="Q626" s="6">
        <f t="shared" si="93"/>
        <v>0</v>
      </c>
      <c r="R626" s="6">
        <v>3226.3</v>
      </c>
      <c r="S626" s="6">
        <v>3699.06</v>
      </c>
      <c r="T626" s="19" t="e">
        <f t="shared" si="98"/>
        <v>#DIV/0!</v>
      </c>
      <c r="U626" s="19">
        <f t="shared" si="99"/>
        <v>-1.1049649902817649E-2</v>
      </c>
    </row>
    <row r="627" spans="1:21">
      <c r="A627" s="4">
        <v>41619</v>
      </c>
      <c r="B627" s="5">
        <v>11.43</v>
      </c>
      <c r="C627" s="5">
        <v>11.36</v>
      </c>
      <c r="D627" s="5">
        <v>6296.71</v>
      </c>
      <c r="E627" s="5">
        <v>6958.29</v>
      </c>
      <c r="F627" s="10">
        <f t="shared" si="94"/>
        <v>-2.6338893766463256E-3</v>
      </c>
      <c r="G627" s="10">
        <f t="shared" si="95"/>
        <v>-4.3014445469961027E-3</v>
      </c>
      <c r="H627" s="6"/>
      <c r="I627" s="5">
        <v>13.94</v>
      </c>
      <c r="J627" s="5">
        <v>13.92</v>
      </c>
      <c r="K627" s="5">
        <v>6296.71</v>
      </c>
      <c r="L627" s="5">
        <v>6958.29</v>
      </c>
      <c r="M627" s="17">
        <f t="shared" si="96"/>
        <v>-1.4347202295551531E-3</v>
      </c>
      <c r="N627" s="17">
        <f t="shared" si="97"/>
        <v>-4.3027109767359573E-3</v>
      </c>
      <c r="O627" s="6"/>
      <c r="P627" s="6">
        <f t="shared" si="92"/>
        <v>0</v>
      </c>
      <c r="Q627" s="6">
        <f t="shared" si="93"/>
        <v>0</v>
      </c>
      <c r="R627" s="6">
        <v>3219.75</v>
      </c>
      <c r="S627" s="6">
        <v>3691.54</v>
      </c>
      <c r="T627" s="19" t="e">
        <f t="shared" si="98"/>
        <v>#DIV/0!</v>
      </c>
      <c r="U627" s="19">
        <f t="shared" si="99"/>
        <v>-2.0329489113450894E-3</v>
      </c>
    </row>
    <row r="628" spans="1:21">
      <c r="A628" s="4">
        <v>41620</v>
      </c>
      <c r="B628" s="5">
        <v>11.33</v>
      </c>
      <c r="C628" s="5">
        <v>11.27</v>
      </c>
      <c r="D628" s="5">
        <v>6230.28</v>
      </c>
      <c r="E628" s="5">
        <v>6884.88</v>
      </c>
      <c r="F628" s="10">
        <f t="shared" si="94"/>
        <v>-7.9225352112676228E-3</v>
      </c>
      <c r="G628" s="10">
        <f t="shared" si="95"/>
        <v>-1.0550005820395558E-2</v>
      </c>
      <c r="H628" s="6"/>
      <c r="I628" s="5">
        <v>13.85</v>
      </c>
      <c r="J628" s="5">
        <v>13.83</v>
      </c>
      <c r="K628" s="5">
        <v>6230.28</v>
      </c>
      <c r="L628" s="5">
        <v>6884.88</v>
      </c>
      <c r="M628" s="17">
        <f t="shared" si="96"/>
        <v>-6.4655172413793371E-3</v>
      </c>
      <c r="N628" s="17">
        <f t="shared" si="97"/>
        <v>-1.0549953864796069E-2</v>
      </c>
      <c r="O628" s="6"/>
      <c r="P628" s="6">
        <f t="shared" si="92"/>
        <v>0</v>
      </c>
      <c r="Q628" s="6">
        <f t="shared" si="93"/>
        <v>0</v>
      </c>
      <c r="R628" s="6">
        <v>3204.5</v>
      </c>
      <c r="S628" s="6">
        <v>3674.08</v>
      </c>
      <c r="T628" s="19" t="e">
        <f t="shared" si="98"/>
        <v>#DIV/0!</v>
      </c>
      <c r="U628" s="19">
        <f t="shared" si="99"/>
        <v>-4.7297333904007255E-3</v>
      </c>
    </row>
    <row r="629" spans="1:21">
      <c r="A629" s="4">
        <v>41621</v>
      </c>
      <c r="B629" s="5">
        <v>11.2</v>
      </c>
      <c r="C629" s="5">
        <v>11.14</v>
      </c>
      <c r="D629" s="5">
        <v>6157.72</v>
      </c>
      <c r="E629" s="5">
        <v>6804.69</v>
      </c>
      <c r="F629" s="10">
        <f t="shared" si="94"/>
        <v>-1.1535048802129411E-2</v>
      </c>
      <c r="G629" s="10">
        <f t="shared" si="95"/>
        <v>-1.1647261825914246E-2</v>
      </c>
      <c r="H629" s="6"/>
      <c r="I629" s="5">
        <v>13.71</v>
      </c>
      <c r="J629" s="5">
        <v>13.69</v>
      </c>
      <c r="K629" s="5">
        <v>6157.72</v>
      </c>
      <c r="L629" s="5">
        <v>6804.69</v>
      </c>
      <c r="M629" s="17">
        <f t="shared" si="96"/>
        <v>-1.0122921185827916E-2</v>
      </c>
      <c r="N629" s="17">
        <f t="shared" si="97"/>
        <v>-1.164634655264285E-2</v>
      </c>
      <c r="O629" s="6"/>
      <c r="P629" s="6">
        <f t="shared" si="92"/>
        <v>0</v>
      </c>
      <c r="Q629" s="6">
        <f t="shared" si="93"/>
        <v>0</v>
      </c>
      <c r="R629" s="6">
        <v>3161.15</v>
      </c>
      <c r="S629" s="6">
        <v>3624.35</v>
      </c>
      <c r="T629" s="19" t="e">
        <f t="shared" si="98"/>
        <v>#DIV/0!</v>
      </c>
      <c r="U629" s="19">
        <f t="shared" si="99"/>
        <v>-1.3535361233288357E-2</v>
      </c>
    </row>
    <row r="630" spans="1:21">
      <c r="A630" s="4">
        <v>41624</v>
      </c>
      <c r="B630" s="5">
        <v>11.2</v>
      </c>
      <c r="C630" s="5">
        <v>11.13</v>
      </c>
      <c r="D630" s="5">
        <v>6148.44</v>
      </c>
      <c r="E630" s="5">
        <v>6794.44</v>
      </c>
      <c r="F630" s="10">
        <f t="shared" si="94"/>
        <v>-8.9766606822261341E-4</v>
      </c>
      <c r="G630" s="10">
        <f t="shared" si="95"/>
        <v>-1.5063140275309861E-3</v>
      </c>
      <c r="H630" s="6"/>
      <c r="I630" s="5">
        <v>13.7</v>
      </c>
      <c r="J630" s="5">
        <v>13.68</v>
      </c>
      <c r="K630" s="5">
        <v>6148.44</v>
      </c>
      <c r="L630" s="5">
        <v>6794.44</v>
      </c>
      <c r="M630" s="17">
        <f t="shared" si="96"/>
        <v>-7.3046018991962391E-4</v>
      </c>
      <c r="N630" s="17">
        <f t="shared" si="97"/>
        <v>-1.5070513111996586E-3</v>
      </c>
      <c r="O630" s="6"/>
      <c r="P630" s="6">
        <f t="shared" si="92"/>
        <v>0</v>
      </c>
      <c r="Q630" s="6">
        <f t="shared" si="93"/>
        <v>0</v>
      </c>
      <c r="R630" s="6">
        <v>3168.1</v>
      </c>
      <c r="S630" s="6">
        <v>3632.31</v>
      </c>
      <c r="T630" s="19" t="e">
        <f t="shared" si="98"/>
        <v>#DIV/0!</v>
      </c>
      <c r="U630" s="19">
        <f t="shared" si="99"/>
        <v>2.1962558803647614E-3</v>
      </c>
    </row>
    <row r="631" spans="1:21">
      <c r="A631" s="4">
        <v>41625</v>
      </c>
      <c r="B631" s="5">
        <v>11.22</v>
      </c>
      <c r="C631" s="5">
        <v>11.15</v>
      </c>
      <c r="D631" s="5">
        <v>6142.13</v>
      </c>
      <c r="E631" s="5">
        <v>6787.46</v>
      </c>
      <c r="F631" s="10">
        <f t="shared" si="94"/>
        <v>1.7969451931716396E-3</v>
      </c>
      <c r="G631" s="10">
        <f t="shared" si="95"/>
        <v>-1.0273105656978254E-3</v>
      </c>
      <c r="H631" s="6"/>
      <c r="I631" s="5">
        <v>13.71</v>
      </c>
      <c r="J631" s="5">
        <v>13.69</v>
      </c>
      <c r="K631" s="5">
        <v>6142.13</v>
      </c>
      <c r="L631" s="5">
        <v>6787.46</v>
      </c>
      <c r="M631" s="17">
        <f t="shared" si="96"/>
        <v>7.309941520468044E-4</v>
      </c>
      <c r="N631" s="17">
        <f t="shared" si="97"/>
        <v>-1.0262765839789134E-3</v>
      </c>
      <c r="O631" s="6"/>
      <c r="P631" s="6">
        <f t="shared" si="92"/>
        <v>0</v>
      </c>
      <c r="Q631" s="6">
        <f t="shared" si="93"/>
        <v>0</v>
      </c>
      <c r="R631" s="6">
        <v>3166.8</v>
      </c>
      <c r="S631" s="6">
        <v>3630.86</v>
      </c>
      <c r="T631" s="19" t="e">
        <f t="shared" si="98"/>
        <v>#DIV/0!</v>
      </c>
      <c r="U631" s="19">
        <f t="shared" si="99"/>
        <v>-3.9919500262908247E-4</v>
      </c>
    </row>
    <row r="632" spans="1:21">
      <c r="A632" s="4">
        <v>41626</v>
      </c>
      <c r="B632" s="5">
        <v>11.33</v>
      </c>
      <c r="C632" s="5">
        <v>11.26</v>
      </c>
      <c r="D632" s="5">
        <v>6222.43</v>
      </c>
      <c r="E632" s="5">
        <v>6876.66</v>
      </c>
      <c r="F632" s="10">
        <f t="shared" si="94"/>
        <v>9.8654708520178325E-3</v>
      </c>
      <c r="G632" s="10">
        <f t="shared" si="95"/>
        <v>1.3141882235770064E-2</v>
      </c>
      <c r="H632" s="6"/>
      <c r="I632" s="5">
        <v>13.83</v>
      </c>
      <c r="J632" s="5">
        <v>13.81</v>
      </c>
      <c r="K632" s="5">
        <v>6222.43</v>
      </c>
      <c r="L632" s="5">
        <v>6876.66</v>
      </c>
      <c r="M632" s="17">
        <f t="shared" si="96"/>
        <v>8.7655222790359311E-3</v>
      </c>
      <c r="N632" s="17">
        <f t="shared" si="97"/>
        <v>1.3073640577454526E-2</v>
      </c>
      <c r="O632" s="6"/>
      <c r="P632" s="6">
        <f t="shared" si="92"/>
        <v>0</v>
      </c>
      <c r="Q632" s="6">
        <f t="shared" si="93"/>
        <v>0</v>
      </c>
      <c r="R632" s="6">
        <v>3208.25</v>
      </c>
      <c r="S632" s="6">
        <v>3679.43</v>
      </c>
      <c r="T632" s="19" t="e">
        <f t="shared" si="98"/>
        <v>#DIV/0!</v>
      </c>
      <c r="U632" s="19">
        <f t="shared" si="99"/>
        <v>1.3376996083572346E-2</v>
      </c>
    </row>
    <row r="633" spans="1:21">
      <c r="A633" s="4">
        <v>41627</v>
      </c>
      <c r="B633" s="5">
        <v>11.29</v>
      </c>
      <c r="C633" s="5">
        <v>11.22</v>
      </c>
      <c r="D633" s="5">
        <v>6181.47</v>
      </c>
      <c r="E633" s="5">
        <v>6831.4</v>
      </c>
      <c r="F633" s="10">
        <f t="shared" si="94"/>
        <v>-3.5523978685612079E-3</v>
      </c>
      <c r="G633" s="10">
        <f t="shared" si="95"/>
        <v>-6.5816835498628823E-3</v>
      </c>
      <c r="H633" s="6"/>
      <c r="I633" s="5">
        <v>13.78</v>
      </c>
      <c r="J633" s="5">
        <v>13.76</v>
      </c>
      <c r="K633" s="5">
        <v>6181.47</v>
      </c>
      <c r="L633" s="5">
        <v>6831.4</v>
      </c>
      <c r="M633" s="17">
        <f t="shared" si="96"/>
        <v>-3.6205648081101272E-3</v>
      </c>
      <c r="N633" s="17">
        <f t="shared" si="97"/>
        <v>-6.5826373297891427E-3</v>
      </c>
      <c r="O633" s="6"/>
      <c r="P633" s="6">
        <f t="shared" si="92"/>
        <v>0</v>
      </c>
      <c r="Q633" s="6">
        <f t="shared" si="93"/>
        <v>0</v>
      </c>
      <c r="R633" s="6">
        <v>3205.4</v>
      </c>
      <c r="S633" s="6">
        <v>3676.17</v>
      </c>
      <c r="T633" s="19" t="e">
        <f t="shared" si="98"/>
        <v>#DIV/0!</v>
      </c>
      <c r="U633" s="19">
        <f t="shared" si="99"/>
        <v>-8.8600679996619913E-4</v>
      </c>
    </row>
    <row r="634" spans="1:21">
      <c r="A634" s="4">
        <v>41628</v>
      </c>
      <c r="B634" s="5">
        <v>11.48</v>
      </c>
      <c r="C634" s="5">
        <v>11.41</v>
      </c>
      <c r="D634" s="5">
        <v>6285.23</v>
      </c>
      <c r="E634" s="5">
        <v>6946.06</v>
      </c>
      <c r="F634" s="10">
        <f t="shared" si="94"/>
        <v>1.6934046345810971E-2</v>
      </c>
      <c r="G634" s="10">
        <f t="shared" si="95"/>
        <v>1.6784260912843685E-2</v>
      </c>
      <c r="H634" s="6"/>
      <c r="I634" s="5">
        <v>14</v>
      </c>
      <c r="J634" s="5">
        <v>13.98</v>
      </c>
      <c r="K634" s="5">
        <v>6285.23</v>
      </c>
      <c r="L634" s="5">
        <v>6946.06</v>
      </c>
      <c r="M634" s="17">
        <f t="shared" si="96"/>
        <v>1.5988372093023395E-2</v>
      </c>
      <c r="N634" s="17">
        <f t="shared" si="97"/>
        <v>1.6785651309477956E-2</v>
      </c>
      <c r="O634" s="6"/>
      <c r="P634" s="6">
        <f t="shared" si="92"/>
        <v>0</v>
      </c>
      <c r="Q634" s="6">
        <f t="shared" si="93"/>
        <v>0</v>
      </c>
      <c r="R634" s="6">
        <v>3283.8</v>
      </c>
      <c r="S634" s="6">
        <v>3766.03</v>
      </c>
      <c r="T634" s="19" t="e">
        <f t="shared" si="98"/>
        <v>#DIV/0!</v>
      </c>
      <c r="U634" s="19">
        <f t="shared" si="99"/>
        <v>2.4443918534779341E-2</v>
      </c>
    </row>
    <row r="635" spans="1:21">
      <c r="A635" s="4">
        <v>41631</v>
      </c>
      <c r="B635" s="5">
        <v>11.5</v>
      </c>
      <c r="C635" s="5">
        <v>11.43</v>
      </c>
      <c r="D635" s="5">
        <v>6302.34</v>
      </c>
      <c r="E635" s="5">
        <v>6964.97</v>
      </c>
      <c r="F635" s="10">
        <f t="shared" si="94"/>
        <v>1.7528483786151128E-3</v>
      </c>
      <c r="G635" s="10">
        <f t="shared" si="95"/>
        <v>2.72240665931478E-3</v>
      </c>
      <c r="H635" s="6"/>
      <c r="I635" s="5">
        <v>14.01</v>
      </c>
      <c r="J635" s="5">
        <v>13.99</v>
      </c>
      <c r="K635" s="5">
        <v>6302.34</v>
      </c>
      <c r="L635" s="5">
        <v>6964.97</v>
      </c>
      <c r="M635" s="17">
        <f t="shared" si="96"/>
        <v>7.1530758226034941E-4</v>
      </c>
      <c r="N635" s="17">
        <f t="shared" si="97"/>
        <v>2.722255191934142E-3</v>
      </c>
      <c r="O635" s="6"/>
      <c r="P635" s="6">
        <f t="shared" si="92"/>
        <v>0</v>
      </c>
      <c r="Q635" s="6">
        <f t="shared" si="93"/>
        <v>0</v>
      </c>
      <c r="R635" s="6">
        <v>3327.75</v>
      </c>
      <c r="S635" s="6">
        <v>3816.43</v>
      </c>
      <c r="T635" s="19" t="e">
        <f t="shared" si="98"/>
        <v>#DIV/0!</v>
      </c>
      <c r="U635" s="19">
        <f t="shared" si="99"/>
        <v>1.3382793020767059E-2</v>
      </c>
    </row>
    <row r="636" spans="1:21">
      <c r="A636" s="4">
        <v>41632</v>
      </c>
      <c r="B636" s="5">
        <v>11.46</v>
      </c>
      <c r="C636" s="5">
        <v>11.39</v>
      </c>
      <c r="D636" s="5">
        <v>6287.48</v>
      </c>
      <c r="E636" s="5">
        <v>6948.55</v>
      </c>
      <c r="F636" s="10">
        <f t="shared" si="94"/>
        <v>-3.4995625546805353E-3</v>
      </c>
      <c r="G636" s="10">
        <f t="shared" si="95"/>
        <v>-2.3575119490822916E-3</v>
      </c>
      <c r="H636" s="6"/>
      <c r="I636" s="5">
        <v>14</v>
      </c>
      <c r="J636" s="5">
        <v>13.98</v>
      </c>
      <c r="K636" s="5">
        <v>6287.48</v>
      </c>
      <c r="L636" s="5">
        <v>6948.55</v>
      </c>
      <c r="M636" s="17">
        <f t="shared" si="96"/>
        <v>-7.1479628305926024E-4</v>
      </c>
      <c r="N636" s="17">
        <f t="shared" si="97"/>
        <v>-2.3578543842446287E-3</v>
      </c>
      <c r="O636" s="6"/>
      <c r="P636" s="6">
        <f t="shared" si="92"/>
        <v>0</v>
      </c>
      <c r="Q636" s="6">
        <f t="shared" si="93"/>
        <v>0</v>
      </c>
      <c r="R636" s="6">
        <v>3356.45</v>
      </c>
      <c r="S636" s="6">
        <v>3849.37</v>
      </c>
      <c r="T636" s="19" t="e">
        <f t="shared" si="98"/>
        <v>#DIV/0!</v>
      </c>
      <c r="U636" s="19">
        <f t="shared" si="99"/>
        <v>8.6311028893495401E-3</v>
      </c>
    </row>
    <row r="637" spans="1:21">
      <c r="A637" s="4">
        <v>41634</v>
      </c>
      <c r="B637" s="5">
        <v>11.49</v>
      </c>
      <c r="C637" s="5">
        <v>11.42</v>
      </c>
      <c r="D637" s="5">
        <v>6296.62</v>
      </c>
      <c r="E637" s="5">
        <v>6958.65</v>
      </c>
      <c r="F637" s="10">
        <f t="shared" si="94"/>
        <v>2.6338893766462146E-3</v>
      </c>
      <c r="G637" s="10">
        <f t="shared" si="95"/>
        <v>1.4535406667577355E-3</v>
      </c>
      <c r="H637" s="6"/>
      <c r="I637" s="5">
        <v>14.04</v>
      </c>
      <c r="J637" s="5">
        <v>14.02</v>
      </c>
      <c r="K637" s="5">
        <v>6296.62</v>
      </c>
      <c r="L637" s="5">
        <v>6958.65</v>
      </c>
      <c r="M637" s="17">
        <f t="shared" si="96"/>
        <v>2.8612303290413976E-3</v>
      </c>
      <c r="N637" s="17">
        <f t="shared" si="97"/>
        <v>1.4536825564455125E-3</v>
      </c>
      <c r="O637" s="6"/>
      <c r="P637" s="6">
        <f t="shared" si="92"/>
        <v>0</v>
      </c>
      <c r="Q637" s="6">
        <f t="shared" si="93"/>
        <v>0</v>
      </c>
      <c r="R637" s="6">
        <v>3392.75</v>
      </c>
      <c r="S637" s="6">
        <v>3891.03</v>
      </c>
      <c r="T637" s="19" t="e">
        <f t="shared" si="98"/>
        <v>#DIV/0!</v>
      </c>
      <c r="U637" s="19">
        <f t="shared" si="99"/>
        <v>1.0822550183536617E-2</v>
      </c>
    </row>
    <row r="638" spans="1:21">
      <c r="A638" s="4">
        <v>41635</v>
      </c>
      <c r="B638" s="5">
        <v>11.57</v>
      </c>
      <c r="C638" s="5">
        <v>11.5</v>
      </c>
      <c r="D638" s="5">
        <v>6330.76</v>
      </c>
      <c r="E638" s="5">
        <v>6996.38</v>
      </c>
      <c r="F638" s="10">
        <f t="shared" si="94"/>
        <v>7.0052539404552583E-3</v>
      </c>
      <c r="G638" s="10">
        <f t="shared" si="95"/>
        <v>5.4220286980952714E-3</v>
      </c>
      <c r="H638" s="6"/>
      <c r="I638" s="5">
        <v>14.14</v>
      </c>
      <c r="J638" s="5">
        <v>14.12</v>
      </c>
      <c r="K638" s="5">
        <v>6330.76</v>
      </c>
      <c r="L638" s="5">
        <v>6996.38</v>
      </c>
      <c r="M638" s="17">
        <f t="shared" si="96"/>
        <v>7.132667617689048E-3</v>
      </c>
      <c r="N638" s="17">
        <f t="shared" si="97"/>
        <v>5.421956541763695E-3</v>
      </c>
      <c r="O638" s="6"/>
      <c r="P638" s="6">
        <f t="shared" si="92"/>
        <v>0</v>
      </c>
      <c r="Q638" s="6">
        <f t="shared" si="93"/>
        <v>0</v>
      </c>
      <c r="R638" s="6">
        <v>3393.35</v>
      </c>
      <c r="S638" s="6">
        <v>3891.68</v>
      </c>
      <c r="T638" s="19" t="e">
        <f t="shared" si="98"/>
        <v>#DIV/0!</v>
      </c>
      <c r="U638" s="19">
        <f t="shared" si="99"/>
        <v>1.6705088369906029E-4</v>
      </c>
    </row>
    <row r="639" spans="1:21">
      <c r="A639" s="4">
        <v>41638</v>
      </c>
      <c r="B639" s="5">
        <v>11.54</v>
      </c>
      <c r="C639" s="5">
        <v>11.46</v>
      </c>
      <c r="D639" s="5">
        <v>6311.69</v>
      </c>
      <c r="E639" s="5">
        <v>6975.31</v>
      </c>
      <c r="F639" s="10">
        <f t="shared" si="94"/>
        <v>-3.4782608695651529E-3</v>
      </c>
      <c r="G639" s="10">
        <f t="shared" si="95"/>
        <v>-3.0115574054010441E-3</v>
      </c>
      <c r="H639" s="6"/>
      <c r="I639" s="5">
        <v>14.1</v>
      </c>
      <c r="J639" s="5">
        <v>14.08</v>
      </c>
      <c r="K639" s="5">
        <v>6311.69</v>
      </c>
      <c r="L639" s="5">
        <v>6975.31</v>
      </c>
      <c r="M639" s="17">
        <f t="shared" si="96"/>
        <v>-2.8328611898016387E-3</v>
      </c>
      <c r="N639" s="17">
        <f t="shared" si="97"/>
        <v>-3.0122765671105611E-3</v>
      </c>
      <c r="O639" s="6"/>
      <c r="P639" s="6">
        <f t="shared" si="92"/>
        <v>0</v>
      </c>
      <c r="Q639" s="6">
        <f t="shared" si="93"/>
        <v>0</v>
      </c>
      <c r="R639" s="6">
        <v>3387.05</v>
      </c>
      <c r="S639" s="6">
        <v>3884.47</v>
      </c>
      <c r="T639" s="19" t="e">
        <f t="shared" si="98"/>
        <v>#DIV/0!</v>
      </c>
      <c r="U639" s="19">
        <f t="shared" si="99"/>
        <v>-1.8526703120503862E-3</v>
      </c>
    </row>
    <row r="640" spans="1:21">
      <c r="A640" s="4">
        <v>41639</v>
      </c>
      <c r="B640" s="5">
        <v>11.56</v>
      </c>
      <c r="C640" s="5">
        <v>11.48</v>
      </c>
      <c r="D640" s="5">
        <v>6326.72</v>
      </c>
      <c r="E640" s="5">
        <v>6991.92</v>
      </c>
      <c r="F640" s="10">
        <f t="shared" si="94"/>
        <v>1.7452006980802626E-3</v>
      </c>
      <c r="G640" s="10">
        <f t="shared" si="95"/>
        <v>2.3812561735607751E-3</v>
      </c>
      <c r="H640" s="6"/>
      <c r="I640" s="5">
        <v>14.13</v>
      </c>
      <c r="J640" s="5">
        <v>14.1</v>
      </c>
      <c r="K640" s="5">
        <v>6326.72</v>
      </c>
      <c r="L640" s="5">
        <v>6991.92</v>
      </c>
      <c r="M640" s="17">
        <f t="shared" si="96"/>
        <v>1.4204545454545858E-3</v>
      </c>
      <c r="N640" s="17">
        <f t="shared" si="97"/>
        <v>2.3812956593243229E-3</v>
      </c>
      <c r="O640" s="6"/>
      <c r="P640" s="6">
        <f t="shared" si="92"/>
        <v>0</v>
      </c>
      <c r="Q640" s="6">
        <f t="shared" si="93"/>
        <v>0</v>
      </c>
      <c r="R640" s="6">
        <v>3402.9</v>
      </c>
      <c r="S640" s="6">
        <v>3902.64</v>
      </c>
      <c r="T640" s="19" t="e">
        <f t="shared" si="98"/>
        <v>#DIV/0!</v>
      </c>
      <c r="U640" s="19">
        <f t="shared" si="99"/>
        <v>4.6776008052578089E-3</v>
      </c>
    </row>
    <row r="641" spans="1:21">
      <c r="A641" s="4">
        <v>41640</v>
      </c>
      <c r="B641" s="5">
        <v>11.56</v>
      </c>
      <c r="C641" s="5">
        <v>11.49</v>
      </c>
      <c r="D641" s="5">
        <v>6328.21</v>
      </c>
      <c r="E641" s="5">
        <v>6993.57</v>
      </c>
      <c r="F641" s="10">
        <f t="shared" si="94"/>
        <v>8.7108013937275963E-4</v>
      </c>
      <c r="G641" s="10">
        <f t="shared" si="95"/>
        <v>2.3598668176982862E-4</v>
      </c>
      <c r="H641" s="6"/>
      <c r="I641" s="5">
        <v>14.13</v>
      </c>
      <c r="J641" s="5">
        <v>14.1</v>
      </c>
      <c r="K641" s="5">
        <v>6328.21</v>
      </c>
      <c r="L641" s="5">
        <v>6993.57</v>
      </c>
      <c r="M641" s="17">
        <f t="shared" si="96"/>
        <v>0</v>
      </c>
      <c r="N641" s="17">
        <f t="shared" si="97"/>
        <v>2.3550907895408812E-4</v>
      </c>
      <c r="O641" s="6"/>
      <c r="P641" s="6">
        <f t="shared" si="92"/>
        <v>0</v>
      </c>
      <c r="Q641" s="6">
        <f t="shared" si="93"/>
        <v>0</v>
      </c>
      <c r="R641" s="6">
        <v>3461.6</v>
      </c>
      <c r="S641" s="6">
        <v>3969.97</v>
      </c>
      <c r="T641" s="19" t="e">
        <f t="shared" si="98"/>
        <v>#DIV/0!</v>
      </c>
      <c r="U641" s="19">
        <f t="shared" si="99"/>
        <v>1.7252424000163913E-2</v>
      </c>
    </row>
    <row r="642" spans="1:21">
      <c r="A642" s="4">
        <v>41641</v>
      </c>
      <c r="B642" s="5">
        <v>11.4</v>
      </c>
      <c r="C642" s="5">
        <v>11.33</v>
      </c>
      <c r="D642" s="5">
        <v>6240.21</v>
      </c>
      <c r="E642" s="5">
        <v>6896.31</v>
      </c>
      <c r="F642" s="10">
        <f t="shared" si="94"/>
        <v>-1.3925152306353383E-2</v>
      </c>
      <c r="G642" s="10">
        <f t="shared" si="95"/>
        <v>-1.390706034257172E-2</v>
      </c>
      <c r="H642" s="6"/>
      <c r="I642" s="5">
        <v>13.94</v>
      </c>
      <c r="J642" s="5">
        <v>13.92</v>
      </c>
      <c r="K642" s="5">
        <v>6240.21</v>
      </c>
      <c r="L642" s="5">
        <v>6896.31</v>
      </c>
      <c r="M642" s="17">
        <f t="shared" si="96"/>
        <v>-1.2765957446808529E-2</v>
      </c>
      <c r="N642" s="17">
        <f t="shared" si="97"/>
        <v>-1.3905986052928032E-2</v>
      </c>
      <c r="O642" s="6"/>
      <c r="P642" s="6">
        <f t="shared" si="92"/>
        <v>0</v>
      </c>
      <c r="Q642" s="6">
        <f t="shared" si="93"/>
        <v>0</v>
      </c>
      <c r="R642" s="6">
        <v>3375.3</v>
      </c>
      <c r="S642" s="6">
        <v>3871</v>
      </c>
      <c r="T642" s="19" t="e">
        <f t="shared" si="98"/>
        <v>#DIV/0!</v>
      </c>
      <c r="U642" s="19">
        <f t="shared" si="99"/>
        <v>-2.4929659418081229E-2</v>
      </c>
    </row>
    <row r="643" spans="1:21">
      <c r="A643" s="4">
        <v>41642</v>
      </c>
      <c r="B643" s="5">
        <v>11.41</v>
      </c>
      <c r="C643" s="5">
        <v>11.34</v>
      </c>
      <c r="D643" s="5">
        <v>6238.11</v>
      </c>
      <c r="E643" s="5">
        <v>6893.99</v>
      </c>
      <c r="F643" s="10">
        <f t="shared" si="94"/>
        <v>8.8261253309784848E-4</v>
      </c>
      <c r="G643" s="10">
        <f t="shared" si="95"/>
        <v>-3.3641179123333753E-4</v>
      </c>
      <c r="H643" s="6"/>
      <c r="I643" s="5">
        <v>13.96</v>
      </c>
      <c r="J643" s="5">
        <v>13.94</v>
      </c>
      <c r="K643" s="5">
        <v>6238.11</v>
      </c>
      <c r="L643" s="5">
        <v>6893.99</v>
      </c>
      <c r="M643" s="17">
        <f t="shared" si="96"/>
        <v>1.4367816091953589E-3</v>
      </c>
      <c r="N643" s="17">
        <f t="shared" si="97"/>
        <v>-3.3652713610610174E-4</v>
      </c>
      <c r="O643" s="6"/>
      <c r="P643" s="6">
        <f t="shared" ref="P643:P696" si="102">P642</f>
        <v>0</v>
      </c>
      <c r="Q643" s="6">
        <f t="shared" ref="Q643:Q696" si="103">Q642</f>
        <v>0</v>
      </c>
      <c r="R643" s="6">
        <v>3409.05</v>
      </c>
      <c r="S643" s="6">
        <v>3909.71</v>
      </c>
      <c r="T643" s="19" t="e">
        <f t="shared" si="98"/>
        <v>#DIV/0!</v>
      </c>
      <c r="U643" s="19">
        <f t="shared" si="99"/>
        <v>1.0000000000000009E-2</v>
      </c>
    </row>
    <row r="644" spans="1:21">
      <c r="A644" s="4">
        <v>41645</v>
      </c>
      <c r="B644" s="5">
        <v>11.43</v>
      </c>
      <c r="C644" s="5">
        <v>11.36</v>
      </c>
      <c r="D644" s="5">
        <v>6223</v>
      </c>
      <c r="E644" s="5">
        <v>6877.29</v>
      </c>
      <c r="F644" s="10">
        <f t="shared" ref="F644:F707" si="104">C644/C643-1</f>
        <v>1.7636684303350414E-3</v>
      </c>
      <c r="G644" s="10">
        <f t="shared" ref="G644:G707" si="105">E644/E643-1</f>
        <v>-2.4223998004058167E-3</v>
      </c>
      <c r="H644" s="6"/>
      <c r="I644" s="5">
        <v>13.97</v>
      </c>
      <c r="J644" s="5">
        <v>13.95</v>
      </c>
      <c r="K644" s="5">
        <v>6223</v>
      </c>
      <c r="L644" s="5">
        <v>6877.29</v>
      </c>
      <c r="M644" s="17">
        <f t="shared" ref="M644:M707" si="106">J644/J643-1</f>
        <v>7.1736011477763206E-4</v>
      </c>
      <c r="N644" s="17">
        <f t="shared" ref="N644:N707" si="107">K644/K643-1</f>
        <v>-2.4222080085153364E-3</v>
      </c>
      <c r="O644" s="6"/>
      <c r="P644" s="6">
        <f t="shared" si="102"/>
        <v>0</v>
      </c>
      <c r="Q644" s="6">
        <f t="shared" si="103"/>
        <v>0</v>
      </c>
      <c r="R644" s="6">
        <v>3435.2</v>
      </c>
      <c r="S644" s="6">
        <v>3939.69</v>
      </c>
      <c r="T644" s="19" t="e">
        <f t="shared" ref="T644:T707" si="108">Q644/Q643-1</f>
        <v>#DIV/0!</v>
      </c>
      <c r="U644" s="19">
        <f t="shared" ref="U644:U707" si="109">S644/S643-1</f>
        <v>7.6680879144488401E-3</v>
      </c>
    </row>
    <row r="645" spans="1:21">
      <c r="A645" s="4">
        <v>41646</v>
      </c>
      <c r="B645" s="5">
        <v>11.39</v>
      </c>
      <c r="C645" s="5">
        <v>11.31</v>
      </c>
      <c r="D645" s="5">
        <v>6187.56</v>
      </c>
      <c r="E645" s="5">
        <v>6838.12</v>
      </c>
      <c r="F645" s="10">
        <f t="shared" si="104"/>
        <v>-4.4014084507041362E-3</v>
      </c>
      <c r="G645" s="10">
        <f t="shared" si="105"/>
        <v>-5.6955574070600701E-3</v>
      </c>
      <c r="H645" s="6"/>
      <c r="I645" s="5">
        <v>13.92</v>
      </c>
      <c r="J645" s="5">
        <v>13.9</v>
      </c>
      <c r="K645" s="5">
        <v>6187.56</v>
      </c>
      <c r="L645" s="5">
        <v>6838.12</v>
      </c>
      <c r="M645" s="17">
        <f t="shared" si="106"/>
        <v>-3.5842293906809264E-3</v>
      </c>
      <c r="N645" s="17">
        <f t="shared" si="107"/>
        <v>-5.6950024104128749E-3</v>
      </c>
      <c r="O645" s="6"/>
      <c r="P645" s="6">
        <f t="shared" si="102"/>
        <v>0</v>
      </c>
      <c r="Q645" s="6">
        <f t="shared" si="103"/>
        <v>0</v>
      </c>
      <c r="R645" s="6">
        <v>3419.15</v>
      </c>
      <c r="S645" s="6">
        <v>3921.29</v>
      </c>
      <c r="T645" s="19" t="e">
        <f t="shared" si="108"/>
        <v>#DIV/0!</v>
      </c>
      <c r="U645" s="19">
        <f t="shared" si="109"/>
        <v>-4.6704182308761055E-3</v>
      </c>
    </row>
    <row r="646" spans="1:21">
      <c r="A646" s="4">
        <v>41647</v>
      </c>
      <c r="B646" s="5">
        <v>11.42</v>
      </c>
      <c r="C646" s="5">
        <v>11.34</v>
      </c>
      <c r="D646" s="5">
        <v>6200.66</v>
      </c>
      <c r="E646" s="5">
        <v>6852.6</v>
      </c>
      <c r="F646" s="10">
        <f t="shared" si="104"/>
        <v>2.6525198938991412E-3</v>
      </c>
      <c r="G646" s="10">
        <f t="shared" si="105"/>
        <v>2.1175410785421178E-3</v>
      </c>
      <c r="H646" s="6"/>
      <c r="I646" s="5">
        <v>13.96</v>
      </c>
      <c r="J646" s="5">
        <v>13.94</v>
      </c>
      <c r="K646" s="5">
        <v>6200.66</v>
      </c>
      <c r="L646" s="5">
        <v>6852.6</v>
      </c>
      <c r="M646" s="17">
        <f t="shared" si="106"/>
        <v>2.8776978417266452E-3</v>
      </c>
      <c r="N646" s="17">
        <f t="shared" si="107"/>
        <v>2.1171511872206672E-3</v>
      </c>
      <c r="O646" s="6"/>
      <c r="P646" s="6">
        <f t="shared" si="102"/>
        <v>0</v>
      </c>
      <c r="Q646" s="6">
        <f t="shared" si="103"/>
        <v>0</v>
      </c>
      <c r="R646" s="6">
        <v>3430.75</v>
      </c>
      <c r="S646" s="6">
        <v>3934.58</v>
      </c>
      <c r="T646" s="19" t="e">
        <f t="shared" si="108"/>
        <v>#DIV/0!</v>
      </c>
      <c r="U646" s="19">
        <f t="shared" si="109"/>
        <v>3.3891908020065031E-3</v>
      </c>
    </row>
    <row r="647" spans="1:21">
      <c r="A647" s="4">
        <v>41648</v>
      </c>
      <c r="B647" s="5">
        <v>11.43</v>
      </c>
      <c r="C647" s="5">
        <v>11.35</v>
      </c>
      <c r="D647" s="5">
        <v>6187.2</v>
      </c>
      <c r="E647" s="5">
        <v>6837.73</v>
      </c>
      <c r="F647" s="10">
        <f t="shared" si="104"/>
        <v>8.818342151675207E-4</v>
      </c>
      <c r="G647" s="10">
        <f t="shared" si="105"/>
        <v>-2.1699792779383831E-3</v>
      </c>
      <c r="H647" s="6"/>
      <c r="I647" s="5">
        <v>13.96</v>
      </c>
      <c r="J647" s="5">
        <v>13.93</v>
      </c>
      <c r="K647" s="5">
        <v>6187.2</v>
      </c>
      <c r="L647" s="5">
        <v>6837.73</v>
      </c>
      <c r="M647" s="17">
        <f t="shared" si="106"/>
        <v>-7.1736011477763206E-4</v>
      </c>
      <c r="N647" s="17">
        <f t="shared" si="107"/>
        <v>-2.1707366635164149E-3</v>
      </c>
      <c r="O647" s="6"/>
      <c r="P647" s="6">
        <f t="shared" si="102"/>
        <v>0</v>
      </c>
      <c r="Q647" s="6">
        <f t="shared" si="103"/>
        <v>0</v>
      </c>
      <c r="R647" s="6">
        <v>3394.45</v>
      </c>
      <c r="S647" s="6">
        <v>3892.95</v>
      </c>
      <c r="T647" s="19" t="e">
        <f t="shared" si="108"/>
        <v>#DIV/0!</v>
      </c>
      <c r="U647" s="19">
        <f t="shared" si="109"/>
        <v>-1.0580544810373738E-2</v>
      </c>
    </row>
    <row r="648" spans="1:21">
      <c r="A648" s="4">
        <v>41649</v>
      </c>
      <c r="B648" s="5">
        <v>11.42</v>
      </c>
      <c r="C648" s="5">
        <v>11.35</v>
      </c>
      <c r="D648" s="5">
        <v>6187.99</v>
      </c>
      <c r="E648" s="5">
        <v>6838.6</v>
      </c>
      <c r="F648" s="10">
        <f t="shared" si="104"/>
        <v>0</v>
      </c>
      <c r="G648" s="10">
        <f t="shared" si="105"/>
        <v>1.2723520817603529E-4</v>
      </c>
      <c r="H648" s="6"/>
      <c r="I648" s="5">
        <v>13.97</v>
      </c>
      <c r="J648" s="5">
        <v>13.94</v>
      </c>
      <c r="K648" s="5">
        <v>6187.99</v>
      </c>
      <c r="L648" s="5">
        <v>6838.6</v>
      </c>
      <c r="M648" s="17">
        <f t="shared" si="106"/>
        <v>7.1787508973431002E-4</v>
      </c>
      <c r="N648" s="17">
        <f t="shared" si="107"/>
        <v>1.2768295836562693E-4</v>
      </c>
      <c r="O648" s="6"/>
      <c r="P648" s="6">
        <f t="shared" si="102"/>
        <v>0</v>
      </c>
      <c r="Q648" s="6">
        <f t="shared" si="103"/>
        <v>0</v>
      </c>
      <c r="R648" s="6">
        <v>3373.55</v>
      </c>
      <c r="S648" s="6">
        <v>3869.01</v>
      </c>
      <c r="T648" s="19" t="e">
        <f t="shared" si="108"/>
        <v>#DIV/0!</v>
      </c>
      <c r="U648" s="19">
        <f t="shared" si="109"/>
        <v>-6.1495780834585068E-3</v>
      </c>
    </row>
    <row r="649" spans="1:21">
      <c r="A649" s="4">
        <v>41652</v>
      </c>
      <c r="B649" s="5">
        <v>11.59</v>
      </c>
      <c r="C649" s="5">
        <v>11.51</v>
      </c>
      <c r="D649" s="5">
        <v>6275.43</v>
      </c>
      <c r="E649" s="5">
        <v>6935.23</v>
      </c>
      <c r="F649" s="10">
        <f t="shared" si="104"/>
        <v>1.4096916299559448E-2</v>
      </c>
      <c r="G649" s="10">
        <f t="shared" si="105"/>
        <v>1.4130085105138468E-2</v>
      </c>
      <c r="H649" s="6"/>
      <c r="I649" s="5">
        <v>14.15</v>
      </c>
      <c r="J649" s="5">
        <v>14.13</v>
      </c>
      <c r="K649" s="5">
        <v>6275.43</v>
      </c>
      <c r="L649" s="5">
        <v>6935.23</v>
      </c>
      <c r="M649" s="17">
        <f t="shared" si="106"/>
        <v>1.3629842180774787E-2</v>
      </c>
      <c r="N649" s="17">
        <f t="shared" si="107"/>
        <v>1.4130598142531037E-2</v>
      </c>
      <c r="O649" s="6"/>
      <c r="P649" s="6">
        <f t="shared" si="102"/>
        <v>0</v>
      </c>
      <c r="Q649" s="6">
        <f t="shared" si="103"/>
        <v>0</v>
      </c>
      <c r="R649" s="6">
        <v>3384.2</v>
      </c>
      <c r="S649" s="6">
        <v>3881.2</v>
      </c>
      <c r="T649" s="19" t="e">
        <f t="shared" si="108"/>
        <v>#DIV/0!</v>
      </c>
      <c r="U649" s="19">
        <f t="shared" si="109"/>
        <v>3.1506767881188669E-3</v>
      </c>
    </row>
    <row r="650" spans="1:21">
      <c r="A650" s="4">
        <v>41653</v>
      </c>
      <c r="B650" s="5">
        <v>11.53</v>
      </c>
      <c r="C650" s="5">
        <v>11.46</v>
      </c>
      <c r="D650" s="5">
        <v>6248.59</v>
      </c>
      <c r="E650" s="5">
        <v>6905.57</v>
      </c>
      <c r="F650" s="10">
        <f t="shared" si="104"/>
        <v>-4.3440486533448119E-3</v>
      </c>
      <c r="G650" s="10">
        <f t="shared" si="105"/>
        <v>-4.2767146871841577E-3</v>
      </c>
      <c r="H650" s="6"/>
      <c r="I650" s="5">
        <v>14.09</v>
      </c>
      <c r="J650" s="5">
        <v>14.07</v>
      </c>
      <c r="K650" s="5">
        <v>6248.59</v>
      </c>
      <c r="L650" s="5">
        <v>6905.57</v>
      </c>
      <c r="M650" s="17">
        <f t="shared" si="106"/>
        <v>-4.2462845010615702E-3</v>
      </c>
      <c r="N650" s="17">
        <f t="shared" si="107"/>
        <v>-4.2769977515485502E-3</v>
      </c>
      <c r="O650" s="6"/>
      <c r="P650" s="6">
        <f t="shared" si="102"/>
        <v>0</v>
      </c>
      <c r="Q650" s="6">
        <f t="shared" si="103"/>
        <v>0</v>
      </c>
      <c r="R650" s="6">
        <v>3382.15</v>
      </c>
      <c r="S650" s="6">
        <v>3878.82</v>
      </c>
      <c r="T650" s="19" t="e">
        <f t="shared" si="108"/>
        <v>#DIV/0!</v>
      </c>
      <c r="U650" s="19">
        <f t="shared" si="109"/>
        <v>-6.1321240853340342E-4</v>
      </c>
    </row>
    <row r="651" spans="1:21">
      <c r="A651" s="4">
        <v>41654</v>
      </c>
      <c r="B651" s="5">
        <v>11.64</v>
      </c>
      <c r="C651" s="5">
        <v>11.57</v>
      </c>
      <c r="D651" s="5">
        <v>6315.4</v>
      </c>
      <c r="E651" s="5">
        <v>6979.52</v>
      </c>
      <c r="F651" s="10">
        <f t="shared" si="104"/>
        <v>9.5986038394415552E-3</v>
      </c>
      <c r="G651" s="10">
        <f t="shared" si="105"/>
        <v>1.0708746707368322E-2</v>
      </c>
      <c r="H651" s="6"/>
      <c r="I651" s="5">
        <v>14.22</v>
      </c>
      <c r="J651" s="5">
        <v>14.2</v>
      </c>
      <c r="K651" s="5">
        <v>6315.4</v>
      </c>
      <c r="L651" s="5">
        <v>6979.52</v>
      </c>
      <c r="M651" s="17">
        <f t="shared" si="106"/>
        <v>9.2395167022032432E-3</v>
      </c>
      <c r="N651" s="17">
        <f t="shared" si="107"/>
        <v>1.0692012117933691E-2</v>
      </c>
      <c r="O651" s="6"/>
      <c r="P651" s="6">
        <f t="shared" si="102"/>
        <v>0</v>
      </c>
      <c r="Q651" s="6">
        <f t="shared" si="103"/>
        <v>0</v>
      </c>
      <c r="R651" s="6">
        <v>3389.7</v>
      </c>
      <c r="S651" s="6">
        <v>3887.53</v>
      </c>
      <c r="T651" s="19" t="e">
        <f t="shared" si="108"/>
        <v>#DIV/0!</v>
      </c>
      <c r="U651" s="19">
        <f t="shared" si="109"/>
        <v>2.2455282792188669E-3</v>
      </c>
    </row>
    <row r="652" spans="1:21">
      <c r="A652" s="4">
        <v>41655</v>
      </c>
      <c r="B652" s="5">
        <v>11.61</v>
      </c>
      <c r="C652" s="5">
        <v>11.53</v>
      </c>
      <c r="D652" s="5">
        <v>6307.26</v>
      </c>
      <c r="E652" s="5">
        <v>6970.53</v>
      </c>
      <c r="F652" s="10">
        <f t="shared" si="104"/>
        <v>-3.4572169403630504E-3</v>
      </c>
      <c r="G652" s="10">
        <f t="shared" si="105"/>
        <v>-1.2880541928386169E-3</v>
      </c>
      <c r="H652" s="6"/>
      <c r="I652" s="5">
        <v>14.17</v>
      </c>
      <c r="J652" s="5">
        <v>14.14</v>
      </c>
      <c r="K652" s="5">
        <v>6307.26</v>
      </c>
      <c r="L652" s="5">
        <v>6970.53</v>
      </c>
      <c r="M652" s="17">
        <f t="shared" si="106"/>
        <v>-4.2253521126759397E-3</v>
      </c>
      <c r="N652" s="17">
        <f t="shared" si="107"/>
        <v>-1.2889128162902885E-3</v>
      </c>
      <c r="O652" s="6"/>
      <c r="P652" s="6">
        <f t="shared" si="102"/>
        <v>0</v>
      </c>
      <c r="Q652" s="6">
        <f t="shared" si="103"/>
        <v>0</v>
      </c>
      <c r="R652" s="6">
        <v>3371.5</v>
      </c>
      <c r="S652" s="6">
        <v>3866.64</v>
      </c>
      <c r="T652" s="19" t="e">
        <f t="shared" si="108"/>
        <v>#DIV/0!</v>
      </c>
      <c r="U652" s="19">
        <f t="shared" si="109"/>
        <v>-5.3735919722807113E-3</v>
      </c>
    </row>
    <row r="653" spans="1:21">
      <c r="A653" s="4">
        <v>41656</v>
      </c>
      <c r="B653" s="5">
        <v>11.5</v>
      </c>
      <c r="C653" s="5">
        <v>11.42</v>
      </c>
      <c r="D653" s="5">
        <v>6248.3</v>
      </c>
      <c r="E653" s="5">
        <v>6905.37</v>
      </c>
      <c r="F653" s="10">
        <f t="shared" si="104"/>
        <v>-9.5403295750216E-3</v>
      </c>
      <c r="G653" s="10">
        <f t="shared" si="105"/>
        <v>-9.3479261978643979E-3</v>
      </c>
      <c r="H653" s="6"/>
      <c r="I653" s="5">
        <v>14.02</v>
      </c>
      <c r="J653" s="5">
        <v>13.99</v>
      </c>
      <c r="K653" s="5">
        <v>6248.3</v>
      </c>
      <c r="L653" s="5">
        <v>6905.37</v>
      </c>
      <c r="M653" s="17">
        <f t="shared" si="106"/>
        <v>-1.0608203677510586E-2</v>
      </c>
      <c r="N653" s="17">
        <f t="shared" si="107"/>
        <v>-9.3479577502750821E-3</v>
      </c>
      <c r="O653" s="6"/>
      <c r="P653" s="6">
        <f t="shared" si="102"/>
        <v>0</v>
      </c>
      <c r="Q653" s="6">
        <f t="shared" si="103"/>
        <v>0</v>
      </c>
      <c r="R653" s="6">
        <v>3298.7</v>
      </c>
      <c r="S653" s="6">
        <v>3783.17</v>
      </c>
      <c r="T653" s="19" t="e">
        <f t="shared" si="108"/>
        <v>#DIV/0!</v>
      </c>
      <c r="U653" s="19">
        <f t="shared" si="109"/>
        <v>-2.1587217842881645E-2</v>
      </c>
    </row>
    <row r="654" spans="1:21">
      <c r="A654" s="4">
        <v>41659</v>
      </c>
      <c r="B654" s="5">
        <v>11.58</v>
      </c>
      <c r="C654" s="5">
        <v>11.51</v>
      </c>
      <c r="D654" s="5">
        <v>6293.62</v>
      </c>
      <c r="E654" s="5">
        <v>6956.23</v>
      </c>
      <c r="F654" s="10">
        <f t="shared" si="104"/>
        <v>7.8809106830122211E-3</v>
      </c>
      <c r="G654" s="10">
        <f t="shared" si="105"/>
        <v>7.3652823816825475E-3</v>
      </c>
      <c r="H654" s="6"/>
      <c r="I654" s="5">
        <v>14.11</v>
      </c>
      <c r="J654" s="5">
        <v>14.09</v>
      </c>
      <c r="K654" s="5">
        <v>6293.62</v>
      </c>
      <c r="L654" s="5">
        <v>6956.23</v>
      </c>
      <c r="M654" s="17">
        <f t="shared" si="106"/>
        <v>7.1479628305932685E-3</v>
      </c>
      <c r="N654" s="17">
        <f t="shared" si="107"/>
        <v>7.253172863018742E-3</v>
      </c>
      <c r="O654" s="6"/>
      <c r="P654" s="6">
        <f t="shared" si="102"/>
        <v>0</v>
      </c>
      <c r="Q654" s="6">
        <f t="shared" si="103"/>
        <v>0</v>
      </c>
      <c r="R654" s="6">
        <v>3343.65</v>
      </c>
      <c r="S654" s="6">
        <v>3836.6</v>
      </c>
      <c r="T654" s="19" t="e">
        <f t="shared" si="108"/>
        <v>#DIV/0!</v>
      </c>
      <c r="U654" s="19">
        <f t="shared" si="109"/>
        <v>1.4123076679081192E-2</v>
      </c>
    </row>
    <row r="655" spans="1:21">
      <c r="A655" s="4">
        <v>41660</v>
      </c>
      <c r="B655" s="5">
        <v>11.59</v>
      </c>
      <c r="C655" s="5">
        <v>11.52</v>
      </c>
      <c r="D655" s="5">
        <v>6302.43</v>
      </c>
      <c r="E655" s="5">
        <v>6965.96</v>
      </c>
      <c r="F655" s="10">
        <f t="shared" si="104"/>
        <v>8.6880973066905121E-4</v>
      </c>
      <c r="G655" s="10">
        <f t="shared" si="105"/>
        <v>1.3987461599171969E-3</v>
      </c>
      <c r="H655" s="6"/>
      <c r="I655" s="5">
        <v>14.13</v>
      </c>
      <c r="J655" s="5">
        <v>14.11</v>
      </c>
      <c r="K655" s="5">
        <v>6302.43</v>
      </c>
      <c r="L655" s="5">
        <v>6965.96</v>
      </c>
      <c r="M655" s="17">
        <f t="shared" si="106"/>
        <v>1.4194464158978626E-3</v>
      </c>
      <c r="N655" s="17">
        <f t="shared" si="107"/>
        <v>1.3998303043400995E-3</v>
      </c>
      <c r="O655" s="6"/>
      <c r="P655" s="6">
        <f t="shared" si="102"/>
        <v>0</v>
      </c>
      <c r="Q655" s="6">
        <f t="shared" si="103"/>
        <v>0</v>
      </c>
      <c r="R655" s="6">
        <v>3362.55</v>
      </c>
      <c r="S655" s="6">
        <v>3858.26</v>
      </c>
      <c r="T655" s="19" t="e">
        <f t="shared" si="108"/>
        <v>#DIV/0!</v>
      </c>
      <c r="U655" s="19">
        <f t="shared" si="109"/>
        <v>5.6456237293438516E-3</v>
      </c>
    </row>
    <row r="656" spans="1:21">
      <c r="A656" s="4">
        <v>41661</v>
      </c>
      <c r="B656" s="5">
        <v>11.64</v>
      </c>
      <c r="C656" s="5">
        <v>11.56</v>
      </c>
      <c r="D656" s="5">
        <v>6324.99</v>
      </c>
      <c r="E656" s="5">
        <v>6991.82</v>
      </c>
      <c r="F656" s="10">
        <f t="shared" si="104"/>
        <v>3.4722222222223209E-3</v>
      </c>
      <c r="G656" s="10">
        <f t="shared" si="105"/>
        <v>3.7123382850317022E-3</v>
      </c>
      <c r="H656" s="6"/>
      <c r="I656" s="5">
        <v>14.17</v>
      </c>
      <c r="J656" s="5">
        <v>14.15</v>
      </c>
      <c r="K656" s="5">
        <v>6324.99</v>
      </c>
      <c r="L656" s="5">
        <v>6991.82</v>
      </c>
      <c r="M656" s="17">
        <f t="shared" si="106"/>
        <v>2.8348688873141015E-3</v>
      </c>
      <c r="N656" s="17">
        <f t="shared" si="107"/>
        <v>3.5795716890150153E-3</v>
      </c>
      <c r="O656" s="6"/>
      <c r="P656" s="6">
        <f t="shared" si="102"/>
        <v>0</v>
      </c>
      <c r="Q656" s="6">
        <f t="shared" si="103"/>
        <v>0</v>
      </c>
      <c r="R656" s="6">
        <v>3382.7</v>
      </c>
      <c r="S656" s="6">
        <v>3881.38</v>
      </c>
      <c r="T656" s="19" t="e">
        <f t="shared" si="108"/>
        <v>#DIV/0!</v>
      </c>
      <c r="U656" s="19">
        <f t="shared" si="109"/>
        <v>5.9923385152893527E-3</v>
      </c>
    </row>
    <row r="657" spans="1:21">
      <c r="A657" s="4">
        <v>41662</v>
      </c>
      <c r="B657" s="5">
        <v>11.65</v>
      </c>
      <c r="C657" s="5">
        <v>11.58</v>
      </c>
      <c r="D657" s="5">
        <v>6327.02</v>
      </c>
      <c r="E657" s="5">
        <v>6994.45</v>
      </c>
      <c r="F657" s="10">
        <f t="shared" si="104"/>
        <v>1.7301038062282892E-3</v>
      </c>
      <c r="G657" s="10">
        <f t="shared" si="105"/>
        <v>3.761538483542104E-4</v>
      </c>
      <c r="H657" s="6"/>
      <c r="I657" s="5">
        <v>14.2</v>
      </c>
      <c r="J657" s="5">
        <v>14.17</v>
      </c>
      <c r="K657" s="5">
        <v>6327.02</v>
      </c>
      <c r="L657" s="5">
        <v>6994.45</v>
      </c>
      <c r="M657" s="17">
        <f t="shared" si="106"/>
        <v>1.4134275618373771E-3</v>
      </c>
      <c r="N657" s="17">
        <f t="shared" si="107"/>
        <v>3.2094912403035636E-4</v>
      </c>
      <c r="O657" s="6"/>
      <c r="P657" s="6">
        <f t="shared" si="102"/>
        <v>0</v>
      </c>
      <c r="Q657" s="6">
        <f t="shared" si="103"/>
        <v>0</v>
      </c>
      <c r="R657" s="6">
        <v>3358.05</v>
      </c>
      <c r="S657" s="6">
        <v>3853.82</v>
      </c>
      <c r="T657" s="19" t="e">
        <f t="shared" si="108"/>
        <v>#DIV/0!</v>
      </c>
      <c r="U657" s="19">
        <f t="shared" si="109"/>
        <v>-7.1005673239930012E-3</v>
      </c>
    </row>
    <row r="658" spans="1:21">
      <c r="A658" s="4">
        <v>41663</v>
      </c>
      <c r="B658" s="5">
        <v>11.53</v>
      </c>
      <c r="C658" s="5">
        <v>11.46</v>
      </c>
      <c r="D658" s="5">
        <v>6244.01</v>
      </c>
      <c r="E658" s="5">
        <v>6902.96</v>
      </c>
      <c r="F658" s="10">
        <f t="shared" si="104"/>
        <v>-1.0362694300518061E-2</v>
      </c>
      <c r="G658" s="10">
        <f t="shared" si="105"/>
        <v>-1.3080370865471869E-2</v>
      </c>
      <c r="H658" s="6"/>
      <c r="I658" s="5">
        <v>14.07</v>
      </c>
      <c r="J658" s="5">
        <v>14.04</v>
      </c>
      <c r="K658" s="5">
        <v>6244.01</v>
      </c>
      <c r="L658" s="5">
        <v>6902.96</v>
      </c>
      <c r="M658" s="17">
        <f t="shared" si="106"/>
        <v>-9.1743119266055606E-3</v>
      </c>
      <c r="N658" s="17">
        <f t="shared" si="107"/>
        <v>-1.3119920594529488E-2</v>
      </c>
      <c r="O658" s="6"/>
      <c r="P658" s="6">
        <f t="shared" si="102"/>
        <v>0</v>
      </c>
      <c r="Q658" s="6">
        <f t="shared" si="103"/>
        <v>0</v>
      </c>
      <c r="R658" s="6">
        <v>3287</v>
      </c>
      <c r="S658" s="6">
        <v>3772.24</v>
      </c>
      <c r="T658" s="19" t="e">
        <f t="shared" si="108"/>
        <v>#DIV/0!</v>
      </c>
      <c r="U658" s="19">
        <f t="shared" si="109"/>
        <v>-2.1168606733059758E-2</v>
      </c>
    </row>
    <row r="659" spans="1:21">
      <c r="A659" s="4">
        <v>41666</v>
      </c>
      <c r="B659" s="5">
        <v>11.3</v>
      </c>
      <c r="C659" s="5">
        <v>11.22</v>
      </c>
      <c r="D659" s="5">
        <v>6104.46</v>
      </c>
      <c r="E659" s="5">
        <v>6749.32</v>
      </c>
      <c r="F659" s="10">
        <f t="shared" si="104"/>
        <v>-2.0942408376963373E-2</v>
      </c>
      <c r="G659" s="10">
        <f t="shared" si="105"/>
        <v>-2.2257118685317656E-2</v>
      </c>
      <c r="H659" s="6"/>
      <c r="I659" s="5">
        <v>13.8</v>
      </c>
      <c r="J659" s="5">
        <v>13.78</v>
      </c>
      <c r="K659" s="5">
        <v>6104.46</v>
      </c>
      <c r="L659" s="5">
        <v>6749.32</v>
      </c>
      <c r="M659" s="17">
        <f t="shared" si="106"/>
        <v>-1.851851851851849E-2</v>
      </c>
      <c r="N659" s="17">
        <f t="shared" si="107"/>
        <v>-2.2349419683824978E-2</v>
      </c>
      <c r="O659" s="6"/>
      <c r="P659" s="6">
        <f t="shared" si="102"/>
        <v>0</v>
      </c>
      <c r="Q659" s="6">
        <f t="shared" si="103"/>
        <v>0</v>
      </c>
      <c r="R659" s="6">
        <v>3171.4</v>
      </c>
      <c r="S659" s="6">
        <v>3639.62</v>
      </c>
      <c r="T659" s="19" t="e">
        <f t="shared" si="108"/>
        <v>#DIV/0!</v>
      </c>
      <c r="U659" s="19">
        <f t="shared" si="109"/>
        <v>-3.5156829894174235E-2</v>
      </c>
    </row>
    <row r="660" spans="1:21">
      <c r="A660" s="4">
        <v>41667</v>
      </c>
      <c r="B660" s="5">
        <v>11.27</v>
      </c>
      <c r="C660" s="5">
        <v>11.19</v>
      </c>
      <c r="D660" s="5">
        <v>6097.83</v>
      </c>
      <c r="E660" s="5">
        <v>6741.99</v>
      </c>
      <c r="F660" s="10">
        <f t="shared" si="104"/>
        <v>-2.673796791443972E-3</v>
      </c>
      <c r="G660" s="10">
        <f t="shared" si="105"/>
        <v>-1.0860353339299245E-3</v>
      </c>
      <c r="H660" s="6"/>
      <c r="I660" s="5">
        <v>13.76</v>
      </c>
      <c r="J660" s="5">
        <v>13.74</v>
      </c>
      <c r="K660" s="5">
        <v>6097.83</v>
      </c>
      <c r="L660" s="5">
        <v>6741.99</v>
      </c>
      <c r="M660" s="17">
        <f t="shared" si="106"/>
        <v>-2.9027576197386828E-3</v>
      </c>
      <c r="N660" s="17">
        <f t="shared" si="107"/>
        <v>-1.0860911530258255E-3</v>
      </c>
      <c r="O660" s="6"/>
      <c r="P660" s="6">
        <f t="shared" si="102"/>
        <v>0</v>
      </c>
      <c r="Q660" s="6">
        <f t="shared" si="103"/>
        <v>0</v>
      </c>
      <c r="R660" s="6">
        <v>3177.6</v>
      </c>
      <c r="S660" s="6">
        <v>3648.03</v>
      </c>
      <c r="T660" s="19" t="e">
        <f t="shared" si="108"/>
        <v>#DIV/0!</v>
      </c>
      <c r="U660" s="19">
        <f t="shared" si="109"/>
        <v>2.310680785356789E-3</v>
      </c>
    </row>
    <row r="661" spans="1:21">
      <c r="A661" s="4">
        <v>41668</v>
      </c>
      <c r="B661" s="5">
        <v>11.28</v>
      </c>
      <c r="C661" s="5">
        <v>11.2</v>
      </c>
      <c r="D661" s="5">
        <v>6095.84</v>
      </c>
      <c r="E661" s="5">
        <v>6739.8</v>
      </c>
      <c r="F661" s="10">
        <f t="shared" si="104"/>
        <v>8.9365504915095428E-4</v>
      </c>
      <c r="G661" s="10">
        <f t="shared" si="105"/>
        <v>-3.248299092700746E-4</v>
      </c>
      <c r="H661" s="6"/>
      <c r="I661" s="5">
        <v>13.78</v>
      </c>
      <c r="J661" s="5">
        <v>13.76</v>
      </c>
      <c r="K661" s="5">
        <v>6095.84</v>
      </c>
      <c r="L661" s="5">
        <v>6739.8</v>
      </c>
      <c r="M661" s="17">
        <f t="shared" si="106"/>
        <v>1.4556040756914523E-3</v>
      </c>
      <c r="N661" s="17">
        <f t="shared" si="107"/>
        <v>-3.2634560163202764E-4</v>
      </c>
      <c r="O661" s="6"/>
      <c r="P661" s="6">
        <f t="shared" si="102"/>
        <v>0</v>
      </c>
      <c r="Q661" s="6">
        <f t="shared" si="103"/>
        <v>0</v>
      </c>
      <c r="R661" s="6">
        <v>3178.1</v>
      </c>
      <c r="S661" s="6">
        <v>3648.6</v>
      </c>
      <c r="T661" s="19" t="e">
        <f t="shared" si="108"/>
        <v>#DIV/0!</v>
      </c>
      <c r="U661" s="19">
        <f t="shared" si="109"/>
        <v>1.5624871505992566E-4</v>
      </c>
    </row>
    <row r="662" spans="1:21">
      <c r="A662" s="4">
        <v>41669</v>
      </c>
      <c r="B662" s="5">
        <v>11.17</v>
      </c>
      <c r="C662" s="5">
        <v>11.1</v>
      </c>
      <c r="D662" s="5">
        <v>6037.5</v>
      </c>
      <c r="E662" s="5">
        <v>6675.29</v>
      </c>
      <c r="F662" s="10">
        <f t="shared" si="104"/>
        <v>-8.9285714285713969E-3</v>
      </c>
      <c r="G662" s="10">
        <f t="shared" si="105"/>
        <v>-9.5715006380011625E-3</v>
      </c>
      <c r="H662" s="6"/>
      <c r="I662" s="5">
        <v>13.66</v>
      </c>
      <c r="J662" s="5">
        <v>13.64</v>
      </c>
      <c r="K662" s="5">
        <v>6037.5</v>
      </c>
      <c r="L662" s="5">
        <v>6675.29</v>
      </c>
      <c r="M662" s="17">
        <f t="shared" si="106"/>
        <v>-8.720930232558044E-3</v>
      </c>
      <c r="N662" s="17">
        <f t="shared" si="107"/>
        <v>-9.5704611669598094E-3</v>
      </c>
      <c r="O662" s="6"/>
      <c r="P662" s="6">
        <f t="shared" si="102"/>
        <v>0</v>
      </c>
      <c r="Q662" s="6">
        <f t="shared" si="103"/>
        <v>0</v>
      </c>
      <c r="R662" s="6">
        <v>3127.95</v>
      </c>
      <c r="S662" s="6">
        <v>3592.25</v>
      </c>
      <c r="T662" s="19" t="e">
        <f t="shared" si="108"/>
        <v>#DIV/0!</v>
      </c>
      <c r="U662" s="19">
        <f t="shared" si="109"/>
        <v>-1.5444279997807397E-2</v>
      </c>
    </row>
    <row r="663" spans="1:21">
      <c r="A663" s="4">
        <v>41670</v>
      </c>
      <c r="B663" s="5">
        <v>11.24</v>
      </c>
      <c r="C663" s="5">
        <v>11.17</v>
      </c>
      <c r="D663" s="5">
        <v>6071.02</v>
      </c>
      <c r="E663" s="5">
        <v>6714.61</v>
      </c>
      <c r="F663" s="10">
        <f t="shared" si="104"/>
        <v>6.3063063063062419E-3</v>
      </c>
      <c r="G663" s="10">
        <f t="shared" si="105"/>
        <v>5.8903807924448603E-3</v>
      </c>
      <c r="H663" s="6"/>
      <c r="I663" s="5">
        <v>13.73</v>
      </c>
      <c r="J663" s="5">
        <v>13.71</v>
      </c>
      <c r="K663" s="5">
        <v>6071.02</v>
      </c>
      <c r="L663" s="5">
        <v>6714.61</v>
      </c>
      <c r="M663" s="17">
        <f t="shared" si="106"/>
        <v>5.1319648093841597E-3</v>
      </c>
      <c r="N663" s="17">
        <f t="shared" si="107"/>
        <v>5.5519668737060712E-3</v>
      </c>
      <c r="O663" s="6"/>
      <c r="P663" s="6">
        <f t="shared" si="102"/>
        <v>0</v>
      </c>
      <c r="Q663" s="6">
        <f t="shared" si="103"/>
        <v>0</v>
      </c>
      <c r="R663" s="6">
        <v>3188.2</v>
      </c>
      <c r="S663" s="6">
        <v>3662.11</v>
      </c>
      <c r="T663" s="19" t="e">
        <f t="shared" si="108"/>
        <v>#DIV/0!</v>
      </c>
      <c r="U663" s="19">
        <f t="shared" si="109"/>
        <v>1.9447421532465814E-2</v>
      </c>
    </row>
    <row r="664" spans="1:21">
      <c r="A664" s="4">
        <v>41673</v>
      </c>
      <c r="B664" s="5">
        <v>11.11</v>
      </c>
      <c r="C664" s="5">
        <v>11.04</v>
      </c>
      <c r="D664" s="5">
        <v>5987.36</v>
      </c>
      <c r="E664" s="5">
        <v>6622.08</v>
      </c>
      <c r="F664" s="10">
        <f t="shared" si="104"/>
        <v>-1.1638316920322356E-2</v>
      </c>
      <c r="G664" s="10">
        <f t="shared" si="105"/>
        <v>-1.3780398265870963E-2</v>
      </c>
      <c r="H664" s="6"/>
      <c r="I664" s="5">
        <v>13.57</v>
      </c>
      <c r="J664" s="5">
        <v>13.54</v>
      </c>
      <c r="K664" s="5">
        <v>5987.36</v>
      </c>
      <c r="L664" s="5">
        <v>6622.08</v>
      </c>
      <c r="M664" s="17">
        <f t="shared" si="106"/>
        <v>-1.239970824215908E-2</v>
      </c>
      <c r="N664" s="17">
        <f t="shared" si="107"/>
        <v>-1.3780221445490293E-2</v>
      </c>
      <c r="O664" s="6"/>
      <c r="P664" s="6">
        <f t="shared" si="102"/>
        <v>0</v>
      </c>
      <c r="Q664" s="6">
        <f t="shared" si="103"/>
        <v>0</v>
      </c>
      <c r="R664" s="6">
        <v>3152.1</v>
      </c>
      <c r="S664" s="6">
        <v>3620.66</v>
      </c>
      <c r="T664" s="19" t="e">
        <f t="shared" si="108"/>
        <v>#DIV/0!</v>
      </c>
      <c r="U664" s="19">
        <f t="shared" si="109"/>
        <v>-1.1318611401623713E-2</v>
      </c>
    </row>
    <row r="665" spans="1:21">
      <c r="A665" s="4">
        <v>41674</v>
      </c>
      <c r="B665" s="5">
        <v>11.09</v>
      </c>
      <c r="C665" s="5">
        <v>11.02</v>
      </c>
      <c r="D665" s="5">
        <v>5991.8</v>
      </c>
      <c r="E665" s="5">
        <v>6627.04</v>
      </c>
      <c r="F665" s="10">
        <f t="shared" si="104"/>
        <v>-1.8115942028985588E-3</v>
      </c>
      <c r="G665" s="10">
        <f t="shared" si="105"/>
        <v>7.4900937469801754E-4</v>
      </c>
      <c r="H665" s="6"/>
      <c r="I665" s="5">
        <v>13.56</v>
      </c>
      <c r="J665" s="5">
        <v>13.54</v>
      </c>
      <c r="K665" s="5">
        <v>5991.8</v>
      </c>
      <c r="L665" s="5">
        <v>6627.04</v>
      </c>
      <c r="M665" s="17">
        <f t="shared" si="106"/>
        <v>0</v>
      </c>
      <c r="N665" s="17">
        <f t="shared" si="107"/>
        <v>7.4156222441956743E-4</v>
      </c>
      <c r="O665" s="6"/>
      <c r="P665" s="6">
        <f t="shared" si="102"/>
        <v>0</v>
      </c>
      <c r="Q665" s="6">
        <f t="shared" si="103"/>
        <v>0</v>
      </c>
      <c r="R665" s="6">
        <v>3168.4</v>
      </c>
      <c r="S665" s="6">
        <v>3639.95</v>
      </c>
      <c r="T665" s="19" t="e">
        <f t="shared" si="108"/>
        <v>#DIV/0!</v>
      </c>
      <c r="U665" s="19">
        <f t="shared" si="109"/>
        <v>5.3277579225887717E-3</v>
      </c>
    </row>
    <row r="666" spans="1:21">
      <c r="A666" s="4">
        <v>41675</v>
      </c>
      <c r="B666" s="5">
        <v>11.11</v>
      </c>
      <c r="C666" s="5">
        <v>11.04</v>
      </c>
      <c r="D666" s="5">
        <v>6010.42</v>
      </c>
      <c r="E666" s="5">
        <v>6647.63</v>
      </c>
      <c r="F666" s="10">
        <f t="shared" si="104"/>
        <v>1.814882032667775E-3</v>
      </c>
      <c r="G666" s="10">
        <f t="shared" si="105"/>
        <v>3.1069678167026105E-3</v>
      </c>
      <c r="H666" s="6"/>
      <c r="I666" s="5">
        <v>13.58</v>
      </c>
      <c r="J666" s="5">
        <v>13.56</v>
      </c>
      <c r="K666" s="5">
        <v>6010.42</v>
      </c>
      <c r="L666" s="5">
        <v>6647.63</v>
      </c>
      <c r="M666" s="17">
        <f t="shared" si="106"/>
        <v>1.477104874446189E-3</v>
      </c>
      <c r="N666" s="17">
        <f t="shared" si="107"/>
        <v>3.1075803598250573E-3</v>
      </c>
      <c r="O666" s="6"/>
      <c r="P666" s="6">
        <f t="shared" si="102"/>
        <v>0</v>
      </c>
      <c r="Q666" s="6">
        <f t="shared" si="103"/>
        <v>0</v>
      </c>
      <c r="R666" s="6">
        <v>3187.35</v>
      </c>
      <c r="S666" s="6">
        <v>3662.76</v>
      </c>
      <c r="T666" s="19" t="e">
        <f t="shared" si="108"/>
        <v>#DIV/0!</v>
      </c>
      <c r="U666" s="19">
        <f t="shared" si="109"/>
        <v>6.2665695957362377E-3</v>
      </c>
    </row>
    <row r="667" spans="1:21">
      <c r="A667" s="4">
        <v>41676</v>
      </c>
      <c r="B667" s="5">
        <v>11.12</v>
      </c>
      <c r="C667" s="5">
        <v>11.05</v>
      </c>
      <c r="D667" s="5">
        <v>6026.07</v>
      </c>
      <c r="E667" s="5">
        <v>6664.94</v>
      </c>
      <c r="F667" s="10">
        <f t="shared" si="104"/>
        <v>9.0579710144944592E-4</v>
      </c>
      <c r="G667" s="10">
        <f t="shared" si="105"/>
        <v>2.6039355379283702E-3</v>
      </c>
      <c r="H667" s="6"/>
      <c r="I667" s="5">
        <v>13.56</v>
      </c>
      <c r="J667" s="5">
        <v>13.54</v>
      </c>
      <c r="K667" s="5">
        <v>6026.07</v>
      </c>
      <c r="L667" s="5">
        <v>6664.94</v>
      </c>
      <c r="M667" s="17">
        <f t="shared" si="106"/>
        <v>-1.4749262536873919E-3</v>
      </c>
      <c r="N667" s="17">
        <f t="shared" si="107"/>
        <v>2.6038113809017105E-3</v>
      </c>
      <c r="O667" s="6"/>
      <c r="P667" s="6">
        <f t="shared" si="102"/>
        <v>0</v>
      </c>
      <c r="Q667" s="6">
        <f t="shared" si="103"/>
        <v>0</v>
      </c>
      <c r="R667" s="6">
        <v>3175.95</v>
      </c>
      <c r="S667" s="6">
        <v>3649.67</v>
      </c>
      <c r="T667" s="19" t="e">
        <f t="shared" si="108"/>
        <v>#DIV/0!</v>
      </c>
      <c r="U667" s="19">
        <f t="shared" si="109"/>
        <v>-3.5738077296901816E-3</v>
      </c>
    </row>
    <row r="668" spans="1:21">
      <c r="A668" s="4">
        <v>41677</v>
      </c>
      <c r="B668" s="5">
        <v>11.2</v>
      </c>
      <c r="C668" s="5">
        <v>11.12</v>
      </c>
      <c r="D668" s="5">
        <v>6051.63</v>
      </c>
      <c r="E668" s="5">
        <v>6693.55</v>
      </c>
      <c r="F668" s="10">
        <f t="shared" si="104"/>
        <v>6.3348416289590315E-3</v>
      </c>
      <c r="G668" s="10">
        <f t="shared" si="105"/>
        <v>4.2926117864527935E-3</v>
      </c>
      <c r="H668" s="6"/>
      <c r="I668" s="5">
        <v>13.64</v>
      </c>
      <c r="J668" s="5">
        <v>13.62</v>
      </c>
      <c r="K668" s="5">
        <v>6051.63</v>
      </c>
      <c r="L668" s="5">
        <v>6693.55</v>
      </c>
      <c r="M668" s="17">
        <f t="shared" si="106"/>
        <v>5.9084194977843119E-3</v>
      </c>
      <c r="N668" s="17">
        <f t="shared" si="107"/>
        <v>4.241570376713355E-3</v>
      </c>
      <c r="O668" s="6"/>
      <c r="P668" s="6">
        <f t="shared" si="102"/>
        <v>0</v>
      </c>
      <c r="Q668" s="6">
        <f t="shared" si="103"/>
        <v>0</v>
      </c>
      <c r="R668" s="6">
        <v>3196.35</v>
      </c>
      <c r="S668" s="6">
        <v>3673.53</v>
      </c>
      <c r="T668" s="19" t="e">
        <f t="shared" si="108"/>
        <v>#DIV/0!</v>
      </c>
      <c r="U668" s="19">
        <f t="shared" si="109"/>
        <v>6.537577370008929E-3</v>
      </c>
    </row>
    <row r="669" spans="1:21">
      <c r="A669" s="4">
        <v>41680</v>
      </c>
      <c r="B669" s="5">
        <v>11.22</v>
      </c>
      <c r="C669" s="5">
        <v>11.14</v>
      </c>
      <c r="D669" s="5">
        <v>6038.53</v>
      </c>
      <c r="E669" s="5">
        <v>6679.69</v>
      </c>
      <c r="F669" s="10">
        <f t="shared" si="104"/>
        <v>1.7985611510793476E-3</v>
      </c>
      <c r="G669" s="10">
        <f t="shared" si="105"/>
        <v>-2.0706501034578606E-3</v>
      </c>
      <c r="H669" s="6"/>
      <c r="I669" s="5">
        <v>13.65</v>
      </c>
      <c r="J669" s="5">
        <v>13.63</v>
      </c>
      <c r="K669" s="5">
        <v>6038.53</v>
      </c>
      <c r="L669" s="5">
        <v>6679.69</v>
      </c>
      <c r="M669" s="17">
        <f t="shared" si="106"/>
        <v>7.3421439060217253E-4</v>
      </c>
      <c r="N669" s="17">
        <f t="shared" si="107"/>
        <v>-2.1647060378774396E-3</v>
      </c>
      <c r="O669" s="6"/>
      <c r="P669" s="6">
        <f t="shared" si="102"/>
        <v>0</v>
      </c>
      <c r="Q669" s="6">
        <f t="shared" si="103"/>
        <v>0</v>
      </c>
      <c r="R669" s="6">
        <v>3196.9</v>
      </c>
      <c r="S669" s="6">
        <v>3674.85</v>
      </c>
      <c r="T669" s="19" t="e">
        <f t="shared" si="108"/>
        <v>#DIV/0!</v>
      </c>
      <c r="U669" s="19">
        <f t="shared" si="109"/>
        <v>3.593274044311201E-4</v>
      </c>
    </row>
    <row r="670" spans="1:21">
      <c r="A670" s="4">
        <v>41681</v>
      </c>
      <c r="B670" s="5">
        <v>11.25</v>
      </c>
      <c r="C670" s="5">
        <v>11.17</v>
      </c>
      <c r="D670" s="5">
        <v>6047.47</v>
      </c>
      <c r="E670" s="5">
        <v>6690.03</v>
      </c>
      <c r="F670" s="10">
        <f t="shared" si="104"/>
        <v>2.6929982046677292E-3</v>
      </c>
      <c r="G670" s="10">
        <f t="shared" si="105"/>
        <v>1.5479760288277244E-3</v>
      </c>
      <c r="H670" s="6"/>
      <c r="I670" s="5">
        <v>13.68</v>
      </c>
      <c r="J670" s="5">
        <v>13.66</v>
      </c>
      <c r="K670" s="5">
        <v>6047.47</v>
      </c>
      <c r="L670" s="5">
        <v>6690.03</v>
      </c>
      <c r="M670" s="17">
        <f t="shared" si="106"/>
        <v>2.2010271460013442E-3</v>
      </c>
      <c r="N670" s="17">
        <f t="shared" si="107"/>
        <v>1.4804927689355818E-3</v>
      </c>
      <c r="O670" s="6"/>
      <c r="P670" s="6">
        <f t="shared" si="102"/>
        <v>0</v>
      </c>
      <c r="Q670" s="6">
        <f t="shared" si="103"/>
        <v>0</v>
      </c>
      <c r="R670" s="6">
        <v>3207</v>
      </c>
      <c r="S670" s="6">
        <v>3686.46</v>
      </c>
      <c r="T670" s="19" t="e">
        <f t="shared" si="108"/>
        <v>#DIV/0!</v>
      </c>
      <c r="U670" s="19">
        <f t="shared" si="109"/>
        <v>3.1593126250051284E-3</v>
      </c>
    </row>
    <row r="671" spans="1:21">
      <c r="A671" s="4">
        <v>41682</v>
      </c>
      <c r="B671" s="5">
        <v>11.31</v>
      </c>
      <c r="C671" s="5">
        <v>11.23</v>
      </c>
      <c r="D671" s="5">
        <v>6062.2</v>
      </c>
      <c r="E671" s="5">
        <v>6706.78</v>
      </c>
      <c r="F671" s="10">
        <f t="shared" si="104"/>
        <v>5.3715308863027111E-3</v>
      </c>
      <c r="G671" s="10">
        <f t="shared" si="105"/>
        <v>2.5037256933078123E-3</v>
      </c>
      <c r="H671" s="6"/>
      <c r="I671" s="5">
        <v>13.75</v>
      </c>
      <c r="J671" s="5">
        <v>13.73</v>
      </c>
      <c r="K671" s="5">
        <v>6062.2</v>
      </c>
      <c r="L671" s="5">
        <v>6706.78</v>
      </c>
      <c r="M671" s="17">
        <f t="shared" si="106"/>
        <v>5.1244509516836789E-3</v>
      </c>
      <c r="N671" s="17">
        <f t="shared" si="107"/>
        <v>2.43572932151781E-3</v>
      </c>
      <c r="O671" s="6"/>
      <c r="P671" s="6">
        <f t="shared" si="102"/>
        <v>0</v>
      </c>
      <c r="Q671" s="6">
        <f t="shared" si="103"/>
        <v>0</v>
      </c>
      <c r="R671" s="6">
        <v>3207.15</v>
      </c>
      <c r="S671" s="6">
        <v>3686.66</v>
      </c>
      <c r="T671" s="19" t="e">
        <f t="shared" si="108"/>
        <v>#DIV/0!</v>
      </c>
      <c r="U671" s="19">
        <f t="shared" si="109"/>
        <v>5.4252589204661916E-5</v>
      </c>
    </row>
    <row r="672" spans="1:21">
      <c r="A672" s="4">
        <v>41683</v>
      </c>
      <c r="B672" s="5">
        <v>11.16</v>
      </c>
      <c r="C672" s="5">
        <v>11.08</v>
      </c>
      <c r="D672" s="5">
        <v>5979.97</v>
      </c>
      <c r="E672" s="5">
        <v>6616.28</v>
      </c>
      <c r="F672" s="10">
        <f t="shared" si="104"/>
        <v>-1.3357079252003579E-2</v>
      </c>
      <c r="G672" s="10">
        <f t="shared" si="105"/>
        <v>-1.3493807758715781E-2</v>
      </c>
      <c r="H672" s="6"/>
      <c r="I672" s="5">
        <v>13.58</v>
      </c>
      <c r="J672" s="5">
        <v>13.55</v>
      </c>
      <c r="K672" s="5">
        <v>5979.97</v>
      </c>
      <c r="L672" s="5">
        <v>6616.28</v>
      </c>
      <c r="M672" s="17">
        <f t="shared" si="106"/>
        <v>-1.310997815003645E-2</v>
      </c>
      <c r="N672" s="17">
        <f t="shared" si="107"/>
        <v>-1.3564382567384681E-2</v>
      </c>
      <c r="O672" s="6"/>
      <c r="P672" s="6">
        <f t="shared" si="102"/>
        <v>0</v>
      </c>
      <c r="Q672" s="6">
        <f t="shared" si="103"/>
        <v>0</v>
      </c>
      <c r="R672" s="6">
        <v>3154.45</v>
      </c>
      <c r="S672" s="6">
        <v>3626.33</v>
      </c>
      <c r="T672" s="19" t="e">
        <f t="shared" si="108"/>
        <v>#DIV/0!</v>
      </c>
      <c r="U672" s="19">
        <f t="shared" si="109"/>
        <v>-1.6364405722252617E-2</v>
      </c>
    </row>
    <row r="673" spans="1:21">
      <c r="A673" s="4">
        <v>41684</v>
      </c>
      <c r="B673" s="5">
        <v>11.22</v>
      </c>
      <c r="C673" s="5">
        <v>11.14</v>
      </c>
      <c r="D673" s="5">
        <v>6021.36</v>
      </c>
      <c r="E673" s="5">
        <v>6662.08</v>
      </c>
      <c r="F673" s="10">
        <f t="shared" si="104"/>
        <v>5.4151624548737232E-3</v>
      </c>
      <c r="G673" s="10">
        <f t="shared" si="105"/>
        <v>6.9223188861415874E-3</v>
      </c>
      <c r="H673" s="6"/>
      <c r="I673" s="5">
        <v>13.63</v>
      </c>
      <c r="J673" s="5">
        <v>13.6</v>
      </c>
      <c r="K673" s="5">
        <v>6021.36</v>
      </c>
      <c r="L673" s="5">
        <v>6662.08</v>
      </c>
      <c r="M673" s="17">
        <f t="shared" si="106"/>
        <v>3.6900369003689537E-3</v>
      </c>
      <c r="N673" s="17">
        <f t="shared" si="107"/>
        <v>6.9214394052143913E-3</v>
      </c>
      <c r="O673" s="6"/>
      <c r="P673" s="6">
        <f t="shared" si="102"/>
        <v>0</v>
      </c>
      <c r="Q673" s="6">
        <f t="shared" si="103"/>
        <v>0</v>
      </c>
      <c r="R673" s="6">
        <v>3151.3</v>
      </c>
      <c r="S673" s="6">
        <v>3623.6</v>
      </c>
      <c r="T673" s="19" t="e">
        <f t="shared" si="108"/>
        <v>#DIV/0!</v>
      </c>
      <c r="U673" s="19">
        <f t="shared" si="109"/>
        <v>-7.5282723855796263E-4</v>
      </c>
    </row>
    <row r="674" spans="1:21">
      <c r="A674" s="4">
        <v>41687</v>
      </c>
      <c r="B674" s="5">
        <v>11.26</v>
      </c>
      <c r="C674" s="5">
        <v>11.18</v>
      </c>
      <c r="D674" s="5">
        <v>6043.3</v>
      </c>
      <c r="E674" s="5">
        <v>6687.54</v>
      </c>
      <c r="F674" s="10">
        <f t="shared" si="104"/>
        <v>3.5906642728904536E-3</v>
      </c>
      <c r="G674" s="10">
        <f t="shared" si="105"/>
        <v>3.8216292809452046E-3</v>
      </c>
      <c r="H674" s="6"/>
      <c r="I674" s="5">
        <v>13.67</v>
      </c>
      <c r="J674" s="5">
        <v>13.65</v>
      </c>
      <c r="K674" s="5">
        <v>6043.3</v>
      </c>
      <c r="L674" s="5">
        <v>6687.54</v>
      </c>
      <c r="M674" s="17">
        <f t="shared" si="106"/>
        <v>3.6764705882352811E-3</v>
      </c>
      <c r="N674" s="17">
        <f t="shared" si="107"/>
        <v>3.6436951120677463E-3</v>
      </c>
      <c r="O674" s="6"/>
      <c r="P674" s="6">
        <f t="shared" si="102"/>
        <v>0</v>
      </c>
      <c r="Q674" s="6">
        <f t="shared" si="103"/>
        <v>0</v>
      </c>
      <c r="R674" s="6">
        <v>3146.5</v>
      </c>
      <c r="S674" s="6">
        <v>3618.31</v>
      </c>
      <c r="T674" s="19" t="e">
        <f t="shared" si="108"/>
        <v>#DIV/0!</v>
      </c>
      <c r="U674" s="19">
        <f t="shared" si="109"/>
        <v>-1.4598741582956265E-3</v>
      </c>
    </row>
    <row r="675" spans="1:21">
      <c r="A675" s="4">
        <v>41688</v>
      </c>
      <c r="B675" s="5">
        <v>11.34</v>
      </c>
      <c r="C675" s="5">
        <v>11.25</v>
      </c>
      <c r="D675" s="5">
        <v>6096.98</v>
      </c>
      <c r="E675" s="5">
        <v>6747.4</v>
      </c>
      <c r="F675" s="10">
        <f t="shared" si="104"/>
        <v>6.2611806797854275E-3</v>
      </c>
      <c r="G675" s="10">
        <f t="shared" si="105"/>
        <v>8.9509744988440776E-3</v>
      </c>
      <c r="H675" s="6"/>
      <c r="I675" s="5">
        <v>13.79</v>
      </c>
      <c r="J675" s="5">
        <v>13.77</v>
      </c>
      <c r="K675" s="5">
        <v>6096.98</v>
      </c>
      <c r="L675" s="5">
        <v>6747.4</v>
      </c>
      <c r="M675" s="17">
        <f t="shared" si="106"/>
        <v>8.79120879120876E-3</v>
      </c>
      <c r="N675" s="17">
        <f t="shared" si="107"/>
        <v>8.8825641619643125E-3</v>
      </c>
      <c r="O675" s="6"/>
      <c r="P675" s="6">
        <f t="shared" si="102"/>
        <v>0</v>
      </c>
      <c r="Q675" s="6">
        <f t="shared" si="103"/>
        <v>0</v>
      </c>
      <c r="R675" s="6">
        <v>3191.2</v>
      </c>
      <c r="S675" s="6">
        <v>3669.66</v>
      </c>
      <c r="T675" s="19" t="e">
        <f t="shared" si="108"/>
        <v>#DIV/0!</v>
      </c>
      <c r="U675" s="19">
        <f t="shared" si="109"/>
        <v>1.4191708283701532E-2</v>
      </c>
    </row>
    <row r="676" spans="1:21">
      <c r="A676" s="4">
        <v>41689</v>
      </c>
      <c r="B676" s="5">
        <v>11.4</v>
      </c>
      <c r="C676" s="5">
        <v>11.32</v>
      </c>
      <c r="D676" s="5">
        <v>6120.84</v>
      </c>
      <c r="E676" s="5">
        <v>6773.8</v>
      </c>
      <c r="F676" s="10">
        <f t="shared" si="104"/>
        <v>6.2222222222223511E-3</v>
      </c>
      <c r="G676" s="10">
        <f t="shared" si="105"/>
        <v>3.9126181936746107E-3</v>
      </c>
      <c r="H676" s="6"/>
      <c r="I676" s="5">
        <v>13.89</v>
      </c>
      <c r="J676" s="5">
        <v>13.87</v>
      </c>
      <c r="K676" s="5">
        <v>6120.84</v>
      </c>
      <c r="L676" s="5">
        <v>6773.8</v>
      </c>
      <c r="M676" s="17">
        <f t="shared" si="106"/>
        <v>7.2621641249090985E-3</v>
      </c>
      <c r="N676" s="17">
        <f t="shared" si="107"/>
        <v>3.9134128699782611E-3</v>
      </c>
      <c r="O676" s="6"/>
      <c r="P676" s="6">
        <f t="shared" si="102"/>
        <v>0</v>
      </c>
      <c r="Q676" s="6">
        <f t="shared" si="103"/>
        <v>0</v>
      </c>
      <c r="R676" s="6">
        <v>3219.5</v>
      </c>
      <c r="S676" s="6">
        <v>3702.23</v>
      </c>
      <c r="T676" s="19" t="e">
        <f t="shared" si="108"/>
        <v>#DIV/0!</v>
      </c>
      <c r="U676" s="19">
        <f t="shared" si="109"/>
        <v>8.8754816522511604E-3</v>
      </c>
    </row>
    <row r="677" spans="1:21">
      <c r="A677" s="4">
        <v>41690</v>
      </c>
      <c r="B677" s="5">
        <v>11.32</v>
      </c>
      <c r="C677" s="5">
        <v>11.24</v>
      </c>
      <c r="D677" s="5">
        <v>6070.53</v>
      </c>
      <c r="E677" s="5">
        <v>6718.86</v>
      </c>
      <c r="F677" s="10">
        <f t="shared" si="104"/>
        <v>-7.0671378091873294E-3</v>
      </c>
      <c r="G677" s="10">
        <f t="shared" si="105"/>
        <v>-8.110661667011243E-3</v>
      </c>
      <c r="H677" s="6"/>
      <c r="I677" s="5">
        <v>13.8</v>
      </c>
      <c r="J677" s="5">
        <v>13.77</v>
      </c>
      <c r="K677" s="5">
        <v>6070.53</v>
      </c>
      <c r="L677" s="5">
        <v>6718.86</v>
      </c>
      <c r="M677" s="17">
        <f t="shared" si="106"/>
        <v>-7.2098053352559477E-3</v>
      </c>
      <c r="N677" s="17">
        <f t="shared" si="107"/>
        <v>-8.2194600741075652E-3</v>
      </c>
      <c r="O677" s="6"/>
      <c r="P677" s="6">
        <f t="shared" si="102"/>
        <v>0</v>
      </c>
      <c r="Q677" s="6">
        <f t="shared" si="103"/>
        <v>0</v>
      </c>
      <c r="R677" s="6">
        <v>3208.3</v>
      </c>
      <c r="S677" s="6">
        <v>3689.34</v>
      </c>
      <c r="T677" s="19" t="e">
        <f t="shared" si="108"/>
        <v>#DIV/0!</v>
      </c>
      <c r="U677" s="19">
        <f t="shared" si="109"/>
        <v>-3.4816853626057354E-3</v>
      </c>
    </row>
    <row r="678" spans="1:21">
      <c r="A678" s="4">
        <v>41691</v>
      </c>
      <c r="B678" s="5">
        <v>11.46</v>
      </c>
      <c r="C678" s="5">
        <v>11.37</v>
      </c>
      <c r="D678" s="5">
        <v>6125.66</v>
      </c>
      <c r="E678" s="5">
        <v>6779.87</v>
      </c>
      <c r="F678" s="10">
        <f t="shared" si="104"/>
        <v>1.1565836298932375E-2</v>
      </c>
      <c r="G678" s="10">
        <f t="shared" si="105"/>
        <v>9.0804094742262809E-3</v>
      </c>
      <c r="H678" s="6"/>
      <c r="I678" s="5">
        <v>13.96</v>
      </c>
      <c r="J678" s="5">
        <v>13.94</v>
      </c>
      <c r="K678" s="5">
        <v>6125.66</v>
      </c>
      <c r="L678" s="5">
        <v>6779.87</v>
      </c>
      <c r="M678" s="17">
        <f t="shared" si="106"/>
        <v>1.2345679012345734E-2</v>
      </c>
      <c r="N678" s="17">
        <f t="shared" si="107"/>
        <v>9.0815793678640233E-3</v>
      </c>
      <c r="O678" s="6"/>
      <c r="P678" s="6">
        <f t="shared" si="102"/>
        <v>0</v>
      </c>
      <c r="Q678" s="6">
        <f t="shared" si="103"/>
        <v>0</v>
      </c>
      <c r="R678" s="6">
        <v>3231</v>
      </c>
      <c r="S678" s="6">
        <v>3715.43</v>
      </c>
      <c r="T678" s="19" t="e">
        <f t="shared" si="108"/>
        <v>#DIV/0!</v>
      </c>
      <c r="U678" s="19">
        <f t="shared" si="109"/>
        <v>7.07172556609037E-3</v>
      </c>
    </row>
    <row r="679" spans="1:21">
      <c r="A679" s="4">
        <v>41694</v>
      </c>
      <c r="B679" s="5">
        <v>11.52</v>
      </c>
      <c r="C679" s="5">
        <v>11.44</v>
      </c>
      <c r="D679" s="5">
        <v>6152.31</v>
      </c>
      <c r="E679" s="5">
        <v>6809.37</v>
      </c>
      <c r="F679" s="10">
        <f t="shared" si="104"/>
        <v>6.1565523306947867E-3</v>
      </c>
      <c r="G679" s="10">
        <f t="shared" si="105"/>
        <v>4.3511158768529956E-3</v>
      </c>
      <c r="H679" s="6"/>
      <c r="I679" s="5">
        <v>14.03</v>
      </c>
      <c r="J679" s="5">
        <v>14.01</v>
      </c>
      <c r="K679" s="5">
        <v>6152.31</v>
      </c>
      <c r="L679" s="5">
        <v>6809.37</v>
      </c>
      <c r="M679" s="17">
        <f t="shared" si="106"/>
        <v>5.0215208034434244E-3</v>
      </c>
      <c r="N679" s="17">
        <f t="shared" si="107"/>
        <v>4.3505516140303069E-3</v>
      </c>
      <c r="O679" s="6"/>
      <c r="P679" s="6">
        <f t="shared" si="102"/>
        <v>0</v>
      </c>
      <c r="Q679" s="6">
        <f t="shared" si="103"/>
        <v>0</v>
      </c>
      <c r="R679" s="6">
        <v>3244.45</v>
      </c>
      <c r="S679" s="6">
        <v>3730.92</v>
      </c>
      <c r="T679" s="19" t="e">
        <f t="shared" si="108"/>
        <v>#DIV/0!</v>
      </c>
      <c r="U679" s="19">
        <f t="shared" si="109"/>
        <v>4.1691002118193765E-3</v>
      </c>
    </row>
    <row r="680" spans="1:21">
      <c r="A680" s="4">
        <v>41695</v>
      </c>
      <c r="B680" s="5">
        <v>11.55</v>
      </c>
      <c r="C680" s="5">
        <v>11.47</v>
      </c>
      <c r="D680" s="5">
        <v>6165.72</v>
      </c>
      <c r="E680" s="5">
        <v>6824.21</v>
      </c>
      <c r="F680" s="10">
        <f t="shared" si="104"/>
        <v>2.622377622377714E-3</v>
      </c>
      <c r="G680" s="10">
        <f t="shared" si="105"/>
        <v>2.1793499251765436E-3</v>
      </c>
      <c r="H680" s="6"/>
      <c r="I680" s="5">
        <v>14.07</v>
      </c>
      <c r="J680" s="5">
        <v>14.05</v>
      </c>
      <c r="K680" s="5">
        <v>6165.72</v>
      </c>
      <c r="L680" s="5">
        <v>6824.21</v>
      </c>
      <c r="M680" s="17">
        <f t="shared" si="106"/>
        <v>2.855103497501954E-3</v>
      </c>
      <c r="N680" s="17">
        <f t="shared" si="107"/>
        <v>2.1796690998989732E-3</v>
      </c>
      <c r="O680" s="6"/>
      <c r="P680" s="6">
        <f t="shared" si="102"/>
        <v>0</v>
      </c>
      <c r="Q680" s="6">
        <f t="shared" si="103"/>
        <v>0</v>
      </c>
      <c r="R680" s="6">
        <v>3258.55</v>
      </c>
      <c r="S680" s="6">
        <v>3747.14</v>
      </c>
      <c r="T680" s="19" t="e">
        <f t="shared" si="108"/>
        <v>#DIV/0!</v>
      </c>
      <c r="U680" s="19">
        <f t="shared" si="109"/>
        <v>4.3474531750882228E-3</v>
      </c>
    </row>
    <row r="681" spans="1:21">
      <c r="A681" s="4">
        <v>41696</v>
      </c>
      <c r="B681" s="5">
        <v>11.62</v>
      </c>
      <c r="C681" s="5">
        <v>11.53</v>
      </c>
      <c r="D681" s="5">
        <v>6195.89</v>
      </c>
      <c r="E681" s="5">
        <v>6857.61</v>
      </c>
      <c r="F681" s="10">
        <f t="shared" si="104"/>
        <v>5.2310374891018085E-3</v>
      </c>
      <c r="G681" s="10">
        <f t="shared" si="105"/>
        <v>4.8943394180425148E-3</v>
      </c>
      <c r="H681" s="6"/>
      <c r="I681" s="5">
        <v>14.15</v>
      </c>
      <c r="J681" s="5">
        <v>14.12</v>
      </c>
      <c r="K681" s="5">
        <v>6195.89</v>
      </c>
      <c r="L681" s="5">
        <v>6857.61</v>
      </c>
      <c r="M681" s="17">
        <f t="shared" si="106"/>
        <v>4.9822064056939119E-3</v>
      </c>
      <c r="N681" s="17">
        <f t="shared" si="107"/>
        <v>4.8931836022394481E-3</v>
      </c>
      <c r="O681" s="6"/>
      <c r="P681" s="6">
        <f t="shared" si="102"/>
        <v>0</v>
      </c>
      <c r="Q681" s="6">
        <f t="shared" si="103"/>
        <v>0</v>
      </c>
      <c r="R681" s="6">
        <v>3269.3</v>
      </c>
      <c r="S681" s="6">
        <v>3759.47</v>
      </c>
      <c r="T681" s="19" t="e">
        <f t="shared" si="108"/>
        <v>#DIV/0!</v>
      </c>
      <c r="U681" s="19">
        <f t="shared" si="109"/>
        <v>3.2905095619593094E-3</v>
      </c>
    </row>
    <row r="682" spans="1:21">
      <c r="A682" s="4">
        <v>41698</v>
      </c>
      <c r="B682" s="5">
        <v>11.69</v>
      </c>
      <c r="C682" s="5">
        <v>11.61</v>
      </c>
      <c r="D682" s="5">
        <v>6235.99</v>
      </c>
      <c r="E682" s="5">
        <v>6901.99</v>
      </c>
      <c r="F682" s="10">
        <f t="shared" si="104"/>
        <v>6.9384215091066181E-3</v>
      </c>
      <c r="G682" s="10">
        <f t="shared" si="105"/>
        <v>6.471642452691162E-3</v>
      </c>
      <c r="H682" s="6"/>
      <c r="I682" s="5">
        <v>14.22</v>
      </c>
      <c r="J682" s="5">
        <v>14.19</v>
      </c>
      <c r="K682" s="5">
        <v>6235.99</v>
      </c>
      <c r="L682" s="5">
        <v>6901.99</v>
      </c>
      <c r="M682" s="17">
        <f t="shared" si="106"/>
        <v>4.9575070821530343E-3</v>
      </c>
      <c r="N682" s="17">
        <f t="shared" si="107"/>
        <v>6.4720322665507979E-3</v>
      </c>
      <c r="O682" s="6"/>
      <c r="P682" s="6">
        <f t="shared" si="102"/>
        <v>0</v>
      </c>
      <c r="Q682" s="6">
        <f t="shared" si="103"/>
        <v>0</v>
      </c>
      <c r="R682" s="6">
        <v>3276.6</v>
      </c>
      <c r="S682" s="6">
        <v>3767.9</v>
      </c>
      <c r="T682" s="19" t="e">
        <f t="shared" si="108"/>
        <v>#DIV/0!</v>
      </c>
      <c r="U682" s="19">
        <f t="shared" si="109"/>
        <v>2.2423373507436395E-3</v>
      </c>
    </row>
    <row r="683" spans="1:21">
      <c r="A683" s="4">
        <v>41701</v>
      </c>
      <c r="B683" s="5">
        <v>11.57</v>
      </c>
      <c r="C683" s="5">
        <v>11.48</v>
      </c>
      <c r="D683" s="5">
        <v>6187.55</v>
      </c>
      <c r="E683" s="5">
        <v>6848.38</v>
      </c>
      <c r="F683" s="10">
        <f t="shared" si="104"/>
        <v>-1.1197243755383224E-2</v>
      </c>
      <c r="G683" s="10">
        <f t="shared" si="105"/>
        <v>-7.7673250758114598E-3</v>
      </c>
      <c r="H683" s="6"/>
      <c r="I683" s="5">
        <v>14.1</v>
      </c>
      <c r="J683" s="5">
        <v>14.07</v>
      </c>
      <c r="K683" s="5">
        <v>6187.55</v>
      </c>
      <c r="L683" s="5">
        <v>6848.38</v>
      </c>
      <c r="M683" s="17">
        <f t="shared" si="106"/>
        <v>-8.4566596194503019E-3</v>
      </c>
      <c r="N683" s="17">
        <f t="shared" si="107"/>
        <v>-7.7678123281146316E-3</v>
      </c>
      <c r="O683" s="6"/>
      <c r="P683" s="6">
        <f t="shared" si="102"/>
        <v>0</v>
      </c>
      <c r="Q683" s="6">
        <f t="shared" si="103"/>
        <v>0</v>
      </c>
      <c r="R683" s="6">
        <v>3269.6</v>
      </c>
      <c r="S683" s="6">
        <v>3759.83</v>
      </c>
      <c r="T683" s="19" t="e">
        <f t="shared" si="108"/>
        <v>#DIV/0!</v>
      </c>
      <c r="U683" s="19">
        <f t="shared" si="109"/>
        <v>-2.1417765864274463E-3</v>
      </c>
    </row>
    <row r="684" spans="1:21">
      <c r="A684" s="4">
        <v>41702</v>
      </c>
      <c r="B684" s="5">
        <v>11.68</v>
      </c>
      <c r="C684" s="5">
        <v>11.59</v>
      </c>
      <c r="D684" s="5">
        <v>6267.23</v>
      </c>
      <c r="E684" s="5">
        <v>6937.38</v>
      </c>
      <c r="F684" s="10">
        <f t="shared" si="104"/>
        <v>9.5818815331010221E-3</v>
      </c>
      <c r="G684" s="10">
        <f t="shared" si="105"/>
        <v>1.2995774183091502E-2</v>
      </c>
      <c r="H684" s="6"/>
      <c r="I684" s="5">
        <v>14.22</v>
      </c>
      <c r="J684" s="5">
        <v>14.19</v>
      </c>
      <c r="K684" s="5">
        <v>6267.23</v>
      </c>
      <c r="L684" s="5">
        <v>6937.38</v>
      </c>
      <c r="M684" s="17">
        <f t="shared" si="106"/>
        <v>8.5287846481876262E-3</v>
      </c>
      <c r="N684" s="17">
        <f t="shared" si="107"/>
        <v>1.2877471697198217E-2</v>
      </c>
      <c r="O684" s="6"/>
      <c r="P684" s="6">
        <f t="shared" si="102"/>
        <v>0</v>
      </c>
      <c r="Q684" s="6">
        <f t="shared" si="103"/>
        <v>0</v>
      </c>
      <c r="R684" s="6">
        <v>3313.75</v>
      </c>
      <c r="S684" s="6">
        <v>3810.6</v>
      </c>
      <c r="T684" s="19" t="e">
        <f t="shared" si="108"/>
        <v>#DIV/0!</v>
      </c>
      <c r="U684" s="19">
        <f t="shared" si="109"/>
        <v>1.3503270094658459E-2</v>
      </c>
    </row>
    <row r="685" spans="1:21">
      <c r="A685" s="4">
        <v>41703</v>
      </c>
      <c r="B685" s="5">
        <v>11.73</v>
      </c>
      <c r="C685" s="5">
        <v>11.64</v>
      </c>
      <c r="D685" s="5">
        <v>6295.76</v>
      </c>
      <c r="E685" s="5">
        <v>6968.97</v>
      </c>
      <c r="F685" s="10">
        <f t="shared" si="104"/>
        <v>4.3140638481449223E-3</v>
      </c>
      <c r="G685" s="10">
        <f t="shared" si="105"/>
        <v>4.553592278352836E-3</v>
      </c>
      <c r="H685" s="6"/>
      <c r="I685" s="5">
        <v>14.3</v>
      </c>
      <c r="J685" s="5">
        <v>14.27</v>
      </c>
      <c r="K685" s="5">
        <v>6295.76</v>
      </c>
      <c r="L685" s="5">
        <v>6968.97</v>
      </c>
      <c r="M685" s="17">
        <f t="shared" si="106"/>
        <v>5.6377730796335346E-3</v>
      </c>
      <c r="N685" s="17">
        <f t="shared" si="107"/>
        <v>4.5522503562180905E-3</v>
      </c>
      <c r="O685" s="6"/>
      <c r="P685" s="6">
        <f t="shared" si="102"/>
        <v>0</v>
      </c>
      <c r="Q685" s="6">
        <f t="shared" si="103"/>
        <v>0</v>
      </c>
      <c r="R685" s="6">
        <v>3348.5</v>
      </c>
      <c r="S685" s="6">
        <v>3850.58</v>
      </c>
      <c r="T685" s="19" t="e">
        <f t="shared" si="108"/>
        <v>#DIV/0!</v>
      </c>
      <c r="U685" s="19">
        <f t="shared" si="109"/>
        <v>1.0491786070435216E-2</v>
      </c>
    </row>
    <row r="686" spans="1:21">
      <c r="A686" s="4">
        <v>41704</v>
      </c>
      <c r="B686" s="5">
        <v>11.86</v>
      </c>
      <c r="C686" s="5">
        <v>11.77</v>
      </c>
      <c r="D686" s="5">
        <v>6375.86</v>
      </c>
      <c r="E686" s="5">
        <v>7057.63</v>
      </c>
      <c r="F686" s="10">
        <f t="shared" si="104"/>
        <v>1.1168384879725046E-2</v>
      </c>
      <c r="G686" s="10">
        <f t="shared" si="105"/>
        <v>1.2722109580038277E-2</v>
      </c>
      <c r="H686" s="6"/>
      <c r="I686" s="5">
        <v>14.47</v>
      </c>
      <c r="J686" s="5">
        <v>14.44</v>
      </c>
      <c r="K686" s="5">
        <v>6375.86</v>
      </c>
      <c r="L686" s="5">
        <v>7057.63</v>
      </c>
      <c r="M686" s="17">
        <f t="shared" si="106"/>
        <v>1.1913104414856379E-2</v>
      </c>
      <c r="N686" s="17">
        <f t="shared" si="107"/>
        <v>1.2722848393204256E-2</v>
      </c>
      <c r="O686" s="6"/>
      <c r="P686" s="6">
        <f t="shared" si="102"/>
        <v>0</v>
      </c>
      <c r="Q686" s="6">
        <f t="shared" si="103"/>
        <v>0</v>
      </c>
      <c r="R686" s="6">
        <v>3412.95</v>
      </c>
      <c r="S686" s="6">
        <v>3924.67</v>
      </c>
      <c r="T686" s="19" t="e">
        <f t="shared" si="108"/>
        <v>#DIV/0!</v>
      </c>
      <c r="U686" s="19">
        <f t="shared" si="109"/>
        <v>1.9241257161258796E-2</v>
      </c>
    </row>
    <row r="687" spans="1:21">
      <c r="A687" s="4">
        <v>41705</v>
      </c>
      <c r="B687" s="5">
        <v>12</v>
      </c>
      <c r="C687" s="5">
        <v>11.91</v>
      </c>
      <c r="D687" s="5">
        <v>6490.62</v>
      </c>
      <c r="E687" s="5">
        <v>7184.67</v>
      </c>
      <c r="F687" s="10">
        <f t="shared" si="104"/>
        <v>1.1894647408666081E-2</v>
      </c>
      <c r="G687" s="10">
        <f t="shared" si="105"/>
        <v>1.8000376897060244E-2</v>
      </c>
      <c r="H687" s="6"/>
      <c r="I687" s="5">
        <v>14.62</v>
      </c>
      <c r="J687" s="5">
        <v>14.59</v>
      </c>
      <c r="K687" s="5">
        <v>6490.62</v>
      </c>
      <c r="L687" s="5">
        <v>7184.67</v>
      </c>
      <c r="M687" s="17">
        <f t="shared" si="106"/>
        <v>1.0387811634348987E-2</v>
      </c>
      <c r="N687" s="17">
        <f t="shared" si="107"/>
        <v>1.7999140508104139E-2</v>
      </c>
      <c r="O687" s="6"/>
      <c r="P687" s="6">
        <f t="shared" si="102"/>
        <v>0</v>
      </c>
      <c r="Q687" s="6">
        <f t="shared" si="103"/>
        <v>0</v>
      </c>
      <c r="R687" s="6">
        <v>3427.15</v>
      </c>
      <c r="S687" s="6">
        <v>3941</v>
      </c>
      <c r="T687" s="19" t="e">
        <f t="shared" si="108"/>
        <v>#DIV/0!</v>
      </c>
      <c r="U687" s="19">
        <f t="shared" si="109"/>
        <v>4.1608593843558417E-3</v>
      </c>
    </row>
    <row r="688" spans="1:21">
      <c r="A688" s="4">
        <v>41708</v>
      </c>
      <c r="B688" s="5">
        <v>12</v>
      </c>
      <c r="C688" s="5">
        <v>11.91</v>
      </c>
      <c r="D688" s="5">
        <v>6508.14</v>
      </c>
      <c r="E688" s="5">
        <v>7204.05</v>
      </c>
      <c r="F688" s="10">
        <f t="shared" si="104"/>
        <v>0</v>
      </c>
      <c r="G688" s="10">
        <f t="shared" si="105"/>
        <v>2.6974099019161368E-3</v>
      </c>
      <c r="H688" s="6"/>
      <c r="I688" s="5">
        <v>14.62</v>
      </c>
      <c r="J688" s="5">
        <v>14.59</v>
      </c>
      <c r="K688" s="5">
        <v>6508.14</v>
      </c>
      <c r="L688" s="5">
        <v>7204.05</v>
      </c>
      <c r="M688" s="17">
        <f t="shared" si="106"/>
        <v>0</v>
      </c>
      <c r="N688" s="17">
        <f t="shared" si="107"/>
        <v>2.6992798838940679E-3</v>
      </c>
      <c r="O688" s="6"/>
      <c r="P688" s="6">
        <f t="shared" si="102"/>
        <v>0</v>
      </c>
      <c r="Q688" s="6">
        <f t="shared" si="103"/>
        <v>0</v>
      </c>
      <c r="R688" s="6">
        <v>3444.15</v>
      </c>
      <c r="S688" s="6">
        <v>3960.55</v>
      </c>
      <c r="T688" s="19" t="e">
        <f t="shared" si="108"/>
        <v>#DIV/0!</v>
      </c>
      <c r="U688" s="19">
        <f t="shared" si="109"/>
        <v>4.9606698807409533E-3</v>
      </c>
    </row>
    <row r="689" spans="1:21">
      <c r="A689" s="4">
        <v>41709</v>
      </c>
      <c r="B689" s="5">
        <v>11.96</v>
      </c>
      <c r="C689" s="5">
        <v>11.87</v>
      </c>
      <c r="D689" s="5">
        <v>6480.93</v>
      </c>
      <c r="E689" s="5">
        <v>7175.31</v>
      </c>
      <c r="F689" s="10">
        <f t="shared" si="104"/>
        <v>-3.3585222502099388E-3</v>
      </c>
      <c r="G689" s="10">
        <f t="shared" si="105"/>
        <v>-3.9894226164448598E-3</v>
      </c>
      <c r="H689" s="6"/>
      <c r="I689" s="5">
        <v>14.6</v>
      </c>
      <c r="J689" s="5">
        <v>14.57</v>
      </c>
      <c r="K689" s="5">
        <v>6480.93</v>
      </c>
      <c r="L689" s="5">
        <v>7175.31</v>
      </c>
      <c r="M689" s="17">
        <f t="shared" si="106"/>
        <v>-1.3708019191226439E-3</v>
      </c>
      <c r="N689" s="17">
        <f t="shared" si="107"/>
        <v>-4.1809180503185051E-3</v>
      </c>
      <c r="O689" s="6"/>
      <c r="P689" s="6">
        <f t="shared" si="102"/>
        <v>0</v>
      </c>
      <c r="Q689" s="6">
        <f t="shared" si="103"/>
        <v>0</v>
      </c>
      <c r="R689" s="6">
        <v>3451.55</v>
      </c>
      <c r="S689" s="6">
        <v>3969.05</v>
      </c>
      <c r="T689" s="19" t="e">
        <f t="shared" si="108"/>
        <v>#DIV/0!</v>
      </c>
      <c r="U689" s="19">
        <f t="shared" si="109"/>
        <v>2.1461665677746655E-3</v>
      </c>
    </row>
    <row r="690" spans="1:21">
      <c r="A690" s="4">
        <v>41710</v>
      </c>
      <c r="B690" s="5">
        <v>11.98</v>
      </c>
      <c r="C690" s="5">
        <v>11.9</v>
      </c>
      <c r="D690" s="5">
        <v>6484.33</v>
      </c>
      <c r="E690" s="5">
        <v>7179.07</v>
      </c>
      <c r="F690" s="10">
        <f t="shared" si="104"/>
        <v>2.5273799494525129E-3</v>
      </c>
      <c r="G690" s="10">
        <f t="shared" si="105"/>
        <v>5.2401917129696329E-4</v>
      </c>
      <c r="H690" s="6"/>
      <c r="I690" s="5">
        <v>14.64</v>
      </c>
      <c r="J690" s="5">
        <v>14.61</v>
      </c>
      <c r="K690" s="5">
        <v>6484.33</v>
      </c>
      <c r="L690" s="5">
        <v>7179.07</v>
      </c>
      <c r="M690" s="17">
        <f t="shared" si="106"/>
        <v>2.7453671928618917E-3</v>
      </c>
      <c r="N690" s="17">
        <f t="shared" si="107"/>
        <v>5.2461606590403775E-4</v>
      </c>
      <c r="O690" s="6"/>
      <c r="P690" s="6">
        <f t="shared" si="102"/>
        <v>0</v>
      </c>
      <c r="Q690" s="6">
        <f t="shared" si="103"/>
        <v>0</v>
      </c>
      <c r="R690" s="6">
        <v>3445.15</v>
      </c>
      <c r="S690" s="6">
        <v>3961.73</v>
      </c>
      <c r="T690" s="19" t="e">
        <f t="shared" si="108"/>
        <v>#DIV/0!</v>
      </c>
      <c r="U690" s="19">
        <f t="shared" si="109"/>
        <v>-1.844270039430107E-3</v>
      </c>
    </row>
    <row r="691" spans="1:21">
      <c r="A691" s="4">
        <v>41711</v>
      </c>
      <c r="B691" s="5">
        <v>11.93</v>
      </c>
      <c r="C691" s="5">
        <v>11.84</v>
      </c>
      <c r="D691" s="5">
        <v>6459.68</v>
      </c>
      <c r="E691" s="5">
        <v>7151.78</v>
      </c>
      <c r="F691" s="10">
        <f t="shared" si="104"/>
        <v>-5.0420168067227822E-3</v>
      </c>
      <c r="G691" s="10">
        <f t="shared" si="105"/>
        <v>-3.8013280271678163E-3</v>
      </c>
      <c r="H691" s="6"/>
      <c r="I691" s="5">
        <v>14.56</v>
      </c>
      <c r="J691" s="5">
        <v>14.53</v>
      </c>
      <c r="K691" s="5">
        <v>6459.68</v>
      </c>
      <c r="L691" s="5">
        <v>7151.78</v>
      </c>
      <c r="M691" s="17">
        <f t="shared" si="106"/>
        <v>-5.4757015742642468E-3</v>
      </c>
      <c r="N691" s="17">
        <f t="shared" si="107"/>
        <v>-3.8014721644332727E-3</v>
      </c>
      <c r="O691" s="6"/>
      <c r="P691" s="6">
        <f t="shared" si="102"/>
        <v>0</v>
      </c>
      <c r="Q691" s="6">
        <f t="shared" si="103"/>
        <v>0</v>
      </c>
      <c r="R691" s="6">
        <v>3408</v>
      </c>
      <c r="S691" s="6">
        <v>3918.98</v>
      </c>
      <c r="T691" s="19" t="e">
        <f t="shared" si="108"/>
        <v>#DIV/0!</v>
      </c>
      <c r="U691" s="19">
        <f t="shared" si="109"/>
        <v>-1.0790740408861743E-2</v>
      </c>
    </row>
    <row r="692" spans="1:21">
      <c r="A692" s="4">
        <v>41712</v>
      </c>
      <c r="B692" s="5">
        <v>11.95</v>
      </c>
      <c r="C692" s="5">
        <v>11.86</v>
      </c>
      <c r="D692" s="5">
        <v>6467.39</v>
      </c>
      <c r="E692" s="5">
        <v>7160.33</v>
      </c>
      <c r="F692" s="10">
        <f t="shared" si="104"/>
        <v>1.6891891891892552E-3</v>
      </c>
      <c r="G692" s="10">
        <f t="shared" si="105"/>
        <v>1.1955065731887871E-3</v>
      </c>
      <c r="H692" s="6"/>
      <c r="I692" s="5">
        <v>14.59</v>
      </c>
      <c r="J692" s="5">
        <v>14.56</v>
      </c>
      <c r="K692" s="5">
        <v>6467.39</v>
      </c>
      <c r="L692" s="5">
        <v>7160.33</v>
      </c>
      <c r="M692" s="17">
        <f t="shared" si="106"/>
        <v>2.0646937370958351E-3</v>
      </c>
      <c r="N692" s="17">
        <f t="shared" si="107"/>
        <v>1.1935575756074623E-3</v>
      </c>
      <c r="O692" s="6"/>
      <c r="P692" s="6">
        <f t="shared" si="102"/>
        <v>0</v>
      </c>
      <c r="Q692" s="6">
        <f t="shared" si="103"/>
        <v>0</v>
      </c>
      <c r="R692" s="6">
        <v>3394.15</v>
      </c>
      <c r="S692" s="6">
        <v>3903.06</v>
      </c>
      <c r="T692" s="19" t="e">
        <f t="shared" si="108"/>
        <v>#DIV/0!</v>
      </c>
      <c r="U692" s="19">
        <f t="shared" si="109"/>
        <v>-4.0622815120261446E-3</v>
      </c>
    </row>
    <row r="693" spans="1:21">
      <c r="A693" s="4">
        <v>41716</v>
      </c>
      <c r="B693" s="5">
        <v>11.98</v>
      </c>
      <c r="C693" s="5">
        <v>11.89</v>
      </c>
      <c r="D693" s="5">
        <v>6490.98</v>
      </c>
      <c r="E693" s="5">
        <v>7186.43</v>
      </c>
      <c r="F693" s="10">
        <f t="shared" si="104"/>
        <v>2.5295109612142319E-3</v>
      </c>
      <c r="G693" s="10">
        <f t="shared" si="105"/>
        <v>3.6450833969943197E-3</v>
      </c>
      <c r="H693" s="6"/>
      <c r="I693" s="5">
        <v>14.65</v>
      </c>
      <c r="J693" s="5">
        <v>14.62</v>
      </c>
      <c r="K693" s="5">
        <v>6490.98</v>
      </c>
      <c r="L693" s="5">
        <v>7186.43</v>
      </c>
      <c r="M693" s="17">
        <f t="shared" si="106"/>
        <v>4.1208791208791062E-3</v>
      </c>
      <c r="N693" s="17">
        <f t="shared" si="107"/>
        <v>3.6475301474008237E-3</v>
      </c>
      <c r="O693" s="6"/>
      <c r="P693" s="6">
        <f t="shared" si="102"/>
        <v>0</v>
      </c>
      <c r="Q693" s="6">
        <f t="shared" si="103"/>
        <v>0</v>
      </c>
      <c r="R693" s="6">
        <v>3432.7</v>
      </c>
      <c r="S693" s="6">
        <v>3947.37</v>
      </c>
      <c r="T693" s="19" t="e">
        <f t="shared" si="108"/>
        <v>#DIV/0!</v>
      </c>
      <c r="U693" s="19">
        <f t="shared" si="109"/>
        <v>1.1352631012590209E-2</v>
      </c>
    </row>
    <row r="694" spans="1:21">
      <c r="A694" s="4">
        <v>41717</v>
      </c>
      <c r="B694" s="5">
        <v>11.98</v>
      </c>
      <c r="C694" s="5">
        <v>11.9</v>
      </c>
      <c r="D694" s="5">
        <v>6501.57</v>
      </c>
      <c r="E694" s="5">
        <v>7198.16</v>
      </c>
      <c r="F694" s="10">
        <f t="shared" si="104"/>
        <v>8.41042893187538E-4</v>
      </c>
      <c r="G694" s="10">
        <f t="shared" si="105"/>
        <v>1.6322429913044889E-3</v>
      </c>
      <c r="H694" s="6"/>
      <c r="I694" s="5">
        <v>14.64</v>
      </c>
      <c r="J694" s="5">
        <v>14.61</v>
      </c>
      <c r="K694" s="5">
        <v>6501.57</v>
      </c>
      <c r="L694" s="5">
        <v>7198.16</v>
      </c>
      <c r="M694" s="17">
        <f t="shared" si="106"/>
        <v>-6.8399452804379646E-4</v>
      </c>
      <c r="N694" s="17">
        <f t="shared" si="107"/>
        <v>1.6314947819897618E-3</v>
      </c>
      <c r="O694" s="6"/>
      <c r="P694" s="6">
        <f t="shared" si="102"/>
        <v>0</v>
      </c>
      <c r="Q694" s="6">
        <f t="shared" si="103"/>
        <v>0</v>
      </c>
      <c r="R694" s="6">
        <v>3445.2</v>
      </c>
      <c r="S694" s="6">
        <v>3961.75</v>
      </c>
      <c r="T694" s="19" t="e">
        <f t="shared" si="108"/>
        <v>#DIV/0!</v>
      </c>
      <c r="U694" s="19">
        <f t="shared" si="109"/>
        <v>3.6429318761606044E-3</v>
      </c>
    </row>
    <row r="695" spans="1:21">
      <c r="A695" s="4">
        <v>41718</v>
      </c>
      <c r="B695" s="5">
        <v>11.97</v>
      </c>
      <c r="C695" s="5">
        <v>11.88</v>
      </c>
      <c r="D695" s="5">
        <v>6460.83</v>
      </c>
      <c r="E695" s="5">
        <v>7153.06</v>
      </c>
      <c r="F695" s="10">
        <f t="shared" si="104"/>
        <v>-1.6806722689075571E-3</v>
      </c>
      <c r="G695" s="10">
        <f t="shared" si="105"/>
        <v>-6.2654900696843541E-3</v>
      </c>
      <c r="H695" s="6"/>
      <c r="I695" s="5">
        <v>14.61</v>
      </c>
      <c r="J695" s="5">
        <v>14.58</v>
      </c>
      <c r="K695" s="5">
        <v>6460.83</v>
      </c>
      <c r="L695" s="5">
        <v>7153.06</v>
      </c>
      <c r="M695" s="17">
        <f t="shared" si="106"/>
        <v>-2.0533880903490509E-3</v>
      </c>
      <c r="N695" s="17">
        <f t="shared" si="107"/>
        <v>-6.2661787845089689E-3</v>
      </c>
      <c r="O695" s="6"/>
      <c r="P695" s="6">
        <f t="shared" si="102"/>
        <v>0</v>
      </c>
      <c r="Q695" s="6">
        <f t="shared" si="103"/>
        <v>0</v>
      </c>
      <c r="R695" s="6">
        <v>3436.75</v>
      </c>
      <c r="S695" s="6">
        <v>3952.24</v>
      </c>
      <c r="T695" s="19" t="e">
        <f t="shared" si="108"/>
        <v>#DIV/0!</v>
      </c>
      <c r="U695" s="19">
        <f t="shared" si="109"/>
        <v>-2.4004543446709548E-3</v>
      </c>
    </row>
    <row r="696" spans="1:21">
      <c r="A696" s="4">
        <v>41719</v>
      </c>
      <c r="B696" s="5">
        <v>11.97</v>
      </c>
      <c r="C696" s="5">
        <v>11.89</v>
      </c>
      <c r="D696" s="5">
        <v>6471.36</v>
      </c>
      <c r="E696" s="5">
        <v>7164.72</v>
      </c>
      <c r="F696" s="10">
        <f t="shared" si="104"/>
        <v>8.4175084175086567E-4</v>
      </c>
      <c r="G696" s="10">
        <f t="shared" si="105"/>
        <v>1.630071605718264E-3</v>
      </c>
      <c r="H696" s="6"/>
      <c r="I696" s="5">
        <v>14.61</v>
      </c>
      <c r="J696" s="5">
        <v>14.58</v>
      </c>
      <c r="K696" s="5">
        <v>6471.36</v>
      </c>
      <c r="L696" s="5">
        <v>7164.72</v>
      </c>
      <c r="M696" s="17">
        <f t="shared" si="106"/>
        <v>0</v>
      </c>
      <c r="N696" s="17">
        <f t="shared" si="107"/>
        <v>1.629821555434896E-3</v>
      </c>
      <c r="O696" s="6"/>
      <c r="P696" s="6">
        <f t="shared" si="102"/>
        <v>0</v>
      </c>
      <c r="Q696" s="6">
        <f t="shared" si="103"/>
        <v>0</v>
      </c>
      <c r="R696" s="6">
        <v>3471.95</v>
      </c>
      <c r="S696" s="6">
        <v>3992.7</v>
      </c>
      <c r="T696" s="19" t="e">
        <f t="shared" si="108"/>
        <v>#DIV/0!</v>
      </c>
      <c r="U696" s="19">
        <f t="shared" si="109"/>
        <v>1.023723255672726E-2</v>
      </c>
    </row>
    <row r="697" spans="1:21">
      <c r="A697" s="4">
        <v>41720</v>
      </c>
      <c r="B697" s="5">
        <f t="shared" ref="B697:D697" si="110">B696</f>
        <v>11.97</v>
      </c>
      <c r="C697" s="5">
        <f t="shared" si="110"/>
        <v>11.89</v>
      </c>
      <c r="D697" s="5">
        <f t="shared" si="110"/>
        <v>6471.36</v>
      </c>
      <c r="E697" s="5">
        <v>7171.34</v>
      </c>
      <c r="F697" s="10">
        <f t="shared" si="104"/>
        <v>0</v>
      </c>
      <c r="G697" s="10">
        <f t="shared" si="105"/>
        <v>9.239719067877239E-4</v>
      </c>
      <c r="H697" s="6"/>
      <c r="I697" s="5">
        <f t="shared" ref="I697:K697" si="111">I696</f>
        <v>14.61</v>
      </c>
      <c r="J697" s="5">
        <f t="shared" si="111"/>
        <v>14.58</v>
      </c>
      <c r="K697" s="5">
        <f t="shared" si="111"/>
        <v>6471.36</v>
      </c>
      <c r="L697" s="5">
        <v>7171.34</v>
      </c>
      <c r="M697" s="17">
        <f t="shared" si="106"/>
        <v>0</v>
      </c>
      <c r="N697" s="17">
        <f t="shared" si="107"/>
        <v>0</v>
      </c>
      <c r="O697" s="6"/>
      <c r="P697" s="6">
        <f t="shared" ref="P697:R697" si="112">P696</f>
        <v>0</v>
      </c>
      <c r="Q697" s="6">
        <f t="shared" si="112"/>
        <v>0</v>
      </c>
      <c r="R697" s="6">
        <f t="shared" si="112"/>
        <v>3471.95</v>
      </c>
      <c r="S697" s="6">
        <v>4012.15</v>
      </c>
      <c r="T697" s="19" t="e">
        <f t="shared" si="108"/>
        <v>#DIV/0!</v>
      </c>
      <c r="U697" s="19">
        <f t="shared" si="109"/>
        <v>4.8713902872743464E-3</v>
      </c>
    </row>
    <row r="698" spans="1:21">
      <c r="A698" s="4">
        <v>41722</v>
      </c>
      <c r="B698" s="5">
        <v>12.08</v>
      </c>
      <c r="C698" s="5">
        <v>11.99</v>
      </c>
      <c r="D698" s="5">
        <v>6558.22</v>
      </c>
      <c r="E698" s="5">
        <v>7261.38</v>
      </c>
      <c r="F698" s="10">
        <f t="shared" si="104"/>
        <v>8.410428931875602E-3</v>
      </c>
      <c r="G698" s="10">
        <f t="shared" si="105"/>
        <v>1.2555533554398535E-2</v>
      </c>
      <c r="H698" s="6"/>
      <c r="I698" s="5">
        <v>14.73</v>
      </c>
      <c r="J698" s="5">
        <v>14.7</v>
      </c>
      <c r="K698" s="5">
        <v>6558.22</v>
      </c>
      <c r="L698" s="5">
        <v>7261.38</v>
      </c>
      <c r="M698" s="17">
        <f t="shared" si="106"/>
        <v>8.2304526748970819E-3</v>
      </c>
      <c r="N698" s="17">
        <f t="shared" si="107"/>
        <v>1.3422217277357484E-2</v>
      </c>
      <c r="O698" s="6"/>
      <c r="P698" s="6">
        <f t="shared" ref="P698:P729" si="113">P697</f>
        <v>0</v>
      </c>
      <c r="Q698" s="6">
        <f t="shared" ref="Q698:Q729" si="114">Q697</f>
        <v>0</v>
      </c>
      <c r="R698" s="6">
        <v>3498.6</v>
      </c>
      <c r="S698" s="6">
        <v>4023.39</v>
      </c>
      <c r="T698" s="19" t="e">
        <f t="shared" si="108"/>
        <v>#DIV/0!</v>
      </c>
      <c r="U698" s="19">
        <f t="shared" si="109"/>
        <v>2.8014904726891832E-3</v>
      </c>
    </row>
    <row r="699" spans="1:21">
      <c r="A699" s="4">
        <v>41723</v>
      </c>
      <c r="B699" s="5">
        <v>12.09</v>
      </c>
      <c r="C699" s="5">
        <v>12</v>
      </c>
      <c r="D699" s="5">
        <v>6566.14</v>
      </c>
      <c r="E699" s="5">
        <v>7270.15</v>
      </c>
      <c r="F699" s="10">
        <f t="shared" si="104"/>
        <v>8.3402835696411159E-4</v>
      </c>
      <c r="G699" s="10">
        <f t="shared" si="105"/>
        <v>1.2077594066139952E-3</v>
      </c>
      <c r="H699" s="6"/>
      <c r="I699" s="5">
        <v>14.75</v>
      </c>
      <c r="J699" s="5">
        <v>14.72</v>
      </c>
      <c r="K699" s="5">
        <v>6566.14</v>
      </c>
      <c r="L699" s="5">
        <v>7270.15</v>
      </c>
      <c r="M699" s="17">
        <f t="shared" si="106"/>
        <v>1.3605442176871652E-3</v>
      </c>
      <c r="N699" s="17">
        <f t="shared" si="107"/>
        <v>1.207644757266424E-3</v>
      </c>
      <c r="O699" s="6"/>
      <c r="P699" s="6">
        <f t="shared" si="113"/>
        <v>0</v>
      </c>
      <c r="Q699" s="6">
        <f t="shared" si="114"/>
        <v>0</v>
      </c>
      <c r="R699" s="6">
        <v>3516.4</v>
      </c>
      <c r="S699" s="6">
        <v>4043.85</v>
      </c>
      <c r="T699" s="19" t="e">
        <f t="shared" si="108"/>
        <v>#DIV/0!</v>
      </c>
      <c r="U699" s="19">
        <f t="shared" si="109"/>
        <v>5.0852639192322524E-3</v>
      </c>
    </row>
    <row r="700" spans="1:21">
      <c r="A700" s="4">
        <v>41724</v>
      </c>
      <c r="B700" s="5">
        <v>12.13</v>
      </c>
      <c r="C700" s="5">
        <v>12.04</v>
      </c>
      <c r="D700" s="5">
        <v>6577.68</v>
      </c>
      <c r="E700" s="5">
        <v>7282.92</v>
      </c>
      <c r="F700" s="10">
        <f t="shared" si="104"/>
        <v>3.3333333333331883E-3</v>
      </c>
      <c r="G700" s="10">
        <f t="shared" si="105"/>
        <v>1.7564974587869209E-3</v>
      </c>
      <c r="H700" s="6"/>
      <c r="I700" s="5">
        <v>14.77</v>
      </c>
      <c r="J700" s="5">
        <v>14.74</v>
      </c>
      <c r="K700" s="5">
        <v>6577.68</v>
      </c>
      <c r="L700" s="5">
        <v>7282.92</v>
      </c>
      <c r="M700" s="17">
        <f t="shared" si="106"/>
        <v>1.3586956521738358E-3</v>
      </c>
      <c r="N700" s="17">
        <f t="shared" si="107"/>
        <v>1.7575013630535263E-3</v>
      </c>
      <c r="O700" s="6"/>
      <c r="P700" s="6">
        <f t="shared" si="113"/>
        <v>0</v>
      </c>
      <c r="Q700" s="6">
        <f t="shared" si="114"/>
        <v>0</v>
      </c>
      <c r="R700" s="6">
        <v>3529.75</v>
      </c>
      <c r="S700" s="6">
        <v>4059.18</v>
      </c>
      <c r="T700" s="19" t="e">
        <f t="shared" si="108"/>
        <v>#DIV/0!</v>
      </c>
      <c r="U700" s="19">
        <f t="shared" si="109"/>
        <v>3.7909418005117601E-3</v>
      </c>
    </row>
    <row r="701" spans="1:21">
      <c r="A701" s="4">
        <v>41725</v>
      </c>
      <c r="B701" s="5">
        <v>12.21</v>
      </c>
      <c r="C701" s="5">
        <v>12.12</v>
      </c>
      <c r="D701" s="5">
        <v>6618.1</v>
      </c>
      <c r="E701" s="5">
        <v>7330.15</v>
      </c>
      <c r="F701" s="10">
        <f t="shared" si="104"/>
        <v>6.6445182724252927E-3</v>
      </c>
      <c r="G701" s="10">
        <f t="shared" si="105"/>
        <v>6.4850362217352409E-3</v>
      </c>
      <c r="H701" s="6"/>
      <c r="I701" s="5">
        <v>14.85</v>
      </c>
      <c r="J701" s="5">
        <v>14.82</v>
      </c>
      <c r="K701" s="5">
        <v>6618.1</v>
      </c>
      <c r="L701" s="5">
        <v>7330.15</v>
      </c>
      <c r="M701" s="17">
        <f t="shared" si="106"/>
        <v>5.4274084124830146E-3</v>
      </c>
      <c r="N701" s="17">
        <f t="shared" si="107"/>
        <v>6.145023777380576E-3</v>
      </c>
      <c r="O701" s="6"/>
      <c r="P701" s="6">
        <f t="shared" si="113"/>
        <v>0</v>
      </c>
      <c r="Q701" s="6">
        <f t="shared" si="114"/>
        <v>0</v>
      </c>
      <c r="R701" s="6">
        <v>3557.4</v>
      </c>
      <c r="S701" s="6">
        <v>4092.03</v>
      </c>
      <c r="T701" s="19" t="e">
        <f t="shared" si="108"/>
        <v>#DIV/0!</v>
      </c>
      <c r="U701" s="19">
        <f t="shared" si="109"/>
        <v>8.0927675047670622E-3</v>
      </c>
    </row>
    <row r="702" spans="1:21">
      <c r="A702" s="4">
        <v>41726</v>
      </c>
      <c r="B702" s="5">
        <v>12.32</v>
      </c>
      <c r="C702" s="5">
        <v>12.23</v>
      </c>
      <c r="D702" s="5">
        <v>6683.83</v>
      </c>
      <c r="E702" s="5">
        <v>7402.96</v>
      </c>
      <c r="F702" s="10">
        <f t="shared" si="104"/>
        <v>9.075907590759158E-3</v>
      </c>
      <c r="G702" s="10">
        <f t="shared" si="105"/>
        <v>9.9329481661358798E-3</v>
      </c>
      <c r="H702" s="6"/>
      <c r="I702" s="5">
        <v>14.98</v>
      </c>
      <c r="J702" s="5">
        <v>14.95</v>
      </c>
      <c r="K702" s="5">
        <v>6683.83</v>
      </c>
      <c r="L702" s="5">
        <v>7402.96</v>
      </c>
      <c r="M702" s="17">
        <f t="shared" si="106"/>
        <v>8.7719298245614308E-3</v>
      </c>
      <c r="N702" s="17">
        <f t="shared" si="107"/>
        <v>9.9318535531345287E-3</v>
      </c>
      <c r="O702" s="6"/>
      <c r="P702" s="6">
        <f t="shared" si="113"/>
        <v>0</v>
      </c>
      <c r="Q702" s="6">
        <f t="shared" si="114"/>
        <v>0</v>
      </c>
      <c r="R702" s="6">
        <v>3631.35</v>
      </c>
      <c r="S702" s="6">
        <v>4177.08</v>
      </c>
      <c r="T702" s="19" t="e">
        <f t="shared" si="108"/>
        <v>#DIV/0!</v>
      </c>
      <c r="U702" s="19">
        <f t="shared" si="109"/>
        <v>2.0784305100402412E-2</v>
      </c>
    </row>
    <row r="703" spans="1:21">
      <c r="A703" s="4">
        <v>41729</v>
      </c>
      <c r="B703" s="5">
        <v>12.36</v>
      </c>
      <c r="C703" s="5">
        <v>12.26</v>
      </c>
      <c r="D703" s="5">
        <v>6707.28</v>
      </c>
      <c r="E703" s="5">
        <v>7428.93</v>
      </c>
      <c r="F703" s="10">
        <f t="shared" si="104"/>
        <v>2.4529844644316512E-3</v>
      </c>
      <c r="G703" s="10">
        <f t="shared" si="105"/>
        <v>3.5080562369647073E-3</v>
      </c>
      <c r="H703" s="6"/>
      <c r="I703" s="5">
        <v>15.02</v>
      </c>
      <c r="J703" s="5">
        <v>14.99</v>
      </c>
      <c r="K703" s="5">
        <v>6707.28</v>
      </c>
      <c r="L703" s="5">
        <v>7428.93</v>
      </c>
      <c r="M703" s="17">
        <f t="shared" si="106"/>
        <v>2.6755852842810235E-3</v>
      </c>
      <c r="N703" s="17">
        <f t="shared" si="107"/>
        <v>3.508467450548558E-3</v>
      </c>
      <c r="O703" s="6"/>
      <c r="P703" s="6">
        <f t="shared" si="113"/>
        <v>0</v>
      </c>
      <c r="Q703" s="6">
        <f t="shared" si="114"/>
        <v>0</v>
      </c>
      <c r="R703" s="6">
        <v>3692.95</v>
      </c>
      <c r="S703" s="6">
        <v>4247.93</v>
      </c>
      <c r="T703" s="19" t="e">
        <f t="shared" si="108"/>
        <v>#DIV/0!</v>
      </c>
      <c r="U703" s="19">
        <f t="shared" si="109"/>
        <v>1.6961609545424139E-2</v>
      </c>
    </row>
    <row r="704" spans="1:21">
      <c r="A704" s="4">
        <v>41730</v>
      </c>
      <c r="B704" s="5">
        <v>12.36</v>
      </c>
      <c r="C704" s="5">
        <v>12.27</v>
      </c>
      <c r="D704" s="5">
        <v>6719.82</v>
      </c>
      <c r="E704" s="5">
        <v>7442.99</v>
      </c>
      <c r="F704" s="10">
        <f t="shared" si="104"/>
        <v>8.1566068515503964E-4</v>
      </c>
      <c r="G704" s="10">
        <f t="shared" si="105"/>
        <v>1.8926009533000165E-3</v>
      </c>
      <c r="H704" s="6"/>
      <c r="I704" s="5">
        <v>15.02</v>
      </c>
      <c r="J704" s="5">
        <v>14.99</v>
      </c>
      <c r="K704" s="5">
        <v>6719.82</v>
      </c>
      <c r="L704" s="5">
        <v>7442.99</v>
      </c>
      <c r="M704" s="17">
        <f t="shared" si="106"/>
        <v>0</v>
      </c>
      <c r="N704" s="17">
        <f t="shared" si="107"/>
        <v>1.86961033384625E-3</v>
      </c>
      <c r="O704" s="6"/>
      <c r="P704" s="6">
        <f t="shared" si="113"/>
        <v>0</v>
      </c>
      <c r="Q704" s="6">
        <f t="shared" si="114"/>
        <v>0</v>
      </c>
      <c r="R704" s="6">
        <v>3706.6</v>
      </c>
      <c r="S704" s="6">
        <v>4263.6099999999997</v>
      </c>
      <c r="T704" s="19" t="e">
        <f t="shared" si="108"/>
        <v>#DIV/0!</v>
      </c>
      <c r="U704" s="19">
        <f t="shared" si="109"/>
        <v>3.6912096009114048E-3</v>
      </c>
    </row>
    <row r="705" spans="1:21">
      <c r="A705" s="4">
        <v>41731</v>
      </c>
      <c r="B705" s="5">
        <v>12.48</v>
      </c>
      <c r="C705" s="5">
        <v>12.38</v>
      </c>
      <c r="D705" s="5">
        <v>6761.96</v>
      </c>
      <c r="E705" s="5">
        <v>7489.67</v>
      </c>
      <c r="F705" s="10">
        <f t="shared" si="104"/>
        <v>8.9649551752242207E-3</v>
      </c>
      <c r="G705" s="10">
        <f t="shared" si="105"/>
        <v>6.2716730776206653E-3</v>
      </c>
      <c r="H705" s="6"/>
      <c r="I705" s="5">
        <v>15.16</v>
      </c>
      <c r="J705" s="5">
        <v>15.12</v>
      </c>
      <c r="K705" s="5">
        <v>6761.96</v>
      </c>
      <c r="L705" s="5">
        <v>7489.67</v>
      </c>
      <c r="M705" s="17">
        <f t="shared" si="106"/>
        <v>8.6724482988658202E-3</v>
      </c>
      <c r="N705" s="17">
        <f t="shared" si="107"/>
        <v>6.2710013065827575E-3</v>
      </c>
      <c r="O705" s="6"/>
      <c r="P705" s="6">
        <f t="shared" si="113"/>
        <v>0</v>
      </c>
      <c r="Q705" s="6">
        <f t="shared" si="114"/>
        <v>0</v>
      </c>
      <c r="R705" s="6">
        <v>3796.25</v>
      </c>
      <c r="S705" s="6">
        <v>4366.75</v>
      </c>
      <c r="T705" s="19" t="e">
        <f t="shared" si="108"/>
        <v>#DIV/0!</v>
      </c>
      <c r="U705" s="19">
        <f t="shared" si="109"/>
        <v>2.4190767917328326E-2</v>
      </c>
    </row>
    <row r="706" spans="1:21">
      <c r="A706" s="4">
        <v>41732</v>
      </c>
      <c r="B706" s="5">
        <v>12.43</v>
      </c>
      <c r="C706" s="5">
        <v>12.33</v>
      </c>
      <c r="D706" s="5">
        <v>6743.81</v>
      </c>
      <c r="E706" s="5">
        <v>7469.56</v>
      </c>
      <c r="F706" s="10">
        <f t="shared" si="104"/>
        <v>-4.0387722132472215E-3</v>
      </c>
      <c r="G706" s="10">
        <f t="shared" si="105"/>
        <v>-2.6850315167423755E-3</v>
      </c>
      <c r="H706" s="6"/>
      <c r="I706" s="5">
        <v>15.1</v>
      </c>
      <c r="J706" s="5">
        <v>15.07</v>
      </c>
      <c r="K706" s="5">
        <v>6743.81</v>
      </c>
      <c r="L706" s="5">
        <v>7469.56</v>
      </c>
      <c r="M706" s="17">
        <f t="shared" si="106"/>
        <v>-3.3068783068782581E-3</v>
      </c>
      <c r="N706" s="17">
        <f t="shared" si="107"/>
        <v>-2.6841330028570809E-3</v>
      </c>
      <c r="O706" s="6"/>
      <c r="P706" s="6">
        <f t="shared" si="113"/>
        <v>0</v>
      </c>
      <c r="Q706" s="6">
        <f t="shared" si="114"/>
        <v>0</v>
      </c>
      <c r="R706" s="6">
        <v>3790.85</v>
      </c>
      <c r="S706" s="6">
        <v>4360.5200000000004</v>
      </c>
      <c r="T706" s="19" t="e">
        <f t="shared" si="108"/>
        <v>#DIV/0!</v>
      </c>
      <c r="U706" s="19">
        <f t="shared" si="109"/>
        <v>-1.4266903303371548E-3</v>
      </c>
    </row>
    <row r="707" spans="1:21">
      <c r="A707" s="4">
        <v>41733</v>
      </c>
      <c r="B707" s="5">
        <v>12.36</v>
      </c>
      <c r="C707" s="5">
        <v>12.26</v>
      </c>
      <c r="D707" s="5">
        <v>6711.14</v>
      </c>
      <c r="E707" s="5">
        <v>7433.38</v>
      </c>
      <c r="F707" s="10">
        <f t="shared" si="104"/>
        <v>-5.6772100567721306E-3</v>
      </c>
      <c r="G707" s="10">
        <f t="shared" si="105"/>
        <v>-4.8436587965020594E-3</v>
      </c>
      <c r="H707" s="6"/>
      <c r="I707" s="5">
        <v>15.02</v>
      </c>
      <c r="J707" s="5">
        <v>14.99</v>
      </c>
      <c r="K707" s="5">
        <v>6711.14</v>
      </c>
      <c r="L707" s="5">
        <v>7433.38</v>
      </c>
      <c r="M707" s="17">
        <f t="shared" si="106"/>
        <v>-5.3085600530855537E-3</v>
      </c>
      <c r="N707" s="17">
        <f t="shared" si="107"/>
        <v>-4.8444425332268004E-3</v>
      </c>
      <c r="O707" s="6"/>
      <c r="P707" s="6">
        <f t="shared" si="113"/>
        <v>0</v>
      </c>
      <c r="Q707" s="6">
        <f t="shared" si="114"/>
        <v>0</v>
      </c>
      <c r="R707" s="6">
        <v>3836.8</v>
      </c>
      <c r="S707" s="6">
        <v>4413.38</v>
      </c>
      <c r="T707" s="19" t="e">
        <f t="shared" si="108"/>
        <v>#DIV/0!</v>
      </c>
      <c r="U707" s="19">
        <f t="shared" si="109"/>
        <v>1.2122407419298487E-2</v>
      </c>
    </row>
    <row r="708" spans="1:21">
      <c r="A708" s="4">
        <v>41736</v>
      </c>
      <c r="B708" s="5">
        <v>12.36</v>
      </c>
      <c r="C708" s="5">
        <v>12.26</v>
      </c>
      <c r="D708" s="5">
        <v>6710.86</v>
      </c>
      <c r="E708" s="5">
        <v>7433.07</v>
      </c>
      <c r="F708" s="10">
        <f t="shared" ref="F708:F771" si="115">C708/C707-1</f>
        <v>0</v>
      </c>
      <c r="G708" s="10">
        <f t="shared" ref="G708:G771" si="116">E708/E707-1</f>
        <v>-4.170377405710024E-5</v>
      </c>
      <c r="H708" s="6"/>
      <c r="I708" s="5">
        <v>15.02</v>
      </c>
      <c r="J708" s="5">
        <v>14.99</v>
      </c>
      <c r="K708" s="5">
        <v>6710.86</v>
      </c>
      <c r="L708" s="5">
        <v>7433.07</v>
      </c>
      <c r="M708" s="17">
        <f t="shared" ref="M708:M771" si="117">J708/J707-1</f>
        <v>0</v>
      </c>
      <c r="N708" s="17">
        <f t="shared" ref="N708:N771" si="118">K708/K707-1</f>
        <v>-4.1721674708172785E-5</v>
      </c>
      <c r="O708" s="6"/>
      <c r="P708" s="6">
        <f t="shared" si="113"/>
        <v>0</v>
      </c>
      <c r="Q708" s="6">
        <f t="shared" si="114"/>
        <v>0</v>
      </c>
      <c r="R708" s="6">
        <v>3839.05</v>
      </c>
      <c r="S708" s="6">
        <v>4416</v>
      </c>
      <c r="T708" s="19" t="e">
        <f t="shared" ref="T708:T771" si="119">Q708/Q707-1</f>
        <v>#DIV/0!</v>
      </c>
      <c r="U708" s="19">
        <f t="shared" ref="U708:U771" si="120">S708/S707-1</f>
        <v>5.9364931186522973E-4</v>
      </c>
    </row>
    <row r="709" spans="1:21">
      <c r="A709" s="4">
        <v>41738</v>
      </c>
      <c r="B709" s="5">
        <v>12.57</v>
      </c>
      <c r="C709" s="5">
        <v>12.47</v>
      </c>
      <c r="D709" s="5">
        <v>6813.42</v>
      </c>
      <c r="E709" s="5">
        <v>7546.66</v>
      </c>
      <c r="F709" s="10">
        <f t="shared" si="115"/>
        <v>1.71288743882545E-2</v>
      </c>
      <c r="G709" s="10">
        <f t="shared" si="116"/>
        <v>1.5281707289181989E-2</v>
      </c>
      <c r="H709" s="6"/>
      <c r="I709" s="5">
        <v>15.23</v>
      </c>
      <c r="J709" s="5">
        <v>15.19</v>
      </c>
      <c r="K709" s="5">
        <v>6813.42</v>
      </c>
      <c r="L709" s="5">
        <v>7546.66</v>
      </c>
      <c r="M709" s="17">
        <f t="shared" si="117"/>
        <v>1.3342228152101399E-2</v>
      </c>
      <c r="N709" s="17">
        <f t="shared" si="118"/>
        <v>1.5282691041088592E-2</v>
      </c>
      <c r="O709" s="6"/>
      <c r="P709" s="6">
        <f t="shared" si="113"/>
        <v>0</v>
      </c>
      <c r="Q709" s="6">
        <f t="shared" si="114"/>
        <v>0</v>
      </c>
      <c r="R709" s="6">
        <v>3932.4</v>
      </c>
      <c r="S709" s="6">
        <v>4523.45</v>
      </c>
      <c r="T709" s="19" t="e">
        <f t="shared" si="119"/>
        <v>#DIV/0!</v>
      </c>
      <c r="U709" s="19">
        <f t="shared" si="120"/>
        <v>2.4331974637681109E-2</v>
      </c>
    </row>
    <row r="710" spans="1:21">
      <c r="A710" s="4">
        <v>41739</v>
      </c>
      <c r="B710" s="5">
        <v>12.55</v>
      </c>
      <c r="C710" s="5">
        <v>12.45</v>
      </c>
      <c r="D710" s="5">
        <v>6830.86</v>
      </c>
      <c r="E710" s="5">
        <v>7565.97</v>
      </c>
      <c r="F710" s="10">
        <f t="shared" si="115"/>
        <v>-1.6038492381716951E-3</v>
      </c>
      <c r="G710" s="10">
        <f t="shared" si="116"/>
        <v>2.5587478434168087E-3</v>
      </c>
      <c r="H710" s="6"/>
      <c r="I710" s="5">
        <v>15.21</v>
      </c>
      <c r="J710" s="5">
        <v>15.18</v>
      </c>
      <c r="K710" s="5">
        <v>6830.86</v>
      </c>
      <c r="L710" s="5">
        <v>7565.97</v>
      </c>
      <c r="M710" s="17">
        <f t="shared" si="117"/>
        <v>-6.5832784726793658E-4</v>
      </c>
      <c r="N710" s="17">
        <f t="shared" si="118"/>
        <v>2.559654329250094E-3</v>
      </c>
      <c r="O710" s="6"/>
      <c r="P710" s="6">
        <f t="shared" si="113"/>
        <v>0</v>
      </c>
      <c r="Q710" s="6">
        <f t="shared" si="114"/>
        <v>0</v>
      </c>
      <c r="R710" s="6">
        <v>3968.55</v>
      </c>
      <c r="S710" s="6">
        <v>4565.07</v>
      </c>
      <c r="T710" s="19" t="e">
        <f t="shared" si="119"/>
        <v>#DIV/0!</v>
      </c>
      <c r="U710" s="19">
        <f t="shared" si="120"/>
        <v>9.2009417590555032E-3</v>
      </c>
    </row>
    <row r="711" spans="1:21">
      <c r="A711" s="4">
        <v>41740</v>
      </c>
      <c r="B711" s="5">
        <v>12.57</v>
      </c>
      <c r="C711" s="5">
        <v>12.47</v>
      </c>
      <c r="D711" s="5">
        <v>6807.28</v>
      </c>
      <c r="E711" s="5">
        <v>7539.86</v>
      </c>
      <c r="F711" s="10">
        <f t="shared" si="115"/>
        <v>1.6064257028114426E-3</v>
      </c>
      <c r="G711" s="10">
        <f t="shared" si="116"/>
        <v>-3.4509785262167858E-3</v>
      </c>
      <c r="H711" s="6"/>
      <c r="I711" s="5">
        <v>15.24</v>
      </c>
      <c r="J711" s="5">
        <v>15.2</v>
      </c>
      <c r="K711" s="5">
        <v>6807.28</v>
      </c>
      <c r="L711" s="5">
        <v>7539.86</v>
      </c>
      <c r="M711" s="17">
        <f t="shared" si="117"/>
        <v>1.3175230566535578E-3</v>
      </c>
      <c r="N711" s="17">
        <f t="shared" si="118"/>
        <v>-3.4519811561062319E-3</v>
      </c>
      <c r="O711" s="6"/>
      <c r="P711" s="6">
        <f t="shared" si="113"/>
        <v>0</v>
      </c>
      <c r="Q711" s="6">
        <f t="shared" si="114"/>
        <v>0</v>
      </c>
      <c r="R711" s="6">
        <v>4001.55</v>
      </c>
      <c r="S711" s="6">
        <v>4603</v>
      </c>
      <c r="T711" s="19" t="e">
        <f t="shared" si="119"/>
        <v>#DIV/0!</v>
      </c>
      <c r="U711" s="19">
        <f t="shared" si="120"/>
        <v>8.3087444442253577E-3</v>
      </c>
    </row>
    <row r="712" spans="1:21">
      <c r="A712" s="4">
        <v>41744</v>
      </c>
      <c r="B712" s="5">
        <v>12.49</v>
      </c>
      <c r="C712" s="5">
        <v>12.4</v>
      </c>
      <c r="D712" s="5">
        <v>6757.46</v>
      </c>
      <c r="E712" s="5">
        <v>7484.68</v>
      </c>
      <c r="F712" s="10">
        <f t="shared" si="115"/>
        <v>-5.6134723336006553E-3</v>
      </c>
      <c r="G712" s="10">
        <f t="shared" si="116"/>
        <v>-7.3184382733896269E-3</v>
      </c>
      <c r="H712" s="6"/>
      <c r="I712" s="5">
        <v>15.15</v>
      </c>
      <c r="J712" s="5">
        <v>15.12</v>
      </c>
      <c r="K712" s="5">
        <v>6757.46</v>
      </c>
      <c r="L712" s="5">
        <v>7484.68</v>
      </c>
      <c r="M712" s="17">
        <f t="shared" si="117"/>
        <v>-5.2631578947368585E-3</v>
      </c>
      <c r="N712" s="17">
        <f t="shared" si="118"/>
        <v>-7.31863534333832E-3</v>
      </c>
      <c r="O712" s="6"/>
      <c r="P712" s="6">
        <f t="shared" si="113"/>
        <v>0</v>
      </c>
      <c r="Q712" s="6">
        <f t="shared" si="114"/>
        <v>0</v>
      </c>
      <c r="R712" s="6">
        <v>3959.75</v>
      </c>
      <c r="S712" s="6">
        <v>4554.93</v>
      </c>
      <c r="T712" s="19" t="e">
        <f t="shared" si="119"/>
        <v>#DIV/0!</v>
      </c>
      <c r="U712" s="19">
        <f t="shared" si="120"/>
        <v>-1.0443189224418781E-2</v>
      </c>
    </row>
    <row r="713" spans="1:21">
      <c r="A713" s="4">
        <v>41745</v>
      </c>
      <c r="B713" s="5">
        <v>12.38</v>
      </c>
      <c r="C713" s="5">
        <v>12.28</v>
      </c>
      <c r="D713" s="5">
        <v>6696.14</v>
      </c>
      <c r="E713" s="5">
        <v>7416.76</v>
      </c>
      <c r="F713" s="10">
        <f t="shared" si="115"/>
        <v>-9.6774193548387899E-3</v>
      </c>
      <c r="G713" s="10">
        <f t="shared" si="116"/>
        <v>-9.0745362527189233E-3</v>
      </c>
      <c r="H713" s="6"/>
      <c r="I713" s="5">
        <v>15.03</v>
      </c>
      <c r="J713" s="5">
        <v>14.99</v>
      </c>
      <c r="K713" s="5">
        <v>6696.14</v>
      </c>
      <c r="L713" s="5">
        <v>7416.76</v>
      </c>
      <c r="M713" s="17">
        <f t="shared" si="117"/>
        <v>-8.5978835978834933E-3</v>
      </c>
      <c r="N713" s="17">
        <f t="shared" si="118"/>
        <v>-9.0744155348311262E-3</v>
      </c>
      <c r="O713" s="6"/>
      <c r="P713" s="6">
        <f t="shared" si="113"/>
        <v>0</v>
      </c>
      <c r="Q713" s="6">
        <f t="shared" si="114"/>
        <v>0</v>
      </c>
      <c r="R713" s="6">
        <v>3890.8</v>
      </c>
      <c r="S713" s="6">
        <v>4475.63</v>
      </c>
      <c r="T713" s="19" t="e">
        <f t="shared" si="119"/>
        <v>#DIV/0!</v>
      </c>
      <c r="U713" s="19">
        <f t="shared" si="120"/>
        <v>-1.7409707723280099E-2</v>
      </c>
    </row>
    <row r="714" spans="1:21">
      <c r="A714" s="4">
        <v>41746</v>
      </c>
      <c r="B714" s="5">
        <v>12.58</v>
      </c>
      <c r="C714" s="5">
        <v>12.48</v>
      </c>
      <c r="D714" s="5">
        <v>6800.1</v>
      </c>
      <c r="E714" s="5">
        <v>7531.91</v>
      </c>
      <c r="F714" s="10">
        <f t="shared" si="115"/>
        <v>1.6286644951140072E-2</v>
      </c>
      <c r="G714" s="10">
        <f t="shared" si="116"/>
        <v>1.5525647317696567E-2</v>
      </c>
      <c r="H714" s="6"/>
      <c r="I714" s="5">
        <v>15.24</v>
      </c>
      <c r="J714" s="5">
        <v>15.21</v>
      </c>
      <c r="K714" s="5">
        <v>6800.1</v>
      </c>
      <c r="L714" s="5">
        <v>7531.91</v>
      </c>
      <c r="M714" s="17">
        <f t="shared" si="117"/>
        <v>1.4676450967311627E-2</v>
      </c>
      <c r="N714" s="17">
        <f t="shared" si="118"/>
        <v>1.5525362372949214E-2</v>
      </c>
      <c r="O714" s="6"/>
      <c r="P714" s="6">
        <f t="shared" si="113"/>
        <v>0</v>
      </c>
      <c r="Q714" s="6">
        <f t="shared" si="114"/>
        <v>0</v>
      </c>
      <c r="R714" s="6">
        <v>3961</v>
      </c>
      <c r="S714" s="6">
        <v>4556.3999999999996</v>
      </c>
      <c r="T714" s="19" t="e">
        <f t="shared" si="119"/>
        <v>#DIV/0!</v>
      </c>
      <c r="U714" s="19">
        <f t="shared" si="120"/>
        <v>1.8046621369505411E-2</v>
      </c>
    </row>
    <row r="715" spans="1:21">
      <c r="A715" s="4">
        <v>41750</v>
      </c>
      <c r="B715" s="5">
        <v>12.67</v>
      </c>
      <c r="C715" s="5">
        <v>12.57</v>
      </c>
      <c r="D715" s="5">
        <v>6844.3</v>
      </c>
      <c r="E715" s="5">
        <v>7580.87</v>
      </c>
      <c r="F715" s="10">
        <f t="shared" si="115"/>
        <v>7.2115384615385469E-3</v>
      </c>
      <c r="G715" s="10">
        <f t="shared" si="116"/>
        <v>6.5003432064376643E-3</v>
      </c>
      <c r="H715" s="6"/>
      <c r="I715" s="5">
        <v>15.35</v>
      </c>
      <c r="J715" s="5">
        <v>15.31</v>
      </c>
      <c r="K715" s="5">
        <v>6844.3</v>
      </c>
      <c r="L715" s="5">
        <v>7580.87</v>
      </c>
      <c r="M715" s="17">
        <f t="shared" si="117"/>
        <v>6.5746219592373034E-3</v>
      </c>
      <c r="N715" s="17">
        <f t="shared" si="118"/>
        <v>6.4999044131703876E-3</v>
      </c>
      <c r="O715" s="6"/>
      <c r="P715" s="6">
        <f t="shared" si="113"/>
        <v>0</v>
      </c>
      <c r="Q715" s="6">
        <f t="shared" si="114"/>
        <v>0</v>
      </c>
      <c r="R715" s="6">
        <v>4004.5</v>
      </c>
      <c r="S715" s="6">
        <v>4606.3900000000003</v>
      </c>
      <c r="T715" s="19" t="e">
        <f t="shared" si="119"/>
        <v>#DIV/0!</v>
      </c>
      <c r="U715" s="19">
        <f t="shared" si="120"/>
        <v>1.0971380914757356E-2</v>
      </c>
    </row>
    <row r="716" spans="1:21">
      <c r="A716" s="4">
        <v>41751</v>
      </c>
      <c r="B716" s="5">
        <v>12.66</v>
      </c>
      <c r="C716" s="5">
        <v>12.56</v>
      </c>
      <c r="D716" s="5">
        <v>6842.2</v>
      </c>
      <c r="E716" s="5">
        <v>7578.84</v>
      </c>
      <c r="F716" s="10">
        <f t="shared" si="115"/>
        <v>-7.9554494828959488E-4</v>
      </c>
      <c r="G716" s="10">
        <f t="shared" si="116"/>
        <v>-2.6777929182264515E-4</v>
      </c>
      <c r="H716" s="6"/>
      <c r="I716" s="5">
        <v>15.36</v>
      </c>
      <c r="J716" s="5">
        <v>15.32</v>
      </c>
      <c r="K716" s="5">
        <v>6842.2</v>
      </c>
      <c r="L716" s="5">
        <v>7578.84</v>
      </c>
      <c r="M716" s="17">
        <f t="shared" si="117"/>
        <v>6.5316786414104655E-4</v>
      </c>
      <c r="N716" s="17">
        <f t="shared" si="118"/>
        <v>-3.0682465701392658E-4</v>
      </c>
      <c r="O716" s="6"/>
      <c r="P716" s="6">
        <f t="shared" si="113"/>
        <v>0</v>
      </c>
      <c r="Q716" s="6">
        <f t="shared" si="114"/>
        <v>0</v>
      </c>
      <c r="R716" s="6">
        <v>3992.8</v>
      </c>
      <c r="S716" s="6">
        <v>4592.96</v>
      </c>
      <c r="T716" s="19" t="e">
        <f t="shared" si="119"/>
        <v>#DIV/0!</v>
      </c>
      <c r="U716" s="19">
        <f t="shared" si="120"/>
        <v>-2.9155151865126738E-3</v>
      </c>
    </row>
    <row r="717" spans="1:21">
      <c r="A717" s="4">
        <v>41752</v>
      </c>
      <c r="B717" s="5">
        <v>12.69</v>
      </c>
      <c r="C717" s="5">
        <v>12.59</v>
      </c>
      <c r="D717" s="5">
        <v>6864.07</v>
      </c>
      <c r="E717" s="5">
        <v>7603.07</v>
      </c>
      <c r="F717" s="10">
        <f t="shared" si="115"/>
        <v>2.3885350318471055E-3</v>
      </c>
      <c r="G717" s="10">
        <f t="shared" si="116"/>
        <v>3.1970591805605686E-3</v>
      </c>
      <c r="H717" s="6"/>
      <c r="I717" s="5">
        <v>15.39</v>
      </c>
      <c r="J717" s="5">
        <v>15.36</v>
      </c>
      <c r="K717" s="5">
        <v>6864.07</v>
      </c>
      <c r="L717" s="5">
        <v>7603.07</v>
      </c>
      <c r="M717" s="17">
        <f t="shared" si="117"/>
        <v>2.6109660574411553E-3</v>
      </c>
      <c r="N717" s="17">
        <f t="shared" si="118"/>
        <v>3.1963403583643579E-3</v>
      </c>
      <c r="O717" s="6"/>
      <c r="P717" s="6">
        <f t="shared" si="113"/>
        <v>0</v>
      </c>
      <c r="Q717" s="6">
        <f t="shared" si="114"/>
        <v>0</v>
      </c>
      <c r="R717" s="6">
        <v>3999.35</v>
      </c>
      <c r="S717" s="6">
        <v>4600.49</v>
      </c>
      <c r="T717" s="19" t="e">
        <f t="shared" si="119"/>
        <v>#DIV/0!</v>
      </c>
      <c r="U717" s="19">
        <f t="shared" si="120"/>
        <v>1.639465616944058E-3</v>
      </c>
    </row>
    <row r="718" spans="1:21">
      <c r="A718" s="4">
        <v>41754</v>
      </c>
      <c r="B718" s="5">
        <v>12.63</v>
      </c>
      <c r="C718" s="5">
        <v>12.53</v>
      </c>
      <c r="D718" s="5">
        <v>6811.35</v>
      </c>
      <c r="E718" s="5">
        <v>7544.72</v>
      </c>
      <c r="F718" s="10">
        <f t="shared" si="115"/>
        <v>-4.7656870532168938E-3</v>
      </c>
      <c r="G718" s="10">
        <f t="shared" si="116"/>
        <v>-7.6745314721552438E-3</v>
      </c>
      <c r="H718" s="6"/>
      <c r="I718" s="5">
        <v>15.31</v>
      </c>
      <c r="J718" s="5">
        <v>15.27</v>
      </c>
      <c r="K718" s="5">
        <v>6811.35</v>
      </c>
      <c r="L718" s="5">
        <v>7544.72</v>
      </c>
      <c r="M718" s="17">
        <f t="shared" si="117"/>
        <v>-5.859375E-3</v>
      </c>
      <c r="N718" s="17">
        <f t="shared" si="118"/>
        <v>-7.6805743531169757E-3</v>
      </c>
      <c r="O718" s="6"/>
      <c r="P718" s="6">
        <f t="shared" si="113"/>
        <v>0</v>
      </c>
      <c r="Q718" s="6">
        <f t="shared" si="114"/>
        <v>0</v>
      </c>
      <c r="R718" s="6">
        <v>3986.7</v>
      </c>
      <c r="S718" s="6">
        <v>4585.92</v>
      </c>
      <c r="T718" s="19" t="e">
        <f t="shared" si="119"/>
        <v>#DIV/0!</v>
      </c>
      <c r="U718" s="19">
        <f t="shared" si="120"/>
        <v>-3.1670539442536505E-3</v>
      </c>
    </row>
    <row r="719" spans="1:21">
      <c r="A719" s="4">
        <v>41757</v>
      </c>
      <c r="B719" s="5">
        <v>12.6</v>
      </c>
      <c r="C719" s="5">
        <v>12.49</v>
      </c>
      <c r="D719" s="5">
        <v>6798.96</v>
      </c>
      <c r="E719" s="5">
        <v>7530.99</v>
      </c>
      <c r="F719" s="10">
        <f t="shared" si="115"/>
        <v>-3.1923383878690315E-3</v>
      </c>
      <c r="G719" s="10">
        <f t="shared" si="116"/>
        <v>-1.8198157121802616E-3</v>
      </c>
      <c r="H719" s="6"/>
      <c r="I719" s="5">
        <v>15.24</v>
      </c>
      <c r="J719" s="5">
        <v>15.2</v>
      </c>
      <c r="K719" s="5">
        <v>6798.96</v>
      </c>
      <c r="L719" s="5">
        <v>7530.99</v>
      </c>
      <c r="M719" s="17">
        <f t="shared" si="117"/>
        <v>-4.5841519318926549E-3</v>
      </c>
      <c r="N719" s="17">
        <f t="shared" si="118"/>
        <v>-1.8190226607061044E-3</v>
      </c>
      <c r="O719" s="6"/>
      <c r="P719" s="6">
        <f t="shared" si="113"/>
        <v>0</v>
      </c>
      <c r="Q719" s="6">
        <f t="shared" si="114"/>
        <v>0</v>
      </c>
      <c r="R719" s="6">
        <v>4003.65</v>
      </c>
      <c r="S719" s="6">
        <v>4605.43</v>
      </c>
      <c r="T719" s="19" t="e">
        <f t="shared" si="119"/>
        <v>#DIV/0!</v>
      </c>
      <c r="U719" s="19">
        <f t="shared" si="120"/>
        <v>4.254326285674459E-3</v>
      </c>
    </row>
    <row r="720" spans="1:21">
      <c r="A720" s="4">
        <v>41758</v>
      </c>
      <c r="B720" s="5">
        <v>12.51</v>
      </c>
      <c r="C720" s="5">
        <v>12.41</v>
      </c>
      <c r="D720" s="5">
        <v>6748.67</v>
      </c>
      <c r="E720" s="5">
        <v>7475.29</v>
      </c>
      <c r="F720" s="10">
        <f t="shared" si="115"/>
        <v>-6.4051240992794023E-3</v>
      </c>
      <c r="G720" s="10">
        <f t="shared" si="116"/>
        <v>-7.3961059568529164E-3</v>
      </c>
      <c r="H720" s="6"/>
      <c r="I720" s="5">
        <v>15.16</v>
      </c>
      <c r="J720" s="5">
        <v>15.12</v>
      </c>
      <c r="K720" s="5">
        <v>6748.67</v>
      </c>
      <c r="L720" s="5">
        <v>7475.29</v>
      </c>
      <c r="M720" s="17">
        <f t="shared" si="117"/>
        <v>-5.2631578947368585E-3</v>
      </c>
      <c r="N720" s="17">
        <f t="shared" si="118"/>
        <v>-7.3967194982762496E-3</v>
      </c>
      <c r="O720" s="6"/>
      <c r="P720" s="6">
        <f t="shared" si="113"/>
        <v>0</v>
      </c>
      <c r="Q720" s="6">
        <f t="shared" si="114"/>
        <v>0</v>
      </c>
      <c r="R720" s="6">
        <v>3999.25</v>
      </c>
      <c r="S720" s="6">
        <v>4600.3599999999997</v>
      </c>
      <c r="T720" s="19" t="e">
        <f t="shared" si="119"/>
        <v>#DIV/0!</v>
      </c>
      <c r="U720" s="19">
        <f t="shared" si="120"/>
        <v>-1.1008744026075323E-3</v>
      </c>
    </row>
    <row r="721" spans="1:21">
      <c r="A721" s="4">
        <v>41759</v>
      </c>
      <c r="B721" s="5">
        <v>12.43</v>
      </c>
      <c r="C721" s="5">
        <v>12.33</v>
      </c>
      <c r="D721" s="5">
        <v>6715.36</v>
      </c>
      <c r="E721" s="5">
        <v>7438.39</v>
      </c>
      <c r="F721" s="10">
        <f t="shared" si="115"/>
        <v>-6.4464141821112264E-3</v>
      </c>
      <c r="G721" s="10">
        <f t="shared" si="116"/>
        <v>-4.9362633422916913E-3</v>
      </c>
      <c r="H721" s="6"/>
      <c r="I721" s="5">
        <v>15.07</v>
      </c>
      <c r="J721" s="5">
        <v>15.03</v>
      </c>
      <c r="K721" s="5">
        <v>6715.36</v>
      </c>
      <c r="L721" s="5">
        <v>7438.39</v>
      </c>
      <c r="M721" s="17">
        <f t="shared" si="117"/>
        <v>-5.9523809523809312E-3</v>
      </c>
      <c r="N721" s="17">
        <f t="shared" si="118"/>
        <v>-4.9357873477293701E-3</v>
      </c>
      <c r="O721" s="6"/>
      <c r="P721" s="6">
        <f t="shared" si="113"/>
        <v>0</v>
      </c>
      <c r="Q721" s="6">
        <f t="shared" si="114"/>
        <v>0</v>
      </c>
      <c r="R721" s="6">
        <v>3933.55</v>
      </c>
      <c r="S721" s="6">
        <v>4524.8100000000004</v>
      </c>
      <c r="T721" s="19" t="e">
        <f t="shared" si="119"/>
        <v>#DIV/0!</v>
      </c>
      <c r="U721" s="19">
        <f t="shared" si="120"/>
        <v>-1.6422627794346334E-2</v>
      </c>
    </row>
    <row r="722" spans="1:21">
      <c r="A722" s="4">
        <v>41761</v>
      </c>
      <c r="B722" s="5">
        <v>12.39</v>
      </c>
      <c r="C722" s="5">
        <v>12.28</v>
      </c>
      <c r="D722" s="5">
        <v>6718.32</v>
      </c>
      <c r="E722" s="5">
        <v>7441.67</v>
      </c>
      <c r="F722" s="10">
        <f t="shared" si="115"/>
        <v>-4.0551500405515695E-3</v>
      </c>
      <c r="G722" s="10">
        <f t="shared" si="116"/>
        <v>4.4095563690516038E-4</v>
      </c>
      <c r="H722" s="6"/>
      <c r="I722" s="5">
        <v>15.05</v>
      </c>
      <c r="J722" s="5">
        <v>15.01</v>
      </c>
      <c r="K722" s="5">
        <v>6718.32</v>
      </c>
      <c r="L722" s="5">
        <v>7441.67</v>
      </c>
      <c r="M722" s="17">
        <f t="shared" si="117"/>
        <v>-1.3306719893545482E-3</v>
      </c>
      <c r="N722" s="17">
        <f t="shared" si="118"/>
        <v>4.4078053894347491E-4</v>
      </c>
      <c r="O722" s="6"/>
      <c r="P722" s="6">
        <f t="shared" si="113"/>
        <v>0</v>
      </c>
      <c r="Q722" s="6">
        <f t="shared" si="114"/>
        <v>0</v>
      </c>
      <c r="R722" s="6">
        <v>3943.7</v>
      </c>
      <c r="S722" s="6">
        <v>4537.08</v>
      </c>
      <c r="T722" s="19" t="e">
        <f t="shared" si="119"/>
        <v>#DIV/0!</v>
      </c>
      <c r="U722" s="19">
        <f t="shared" si="120"/>
        <v>2.711716072056003E-3</v>
      </c>
    </row>
    <row r="723" spans="1:21">
      <c r="A723" s="4">
        <v>41764</v>
      </c>
      <c r="B723" s="5">
        <v>12.38</v>
      </c>
      <c r="C723" s="5">
        <v>12.28</v>
      </c>
      <c r="D723" s="5">
        <v>6723.54</v>
      </c>
      <c r="E723" s="5">
        <v>7447.45</v>
      </c>
      <c r="F723" s="10">
        <f t="shared" si="115"/>
        <v>0</v>
      </c>
      <c r="G723" s="10">
        <f t="shared" si="116"/>
        <v>7.7670737885449093E-4</v>
      </c>
      <c r="H723" s="6"/>
      <c r="I723" s="5">
        <v>15.03</v>
      </c>
      <c r="J723" s="5">
        <v>14.99</v>
      </c>
      <c r="K723" s="5">
        <v>6723.54</v>
      </c>
      <c r="L723" s="5">
        <v>7447.45</v>
      </c>
      <c r="M723" s="17">
        <f t="shared" si="117"/>
        <v>-1.3324450366422047E-3</v>
      </c>
      <c r="N723" s="17">
        <f t="shared" si="118"/>
        <v>7.7697995927561436E-4</v>
      </c>
      <c r="O723" s="6"/>
      <c r="P723" s="6">
        <f t="shared" si="113"/>
        <v>0</v>
      </c>
      <c r="Q723" s="6">
        <f t="shared" si="114"/>
        <v>0</v>
      </c>
      <c r="R723" s="6">
        <v>3924.95</v>
      </c>
      <c r="S723" s="6">
        <v>4515.53</v>
      </c>
      <c r="T723" s="19" t="e">
        <f t="shared" si="119"/>
        <v>#DIV/0!</v>
      </c>
      <c r="U723" s="19">
        <f t="shared" si="120"/>
        <v>-4.7497509411339456E-3</v>
      </c>
    </row>
    <row r="724" spans="1:21">
      <c r="A724" s="4">
        <v>41765</v>
      </c>
      <c r="B724" s="5">
        <v>12.44</v>
      </c>
      <c r="C724" s="5">
        <v>12.34</v>
      </c>
      <c r="D724" s="5">
        <v>6736.93</v>
      </c>
      <c r="E724" s="5">
        <v>7462.37</v>
      </c>
      <c r="F724" s="10">
        <f t="shared" si="115"/>
        <v>4.8859934853420217E-3</v>
      </c>
      <c r="G724" s="10">
        <f t="shared" si="116"/>
        <v>2.0033702811028675E-3</v>
      </c>
      <c r="H724" s="6"/>
      <c r="I724" s="5">
        <v>15.1</v>
      </c>
      <c r="J724" s="5">
        <v>15.06</v>
      </c>
      <c r="K724" s="5">
        <v>6736.93</v>
      </c>
      <c r="L724" s="5">
        <v>7462.37</v>
      </c>
      <c r="M724" s="17">
        <f t="shared" si="117"/>
        <v>4.6697798532355783E-3</v>
      </c>
      <c r="N724" s="17">
        <f t="shared" si="118"/>
        <v>1.9915104245680215E-3</v>
      </c>
      <c r="O724" s="6"/>
      <c r="P724" s="6">
        <f t="shared" si="113"/>
        <v>0</v>
      </c>
      <c r="Q724" s="6">
        <f t="shared" si="114"/>
        <v>0</v>
      </c>
      <c r="R724" s="6">
        <v>3934.35</v>
      </c>
      <c r="S724" s="6">
        <v>4527.1499999999996</v>
      </c>
      <c r="T724" s="19" t="e">
        <f t="shared" si="119"/>
        <v>#DIV/0!</v>
      </c>
      <c r="U724" s="19">
        <f t="shared" si="120"/>
        <v>2.5733413353470347E-3</v>
      </c>
    </row>
    <row r="725" spans="1:21">
      <c r="A725" s="4">
        <v>41766</v>
      </c>
      <c r="B725" s="5">
        <v>12.34</v>
      </c>
      <c r="C725" s="5">
        <v>12.24</v>
      </c>
      <c r="D725" s="5">
        <v>6679.68</v>
      </c>
      <c r="E725" s="5">
        <v>7398.95</v>
      </c>
      <c r="F725" s="10">
        <f t="shared" si="115"/>
        <v>-8.1037277147487652E-3</v>
      </c>
      <c r="G725" s="10">
        <f t="shared" si="116"/>
        <v>-8.4986405123305131E-3</v>
      </c>
      <c r="H725" s="6"/>
      <c r="I725" s="5">
        <v>15.01</v>
      </c>
      <c r="J725" s="5">
        <v>14.97</v>
      </c>
      <c r="K725" s="5">
        <v>6679.68</v>
      </c>
      <c r="L725" s="5">
        <v>7398.95</v>
      </c>
      <c r="M725" s="17">
        <f t="shared" si="117"/>
        <v>-5.9760956175298752E-3</v>
      </c>
      <c r="N725" s="17">
        <f t="shared" si="118"/>
        <v>-8.4979360034912466E-3</v>
      </c>
      <c r="O725" s="6"/>
      <c r="P725" s="6">
        <f t="shared" si="113"/>
        <v>0</v>
      </c>
      <c r="Q725" s="6">
        <f t="shared" si="114"/>
        <v>0</v>
      </c>
      <c r="R725" s="6">
        <v>3911.05</v>
      </c>
      <c r="S725" s="6">
        <v>4500.32</v>
      </c>
      <c r="T725" s="19" t="e">
        <f t="shared" si="119"/>
        <v>#DIV/0!</v>
      </c>
      <c r="U725" s="19">
        <f t="shared" si="120"/>
        <v>-5.9264658780910917E-3</v>
      </c>
    </row>
    <row r="726" spans="1:21">
      <c r="A726" s="4">
        <v>41767</v>
      </c>
      <c r="B726" s="5">
        <v>12.36</v>
      </c>
      <c r="C726" s="5">
        <v>12.26</v>
      </c>
      <c r="D726" s="5">
        <v>6681.61</v>
      </c>
      <c r="E726" s="5">
        <v>7401.09</v>
      </c>
      <c r="F726" s="10">
        <f t="shared" si="115"/>
        <v>1.6339869281045694E-3</v>
      </c>
      <c r="G726" s="10">
        <f t="shared" si="116"/>
        <v>2.8923022861349068E-4</v>
      </c>
      <c r="H726" s="6"/>
      <c r="I726" s="5">
        <v>15.04</v>
      </c>
      <c r="J726" s="5">
        <v>15.01</v>
      </c>
      <c r="K726" s="5">
        <v>6681.61</v>
      </c>
      <c r="L726" s="5">
        <v>7401.09</v>
      </c>
      <c r="M726" s="17">
        <f t="shared" si="117"/>
        <v>2.6720106880426808E-3</v>
      </c>
      <c r="N726" s="17">
        <f t="shared" si="118"/>
        <v>2.8893599693380345E-4</v>
      </c>
      <c r="O726" s="6"/>
      <c r="P726" s="6">
        <f t="shared" si="113"/>
        <v>0</v>
      </c>
      <c r="Q726" s="6">
        <f t="shared" si="114"/>
        <v>0</v>
      </c>
      <c r="R726" s="6">
        <v>3900.05</v>
      </c>
      <c r="S726" s="6">
        <v>4487.6499999999996</v>
      </c>
      <c r="T726" s="19" t="e">
        <f t="shared" si="119"/>
        <v>#DIV/0!</v>
      </c>
      <c r="U726" s="19">
        <f t="shared" si="120"/>
        <v>-2.8153553525083197E-3</v>
      </c>
    </row>
    <row r="727" spans="1:21">
      <c r="A727" s="4">
        <v>41768</v>
      </c>
      <c r="B727" s="5">
        <v>12.66</v>
      </c>
      <c r="C727" s="5">
        <v>12.56</v>
      </c>
      <c r="D727" s="5">
        <v>6877.68</v>
      </c>
      <c r="E727" s="5">
        <v>7618.27</v>
      </c>
      <c r="F727" s="10">
        <f t="shared" si="115"/>
        <v>2.4469820554649413E-2</v>
      </c>
      <c r="G727" s="10">
        <f t="shared" si="116"/>
        <v>2.9344326308692326E-2</v>
      </c>
      <c r="H727" s="6"/>
      <c r="I727" s="5">
        <v>15.38</v>
      </c>
      <c r="J727" s="5">
        <v>15.35</v>
      </c>
      <c r="K727" s="5">
        <v>6877.68</v>
      </c>
      <c r="L727" s="5">
        <v>7618.27</v>
      </c>
      <c r="M727" s="17">
        <f t="shared" si="117"/>
        <v>2.2651565622918035E-2</v>
      </c>
      <c r="N727" s="17">
        <f t="shared" si="118"/>
        <v>2.9344723801598915E-2</v>
      </c>
      <c r="O727" s="6"/>
      <c r="P727" s="6">
        <f t="shared" si="113"/>
        <v>0</v>
      </c>
      <c r="Q727" s="6">
        <f t="shared" si="114"/>
        <v>0</v>
      </c>
      <c r="R727" s="6">
        <v>3981.75</v>
      </c>
      <c r="S727" s="6">
        <v>4582.76</v>
      </c>
      <c r="T727" s="19" t="e">
        <f t="shared" si="119"/>
        <v>#DIV/0!</v>
      </c>
      <c r="U727" s="19">
        <f t="shared" si="120"/>
        <v>2.1193720544160133E-2</v>
      </c>
    </row>
    <row r="728" spans="1:21">
      <c r="A728" s="4">
        <v>41771</v>
      </c>
      <c r="B728" s="5">
        <v>12.86</v>
      </c>
      <c r="C728" s="5">
        <v>12.75</v>
      </c>
      <c r="D728" s="5">
        <v>7028.71</v>
      </c>
      <c r="E728" s="5">
        <v>7785.57</v>
      </c>
      <c r="F728" s="10">
        <f t="shared" si="115"/>
        <v>1.5127388535031816E-2</v>
      </c>
      <c r="G728" s="10">
        <f t="shared" si="116"/>
        <v>2.1960366329888403E-2</v>
      </c>
      <c r="H728" s="6"/>
      <c r="I728" s="5">
        <v>15.64</v>
      </c>
      <c r="J728" s="5">
        <v>15.6</v>
      </c>
      <c r="K728" s="5">
        <v>7028.71</v>
      </c>
      <c r="L728" s="5">
        <v>7785.57</v>
      </c>
      <c r="M728" s="17">
        <f t="shared" si="117"/>
        <v>1.6286644951140072E-2</v>
      </c>
      <c r="N728" s="17">
        <f t="shared" si="118"/>
        <v>2.1959439811099157E-2</v>
      </c>
      <c r="O728" s="6"/>
      <c r="P728" s="6">
        <f t="shared" si="113"/>
        <v>0</v>
      </c>
      <c r="Q728" s="6">
        <f t="shared" si="114"/>
        <v>0</v>
      </c>
      <c r="R728" s="6">
        <v>4016.65</v>
      </c>
      <c r="S728" s="6">
        <v>4622.9399999999996</v>
      </c>
      <c r="T728" s="19" t="e">
        <f t="shared" si="119"/>
        <v>#DIV/0!</v>
      </c>
      <c r="U728" s="19">
        <f t="shared" si="120"/>
        <v>8.7676422068796445E-3</v>
      </c>
    </row>
    <row r="729" spans="1:21">
      <c r="A729" s="4">
        <v>41772</v>
      </c>
      <c r="B729" s="5">
        <v>13.03</v>
      </c>
      <c r="C729" s="5">
        <v>12.92</v>
      </c>
      <c r="D729" s="5">
        <v>7137.42</v>
      </c>
      <c r="E729" s="5">
        <v>7905.99</v>
      </c>
      <c r="F729" s="10">
        <f t="shared" si="115"/>
        <v>1.3333333333333419E-2</v>
      </c>
      <c r="G729" s="10">
        <f t="shared" si="116"/>
        <v>1.5467075628374127E-2</v>
      </c>
      <c r="H729" s="6"/>
      <c r="I729" s="5">
        <v>15.84</v>
      </c>
      <c r="J729" s="5">
        <v>15.8</v>
      </c>
      <c r="K729" s="5">
        <v>7137.42</v>
      </c>
      <c r="L729" s="5">
        <v>7905.99</v>
      </c>
      <c r="M729" s="17">
        <f t="shared" si="117"/>
        <v>1.2820512820512997E-2</v>
      </c>
      <c r="N729" s="17">
        <f t="shared" si="118"/>
        <v>1.5466564988454445E-2</v>
      </c>
      <c r="O729" s="6"/>
      <c r="P729" s="6">
        <f t="shared" si="113"/>
        <v>0</v>
      </c>
      <c r="Q729" s="6">
        <f t="shared" si="114"/>
        <v>0</v>
      </c>
      <c r="R729" s="6">
        <v>4123.2</v>
      </c>
      <c r="S729" s="6">
        <v>4745.5600000000004</v>
      </c>
      <c r="T729" s="19" t="e">
        <f t="shared" si="119"/>
        <v>#DIV/0!</v>
      </c>
      <c r="U729" s="19">
        <f t="shared" si="120"/>
        <v>2.6524246475186919E-2</v>
      </c>
    </row>
    <row r="730" spans="1:21">
      <c r="A730" s="4">
        <v>41773</v>
      </c>
      <c r="B730" s="5">
        <v>13.09</v>
      </c>
      <c r="C730" s="5">
        <v>12.98</v>
      </c>
      <c r="D730" s="5">
        <v>7154.25</v>
      </c>
      <c r="E730" s="5">
        <v>7924.63</v>
      </c>
      <c r="F730" s="10">
        <f t="shared" si="115"/>
        <v>4.6439628482972672E-3</v>
      </c>
      <c r="G730" s="10">
        <f t="shared" si="116"/>
        <v>2.3577059925450339E-3</v>
      </c>
      <c r="H730" s="6"/>
      <c r="I730" s="5">
        <v>15.88</v>
      </c>
      <c r="J730" s="5">
        <v>15.84</v>
      </c>
      <c r="K730" s="5">
        <v>7154.25</v>
      </c>
      <c r="L730" s="5">
        <v>7924.63</v>
      </c>
      <c r="M730" s="17">
        <f t="shared" si="117"/>
        <v>2.5316455696202667E-3</v>
      </c>
      <c r="N730" s="17">
        <f t="shared" si="118"/>
        <v>2.3579949057221938E-3</v>
      </c>
      <c r="O730" s="6"/>
      <c r="P730" s="6">
        <f t="shared" ref="P730:P748" si="121">P729</f>
        <v>0</v>
      </c>
      <c r="Q730" s="6">
        <f t="shared" ref="Q730:Q748" si="122">Q729</f>
        <v>0</v>
      </c>
      <c r="R730" s="6">
        <v>4199.25</v>
      </c>
      <c r="S730" s="6">
        <v>4833.1099999999997</v>
      </c>
      <c r="T730" s="19" t="e">
        <f t="shared" si="119"/>
        <v>#DIV/0!</v>
      </c>
      <c r="U730" s="19">
        <f t="shared" si="120"/>
        <v>1.8448823742613918E-2</v>
      </c>
    </row>
    <row r="731" spans="1:21">
      <c r="A731" s="4">
        <v>41774</v>
      </c>
      <c r="B731" s="5">
        <v>13.11</v>
      </c>
      <c r="C731" s="5">
        <v>13</v>
      </c>
      <c r="D731" s="5">
        <v>7159.07</v>
      </c>
      <c r="E731" s="5">
        <v>7930.22</v>
      </c>
      <c r="F731" s="10">
        <f t="shared" si="115"/>
        <v>1.5408320493066618E-3</v>
      </c>
      <c r="G731" s="10">
        <f t="shared" si="116"/>
        <v>7.0539570932659501E-4</v>
      </c>
      <c r="H731" s="6"/>
      <c r="I731" s="5">
        <v>15.9</v>
      </c>
      <c r="J731" s="5">
        <v>15.86</v>
      </c>
      <c r="K731" s="5">
        <v>7159.07</v>
      </c>
      <c r="L731" s="5">
        <v>7930.22</v>
      </c>
      <c r="M731" s="17">
        <f t="shared" si="117"/>
        <v>1.2626262626262985E-3</v>
      </c>
      <c r="N731" s="17">
        <f t="shared" si="118"/>
        <v>6.7372540797427938E-4</v>
      </c>
      <c r="O731" s="6"/>
      <c r="P731" s="6">
        <f t="shared" si="121"/>
        <v>0</v>
      </c>
      <c r="Q731" s="6">
        <f t="shared" si="122"/>
        <v>0</v>
      </c>
      <c r="R731" s="6">
        <v>4144.5</v>
      </c>
      <c r="S731" s="6">
        <v>4770.09</v>
      </c>
      <c r="T731" s="19" t="e">
        <f t="shared" si="119"/>
        <v>#DIV/0!</v>
      </c>
      <c r="U731" s="19">
        <f t="shared" si="120"/>
        <v>-1.3039223191692262E-2</v>
      </c>
    </row>
    <row r="732" spans="1:21">
      <c r="A732" s="4">
        <v>41775</v>
      </c>
      <c r="B732" s="5">
        <v>13.28</v>
      </c>
      <c r="C732" s="5">
        <v>13.17</v>
      </c>
      <c r="D732" s="5">
        <v>7259.89</v>
      </c>
      <c r="E732" s="5">
        <v>8046.5</v>
      </c>
      <c r="F732" s="10">
        <f t="shared" si="115"/>
        <v>1.3076923076922986E-2</v>
      </c>
      <c r="G732" s="10">
        <f t="shared" si="116"/>
        <v>1.4662897120130358E-2</v>
      </c>
      <c r="H732" s="6"/>
      <c r="I732" s="5">
        <v>16.09</v>
      </c>
      <c r="J732" s="5">
        <v>16.05</v>
      </c>
      <c r="K732" s="5">
        <v>7259.89</v>
      </c>
      <c r="L732" s="5">
        <v>8046.5</v>
      </c>
      <c r="M732" s="17">
        <f t="shared" si="117"/>
        <v>1.1979823455233296E-2</v>
      </c>
      <c r="N732" s="17">
        <f t="shared" si="118"/>
        <v>1.4082834781612874E-2</v>
      </c>
      <c r="O732" s="6"/>
      <c r="P732" s="6">
        <f t="shared" si="121"/>
        <v>0</v>
      </c>
      <c r="Q732" s="6">
        <f t="shared" si="122"/>
        <v>0</v>
      </c>
      <c r="R732" s="6">
        <v>4249.1499999999996</v>
      </c>
      <c r="S732" s="6">
        <v>4890.54</v>
      </c>
      <c r="T732" s="19" t="e">
        <f t="shared" si="119"/>
        <v>#DIV/0!</v>
      </c>
      <c r="U732" s="19">
        <f t="shared" si="120"/>
        <v>2.525109589127239E-2</v>
      </c>
    </row>
    <row r="733" spans="1:21">
      <c r="A733" s="4">
        <v>41778</v>
      </c>
      <c r="B733" s="5">
        <v>13.52</v>
      </c>
      <c r="C733" s="5">
        <v>13.4</v>
      </c>
      <c r="D733" s="5">
        <v>7372.74</v>
      </c>
      <c r="E733" s="5">
        <v>8171.79</v>
      </c>
      <c r="F733" s="10">
        <f t="shared" si="115"/>
        <v>1.746393318147299E-2</v>
      </c>
      <c r="G733" s="10">
        <f t="shared" si="116"/>
        <v>1.5570745044429346E-2</v>
      </c>
      <c r="H733" s="6"/>
      <c r="I733" s="5">
        <v>16.36</v>
      </c>
      <c r="J733" s="5">
        <v>16.32</v>
      </c>
      <c r="K733" s="5">
        <v>7372.74</v>
      </c>
      <c r="L733" s="5">
        <v>8171.79</v>
      </c>
      <c r="M733" s="17">
        <f t="shared" si="117"/>
        <v>1.6822429906542036E-2</v>
      </c>
      <c r="N733" s="17">
        <f t="shared" si="118"/>
        <v>1.5544312654874881E-2</v>
      </c>
      <c r="O733" s="6"/>
      <c r="P733" s="6">
        <f t="shared" si="121"/>
        <v>0</v>
      </c>
      <c r="Q733" s="6">
        <f t="shared" si="122"/>
        <v>0</v>
      </c>
      <c r="R733" s="6">
        <v>4530.6000000000004</v>
      </c>
      <c r="S733" s="6">
        <v>5214.47</v>
      </c>
      <c r="T733" s="19" t="e">
        <f t="shared" si="119"/>
        <v>#DIV/0!</v>
      </c>
      <c r="U733" s="19">
        <f t="shared" si="120"/>
        <v>6.6236039373975153E-2</v>
      </c>
    </row>
    <row r="734" spans="1:21">
      <c r="A734" s="4">
        <v>41779</v>
      </c>
      <c r="B734" s="5">
        <v>13.63</v>
      </c>
      <c r="C734" s="5">
        <v>13.51</v>
      </c>
      <c r="D734" s="5">
        <v>7379.06</v>
      </c>
      <c r="E734" s="5">
        <v>8178.8</v>
      </c>
      <c r="F734" s="10">
        <f t="shared" si="115"/>
        <v>8.208955223880654E-3</v>
      </c>
      <c r="G734" s="10">
        <f t="shared" si="116"/>
        <v>8.5782919042221017E-4</v>
      </c>
      <c r="H734" s="6"/>
      <c r="I734" s="5">
        <v>16.47</v>
      </c>
      <c r="J734" s="5">
        <v>16.43</v>
      </c>
      <c r="K734" s="5">
        <v>7379.06</v>
      </c>
      <c r="L734" s="5">
        <v>8178.8</v>
      </c>
      <c r="M734" s="17">
        <f t="shared" si="117"/>
        <v>6.7401960784312376E-3</v>
      </c>
      <c r="N734" s="17">
        <f t="shared" si="118"/>
        <v>8.5721183711906512E-4</v>
      </c>
      <c r="O734" s="6"/>
      <c r="P734" s="6">
        <f t="shared" si="121"/>
        <v>0</v>
      </c>
      <c r="Q734" s="6">
        <f t="shared" si="122"/>
        <v>0</v>
      </c>
      <c r="R734" s="6">
        <v>4657.6499999999996</v>
      </c>
      <c r="S734" s="6">
        <v>5360.68</v>
      </c>
      <c r="T734" s="19" t="e">
        <f t="shared" si="119"/>
        <v>#DIV/0!</v>
      </c>
      <c r="U734" s="19">
        <f t="shared" si="120"/>
        <v>2.803928299520364E-2</v>
      </c>
    </row>
    <row r="735" spans="1:21">
      <c r="A735" s="4">
        <v>41780</v>
      </c>
      <c r="B735" s="5">
        <v>13.59</v>
      </c>
      <c r="C735" s="5">
        <v>13.48</v>
      </c>
      <c r="D735" s="5">
        <v>7359.46</v>
      </c>
      <c r="E735" s="5">
        <v>8157.07</v>
      </c>
      <c r="F735" s="10">
        <f t="shared" si="115"/>
        <v>-2.2205773501109416E-3</v>
      </c>
      <c r="G735" s="10">
        <f t="shared" si="116"/>
        <v>-2.6568689783342814E-3</v>
      </c>
      <c r="H735" s="6"/>
      <c r="I735" s="5">
        <v>16.43</v>
      </c>
      <c r="J735" s="5">
        <v>16.39</v>
      </c>
      <c r="K735" s="5">
        <v>7359.46</v>
      </c>
      <c r="L735" s="5">
        <v>8157.07</v>
      </c>
      <c r="M735" s="17">
        <f t="shared" si="117"/>
        <v>-2.4345709068775978E-3</v>
      </c>
      <c r="N735" s="17">
        <f t="shared" si="118"/>
        <v>-2.6561648773693047E-3</v>
      </c>
      <c r="O735" s="6"/>
      <c r="P735" s="6">
        <f t="shared" si="121"/>
        <v>0</v>
      </c>
      <c r="Q735" s="6">
        <f t="shared" si="122"/>
        <v>0</v>
      </c>
      <c r="R735" s="6">
        <v>4734.6499999999996</v>
      </c>
      <c r="S735" s="6">
        <v>5449.35</v>
      </c>
      <c r="T735" s="19" t="e">
        <f t="shared" si="119"/>
        <v>#DIV/0!</v>
      </c>
      <c r="U735" s="19">
        <f t="shared" si="120"/>
        <v>1.6540811986539117E-2</v>
      </c>
    </row>
    <row r="736" spans="1:21">
      <c r="A736" s="4">
        <v>41781</v>
      </c>
      <c r="B736" s="5">
        <v>13.8</v>
      </c>
      <c r="C736" s="5">
        <v>13.68</v>
      </c>
      <c r="D736" s="5">
        <v>7395.96</v>
      </c>
      <c r="E736" s="5">
        <v>8197.5300000000007</v>
      </c>
      <c r="F736" s="10">
        <f t="shared" si="115"/>
        <v>1.4836795252225476E-2</v>
      </c>
      <c r="G736" s="10">
        <f t="shared" si="116"/>
        <v>4.9601143547868265E-3</v>
      </c>
      <c r="H736" s="6"/>
      <c r="I736" s="5">
        <v>16.68</v>
      </c>
      <c r="J736" s="5">
        <v>16.64</v>
      </c>
      <c r="K736" s="5">
        <v>7395.96</v>
      </c>
      <c r="L736" s="5">
        <v>8197.5300000000007</v>
      </c>
      <c r="M736" s="17">
        <f t="shared" si="117"/>
        <v>1.5253203172666208E-2</v>
      </c>
      <c r="N736" s="17">
        <f t="shared" si="118"/>
        <v>4.9596030143514991E-3</v>
      </c>
      <c r="O736" s="6"/>
      <c r="P736" s="6">
        <f t="shared" si="121"/>
        <v>0</v>
      </c>
      <c r="Q736" s="6">
        <f t="shared" si="122"/>
        <v>0</v>
      </c>
      <c r="R736" s="6">
        <v>4876.8500000000004</v>
      </c>
      <c r="S736" s="6">
        <v>5612.96</v>
      </c>
      <c r="T736" s="19" t="e">
        <f t="shared" si="119"/>
        <v>#DIV/0!</v>
      </c>
      <c r="U736" s="19">
        <f t="shared" si="120"/>
        <v>3.0023764302164357E-2</v>
      </c>
    </row>
    <row r="737" spans="1:21">
      <c r="A737" s="4">
        <v>41782</v>
      </c>
      <c r="B737" s="5">
        <v>14.07</v>
      </c>
      <c r="C737" s="5">
        <v>13.95</v>
      </c>
      <c r="D737" s="5">
        <v>7500.52</v>
      </c>
      <c r="E737" s="5">
        <v>8313.42</v>
      </c>
      <c r="F737" s="10">
        <f t="shared" si="115"/>
        <v>1.9736842105263053E-2</v>
      </c>
      <c r="G737" s="10">
        <f t="shared" si="116"/>
        <v>1.4137185225305604E-2</v>
      </c>
      <c r="H737" s="6"/>
      <c r="I737" s="5">
        <v>16.98</v>
      </c>
      <c r="J737" s="5">
        <v>16.940000000000001</v>
      </c>
      <c r="K737" s="5">
        <v>7500.52</v>
      </c>
      <c r="L737" s="5">
        <v>8313.42</v>
      </c>
      <c r="M737" s="17">
        <f t="shared" si="117"/>
        <v>1.8028846153846256E-2</v>
      </c>
      <c r="N737" s="17">
        <f t="shared" si="118"/>
        <v>1.4137448012158105E-2</v>
      </c>
      <c r="O737" s="6"/>
      <c r="P737" s="6">
        <f t="shared" si="121"/>
        <v>0</v>
      </c>
      <c r="Q737" s="6">
        <f t="shared" si="122"/>
        <v>0</v>
      </c>
      <c r="R737" s="6">
        <v>5000.25</v>
      </c>
      <c r="S737" s="6">
        <v>5754.99</v>
      </c>
      <c r="T737" s="19" t="e">
        <f t="shared" si="119"/>
        <v>#DIV/0!</v>
      </c>
      <c r="U737" s="19">
        <f t="shared" si="120"/>
        <v>2.5303939454405455E-2</v>
      </c>
    </row>
    <row r="738" spans="1:21">
      <c r="A738" s="4">
        <v>41785</v>
      </c>
      <c r="B738" s="5">
        <v>13.94</v>
      </c>
      <c r="C738" s="5">
        <v>13.82</v>
      </c>
      <c r="D738" s="5">
        <v>7473.49</v>
      </c>
      <c r="E738" s="5">
        <v>8283.4599999999991</v>
      </c>
      <c r="F738" s="10">
        <f t="shared" si="115"/>
        <v>-9.3189964157704974E-3</v>
      </c>
      <c r="G738" s="10">
        <f t="shared" si="116"/>
        <v>-3.6038116683628774E-3</v>
      </c>
      <c r="H738" s="6"/>
      <c r="I738" s="5">
        <v>16.84</v>
      </c>
      <c r="J738" s="5">
        <v>16.8</v>
      </c>
      <c r="K738" s="5">
        <v>7473.49</v>
      </c>
      <c r="L738" s="5">
        <v>8283.4599999999991</v>
      </c>
      <c r="M738" s="17">
        <f t="shared" si="117"/>
        <v>-8.2644628099174389E-3</v>
      </c>
      <c r="N738" s="17">
        <f t="shared" si="118"/>
        <v>-3.6037501399903693E-3</v>
      </c>
      <c r="O738" s="6"/>
      <c r="P738" s="6">
        <f t="shared" si="121"/>
        <v>0</v>
      </c>
      <c r="Q738" s="6">
        <f t="shared" si="122"/>
        <v>0</v>
      </c>
      <c r="R738" s="6">
        <v>4850.8500000000004</v>
      </c>
      <c r="S738" s="6">
        <v>5583.06</v>
      </c>
      <c r="T738" s="19" t="e">
        <f t="shared" si="119"/>
        <v>#DIV/0!</v>
      </c>
      <c r="U738" s="19">
        <f t="shared" si="120"/>
        <v>-2.987494331006646E-2</v>
      </c>
    </row>
    <row r="739" spans="1:21">
      <c r="A739" s="4">
        <v>41786</v>
      </c>
      <c r="B739" s="5">
        <v>13.87</v>
      </c>
      <c r="C739" s="5">
        <v>13.75</v>
      </c>
      <c r="D739" s="5">
        <v>7422.73</v>
      </c>
      <c r="E739" s="5">
        <v>8227.2000000000007</v>
      </c>
      <c r="F739" s="10">
        <f t="shared" si="115"/>
        <v>-5.0651230101302902E-3</v>
      </c>
      <c r="G739" s="10">
        <f t="shared" si="116"/>
        <v>-6.7918478510186064E-3</v>
      </c>
      <c r="H739" s="6"/>
      <c r="I739" s="5">
        <v>16.73</v>
      </c>
      <c r="J739" s="5">
        <v>16.690000000000001</v>
      </c>
      <c r="K739" s="5">
        <v>7422.73</v>
      </c>
      <c r="L739" s="5">
        <v>8227.2000000000007</v>
      </c>
      <c r="M739" s="17">
        <f t="shared" si="117"/>
        <v>-6.5476190476190244E-3</v>
      </c>
      <c r="N739" s="17">
        <f t="shared" si="118"/>
        <v>-6.7920074824480148E-3</v>
      </c>
      <c r="O739" s="6"/>
      <c r="P739" s="6">
        <f t="shared" si="121"/>
        <v>0</v>
      </c>
      <c r="Q739" s="6">
        <f t="shared" si="122"/>
        <v>0</v>
      </c>
      <c r="R739" s="6">
        <v>4817.3999999999996</v>
      </c>
      <c r="S739" s="6">
        <v>5544.57</v>
      </c>
      <c r="T739" s="19" t="e">
        <f t="shared" si="119"/>
        <v>#DIV/0!</v>
      </c>
      <c r="U739" s="19">
        <f t="shared" si="120"/>
        <v>-6.8940688439673714E-3</v>
      </c>
    </row>
    <row r="740" spans="1:21">
      <c r="A740" s="4">
        <v>41787</v>
      </c>
      <c r="B740" s="5">
        <v>13.92</v>
      </c>
      <c r="C740" s="5">
        <v>13.8</v>
      </c>
      <c r="D740" s="5">
        <v>7438.97</v>
      </c>
      <c r="E740" s="5">
        <v>8245.2000000000007</v>
      </c>
      <c r="F740" s="10">
        <f t="shared" si="115"/>
        <v>3.6363636363636598E-3</v>
      </c>
      <c r="G740" s="10">
        <f t="shared" si="116"/>
        <v>2.1878646441073624E-3</v>
      </c>
      <c r="H740" s="6"/>
      <c r="I740" s="5">
        <v>16.77</v>
      </c>
      <c r="J740" s="5">
        <v>16.73</v>
      </c>
      <c r="K740" s="5">
        <v>7438.97</v>
      </c>
      <c r="L740" s="5">
        <v>8245.2000000000007</v>
      </c>
      <c r="M740" s="17">
        <f t="shared" si="117"/>
        <v>2.3966446974235112E-3</v>
      </c>
      <c r="N740" s="17">
        <f t="shared" si="118"/>
        <v>2.1878742726733069E-3</v>
      </c>
      <c r="O740" s="6"/>
      <c r="P740" s="6">
        <f t="shared" si="121"/>
        <v>0</v>
      </c>
      <c r="Q740" s="6">
        <f t="shared" si="122"/>
        <v>0</v>
      </c>
      <c r="R740" s="6">
        <v>4850.3</v>
      </c>
      <c r="S740" s="6">
        <v>5582.41</v>
      </c>
      <c r="T740" s="19" t="e">
        <f t="shared" si="119"/>
        <v>#DIV/0!</v>
      </c>
      <c r="U740" s="19">
        <f t="shared" si="120"/>
        <v>6.8246951521939714E-3</v>
      </c>
    </row>
    <row r="741" spans="1:21">
      <c r="A741" s="4">
        <v>41788</v>
      </c>
      <c r="B741" s="5">
        <v>13.79</v>
      </c>
      <c r="C741" s="5">
        <v>13.67</v>
      </c>
      <c r="D741" s="5">
        <v>7345.63</v>
      </c>
      <c r="E741" s="5">
        <v>8149.42</v>
      </c>
      <c r="F741" s="10">
        <f t="shared" si="115"/>
        <v>-9.4202898550724834E-3</v>
      </c>
      <c r="G741" s="10">
        <f t="shared" si="116"/>
        <v>-1.1616455634793632E-2</v>
      </c>
      <c r="H741" s="6"/>
      <c r="I741" s="5">
        <v>16.649999999999999</v>
      </c>
      <c r="J741" s="5">
        <v>16.61</v>
      </c>
      <c r="K741" s="5">
        <v>7345.63</v>
      </c>
      <c r="L741" s="5">
        <v>8149.42</v>
      </c>
      <c r="M741" s="17">
        <f t="shared" si="117"/>
        <v>-7.1727435744173285E-3</v>
      </c>
      <c r="N741" s="17">
        <f t="shared" si="118"/>
        <v>-1.2547436002564916E-2</v>
      </c>
      <c r="O741" s="6"/>
      <c r="P741" s="6">
        <f t="shared" si="121"/>
        <v>0</v>
      </c>
      <c r="Q741" s="6">
        <f t="shared" si="122"/>
        <v>0</v>
      </c>
      <c r="R741" s="6">
        <v>4814.1499999999996</v>
      </c>
      <c r="S741" s="6">
        <v>5540.82</v>
      </c>
      <c r="T741" s="19" t="e">
        <f t="shared" si="119"/>
        <v>#DIV/0!</v>
      </c>
      <c r="U741" s="19">
        <f t="shared" si="120"/>
        <v>-7.450187284703258E-3</v>
      </c>
    </row>
    <row r="742" spans="1:21">
      <c r="A742" s="4">
        <v>41789</v>
      </c>
      <c r="B742" s="5">
        <v>13.86</v>
      </c>
      <c r="C742" s="5">
        <v>13.74</v>
      </c>
      <c r="D742" s="5">
        <v>7345.12</v>
      </c>
      <c r="E742" s="5">
        <v>8148.85</v>
      </c>
      <c r="F742" s="10">
        <f t="shared" si="115"/>
        <v>5.1207022677395297E-3</v>
      </c>
      <c r="G742" s="10">
        <f t="shared" si="116"/>
        <v>-6.9943627890034499E-5</v>
      </c>
      <c r="H742" s="6"/>
      <c r="I742" s="5">
        <v>16.77</v>
      </c>
      <c r="J742" s="5">
        <v>16.72</v>
      </c>
      <c r="K742" s="5">
        <v>7345.12</v>
      </c>
      <c r="L742" s="5">
        <v>8148.85</v>
      </c>
      <c r="M742" s="17">
        <f t="shared" si="117"/>
        <v>6.6225165562914245E-3</v>
      </c>
      <c r="N742" s="17">
        <f t="shared" si="118"/>
        <v>-6.9429034677770396E-5</v>
      </c>
      <c r="O742" s="6"/>
      <c r="P742" s="6">
        <f t="shared" si="121"/>
        <v>0</v>
      </c>
      <c r="Q742" s="6">
        <f t="shared" si="122"/>
        <v>0</v>
      </c>
      <c r="R742" s="6">
        <v>4814.05</v>
      </c>
      <c r="S742" s="6">
        <v>5541.04</v>
      </c>
      <c r="T742" s="19" t="e">
        <f t="shared" si="119"/>
        <v>#DIV/0!</v>
      </c>
      <c r="U742" s="19">
        <f t="shared" si="120"/>
        <v>3.9705314375915179E-5</v>
      </c>
    </row>
    <row r="743" spans="1:21">
      <c r="A743" s="4">
        <v>41792</v>
      </c>
      <c r="B743" s="5">
        <v>14.14</v>
      </c>
      <c r="C743" s="5">
        <v>14.01</v>
      </c>
      <c r="D743" s="5">
        <v>7482.4</v>
      </c>
      <c r="E743" s="5">
        <v>8301.16</v>
      </c>
      <c r="F743" s="10">
        <f t="shared" si="115"/>
        <v>1.9650655021834051E-2</v>
      </c>
      <c r="G743" s="10">
        <f t="shared" si="116"/>
        <v>1.8690980935960333E-2</v>
      </c>
      <c r="H743" s="6"/>
      <c r="I743" s="5">
        <v>17.05</v>
      </c>
      <c r="J743" s="5">
        <v>17.010000000000002</v>
      </c>
      <c r="K743" s="5">
        <v>7482.4</v>
      </c>
      <c r="L743" s="5">
        <v>8301.16</v>
      </c>
      <c r="M743" s="17">
        <f t="shared" si="117"/>
        <v>1.7344497607655773E-2</v>
      </c>
      <c r="N743" s="17">
        <f t="shared" si="118"/>
        <v>1.8689960136798245E-2</v>
      </c>
      <c r="O743" s="6"/>
      <c r="P743" s="6">
        <f t="shared" si="121"/>
        <v>0</v>
      </c>
      <c r="Q743" s="6">
        <f t="shared" si="122"/>
        <v>0</v>
      </c>
      <c r="R743" s="6">
        <v>4960.75</v>
      </c>
      <c r="S743" s="6">
        <v>5709.88</v>
      </c>
      <c r="T743" s="19" t="e">
        <f t="shared" si="119"/>
        <v>#DIV/0!</v>
      </c>
      <c r="U743" s="19">
        <f t="shared" si="120"/>
        <v>3.0470814143193303E-2</v>
      </c>
    </row>
    <row r="744" spans="1:21">
      <c r="A744" s="4">
        <v>41793</v>
      </c>
      <c r="B744" s="5">
        <v>14.18</v>
      </c>
      <c r="C744" s="5">
        <v>14.06</v>
      </c>
      <c r="D744" s="5">
        <v>7539.01</v>
      </c>
      <c r="E744" s="5">
        <v>8373.0499999999993</v>
      </c>
      <c r="F744" s="10">
        <f t="shared" si="115"/>
        <v>3.5688793718773315E-3</v>
      </c>
      <c r="G744" s="10">
        <f t="shared" si="116"/>
        <v>8.6602354369749168E-3</v>
      </c>
      <c r="H744" s="6"/>
      <c r="I744" s="5">
        <v>17.079999999999998</v>
      </c>
      <c r="J744" s="5">
        <v>17.03</v>
      </c>
      <c r="K744" s="5">
        <v>7539.01</v>
      </c>
      <c r="L744" s="5">
        <v>8373.0499999999993</v>
      </c>
      <c r="M744" s="17">
        <f t="shared" si="117"/>
        <v>1.1757789535566943E-3</v>
      </c>
      <c r="N744" s="17">
        <f t="shared" si="118"/>
        <v>7.5657543034322039E-3</v>
      </c>
      <c r="O744" s="6"/>
      <c r="P744" s="6">
        <f t="shared" si="121"/>
        <v>0</v>
      </c>
      <c r="Q744" s="6">
        <f t="shared" si="122"/>
        <v>0</v>
      </c>
      <c r="R744" s="6">
        <v>5007.55</v>
      </c>
      <c r="S744" s="6">
        <v>5763.75</v>
      </c>
      <c r="T744" s="19" t="e">
        <f t="shared" si="119"/>
        <v>#DIV/0!</v>
      </c>
      <c r="U744" s="19">
        <f t="shared" si="120"/>
        <v>9.4345240180178092E-3</v>
      </c>
    </row>
    <row r="745" spans="1:21">
      <c r="A745" s="4">
        <v>41794</v>
      </c>
      <c r="B745" s="5">
        <v>14.27</v>
      </c>
      <c r="C745" s="5">
        <v>14.14</v>
      </c>
      <c r="D745" s="5">
        <v>7540.84</v>
      </c>
      <c r="E745" s="5">
        <v>8375.08</v>
      </c>
      <c r="F745" s="10">
        <f t="shared" si="115"/>
        <v>5.6899004267425557E-3</v>
      </c>
      <c r="G745" s="10">
        <f t="shared" si="116"/>
        <v>2.4244450946797613E-4</v>
      </c>
      <c r="H745" s="6"/>
      <c r="I745" s="5">
        <v>17.2</v>
      </c>
      <c r="J745" s="5">
        <v>17.16</v>
      </c>
      <c r="K745" s="5">
        <v>7540.84</v>
      </c>
      <c r="L745" s="5">
        <v>8375.08</v>
      </c>
      <c r="M745" s="17">
        <f t="shared" si="117"/>
        <v>7.6335877862594437E-3</v>
      </c>
      <c r="N745" s="17">
        <f t="shared" si="118"/>
        <v>2.4273744165337341E-4</v>
      </c>
      <c r="O745" s="6"/>
      <c r="P745" s="6">
        <f t="shared" si="121"/>
        <v>0</v>
      </c>
      <c r="Q745" s="6">
        <f t="shared" si="122"/>
        <v>0</v>
      </c>
      <c r="R745" s="6">
        <v>5133.1499999999996</v>
      </c>
      <c r="S745" s="6">
        <v>5908.31</v>
      </c>
      <c r="T745" s="19" t="e">
        <f t="shared" si="119"/>
        <v>#DIV/0!</v>
      </c>
      <c r="U745" s="19">
        <f t="shared" si="120"/>
        <v>2.5080893515506464E-2</v>
      </c>
    </row>
    <row r="746" spans="1:21">
      <c r="A746" s="4">
        <v>41795</v>
      </c>
      <c r="B746" s="5">
        <v>14.43</v>
      </c>
      <c r="C746" s="5">
        <v>14.3</v>
      </c>
      <c r="D746" s="5">
        <v>7616.86</v>
      </c>
      <c r="E746" s="5">
        <v>8470.34</v>
      </c>
      <c r="F746" s="10">
        <f t="shared" si="115"/>
        <v>1.1315417256011262E-2</v>
      </c>
      <c r="G746" s="10">
        <f t="shared" si="116"/>
        <v>1.1374219708946143E-2</v>
      </c>
      <c r="H746" s="6"/>
      <c r="I746" s="5">
        <v>17.329999999999998</v>
      </c>
      <c r="J746" s="5">
        <v>17.29</v>
      </c>
      <c r="K746" s="5">
        <v>7616.86</v>
      </c>
      <c r="L746" s="5">
        <v>8470.34</v>
      </c>
      <c r="M746" s="17">
        <f t="shared" si="117"/>
        <v>7.575757575757569E-3</v>
      </c>
      <c r="N746" s="17">
        <f t="shared" si="118"/>
        <v>1.0081105022782477E-2</v>
      </c>
      <c r="O746" s="6"/>
      <c r="P746" s="6">
        <f t="shared" si="121"/>
        <v>0</v>
      </c>
      <c r="Q746" s="6">
        <f t="shared" si="122"/>
        <v>0</v>
      </c>
      <c r="R746" s="6">
        <v>5214.2</v>
      </c>
      <c r="S746" s="6">
        <v>6001.6</v>
      </c>
      <c r="T746" s="19" t="e">
        <f t="shared" si="119"/>
        <v>#DIV/0!</v>
      </c>
      <c r="U746" s="19">
        <f t="shared" si="120"/>
        <v>1.5789625121227502E-2</v>
      </c>
    </row>
    <row r="747" spans="1:21">
      <c r="A747" s="4">
        <v>41796</v>
      </c>
      <c r="B747" s="5">
        <v>14.66</v>
      </c>
      <c r="C747" s="5">
        <v>14.53</v>
      </c>
      <c r="D747" s="5">
        <v>7733.6</v>
      </c>
      <c r="E747" s="5">
        <v>8603.3700000000008</v>
      </c>
      <c r="F747" s="10">
        <f t="shared" si="115"/>
        <v>1.6083916083915906E-2</v>
      </c>
      <c r="G747" s="10">
        <f t="shared" si="116"/>
        <v>1.5705390810758502E-2</v>
      </c>
      <c r="H747" s="6"/>
      <c r="I747" s="5">
        <v>17.600000000000001</v>
      </c>
      <c r="J747" s="5">
        <v>17.55</v>
      </c>
      <c r="K747" s="5">
        <v>7733.6</v>
      </c>
      <c r="L747" s="5">
        <v>8603.3700000000008</v>
      </c>
      <c r="M747" s="17">
        <f t="shared" si="117"/>
        <v>1.5037593984962516E-2</v>
      </c>
      <c r="N747" s="17">
        <f t="shared" si="118"/>
        <v>1.5326525628671206E-2</v>
      </c>
      <c r="O747" s="6"/>
      <c r="P747" s="6">
        <f t="shared" si="121"/>
        <v>0</v>
      </c>
      <c r="Q747" s="6">
        <f t="shared" si="122"/>
        <v>0</v>
      </c>
      <c r="R747" s="6">
        <v>5321.85</v>
      </c>
      <c r="S747" s="6">
        <v>6125.49</v>
      </c>
      <c r="T747" s="19" t="e">
        <f t="shared" si="119"/>
        <v>#DIV/0!</v>
      </c>
      <c r="U747" s="19">
        <f t="shared" si="120"/>
        <v>2.0642828579045425E-2</v>
      </c>
    </row>
    <row r="748" spans="1:21">
      <c r="A748" s="4">
        <v>41799</v>
      </c>
      <c r="B748" s="5">
        <v>14.77</v>
      </c>
      <c r="C748" s="5">
        <v>14.64</v>
      </c>
      <c r="D748" s="5">
        <v>7816.22</v>
      </c>
      <c r="E748" s="5">
        <v>8695.2800000000007</v>
      </c>
      <c r="F748" s="10">
        <f t="shared" si="115"/>
        <v>7.5705437026842848E-3</v>
      </c>
      <c r="G748" s="10">
        <f t="shared" si="116"/>
        <v>1.0683023047945106E-2</v>
      </c>
      <c r="H748" s="6"/>
      <c r="I748" s="5">
        <v>17.71</v>
      </c>
      <c r="J748" s="5">
        <v>17.66</v>
      </c>
      <c r="K748" s="5">
        <v>7816.22</v>
      </c>
      <c r="L748" s="5">
        <v>8695.2800000000007</v>
      </c>
      <c r="M748" s="17">
        <f t="shared" si="117"/>
        <v>6.2678062678063196E-3</v>
      </c>
      <c r="N748" s="17">
        <f t="shared" si="118"/>
        <v>1.0683252301644686E-2</v>
      </c>
      <c r="O748" s="6"/>
      <c r="P748" s="6">
        <f t="shared" si="121"/>
        <v>0</v>
      </c>
      <c r="Q748" s="6">
        <f t="shared" si="122"/>
        <v>0</v>
      </c>
      <c r="R748" s="6">
        <v>5464.85</v>
      </c>
      <c r="S748" s="6">
        <v>6290.07</v>
      </c>
      <c r="T748" s="19" t="e">
        <f t="shared" si="119"/>
        <v>#DIV/0!</v>
      </c>
      <c r="U748" s="19">
        <f t="shared" si="120"/>
        <v>2.6868054637261718E-2</v>
      </c>
    </row>
    <row r="749" spans="1:21">
      <c r="A749" s="4">
        <v>41800</v>
      </c>
      <c r="B749" s="5">
        <v>14.71</v>
      </c>
      <c r="C749" s="5">
        <v>14.58</v>
      </c>
      <c r="D749" s="5">
        <v>7808.69</v>
      </c>
      <c r="E749" s="5">
        <v>8686.9</v>
      </c>
      <c r="F749" s="10">
        <f t="shared" si="115"/>
        <v>-4.098360655737765E-3</v>
      </c>
      <c r="G749" s="10">
        <f t="shared" si="116"/>
        <v>-9.6374124812548256E-4</v>
      </c>
      <c r="H749" s="6"/>
      <c r="I749" s="5">
        <v>17.66</v>
      </c>
      <c r="J749" s="5">
        <v>17.61</v>
      </c>
      <c r="K749" s="5">
        <v>7808.69</v>
      </c>
      <c r="L749" s="5">
        <v>8686.9</v>
      </c>
      <c r="M749" s="17">
        <f t="shared" si="117"/>
        <v>-2.8312570781426905E-3</v>
      </c>
      <c r="N749" s="17">
        <f t="shared" si="118"/>
        <v>-9.6338127637152215E-4</v>
      </c>
      <c r="O749" s="6"/>
      <c r="P749" s="6">
        <v>10</v>
      </c>
      <c r="Q749" s="6">
        <v>10</v>
      </c>
      <c r="R749" s="6">
        <v>5445</v>
      </c>
      <c r="S749" s="6">
        <v>6267.24</v>
      </c>
      <c r="T749" s="19" t="e">
        <f t="shared" si="119"/>
        <v>#DIV/0!</v>
      </c>
      <c r="U749" s="19">
        <f t="shared" si="120"/>
        <v>-3.6295303549881419E-3</v>
      </c>
    </row>
    <row r="750" spans="1:21">
      <c r="A750" s="4">
        <v>41801</v>
      </c>
      <c r="B750" s="5">
        <v>14.61</v>
      </c>
      <c r="C750" s="5">
        <v>14.48</v>
      </c>
      <c r="D750" s="5">
        <v>7753.48</v>
      </c>
      <c r="E750" s="5">
        <v>8627.0300000000007</v>
      </c>
      <c r="F750" s="10">
        <f t="shared" si="115"/>
        <v>-6.8587105624142719E-3</v>
      </c>
      <c r="G750" s="10">
        <f t="shared" si="116"/>
        <v>-6.8919867846987115E-3</v>
      </c>
      <c r="H750" s="6"/>
      <c r="I750" s="5">
        <v>17.559999999999999</v>
      </c>
      <c r="J750" s="5">
        <v>17.52</v>
      </c>
      <c r="K750" s="5">
        <v>7753.48</v>
      </c>
      <c r="L750" s="5">
        <v>8627.0300000000007</v>
      </c>
      <c r="M750" s="17">
        <f t="shared" si="117"/>
        <v>-5.110732538330498E-3</v>
      </c>
      <c r="N750" s="17">
        <f t="shared" si="118"/>
        <v>-7.0703280575871164E-3</v>
      </c>
      <c r="O750" s="6"/>
      <c r="P750" s="6">
        <f t="shared" ref="P750:Q753" si="123">P749</f>
        <v>10</v>
      </c>
      <c r="Q750" s="6">
        <f t="shared" si="123"/>
        <v>10</v>
      </c>
      <c r="R750" s="6">
        <v>5359.55</v>
      </c>
      <c r="S750" s="6">
        <v>6168.88</v>
      </c>
      <c r="T750" s="19">
        <f t="shared" si="119"/>
        <v>0</v>
      </c>
      <c r="U750" s="19">
        <f t="shared" si="120"/>
        <v>-1.5694308818554825E-2</v>
      </c>
    </row>
    <row r="751" spans="1:21">
      <c r="A751" s="4">
        <v>41802</v>
      </c>
      <c r="B751" s="5">
        <v>14.66</v>
      </c>
      <c r="C751" s="5">
        <v>14.53</v>
      </c>
      <c r="D751" s="5">
        <v>7774.89</v>
      </c>
      <c r="E751" s="5">
        <v>8653.34</v>
      </c>
      <c r="F751" s="10">
        <f t="shared" si="115"/>
        <v>3.4530386740330155E-3</v>
      </c>
      <c r="G751" s="10">
        <f t="shared" si="116"/>
        <v>3.0497169941450242E-3</v>
      </c>
      <c r="H751" s="6"/>
      <c r="I751" s="5">
        <v>17.649999999999999</v>
      </c>
      <c r="J751" s="5">
        <v>17.600000000000001</v>
      </c>
      <c r="K751" s="5">
        <v>7774.89</v>
      </c>
      <c r="L751" s="5">
        <v>8653.34</v>
      </c>
      <c r="M751" s="17">
        <f t="shared" si="117"/>
        <v>4.5662100456622667E-3</v>
      </c>
      <c r="N751" s="17">
        <f t="shared" si="118"/>
        <v>2.7613407141051649E-3</v>
      </c>
      <c r="O751" s="6"/>
      <c r="P751" s="6">
        <f t="shared" si="123"/>
        <v>10</v>
      </c>
      <c r="Q751" s="6">
        <f t="shared" si="123"/>
        <v>10</v>
      </c>
      <c r="R751" s="6">
        <v>5332.85</v>
      </c>
      <c r="S751" s="6">
        <v>6138.14</v>
      </c>
      <c r="T751" s="19">
        <f t="shared" si="119"/>
        <v>0</v>
      </c>
      <c r="U751" s="19">
        <f t="shared" si="120"/>
        <v>-4.9830763444903559E-3</v>
      </c>
    </row>
    <row r="752" spans="1:21">
      <c r="A752" s="4">
        <v>41803</v>
      </c>
      <c r="B752" s="5">
        <v>14.4</v>
      </c>
      <c r="C752" s="5">
        <v>14.27</v>
      </c>
      <c r="D752" s="5">
        <v>7644.23</v>
      </c>
      <c r="E752" s="5">
        <v>8507.92</v>
      </c>
      <c r="F752" s="10">
        <f t="shared" si="115"/>
        <v>-1.7894012388162461E-2</v>
      </c>
      <c r="G752" s="10">
        <f t="shared" si="116"/>
        <v>-1.6805071798866145E-2</v>
      </c>
      <c r="H752" s="6"/>
      <c r="I752" s="5">
        <v>17.329999999999998</v>
      </c>
      <c r="J752" s="5">
        <v>17.28</v>
      </c>
      <c r="K752" s="5">
        <v>7644.23</v>
      </c>
      <c r="L752" s="5">
        <v>8507.92</v>
      </c>
      <c r="M752" s="17">
        <f t="shared" si="117"/>
        <v>-1.8181818181818188E-2</v>
      </c>
      <c r="N752" s="17">
        <f t="shared" si="118"/>
        <v>-1.6805382455571838E-2</v>
      </c>
      <c r="O752" s="6"/>
      <c r="P752" s="6">
        <f t="shared" si="123"/>
        <v>10</v>
      </c>
      <c r="Q752" s="6">
        <f t="shared" si="123"/>
        <v>10</v>
      </c>
      <c r="R752" s="6">
        <v>5138.6499999999996</v>
      </c>
      <c r="S752" s="6">
        <v>5914.83</v>
      </c>
      <c r="T752" s="19">
        <f t="shared" si="119"/>
        <v>0</v>
      </c>
      <c r="U752" s="19">
        <f t="shared" si="120"/>
        <v>-3.6380727712303829E-2</v>
      </c>
    </row>
    <row r="753" spans="1:21">
      <c r="A753" s="4">
        <v>41806</v>
      </c>
      <c r="B753" s="5">
        <v>14.4</v>
      </c>
      <c r="C753" s="5">
        <v>14.27</v>
      </c>
      <c r="D753" s="5">
        <v>7644.11</v>
      </c>
      <c r="E753" s="5">
        <v>8508.76</v>
      </c>
      <c r="F753" s="10">
        <f t="shared" si="115"/>
        <v>0</v>
      </c>
      <c r="G753" s="10">
        <f t="shared" si="116"/>
        <v>9.8731534852181113E-5</v>
      </c>
      <c r="H753" s="6"/>
      <c r="I753" s="5">
        <v>17.32</v>
      </c>
      <c r="J753" s="5">
        <v>17.27</v>
      </c>
      <c r="K753" s="5">
        <v>7644.11</v>
      </c>
      <c r="L753" s="5">
        <v>8508.76</v>
      </c>
      <c r="M753" s="17">
        <f t="shared" si="117"/>
        <v>-5.7870370370383117E-4</v>
      </c>
      <c r="N753" s="17">
        <f t="shared" si="118"/>
        <v>-1.5698114787188189E-5</v>
      </c>
      <c r="O753" s="6"/>
      <c r="P753" s="6">
        <f t="shared" si="123"/>
        <v>10</v>
      </c>
      <c r="Q753" s="6">
        <f t="shared" si="123"/>
        <v>10</v>
      </c>
      <c r="R753" s="6">
        <v>5159.3</v>
      </c>
      <c r="S753" s="6">
        <v>5938.6</v>
      </c>
      <c r="T753" s="19">
        <f t="shared" si="119"/>
        <v>0</v>
      </c>
      <c r="U753" s="19">
        <f t="shared" si="120"/>
        <v>4.018712287588988E-3</v>
      </c>
    </row>
    <row r="754" spans="1:21">
      <c r="A754" s="4">
        <v>41807</v>
      </c>
      <c r="B754" s="5">
        <v>14.61</v>
      </c>
      <c r="C754" s="5">
        <v>14.48</v>
      </c>
      <c r="D754" s="5">
        <v>7750.84</v>
      </c>
      <c r="E754" s="5">
        <v>8627.57</v>
      </c>
      <c r="F754" s="10">
        <f t="shared" si="115"/>
        <v>1.4716187806587344E-2</v>
      </c>
      <c r="G754" s="10">
        <f t="shared" si="116"/>
        <v>1.3963256690751491E-2</v>
      </c>
      <c r="H754" s="6"/>
      <c r="I754" s="5">
        <v>17.600000000000001</v>
      </c>
      <c r="J754" s="5">
        <v>17.559999999999999</v>
      </c>
      <c r="K754" s="5">
        <v>7750.84</v>
      </c>
      <c r="L754" s="5">
        <v>8627.57</v>
      </c>
      <c r="M754" s="17">
        <f t="shared" si="117"/>
        <v>1.6792125072379704E-2</v>
      </c>
      <c r="N754" s="17">
        <f t="shared" si="118"/>
        <v>1.3962384110118853E-2</v>
      </c>
      <c r="O754" s="6"/>
      <c r="P754" s="6">
        <v>10.06</v>
      </c>
      <c r="Q754" s="6">
        <v>10.06</v>
      </c>
      <c r="R754" s="6">
        <v>5259.5</v>
      </c>
      <c r="S754" s="6">
        <v>6053.92</v>
      </c>
      <c r="T754" s="19">
        <f t="shared" si="119"/>
        <v>6.0000000000000053E-3</v>
      </c>
      <c r="U754" s="19">
        <f t="shared" si="120"/>
        <v>1.9418718216414499E-2</v>
      </c>
    </row>
    <row r="755" spans="1:21">
      <c r="A755" s="4">
        <v>41808</v>
      </c>
      <c r="B755" s="5">
        <v>14.48</v>
      </c>
      <c r="C755" s="5">
        <v>14.35</v>
      </c>
      <c r="D755" s="5">
        <v>7672.28</v>
      </c>
      <c r="E755" s="5">
        <v>8540.1200000000008</v>
      </c>
      <c r="F755" s="10">
        <f t="shared" si="115"/>
        <v>-8.9779005524862621E-3</v>
      </c>
      <c r="G755" s="10">
        <f t="shared" si="116"/>
        <v>-1.0136110167752732E-2</v>
      </c>
      <c r="H755" s="6"/>
      <c r="I755" s="5">
        <v>17.46</v>
      </c>
      <c r="J755" s="5">
        <v>17.420000000000002</v>
      </c>
      <c r="K755" s="5">
        <v>7672.28</v>
      </c>
      <c r="L755" s="5">
        <v>8540.1200000000008</v>
      </c>
      <c r="M755" s="17">
        <f t="shared" si="117"/>
        <v>-7.9726651480636068E-3</v>
      </c>
      <c r="N755" s="17">
        <f t="shared" si="118"/>
        <v>-1.0135675617094497E-2</v>
      </c>
      <c r="O755" s="6"/>
      <c r="P755" s="6">
        <v>10.050000000000001</v>
      </c>
      <c r="Q755" s="6">
        <v>10.039999999999999</v>
      </c>
      <c r="R755" s="6">
        <v>5219.2</v>
      </c>
      <c r="S755" s="6">
        <v>6007.58</v>
      </c>
      <c r="T755" s="19">
        <f t="shared" si="119"/>
        <v>-1.9880715705766772E-3</v>
      </c>
      <c r="U755" s="19">
        <f t="shared" si="120"/>
        <v>-7.654544493485238E-3</v>
      </c>
    </row>
    <row r="756" spans="1:21">
      <c r="A756" s="4">
        <v>41809</v>
      </c>
      <c r="B756" s="5">
        <v>14.47</v>
      </c>
      <c r="C756" s="5">
        <v>14.34</v>
      </c>
      <c r="D756" s="5">
        <v>7645.06</v>
      </c>
      <c r="E756" s="5">
        <v>8509.91</v>
      </c>
      <c r="F756" s="10">
        <f t="shared" si="115"/>
        <v>-6.9686411149827432E-4</v>
      </c>
      <c r="G756" s="10">
        <f t="shared" si="116"/>
        <v>-3.5374210198452216E-3</v>
      </c>
      <c r="H756" s="6"/>
      <c r="I756" s="5">
        <v>17.45</v>
      </c>
      <c r="J756" s="5">
        <v>17.399999999999999</v>
      </c>
      <c r="K756" s="5">
        <v>7645.06</v>
      </c>
      <c r="L756" s="5">
        <v>8509.91</v>
      </c>
      <c r="M756" s="17">
        <f t="shared" si="117"/>
        <v>-1.1481056257177658E-3</v>
      </c>
      <c r="N756" s="17">
        <f t="shared" si="118"/>
        <v>-3.5478371488005811E-3</v>
      </c>
      <c r="O756" s="6"/>
      <c r="P756" s="6">
        <v>10.039999999999999</v>
      </c>
      <c r="Q756" s="6">
        <v>10.029999999999999</v>
      </c>
      <c r="R756" s="6">
        <v>5185.8</v>
      </c>
      <c r="S756" s="6">
        <v>5970.3</v>
      </c>
      <c r="T756" s="19">
        <f t="shared" si="119"/>
        <v>-9.960159362549792E-4</v>
      </c>
      <c r="U756" s="19">
        <f t="shared" si="120"/>
        <v>-6.2054937262591148E-3</v>
      </c>
    </row>
    <row r="757" spans="1:21">
      <c r="A757" s="4">
        <v>41810</v>
      </c>
      <c r="B757" s="5">
        <v>14.39</v>
      </c>
      <c r="C757" s="5">
        <v>14.25</v>
      </c>
      <c r="D757" s="5">
        <v>7615.26</v>
      </c>
      <c r="E757" s="5">
        <v>8476.73</v>
      </c>
      <c r="F757" s="10">
        <f t="shared" si="115"/>
        <v>-6.2761506276151069E-3</v>
      </c>
      <c r="G757" s="10">
        <f t="shared" si="116"/>
        <v>-3.8989836555263224E-3</v>
      </c>
      <c r="H757" s="6"/>
      <c r="I757" s="5">
        <v>17.37</v>
      </c>
      <c r="J757" s="5">
        <v>17.32</v>
      </c>
      <c r="K757" s="5">
        <v>7615.26</v>
      </c>
      <c r="L757" s="5">
        <v>8476.73</v>
      </c>
      <c r="M757" s="17">
        <f t="shared" si="117"/>
        <v>-4.5977011494251485E-3</v>
      </c>
      <c r="N757" s="17">
        <f t="shared" si="118"/>
        <v>-3.8979419389776337E-3</v>
      </c>
      <c r="O757" s="6"/>
      <c r="P757" s="6">
        <v>10.039999999999999</v>
      </c>
      <c r="Q757" s="6">
        <v>10.039999999999999</v>
      </c>
      <c r="R757" s="6">
        <v>5109.6000000000004</v>
      </c>
      <c r="S757" s="6">
        <v>5883.48</v>
      </c>
      <c r="T757" s="19">
        <f t="shared" si="119"/>
        <v>9.9700897308063752E-4</v>
      </c>
      <c r="U757" s="19">
        <f t="shared" si="120"/>
        <v>-1.4541982814934018E-2</v>
      </c>
    </row>
    <row r="758" spans="1:21">
      <c r="A758" s="4">
        <v>41813</v>
      </c>
      <c r="B758" s="5">
        <v>14.42</v>
      </c>
      <c r="C758" s="5">
        <v>14.29</v>
      </c>
      <c r="D758" s="5">
        <v>7602.57</v>
      </c>
      <c r="E758" s="5">
        <v>8462.6200000000008</v>
      </c>
      <c r="F758" s="10">
        <f t="shared" si="115"/>
        <v>2.8070175438594802E-3</v>
      </c>
      <c r="G758" s="10">
        <f t="shared" si="116"/>
        <v>-1.6645569694916373E-3</v>
      </c>
      <c r="H758" s="6"/>
      <c r="I758" s="5">
        <v>17.41</v>
      </c>
      <c r="J758" s="5">
        <v>17.36</v>
      </c>
      <c r="K758" s="5">
        <v>7602.57</v>
      </c>
      <c r="L758" s="5">
        <v>8462.6200000000008</v>
      </c>
      <c r="M758" s="17">
        <f t="shared" si="117"/>
        <v>2.3094688221707571E-3</v>
      </c>
      <c r="N758" s="17">
        <f t="shared" si="118"/>
        <v>-1.6663909045785408E-3</v>
      </c>
      <c r="O758" s="6"/>
      <c r="P758" s="6">
        <v>10.119999999999999</v>
      </c>
      <c r="Q758" s="6">
        <v>10.119999999999999</v>
      </c>
      <c r="R758" s="6">
        <v>5158.2</v>
      </c>
      <c r="S758" s="6">
        <v>5940.02</v>
      </c>
      <c r="T758" s="19">
        <f t="shared" si="119"/>
        <v>7.9681274900398336E-3</v>
      </c>
      <c r="U758" s="19">
        <f t="shared" si="120"/>
        <v>9.6099587319071755E-3</v>
      </c>
    </row>
    <row r="759" spans="1:21">
      <c r="A759" s="4">
        <v>41814</v>
      </c>
      <c r="B759" s="5">
        <v>14.6</v>
      </c>
      <c r="C759" s="5">
        <v>14.47</v>
      </c>
      <c r="D759" s="5">
        <v>7699.78</v>
      </c>
      <c r="E759" s="5">
        <v>8570.82</v>
      </c>
      <c r="F759" s="10">
        <f t="shared" si="115"/>
        <v>1.2596221133660102E-2</v>
      </c>
      <c r="G759" s="10">
        <f t="shared" si="116"/>
        <v>1.2785638490207418E-2</v>
      </c>
      <c r="H759" s="6"/>
      <c r="I759" s="5">
        <v>17.62</v>
      </c>
      <c r="J759" s="5">
        <v>17.57</v>
      </c>
      <c r="K759" s="5">
        <v>7699.78</v>
      </c>
      <c r="L759" s="5">
        <v>8570.82</v>
      </c>
      <c r="M759" s="17">
        <f t="shared" si="117"/>
        <v>1.2096774193548487E-2</v>
      </c>
      <c r="N759" s="17">
        <f t="shared" si="118"/>
        <v>1.2786465629385901E-2</v>
      </c>
      <c r="O759" s="6"/>
      <c r="P759" s="6">
        <v>10.210000000000001</v>
      </c>
      <c r="Q759" s="6">
        <v>10.210000000000001</v>
      </c>
      <c r="R759" s="6">
        <v>5268.05</v>
      </c>
      <c r="S759" s="6">
        <v>6066.54</v>
      </c>
      <c r="T759" s="19">
        <f t="shared" si="119"/>
        <v>8.8932806324111269E-3</v>
      </c>
      <c r="U759" s="19">
        <f t="shared" si="120"/>
        <v>2.1299591583866739E-2</v>
      </c>
    </row>
    <row r="760" spans="1:21">
      <c r="A760" s="4">
        <v>41815</v>
      </c>
      <c r="B760" s="5">
        <v>14.62</v>
      </c>
      <c r="C760" s="5">
        <v>14.48</v>
      </c>
      <c r="D760" s="5">
        <v>7692.11</v>
      </c>
      <c r="E760" s="5">
        <v>8562.4699999999993</v>
      </c>
      <c r="F760" s="10">
        <f t="shared" si="115"/>
        <v>6.9108500345538282E-4</v>
      </c>
      <c r="G760" s="10">
        <f t="shared" si="116"/>
        <v>-9.7423583741118591E-4</v>
      </c>
      <c r="H760" s="6"/>
      <c r="I760" s="5">
        <v>17.64</v>
      </c>
      <c r="J760" s="5">
        <v>17.59</v>
      </c>
      <c r="K760" s="5">
        <v>7692.11</v>
      </c>
      <c r="L760" s="5">
        <v>8562.4699999999993</v>
      </c>
      <c r="M760" s="17">
        <f t="shared" si="117"/>
        <v>1.1383039271484208E-3</v>
      </c>
      <c r="N760" s="17">
        <f t="shared" si="118"/>
        <v>-9.9613235702844527E-4</v>
      </c>
      <c r="O760" s="6"/>
      <c r="P760" s="6">
        <v>10.220000000000001</v>
      </c>
      <c r="Q760" s="6">
        <v>10.220000000000001</v>
      </c>
      <c r="R760" s="6">
        <v>5296.45</v>
      </c>
      <c r="S760" s="6">
        <v>6099.77</v>
      </c>
      <c r="T760" s="19">
        <f t="shared" si="119"/>
        <v>9.7943192948091173E-4</v>
      </c>
      <c r="U760" s="19">
        <f t="shared" si="120"/>
        <v>5.4775868946714823E-3</v>
      </c>
    </row>
    <row r="761" spans="1:21">
      <c r="A761" s="4">
        <v>41816</v>
      </c>
      <c r="B761" s="5">
        <v>14.52</v>
      </c>
      <c r="C761" s="5">
        <v>14.39</v>
      </c>
      <c r="D761" s="5">
        <v>7619.04</v>
      </c>
      <c r="E761" s="5">
        <v>8481.16</v>
      </c>
      <c r="F761" s="10">
        <f t="shared" si="115"/>
        <v>-6.2154696132596943E-3</v>
      </c>
      <c r="G761" s="10">
        <f t="shared" si="116"/>
        <v>-9.4960916651386507E-3</v>
      </c>
      <c r="H761" s="6"/>
      <c r="I761" s="5">
        <v>17.510000000000002</v>
      </c>
      <c r="J761" s="5">
        <v>17.47</v>
      </c>
      <c r="K761" s="5">
        <v>7619.04</v>
      </c>
      <c r="L761" s="5">
        <v>8481.16</v>
      </c>
      <c r="M761" s="17">
        <f t="shared" si="117"/>
        <v>-6.8220579874929133E-3</v>
      </c>
      <c r="N761" s="17">
        <f t="shared" si="118"/>
        <v>-9.4993441331442385E-3</v>
      </c>
      <c r="O761" s="6"/>
      <c r="P761" s="6">
        <v>10.19</v>
      </c>
      <c r="Q761" s="6">
        <v>10.18</v>
      </c>
      <c r="R761" s="6">
        <v>5266.85</v>
      </c>
      <c r="S761" s="6">
        <v>6067.23</v>
      </c>
      <c r="T761" s="19">
        <f t="shared" si="119"/>
        <v>-3.9138943248533398E-3</v>
      </c>
      <c r="U761" s="19">
        <f t="shared" si="120"/>
        <v>-5.3346273711960546E-3</v>
      </c>
    </row>
    <row r="762" spans="1:21">
      <c r="A762" s="4">
        <v>41817</v>
      </c>
      <c r="B762" s="5">
        <v>14.56</v>
      </c>
      <c r="C762" s="5">
        <v>14.42</v>
      </c>
      <c r="D762" s="5">
        <v>7635.67</v>
      </c>
      <c r="E762" s="5">
        <v>8499.84</v>
      </c>
      <c r="F762" s="10">
        <f t="shared" si="115"/>
        <v>2.0847810979847115E-3</v>
      </c>
      <c r="G762" s="10">
        <f t="shared" si="116"/>
        <v>2.202528899348799E-3</v>
      </c>
      <c r="H762" s="6"/>
      <c r="I762" s="5">
        <v>17.559999999999999</v>
      </c>
      <c r="J762" s="5">
        <v>17.52</v>
      </c>
      <c r="K762" s="5">
        <v>7635.67</v>
      </c>
      <c r="L762" s="5">
        <v>8499.84</v>
      </c>
      <c r="M762" s="17">
        <f t="shared" si="117"/>
        <v>2.8620492272466436E-3</v>
      </c>
      <c r="N762" s="17">
        <f t="shared" si="118"/>
        <v>2.1826896826897535E-3</v>
      </c>
      <c r="O762" s="6"/>
      <c r="P762" s="6">
        <v>10.199999999999999</v>
      </c>
      <c r="Q762" s="6">
        <v>10.199999999999999</v>
      </c>
      <c r="R762" s="6">
        <v>5288.1</v>
      </c>
      <c r="S762" s="6">
        <v>6092</v>
      </c>
      <c r="T762" s="19">
        <f t="shared" si="119"/>
        <v>1.9646365422396617E-3</v>
      </c>
      <c r="U762" s="19">
        <f t="shared" si="120"/>
        <v>4.0825879355159689E-3</v>
      </c>
    </row>
    <row r="763" spans="1:21">
      <c r="A763" s="4">
        <v>41820</v>
      </c>
      <c r="B763" s="5">
        <v>14.75</v>
      </c>
      <c r="C763" s="5">
        <v>14.62</v>
      </c>
      <c r="D763" s="5">
        <v>7742.66</v>
      </c>
      <c r="E763" s="5">
        <v>8618.94</v>
      </c>
      <c r="F763" s="10">
        <f t="shared" si="115"/>
        <v>1.3869625520110951E-2</v>
      </c>
      <c r="G763" s="10">
        <f t="shared" si="116"/>
        <v>1.4012028461712234E-2</v>
      </c>
      <c r="H763" s="6"/>
      <c r="I763" s="5">
        <v>17.82</v>
      </c>
      <c r="J763" s="5">
        <v>17.77</v>
      </c>
      <c r="K763" s="5">
        <v>7742.66</v>
      </c>
      <c r="L763" s="5">
        <v>8618.94</v>
      </c>
      <c r="M763" s="17">
        <f t="shared" si="117"/>
        <v>1.4269406392694028E-2</v>
      </c>
      <c r="N763" s="17">
        <f t="shared" si="118"/>
        <v>1.4011867982770321E-2</v>
      </c>
      <c r="O763" s="6"/>
      <c r="P763" s="6">
        <v>10.32</v>
      </c>
      <c r="Q763" s="6">
        <v>10.32</v>
      </c>
      <c r="R763" s="6">
        <v>5389.4</v>
      </c>
      <c r="S763" s="6">
        <v>6208.69</v>
      </c>
      <c r="T763" s="19">
        <f t="shared" si="119"/>
        <v>1.1764705882353121E-2</v>
      </c>
      <c r="U763" s="19">
        <f t="shared" si="120"/>
        <v>1.9154629021667757E-2</v>
      </c>
    </row>
    <row r="764" spans="1:21">
      <c r="A764" s="4">
        <v>41821</v>
      </c>
      <c r="B764" s="5">
        <v>14.81</v>
      </c>
      <c r="C764" s="5">
        <v>14.67</v>
      </c>
      <c r="D764" s="5">
        <v>7771.4</v>
      </c>
      <c r="E764" s="5">
        <v>8650.93</v>
      </c>
      <c r="F764" s="10">
        <f t="shared" si="115"/>
        <v>3.4199726402188713E-3</v>
      </c>
      <c r="G764" s="10">
        <f t="shared" si="116"/>
        <v>3.7115933049771677E-3</v>
      </c>
      <c r="H764" s="6"/>
      <c r="I764" s="5">
        <v>17.86</v>
      </c>
      <c r="J764" s="5">
        <v>17.809999999999999</v>
      </c>
      <c r="K764" s="5">
        <v>7771.4</v>
      </c>
      <c r="L764" s="5">
        <v>8650.93</v>
      </c>
      <c r="M764" s="17">
        <f t="shared" si="117"/>
        <v>2.2509848058525073E-3</v>
      </c>
      <c r="N764" s="17">
        <f t="shared" si="118"/>
        <v>3.7119026277789846E-3</v>
      </c>
      <c r="O764" s="6"/>
      <c r="P764" s="6">
        <v>10.35</v>
      </c>
      <c r="Q764" s="6">
        <v>10.35</v>
      </c>
      <c r="R764" s="6">
        <v>5428.15</v>
      </c>
      <c r="S764" s="6">
        <v>6253.35</v>
      </c>
      <c r="T764" s="19">
        <f t="shared" si="119"/>
        <v>2.9069767441860517E-3</v>
      </c>
      <c r="U764" s="19">
        <f t="shared" si="120"/>
        <v>7.193143803282398E-3</v>
      </c>
    </row>
    <row r="765" spans="1:21">
      <c r="A765" s="4">
        <v>41822</v>
      </c>
      <c r="B765" s="5">
        <v>14.95</v>
      </c>
      <c r="C765" s="5">
        <v>14.81</v>
      </c>
      <c r="D765" s="5">
        <v>7868.1</v>
      </c>
      <c r="E765" s="5">
        <v>8758.57</v>
      </c>
      <c r="F765" s="10">
        <f t="shared" si="115"/>
        <v>9.5432856169053171E-3</v>
      </c>
      <c r="G765" s="10">
        <f t="shared" si="116"/>
        <v>1.2442592877297542E-2</v>
      </c>
      <c r="H765" s="6"/>
      <c r="I765" s="5">
        <v>18.03</v>
      </c>
      <c r="J765" s="5">
        <v>17.98</v>
      </c>
      <c r="K765" s="5">
        <v>7868.1</v>
      </c>
      <c r="L765" s="5">
        <v>8758.57</v>
      </c>
      <c r="M765" s="17">
        <f t="shared" si="117"/>
        <v>9.5451993262212209E-3</v>
      </c>
      <c r="N765" s="17">
        <f t="shared" si="118"/>
        <v>1.2443060452428156E-2</v>
      </c>
      <c r="O765" s="6"/>
      <c r="P765" s="6">
        <v>10.41</v>
      </c>
      <c r="Q765" s="6">
        <v>10.4</v>
      </c>
      <c r="R765" s="6">
        <v>5502.5</v>
      </c>
      <c r="S765" s="6">
        <v>6341.06</v>
      </c>
      <c r="T765" s="19">
        <f t="shared" si="119"/>
        <v>4.8309178743961567E-3</v>
      </c>
      <c r="U765" s="19">
        <f t="shared" si="120"/>
        <v>1.40260820200373E-2</v>
      </c>
    </row>
    <row r="766" spans="1:21">
      <c r="A766" s="4">
        <v>41823</v>
      </c>
      <c r="B766" s="5">
        <v>14.89</v>
      </c>
      <c r="C766" s="5">
        <v>14.75</v>
      </c>
      <c r="D766" s="5">
        <v>7854.4</v>
      </c>
      <c r="E766" s="5">
        <v>8748.08</v>
      </c>
      <c r="F766" s="10">
        <f t="shared" si="115"/>
        <v>-4.051316677920358E-3</v>
      </c>
      <c r="G766" s="10">
        <f t="shared" si="116"/>
        <v>-1.1976840968331848E-3</v>
      </c>
      <c r="H766" s="6"/>
      <c r="I766" s="5">
        <v>17.97</v>
      </c>
      <c r="J766" s="5">
        <v>17.920000000000002</v>
      </c>
      <c r="K766" s="5">
        <v>7854.4</v>
      </c>
      <c r="L766" s="5">
        <v>8748.08</v>
      </c>
      <c r="M766" s="17">
        <f t="shared" si="117"/>
        <v>-3.3370411568408587E-3</v>
      </c>
      <c r="N766" s="17">
        <f t="shared" si="118"/>
        <v>-1.7412081696980275E-3</v>
      </c>
      <c r="O766" s="6"/>
      <c r="P766" s="6">
        <v>10.41</v>
      </c>
      <c r="Q766" s="6">
        <v>10.4</v>
      </c>
      <c r="R766" s="6">
        <v>5472.1</v>
      </c>
      <c r="S766" s="6">
        <v>6307.8</v>
      </c>
      <c r="T766" s="19">
        <f t="shared" si="119"/>
        <v>0</v>
      </c>
      <c r="U766" s="19">
        <f t="shared" si="120"/>
        <v>-5.2451798279783413E-3</v>
      </c>
    </row>
    <row r="767" spans="1:21">
      <c r="A767" s="4">
        <v>41824</v>
      </c>
      <c r="B767" s="5">
        <v>14.98</v>
      </c>
      <c r="C767" s="5">
        <v>14.84</v>
      </c>
      <c r="D767" s="5">
        <v>7888.5</v>
      </c>
      <c r="E767" s="5">
        <v>8793.2099999999991</v>
      </c>
      <c r="F767" s="10">
        <f t="shared" si="115"/>
        <v>6.1016949152541411E-3</v>
      </c>
      <c r="G767" s="10">
        <f t="shared" si="116"/>
        <v>5.1588462839844418E-3</v>
      </c>
      <c r="H767" s="6"/>
      <c r="I767" s="5">
        <v>18.09</v>
      </c>
      <c r="J767" s="5">
        <v>18.05</v>
      </c>
      <c r="K767" s="5">
        <v>7888.5</v>
      </c>
      <c r="L767" s="5">
        <v>8793.2099999999991</v>
      </c>
      <c r="M767" s="17">
        <f t="shared" si="117"/>
        <v>7.2544642857141906E-3</v>
      </c>
      <c r="N767" s="17">
        <f t="shared" si="118"/>
        <v>4.3415155836219466E-3</v>
      </c>
      <c r="O767" s="6"/>
      <c r="P767" s="6">
        <v>10.46</v>
      </c>
      <c r="Q767" s="6">
        <v>10.45</v>
      </c>
      <c r="R767" s="6">
        <v>5517.6</v>
      </c>
      <c r="S767" s="6">
        <v>6360.24</v>
      </c>
      <c r="T767" s="19">
        <f t="shared" si="119"/>
        <v>4.8076923076922906E-3</v>
      </c>
      <c r="U767" s="19">
        <f t="shared" si="120"/>
        <v>8.313516598497106E-3</v>
      </c>
    </row>
    <row r="768" spans="1:21">
      <c r="A768" s="4">
        <v>41827</v>
      </c>
      <c r="B768" s="5">
        <v>15.05</v>
      </c>
      <c r="C768" s="5">
        <v>14.91</v>
      </c>
      <c r="D768" s="5">
        <v>7916.37</v>
      </c>
      <c r="E768" s="5">
        <v>8824.64</v>
      </c>
      <c r="F768" s="10">
        <f t="shared" si="115"/>
        <v>4.7169811320755262E-3</v>
      </c>
      <c r="G768" s="10">
        <f t="shared" si="116"/>
        <v>3.5743488441650761E-3</v>
      </c>
      <c r="H768" s="6"/>
      <c r="I768" s="5">
        <v>18.190000000000001</v>
      </c>
      <c r="J768" s="5">
        <v>18.14</v>
      </c>
      <c r="K768" s="5">
        <v>7916.37</v>
      </c>
      <c r="L768" s="5">
        <v>8824.64</v>
      </c>
      <c r="M768" s="17">
        <f t="shared" si="117"/>
        <v>4.9861495844876202E-3</v>
      </c>
      <c r="N768" s="17">
        <f t="shared" si="118"/>
        <v>3.5329910629398054E-3</v>
      </c>
      <c r="O768" s="6"/>
      <c r="P768" s="6">
        <v>10.48</v>
      </c>
      <c r="Q768" s="6">
        <v>10.48</v>
      </c>
      <c r="R768" s="6">
        <v>5505.55</v>
      </c>
      <c r="S768" s="6">
        <v>6346.36</v>
      </c>
      <c r="T768" s="19">
        <f t="shared" si="119"/>
        <v>2.870813397129357E-3</v>
      </c>
      <c r="U768" s="19">
        <f t="shared" si="120"/>
        <v>-2.1823075858772301E-3</v>
      </c>
    </row>
    <row r="769" spans="1:21">
      <c r="A769" s="4">
        <v>41828</v>
      </c>
      <c r="B769" s="5">
        <v>14.63</v>
      </c>
      <c r="C769" s="5">
        <v>14.49</v>
      </c>
      <c r="D769" s="5">
        <v>7718.14</v>
      </c>
      <c r="E769" s="5">
        <v>8603.67</v>
      </c>
      <c r="F769" s="10">
        <f t="shared" si="115"/>
        <v>-2.8169014084507005E-2</v>
      </c>
      <c r="G769" s="10">
        <f t="shared" si="116"/>
        <v>-2.5040114950864778E-2</v>
      </c>
      <c r="H769" s="6"/>
      <c r="I769" s="5">
        <v>17.72</v>
      </c>
      <c r="J769" s="5">
        <v>17.670000000000002</v>
      </c>
      <c r="K769" s="5">
        <v>7718.14</v>
      </c>
      <c r="L769" s="5">
        <v>8603.67</v>
      </c>
      <c r="M769" s="17">
        <f t="shared" si="117"/>
        <v>-2.5909592061741926E-2</v>
      </c>
      <c r="N769" s="17">
        <f t="shared" si="118"/>
        <v>-2.5040517307806431E-2</v>
      </c>
      <c r="O769" s="6"/>
      <c r="P769" s="6">
        <v>10.23</v>
      </c>
      <c r="Q769" s="6">
        <v>10.23</v>
      </c>
      <c r="R769" s="6">
        <v>5228.1000000000004</v>
      </c>
      <c r="S769" s="6">
        <v>6026.69</v>
      </c>
      <c r="T769" s="19">
        <f t="shared" si="119"/>
        <v>-2.3854961832061039E-2</v>
      </c>
      <c r="U769" s="19">
        <f t="shared" si="120"/>
        <v>-5.0370606142733809E-2</v>
      </c>
    </row>
    <row r="770" spans="1:21">
      <c r="A770" s="4">
        <v>41829</v>
      </c>
      <c r="B770" s="5">
        <v>14.58</v>
      </c>
      <c r="C770" s="5">
        <v>14.44</v>
      </c>
      <c r="D770" s="5">
        <v>7669.51</v>
      </c>
      <c r="E770" s="5">
        <v>8551.68</v>
      </c>
      <c r="F770" s="10">
        <f t="shared" si="115"/>
        <v>-3.4506556245686992E-3</v>
      </c>
      <c r="G770" s="10">
        <f t="shared" si="116"/>
        <v>-6.0427701201928308E-3</v>
      </c>
      <c r="H770" s="6"/>
      <c r="I770" s="5">
        <v>17.649999999999999</v>
      </c>
      <c r="J770" s="5">
        <v>17.600000000000001</v>
      </c>
      <c r="K770" s="5">
        <v>7669.51</v>
      </c>
      <c r="L770" s="5">
        <v>8551.68</v>
      </c>
      <c r="M770" s="17">
        <f t="shared" si="117"/>
        <v>-3.9615166949632519E-3</v>
      </c>
      <c r="N770" s="17">
        <f t="shared" si="118"/>
        <v>-6.3007408520705521E-3</v>
      </c>
      <c r="O770" s="6"/>
      <c r="P770" s="6">
        <v>10.18</v>
      </c>
      <c r="Q770" s="6">
        <v>10.18</v>
      </c>
      <c r="R770" s="6">
        <v>5102.8999999999996</v>
      </c>
      <c r="S770" s="6">
        <v>5882.34</v>
      </c>
      <c r="T770" s="19">
        <f t="shared" si="119"/>
        <v>-4.8875855327469298E-3</v>
      </c>
      <c r="U770" s="19">
        <f t="shared" si="120"/>
        <v>-2.3951787797281687E-2</v>
      </c>
    </row>
    <row r="771" spans="1:21">
      <c r="A771" s="4">
        <v>41830</v>
      </c>
      <c r="B771" s="5">
        <v>14.61</v>
      </c>
      <c r="C771" s="5">
        <v>14.47</v>
      </c>
      <c r="D771" s="5">
        <v>7669</v>
      </c>
      <c r="E771" s="5">
        <v>8551.51</v>
      </c>
      <c r="F771" s="10">
        <f t="shared" si="115"/>
        <v>2.0775623268698418E-3</v>
      </c>
      <c r="G771" s="10">
        <f t="shared" si="116"/>
        <v>-1.9879134860012471E-5</v>
      </c>
      <c r="H771" s="6"/>
      <c r="I771" s="5">
        <v>17.71</v>
      </c>
      <c r="J771" s="5">
        <v>17.66</v>
      </c>
      <c r="K771" s="5">
        <v>7669</v>
      </c>
      <c r="L771" s="5">
        <v>8551.51</v>
      </c>
      <c r="M771" s="17">
        <f t="shared" si="117"/>
        <v>3.4090909090909172E-3</v>
      </c>
      <c r="N771" s="17">
        <f t="shared" si="118"/>
        <v>-6.6497077388261161E-5</v>
      </c>
      <c r="O771" s="6"/>
      <c r="P771" s="6">
        <v>10.220000000000001</v>
      </c>
      <c r="Q771" s="6">
        <v>10.220000000000001</v>
      </c>
      <c r="R771" s="6">
        <v>5176.05</v>
      </c>
      <c r="S771" s="6">
        <v>5967.92</v>
      </c>
      <c r="T771" s="19">
        <f t="shared" si="119"/>
        <v>3.9292730844795454E-3</v>
      </c>
      <c r="U771" s="19">
        <f t="shared" si="120"/>
        <v>1.4548632006990303E-2</v>
      </c>
    </row>
    <row r="772" spans="1:21">
      <c r="A772" s="4">
        <v>41831</v>
      </c>
      <c r="B772" s="5">
        <v>14.32</v>
      </c>
      <c r="C772" s="5">
        <v>14.18</v>
      </c>
      <c r="D772" s="5">
        <v>7533.81</v>
      </c>
      <c r="E772" s="5">
        <v>8401.6299999999992</v>
      </c>
      <c r="F772" s="10">
        <f t="shared" ref="F772:F835" si="124">C772/C771-1</f>
        <v>-2.0041465100207434E-2</v>
      </c>
      <c r="G772" s="10">
        <f t="shared" ref="G772:G835" si="125">E772/E771-1</f>
        <v>-1.7526729197533619E-2</v>
      </c>
      <c r="H772" s="6"/>
      <c r="I772" s="5">
        <v>17.399999999999999</v>
      </c>
      <c r="J772" s="5">
        <v>17.350000000000001</v>
      </c>
      <c r="K772" s="5">
        <v>7533.81</v>
      </c>
      <c r="L772" s="5">
        <v>8401.6299999999992</v>
      </c>
      <c r="M772" s="17">
        <f t="shared" ref="M772:M835" si="126">J772/J771-1</f>
        <v>-1.7553793884484636E-2</v>
      </c>
      <c r="N772" s="17">
        <f t="shared" ref="N772:N835" si="127">K772/K771-1</f>
        <v>-1.7628113182944216E-2</v>
      </c>
      <c r="O772" s="6"/>
      <c r="P772" s="6">
        <v>10.06</v>
      </c>
      <c r="Q772" s="6">
        <v>10.06</v>
      </c>
      <c r="R772" s="6">
        <v>4986</v>
      </c>
      <c r="S772" s="6">
        <v>5748.8</v>
      </c>
      <c r="T772" s="19">
        <f t="shared" ref="T772:T835" si="128">Q772/Q771-1</f>
        <v>-1.5655577299412915E-2</v>
      </c>
      <c r="U772" s="19">
        <f t="shared" ref="U772:U835" si="129">S772/S771-1</f>
        <v>-3.6716309870105435E-2</v>
      </c>
    </row>
    <row r="773" spans="1:21">
      <c r="A773" s="4">
        <v>41834</v>
      </c>
      <c r="B773" s="5">
        <v>14.29</v>
      </c>
      <c r="C773" s="5">
        <v>14.16</v>
      </c>
      <c r="D773" s="5">
        <v>7541.23</v>
      </c>
      <c r="E773" s="5">
        <v>8411.76</v>
      </c>
      <c r="F773" s="10">
        <f t="shared" si="124"/>
        <v>-1.4104372355430161E-3</v>
      </c>
      <c r="G773" s="10">
        <f t="shared" si="125"/>
        <v>1.2057184141649469E-3</v>
      </c>
      <c r="H773" s="6"/>
      <c r="I773" s="5">
        <v>17.37</v>
      </c>
      <c r="J773" s="5">
        <v>17.329999999999998</v>
      </c>
      <c r="K773" s="5">
        <v>7541.23</v>
      </c>
      <c r="L773" s="5">
        <v>8411.76</v>
      </c>
      <c r="M773" s="17">
        <f t="shared" si="126"/>
        <v>-1.1527377521615145E-3</v>
      </c>
      <c r="N773" s="17">
        <f t="shared" si="127"/>
        <v>9.8489343373397986E-4</v>
      </c>
      <c r="O773" s="6"/>
      <c r="P773" s="6">
        <v>10.029999999999999</v>
      </c>
      <c r="Q773" s="6">
        <v>10.029999999999999</v>
      </c>
      <c r="R773" s="6">
        <v>4964.2</v>
      </c>
      <c r="S773" s="6">
        <v>5723.68</v>
      </c>
      <c r="T773" s="19">
        <f t="shared" si="128"/>
        <v>-2.9821073558649047E-3</v>
      </c>
      <c r="U773" s="19">
        <f t="shared" si="129"/>
        <v>-4.3696075702754911E-3</v>
      </c>
    </row>
    <row r="774" spans="1:21">
      <c r="A774" s="4">
        <v>41835</v>
      </c>
      <c r="B774" s="5">
        <v>14.51</v>
      </c>
      <c r="C774" s="5">
        <v>14.37</v>
      </c>
      <c r="D774" s="5">
        <v>7627.97</v>
      </c>
      <c r="E774" s="5">
        <v>8508.76</v>
      </c>
      <c r="F774" s="10">
        <f t="shared" si="124"/>
        <v>1.4830508474576121E-2</v>
      </c>
      <c r="G774" s="10">
        <f t="shared" si="125"/>
        <v>1.1531474982643397E-2</v>
      </c>
      <c r="H774" s="6"/>
      <c r="I774" s="5">
        <v>17.61</v>
      </c>
      <c r="J774" s="5">
        <v>17.559999999999999</v>
      </c>
      <c r="K774" s="5">
        <v>7627.97</v>
      </c>
      <c r="L774" s="5">
        <v>8508.76</v>
      </c>
      <c r="M774" s="17">
        <f t="shared" si="126"/>
        <v>1.3271783035199158E-2</v>
      </c>
      <c r="N774" s="17">
        <f t="shared" si="127"/>
        <v>1.1502102442174644E-2</v>
      </c>
      <c r="O774" s="6"/>
      <c r="P774" s="6">
        <v>10.17</v>
      </c>
      <c r="Q774" s="6">
        <v>10.17</v>
      </c>
      <c r="R774" s="6">
        <v>5062.5</v>
      </c>
      <c r="S774" s="6">
        <v>5838.13</v>
      </c>
      <c r="T774" s="19">
        <f t="shared" si="128"/>
        <v>1.3958125623130702E-2</v>
      </c>
      <c r="U774" s="19">
        <f t="shared" si="129"/>
        <v>1.9995876778575949E-2</v>
      </c>
    </row>
    <row r="775" spans="1:21">
      <c r="A775" s="4">
        <v>41836</v>
      </c>
      <c r="B775" s="5">
        <v>14.78</v>
      </c>
      <c r="C775" s="5">
        <v>14.64</v>
      </c>
      <c r="D775" s="5">
        <v>7723.72</v>
      </c>
      <c r="E775" s="5">
        <v>8615.57</v>
      </c>
      <c r="F775" s="10">
        <f t="shared" si="124"/>
        <v>1.8789144050104456E-2</v>
      </c>
      <c r="G775" s="10">
        <f t="shared" si="125"/>
        <v>1.2552945435057472E-2</v>
      </c>
      <c r="H775" s="6"/>
      <c r="I775" s="5">
        <v>17.88</v>
      </c>
      <c r="J775" s="5">
        <v>17.829999999999998</v>
      </c>
      <c r="K775" s="5">
        <v>7723.72</v>
      </c>
      <c r="L775" s="5">
        <v>8615.57</v>
      </c>
      <c r="M775" s="17">
        <f t="shared" si="126"/>
        <v>1.5375854214122908E-2</v>
      </c>
      <c r="N775" s="17">
        <f t="shared" si="127"/>
        <v>1.2552487752311547E-2</v>
      </c>
      <c r="O775" s="6"/>
      <c r="P775" s="6">
        <v>10.34</v>
      </c>
      <c r="Q775" s="6">
        <v>10.34</v>
      </c>
      <c r="R775" s="6">
        <v>5152.25</v>
      </c>
      <c r="S775" s="6">
        <v>5942.09</v>
      </c>
      <c r="T775" s="19">
        <f t="shared" si="128"/>
        <v>1.6715830875122961E-2</v>
      </c>
      <c r="U775" s="19">
        <f t="shared" si="129"/>
        <v>1.7807071784972317E-2</v>
      </c>
    </row>
    <row r="776" spans="1:21">
      <c r="A776" s="4">
        <v>41837</v>
      </c>
      <c r="B776" s="5">
        <v>14.86</v>
      </c>
      <c r="C776" s="5">
        <v>14.72</v>
      </c>
      <c r="D776" s="5">
        <v>7749.34</v>
      </c>
      <c r="E776" s="5">
        <v>8646.82</v>
      </c>
      <c r="F776" s="10">
        <f t="shared" si="124"/>
        <v>5.464480874316946E-3</v>
      </c>
      <c r="G776" s="10">
        <f t="shared" si="125"/>
        <v>3.6271540942736102E-3</v>
      </c>
      <c r="H776" s="6"/>
      <c r="I776" s="5">
        <v>17.96</v>
      </c>
      <c r="J776" s="5">
        <v>17.91</v>
      </c>
      <c r="K776" s="5">
        <v>7749.34</v>
      </c>
      <c r="L776" s="5">
        <v>8646.82</v>
      </c>
      <c r="M776" s="17">
        <f t="shared" si="126"/>
        <v>4.4868199663490316E-3</v>
      </c>
      <c r="N776" s="17">
        <f t="shared" si="127"/>
        <v>3.317054476340342E-3</v>
      </c>
      <c r="O776" s="6"/>
      <c r="P776" s="6">
        <v>10.4</v>
      </c>
      <c r="Q776" s="6">
        <v>10.4</v>
      </c>
      <c r="R776" s="6">
        <v>5228.8</v>
      </c>
      <c r="S776" s="6">
        <v>6032.89</v>
      </c>
      <c r="T776" s="19">
        <f t="shared" si="128"/>
        <v>5.8027079303675233E-3</v>
      </c>
      <c r="U776" s="19">
        <f t="shared" si="129"/>
        <v>1.5280818701837173E-2</v>
      </c>
    </row>
    <row r="777" spans="1:21">
      <c r="A777" s="4">
        <v>41838</v>
      </c>
      <c r="B777" s="5">
        <v>14.94</v>
      </c>
      <c r="C777" s="5">
        <v>14.8</v>
      </c>
      <c r="D777" s="5">
        <v>7759.46</v>
      </c>
      <c r="E777" s="5">
        <v>8658.11</v>
      </c>
      <c r="F777" s="10">
        <f t="shared" si="124"/>
        <v>5.4347826086955653E-3</v>
      </c>
      <c r="G777" s="10">
        <f t="shared" si="125"/>
        <v>1.305682320205781E-3</v>
      </c>
      <c r="H777" s="6"/>
      <c r="I777" s="5">
        <v>18.02</v>
      </c>
      <c r="J777" s="5">
        <v>17.97</v>
      </c>
      <c r="K777" s="5">
        <v>7759.46</v>
      </c>
      <c r="L777" s="5">
        <v>8658.11</v>
      </c>
      <c r="M777" s="17">
        <f t="shared" si="126"/>
        <v>3.3500837520936688E-3</v>
      </c>
      <c r="N777" s="17">
        <f t="shared" si="127"/>
        <v>1.3059176652463478E-3</v>
      </c>
      <c r="O777" s="6"/>
      <c r="P777" s="6">
        <v>10.4</v>
      </c>
      <c r="Q777" s="6">
        <v>10.4</v>
      </c>
      <c r="R777" s="6">
        <v>5220.3</v>
      </c>
      <c r="S777" s="6">
        <v>6023.89</v>
      </c>
      <c r="T777" s="19">
        <f t="shared" si="128"/>
        <v>0</v>
      </c>
      <c r="U777" s="19">
        <f t="shared" si="129"/>
        <v>-1.4918223272759601E-3</v>
      </c>
    </row>
    <row r="778" spans="1:21">
      <c r="A778" s="4">
        <v>41841</v>
      </c>
      <c r="B778" s="5">
        <v>14.93</v>
      </c>
      <c r="C778" s="5">
        <v>14.79</v>
      </c>
      <c r="D778" s="5">
        <v>7776.58</v>
      </c>
      <c r="E778" s="5">
        <v>8678.43</v>
      </c>
      <c r="F778" s="10">
        <f t="shared" si="124"/>
        <v>-6.7567567567583531E-4</v>
      </c>
      <c r="G778" s="10">
        <f t="shared" si="125"/>
        <v>2.3469325291547438E-3</v>
      </c>
      <c r="H778" s="6"/>
      <c r="I778" s="5">
        <v>18.02</v>
      </c>
      <c r="J778" s="5">
        <v>17.97</v>
      </c>
      <c r="K778" s="5">
        <v>7776.58</v>
      </c>
      <c r="L778" s="5">
        <v>8678.43</v>
      </c>
      <c r="M778" s="17">
        <f t="shared" si="126"/>
        <v>0</v>
      </c>
      <c r="N778" s="17">
        <f t="shared" si="127"/>
        <v>2.2063391009168321E-3</v>
      </c>
      <c r="O778" s="6"/>
      <c r="P778" s="6">
        <v>10.44</v>
      </c>
      <c r="Q778" s="6">
        <v>10.44</v>
      </c>
      <c r="R778" s="6">
        <v>5241.8</v>
      </c>
      <c r="S778" s="6">
        <v>6048.73</v>
      </c>
      <c r="T778" s="19">
        <f t="shared" si="128"/>
        <v>3.8461538461538325E-3</v>
      </c>
      <c r="U778" s="19">
        <f t="shared" si="129"/>
        <v>4.1235812738942279E-3</v>
      </c>
    </row>
    <row r="779" spans="1:21">
      <c r="A779" s="4">
        <v>41842</v>
      </c>
      <c r="B779" s="5">
        <v>15.04</v>
      </c>
      <c r="C779" s="5">
        <v>14.9</v>
      </c>
      <c r="D779" s="5">
        <v>7852.24</v>
      </c>
      <c r="E779" s="5">
        <v>8762.86</v>
      </c>
      <c r="F779" s="10">
        <f t="shared" si="124"/>
        <v>7.4374577417175569E-3</v>
      </c>
      <c r="G779" s="10">
        <f t="shared" si="125"/>
        <v>9.7287182128564798E-3</v>
      </c>
      <c r="H779" s="6"/>
      <c r="I779" s="5">
        <v>18.149999999999999</v>
      </c>
      <c r="J779" s="5">
        <v>18.100000000000001</v>
      </c>
      <c r="K779" s="5">
        <v>7852.24</v>
      </c>
      <c r="L779" s="5">
        <v>8762.86</v>
      </c>
      <c r="M779" s="17">
        <f t="shared" si="126"/>
        <v>7.2342793544797335E-3</v>
      </c>
      <c r="N779" s="17">
        <f t="shared" si="127"/>
        <v>9.7292125844523625E-3</v>
      </c>
      <c r="O779" s="6"/>
      <c r="P779" s="6">
        <v>10.45</v>
      </c>
      <c r="Q779" s="6">
        <v>10.45</v>
      </c>
      <c r="R779" s="6">
        <v>5232.3999999999996</v>
      </c>
      <c r="S779" s="6">
        <v>6038.71</v>
      </c>
      <c r="T779" s="19">
        <f t="shared" si="128"/>
        <v>9.5785440613016526E-4</v>
      </c>
      <c r="U779" s="19">
        <f t="shared" si="129"/>
        <v>-1.656546084880528E-3</v>
      </c>
    </row>
    <row r="780" spans="1:21">
      <c r="A780" s="4">
        <v>41843</v>
      </c>
      <c r="B780" s="5">
        <v>15.03</v>
      </c>
      <c r="C780" s="5">
        <v>14.88</v>
      </c>
      <c r="D780" s="5">
        <v>7871.71</v>
      </c>
      <c r="E780" s="5">
        <v>8785.24</v>
      </c>
      <c r="F780" s="10">
        <f t="shared" si="124"/>
        <v>-1.3422818791946067E-3</v>
      </c>
      <c r="G780" s="10">
        <f t="shared" si="125"/>
        <v>2.5539606931983538E-3</v>
      </c>
      <c r="H780" s="6"/>
      <c r="I780" s="5">
        <v>18.16</v>
      </c>
      <c r="J780" s="5">
        <v>18.11</v>
      </c>
      <c r="K780" s="5">
        <v>7871.71</v>
      </c>
      <c r="L780" s="5">
        <v>8785.24</v>
      </c>
      <c r="M780" s="17">
        <f t="shared" si="126"/>
        <v>5.5248618784520254E-4</v>
      </c>
      <c r="N780" s="17">
        <f t="shared" si="127"/>
        <v>2.4795472374761207E-3</v>
      </c>
      <c r="O780" s="6"/>
      <c r="P780" s="6">
        <v>10.41</v>
      </c>
      <c r="Q780" s="6">
        <v>10.41</v>
      </c>
      <c r="R780" s="6">
        <v>5198.45</v>
      </c>
      <c r="S780" s="6">
        <v>6000.15</v>
      </c>
      <c r="T780" s="19">
        <f t="shared" si="128"/>
        <v>-3.82775119617218E-3</v>
      </c>
      <c r="U780" s="19">
        <f t="shared" si="129"/>
        <v>-6.3854697443660458E-3</v>
      </c>
    </row>
    <row r="781" spans="1:21">
      <c r="A781" s="4">
        <v>41844</v>
      </c>
      <c r="B781" s="5">
        <v>15.07</v>
      </c>
      <c r="C781" s="5">
        <v>14.93</v>
      </c>
      <c r="D781" s="5">
        <v>7904.69</v>
      </c>
      <c r="E781" s="5">
        <v>8822.61</v>
      </c>
      <c r="F781" s="10">
        <f t="shared" si="124"/>
        <v>3.3602150537632713E-3</v>
      </c>
      <c r="G781" s="10">
        <f t="shared" si="125"/>
        <v>4.2537255669738983E-3</v>
      </c>
      <c r="H781" s="6"/>
      <c r="I781" s="5">
        <v>18.21</v>
      </c>
      <c r="J781" s="5">
        <v>18.16</v>
      </c>
      <c r="K781" s="5">
        <v>7904.69</v>
      </c>
      <c r="L781" s="5">
        <v>8822.61</v>
      </c>
      <c r="M781" s="17">
        <f t="shared" si="126"/>
        <v>2.7609055770292379E-3</v>
      </c>
      <c r="N781" s="17">
        <f t="shared" si="127"/>
        <v>4.1896868660049602E-3</v>
      </c>
      <c r="O781" s="6"/>
      <c r="P781" s="6">
        <v>10.38</v>
      </c>
      <c r="Q781" s="6">
        <v>10.38</v>
      </c>
      <c r="R781" s="6">
        <v>5181.45</v>
      </c>
      <c r="S781" s="6">
        <v>5980.91</v>
      </c>
      <c r="T781" s="19">
        <f t="shared" si="128"/>
        <v>-2.8818443804033977E-3</v>
      </c>
      <c r="U781" s="19">
        <f t="shared" si="129"/>
        <v>-3.2065865020041162E-3</v>
      </c>
    </row>
    <row r="782" spans="1:21">
      <c r="A782" s="4">
        <v>41845</v>
      </c>
      <c r="B782" s="5">
        <v>14.99</v>
      </c>
      <c r="C782" s="5">
        <v>14.84</v>
      </c>
      <c r="D782" s="5">
        <v>7847.53</v>
      </c>
      <c r="E782" s="5">
        <v>8759.65</v>
      </c>
      <c r="F782" s="10">
        <f t="shared" si="124"/>
        <v>-6.0281312793034614E-3</v>
      </c>
      <c r="G782" s="10">
        <f t="shared" si="125"/>
        <v>-7.1362102597758437E-3</v>
      </c>
      <c r="H782" s="6"/>
      <c r="I782" s="5">
        <v>18.16</v>
      </c>
      <c r="J782" s="5">
        <v>18.11</v>
      </c>
      <c r="K782" s="5">
        <v>7847.53</v>
      </c>
      <c r="L782" s="5">
        <v>8759.65</v>
      </c>
      <c r="M782" s="17">
        <f t="shared" si="126"/>
        <v>-2.7533039647577029E-3</v>
      </c>
      <c r="N782" s="17">
        <f t="shared" si="127"/>
        <v>-7.231150114678786E-3</v>
      </c>
      <c r="O782" s="6"/>
      <c r="P782" s="6">
        <v>10.32</v>
      </c>
      <c r="Q782" s="6">
        <v>10.32</v>
      </c>
      <c r="R782" s="6">
        <v>5081.3</v>
      </c>
      <c r="S782" s="6">
        <v>5866.88</v>
      </c>
      <c r="T782" s="19">
        <f t="shared" si="128"/>
        <v>-5.7803468208093012E-3</v>
      </c>
      <c r="U782" s="19">
        <f t="shared" si="129"/>
        <v>-1.9065660576734977E-2</v>
      </c>
    </row>
    <row r="783" spans="1:21">
      <c r="A783" s="4">
        <v>41848</v>
      </c>
      <c r="B783" s="5">
        <v>14.92</v>
      </c>
      <c r="C783" s="5">
        <v>14.77</v>
      </c>
      <c r="D783" s="5">
        <v>7810.9</v>
      </c>
      <c r="E783" s="5">
        <v>8726.34</v>
      </c>
      <c r="F783" s="10">
        <f t="shared" si="124"/>
        <v>-4.7169811320755262E-3</v>
      </c>
      <c r="G783" s="10">
        <f t="shared" si="125"/>
        <v>-3.8026633484213868E-3</v>
      </c>
      <c r="H783" s="6"/>
      <c r="I783" s="5">
        <v>18.079999999999998</v>
      </c>
      <c r="J783" s="5">
        <v>18.03</v>
      </c>
      <c r="K783" s="5">
        <v>7810.9</v>
      </c>
      <c r="L783" s="5">
        <v>8726.34</v>
      </c>
      <c r="M783" s="17">
        <f t="shared" si="126"/>
        <v>-4.4174489232466918E-3</v>
      </c>
      <c r="N783" s="17">
        <f t="shared" si="127"/>
        <v>-4.667710731911856E-3</v>
      </c>
      <c r="O783" s="6"/>
      <c r="P783" s="6">
        <v>10.29</v>
      </c>
      <c r="Q783" s="6">
        <v>10.29</v>
      </c>
      <c r="R783" s="6">
        <v>5036.95</v>
      </c>
      <c r="S783" s="6">
        <v>5816.81</v>
      </c>
      <c r="T783" s="19">
        <f t="shared" si="128"/>
        <v>-2.9069767441861627E-3</v>
      </c>
      <c r="U783" s="19">
        <f t="shared" si="129"/>
        <v>-8.5343487509544902E-3</v>
      </c>
    </row>
    <row r="784" spans="1:21">
      <c r="A784" s="4">
        <v>41850</v>
      </c>
      <c r="B784" s="5">
        <v>14.86</v>
      </c>
      <c r="C784" s="5">
        <v>14.71</v>
      </c>
      <c r="D784" s="5">
        <v>7857.24</v>
      </c>
      <c r="E784" s="5">
        <v>8778.5300000000007</v>
      </c>
      <c r="F784" s="10">
        <f t="shared" si="124"/>
        <v>-4.062288422477911E-3</v>
      </c>
      <c r="G784" s="10">
        <f t="shared" si="125"/>
        <v>5.9807433586132053E-3</v>
      </c>
      <c r="H784" s="6"/>
      <c r="I784" s="5">
        <v>18.03</v>
      </c>
      <c r="J784" s="5">
        <v>17.98</v>
      </c>
      <c r="K784" s="5">
        <v>7857.24</v>
      </c>
      <c r="L784" s="5">
        <v>8778.5300000000007</v>
      </c>
      <c r="M784" s="17">
        <f t="shared" si="126"/>
        <v>-2.7731558513588439E-3</v>
      </c>
      <c r="N784" s="17">
        <f t="shared" si="127"/>
        <v>5.9327350241329402E-3</v>
      </c>
      <c r="O784" s="6"/>
      <c r="P784" s="6">
        <v>10.29</v>
      </c>
      <c r="Q784" s="6">
        <v>10.29</v>
      </c>
      <c r="R784" s="6">
        <v>5058.8500000000004</v>
      </c>
      <c r="S784" s="6">
        <v>5842.13</v>
      </c>
      <c r="T784" s="19">
        <f t="shared" si="128"/>
        <v>0</v>
      </c>
      <c r="U784" s="19">
        <f t="shared" si="129"/>
        <v>4.3529013325172006E-3</v>
      </c>
    </row>
    <row r="785" spans="1:21">
      <c r="A785" s="4">
        <v>41851</v>
      </c>
      <c r="B785" s="5">
        <v>14.76</v>
      </c>
      <c r="C785" s="5">
        <v>14.61</v>
      </c>
      <c r="D785" s="5">
        <v>7799.72</v>
      </c>
      <c r="E785" s="5">
        <v>8714.8799999999992</v>
      </c>
      <c r="F785" s="10">
        <f t="shared" si="124"/>
        <v>-6.7980965329708098E-3</v>
      </c>
      <c r="G785" s="10">
        <f t="shared" si="125"/>
        <v>-7.2506444700879413E-3</v>
      </c>
      <c r="H785" s="6"/>
      <c r="I785" s="5">
        <v>17.88</v>
      </c>
      <c r="J785" s="5">
        <v>17.829999999999998</v>
      </c>
      <c r="K785" s="5">
        <v>7799.72</v>
      </c>
      <c r="L785" s="5">
        <v>8714.8799999999992</v>
      </c>
      <c r="M785" s="17">
        <f t="shared" si="126"/>
        <v>-8.3426028921024242E-3</v>
      </c>
      <c r="N785" s="17">
        <f t="shared" si="127"/>
        <v>-7.3206367630362923E-3</v>
      </c>
      <c r="O785" s="6"/>
      <c r="P785" s="6">
        <v>10.28</v>
      </c>
      <c r="Q785" s="6">
        <v>10.27</v>
      </c>
      <c r="R785" s="6">
        <v>5060.6499999999996</v>
      </c>
      <c r="S785" s="6">
        <v>5844.73</v>
      </c>
      <c r="T785" s="19">
        <f t="shared" si="128"/>
        <v>-1.9436345966957758E-3</v>
      </c>
      <c r="U785" s="19">
        <f t="shared" si="129"/>
        <v>4.4504316062798921E-4</v>
      </c>
    </row>
    <row r="786" spans="1:21">
      <c r="A786" s="4">
        <v>41852</v>
      </c>
      <c r="B786" s="5">
        <v>14.57</v>
      </c>
      <c r="C786" s="5">
        <v>14.43</v>
      </c>
      <c r="D786" s="5">
        <v>7691.19</v>
      </c>
      <c r="E786" s="5">
        <v>8593.65</v>
      </c>
      <c r="F786" s="10">
        <f t="shared" si="124"/>
        <v>-1.2320328542094416E-2</v>
      </c>
      <c r="G786" s="10">
        <f t="shared" si="125"/>
        <v>-1.3910690680766669E-2</v>
      </c>
      <c r="H786" s="6"/>
      <c r="I786" s="5">
        <v>17.63</v>
      </c>
      <c r="J786" s="5">
        <v>17.579999999999998</v>
      </c>
      <c r="K786" s="5">
        <v>7691.19</v>
      </c>
      <c r="L786" s="5">
        <v>8593.65</v>
      </c>
      <c r="M786" s="17">
        <f t="shared" si="126"/>
        <v>-1.4021312394840169E-2</v>
      </c>
      <c r="N786" s="17">
        <f t="shared" si="127"/>
        <v>-1.3914602062638282E-2</v>
      </c>
      <c r="O786" s="6"/>
      <c r="P786" s="6">
        <v>10.17</v>
      </c>
      <c r="Q786" s="6">
        <v>10.17</v>
      </c>
      <c r="R786" s="6">
        <v>4984.2</v>
      </c>
      <c r="S786" s="6">
        <v>5756.45</v>
      </c>
      <c r="T786" s="19">
        <f t="shared" si="128"/>
        <v>-9.7370983446932735E-3</v>
      </c>
      <c r="U786" s="19">
        <f t="shared" si="129"/>
        <v>-1.5104204984661362E-2</v>
      </c>
    </row>
    <row r="787" spans="1:21">
      <c r="A787" s="4">
        <v>41855</v>
      </c>
      <c r="B787" s="5">
        <v>14.75</v>
      </c>
      <c r="C787" s="5">
        <v>14.6</v>
      </c>
      <c r="D787" s="5">
        <v>7777.33</v>
      </c>
      <c r="E787" s="5">
        <v>8689.9</v>
      </c>
      <c r="F787" s="10">
        <f t="shared" si="124"/>
        <v>1.1781011781011763E-2</v>
      </c>
      <c r="G787" s="10">
        <f t="shared" si="125"/>
        <v>1.1200130328789193E-2</v>
      </c>
      <c r="H787" s="6"/>
      <c r="I787" s="5">
        <v>17.850000000000001</v>
      </c>
      <c r="J787" s="5">
        <v>17.8</v>
      </c>
      <c r="K787" s="5">
        <v>7777.33</v>
      </c>
      <c r="L787" s="5">
        <v>8689.9</v>
      </c>
      <c r="M787" s="17">
        <f t="shared" si="126"/>
        <v>1.2514220705347023E-2</v>
      </c>
      <c r="N787" s="17">
        <f t="shared" si="127"/>
        <v>1.1199827334911872E-2</v>
      </c>
      <c r="O787" s="6"/>
      <c r="P787" s="6">
        <v>10.27</v>
      </c>
      <c r="Q787" s="6">
        <v>10.27</v>
      </c>
      <c r="R787" s="6">
        <v>5042.8</v>
      </c>
      <c r="S787" s="6">
        <v>5825.18</v>
      </c>
      <c r="T787" s="19">
        <f t="shared" si="128"/>
        <v>9.8328416912487615E-3</v>
      </c>
      <c r="U787" s="19">
        <f t="shared" si="129"/>
        <v>1.1939650305309746E-2</v>
      </c>
    </row>
    <row r="788" spans="1:21">
      <c r="A788" s="4">
        <v>41856</v>
      </c>
      <c r="B788" s="5">
        <v>14.85</v>
      </c>
      <c r="C788" s="5">
        <v>14.7</v>
      </c>
      <c r="D788" s="5">
        <v>7831.85</v>
      </c>
      <c r="E788" s="5">
        <v>8751.99</v>
      </c>
      <c r="F788" s="10">
        <f t="shared" si="124"/>
        <v>6.8493150684931781E-3</v>
      </c>
      <c r="G788" s="10">
        <f t="shared" si="125"/>
        <v>7.1450764680835999E-3</v>
      </c>
      <c r="H788" s="6"/>
      <c r="I788" s="5">
        <v>17.989999999999998</v>
      </c>
      <c r="J788" s="5">
        <v>17.940000000000001</v>
      </c>
      <c r="K788" s="5">
        <v>7831.85</v>
      </c>
      <c r="L788" s="5">
        <v>8751.99</v>
      </c>
      <c r="M788" s="17">
        <f t="shared" si="126"/>
        <v>7.8651685393258397E-3</v>
      </c>
      <c r="N788" s="17">
        <f t="shared" si="127"/>
        <v>7.0101178682144827E-3</v>
      </c>
      <c r="O788" s="6"/>
      <c r="P788" s="6">
        <v>10.34</v>
      </c>
      <c r="Q788" s="6">
        <v>10.34</v>
      </c>
      <c r="R788" s="6">
        <v>5119.1000000000004</v>
      </c>
      <c r="S788" s="6">
        <v>5913.3</v>
      </c>
      <c r="T788" s="19">
        <f t="shared" si="128"/>
        <v>6.8159688412854358E-3</v>
      </c>
      <c r="U788" s="19">
        <f t="shared" si="129"/>
        <v>1.5127429538658088E-2</v>
      </c>
    </row>
    <row r="789" spans="1:21">
      <c r="A789" s="4">
        <v>41857</v>
      </c>
      <c r="B789" s="5">
        <v>14.73</v>
      </c>
      <c r="C789" s="5">
        <v>14.58</v>
      </c>
      <c r="D789" s="5">
        <v>7763.28</v>
      </c>
      <c r="E789" s="5">
        <v>8675.64</v>
      </c>
      <c r="F789" s="10">
        <f t="shared" si="124"/>
        <v>-8.1632653061224358E-3</v>
      </c>
      <c r="G789" s="10">
        <f t="shared" si="125"/>
        <v>-8.723730260203677E-3</v>
      </c>
      <c r="H789" s="6"/>
      <c r="I789" s="5">
        <v>17.88</v>
      </c>
      <c r="J789" s="5">
        <v>17.829999999999998</v>
      </c>
      <c r="K789" s="5">
        <v>7763.28</v>
      </c>
      <c r="L789" s="5">
        <v>8675.64</v>
      </c>
      <c r="M789" s="17">
        <f t="shared" si="126"/>
        <v>-6.1315496098106603E-3</v>
      </c>
      <c r="N789" s="17">
        <f t="shared" si="127"/>
        <v>-8.7552749350410242E-3</v>
      </c>
      <c r="O789" s="6"/>
      <c r="P789" s="6">
        <v>10.33</v>
      </c>
      <c r="Q789" s="6">
        <v>10.33</v>
      </c>
      <c r="R789" s="6">
        <v>5068.05</v>
      </c>
      <c r="S789" s="6">
        <v>5858.5</v>
      </c>
      <c r="T789" s="19">
        <f t="shared" si="128"/>
        <v>-9.6711798839455021E-4</v>
      </c>
      <c r="U789" s="19">
        <f t="shared" si="129"/>
        <v>-9.2672450239291715E-3</v>
      </c>
    </row>
    <row r="790" spans="1:21">
      <c r="A790" s="4">
        <v>41858</v>
      </c>
      <c r="B790" s="5">
        <v>14.67</v>
      </c>
      <c r="C790" s="5">
        <v>14.52</v>
      </c>
      <c r="D790" s="5">
        <v>7746.09</v>
      </c>
      <c r="E790" s="5">
        <v>8657.16</v>
      </c>
      <c r="F790" s="10">
        <f t="shared" si="124"/>
        <v>-4.1152263374485409E-3</v>
      </c>
      <c r="G790" s="10">
        <f t="shared" si="125"/>
        <v>-2.1301022172427464E-3</v>
      </c>
      <c r="H790" s="6"/>
      <c r="I790" s="5">
        <v>17.78</v>
      </c>
      <c r="J790" s="5">
        <v>17.73</v>
      </c>
      <c r="K790" s="5">
        <v>7746.09</v>
      </c>
      <c r="L790" s="5">
        <v>8657.16</v>
      </c>
      <c r="M790" s="17">
        <f t="shared" si="126"/>
        <v>-5.6085249579359564E-3</v>
      </c>
      <c r="N790" s="17">
        <f t="shared" si="127"/>
        <v>-2.2142702569016848E-3</v>
      </c>
      <c r="O790" s="6"/>
      <c r="P790" s="6">
        <v>10.24</v>
      </c>
      <c r="Q790" s="6">
        <v>10.24</v>
      </c>
      <c r="R790" s="6">
        <v>5031.8500000000004</v>
      </c>
      <c r="S790" s="6">
        <v>5812.72</v>
      </c>
      <c r="T790" s="19">
        <f t="shared" si="128"/>
        <v>-8.7124878993223298E-3</v>
      </c>
      <c r="U790" s="19">
        <f t="shared" si="129"/>
        <v>-7.8142869335153797E-3</v>
      </c>
    </row>
    <row r="791" spans="1:21">
      <c r="A791" s="4">
        <v>41859</v>
      </c>
      <c r="B791" s="5">
        <v>14.44</v>
      </c>
      <c r="C791" s="5">
        <v>14.3</v>
      </c>
      <c r="D791" s="5">
        <v>7645.95</v>
      </c>
      <c r="E791" s="5">
        <v>8546.7900000000009</v>
      </c>
      <c r="F791" s="10">
        <f t="shared" si="124"/>
        <v>-1.5151515151515027E-2</v>
      </c>
      <c r="G791" s="10">
        <f t="shared" si="125"/>
        <v>-1.2748984655475804E-2</v>
      </c>
      <c r="H791" s="6"/>
      <c r="I791" s="5">
        <v>17.52</v>
      </c>
      <c r="J791" s="5">
        <v>17.47</v>
      </c>
      <c r="K791" s="5">
        <v>7645.95</v>
      </c>
      <c r="L791" s="5">
        <v>8546.7900000000009</v>
      </c>
      <c r="M791" s="17">
        <f t="shared" si="126"/>
        <v>-1.4664410603496991E-2</v>
      </c>
      <c r="N791" s="17">
        <f t="shared" si="127"/>
        <v>-1.2927812612556822E-2</v>
      </c>
      <c r="O791" s="6"/>
      <c r="P791" s="6">
        <v>10.07</v>
      </c>
      <c r="Q791" s="6">
        <v>10.07</v>
      </c>
      <c r="R791" s="6">
        <v>4897.25</v>
      </c>
      <c r="S791" s="6">
        <v>5657.27</v>
      </c>
      <c r="T791" s="19">
        <f t="shared" si="128"/>
        <v>-1.66015625E-2</v>
      </c>
      <c r="U791" s="19">
        <f t="shared" si="129"/>
        <v>-2.6743073810539641E-2</v>
      </c>
    </row>
    <row r="792" spans="1:21">
      <c r="A792" s="4">
        <v>41862</v>
      </c>
      <c r="B792" s="5">
        <v>14.52</v>
      </c>
      <c r="C792" s="5">
        <v>14.37</v>
      </c>
      <c r="D792" s="5">
        <v>7702.12</v>
      </c>
      <c r="E792" s="5">
        <v>8609.57</v>
      </c>
      <c r="F792" s="10">
        <f t="shared" si="124"/>
        <v>4.895104895104696E-3</v>
      </c>
      <c r="G792" s="10">
        <f t="shared" si="125"/>
        <v>7.3454478231007592E-3</v>
      </c>
      <c r="H792" s="6"/>
      <c r="I792" s="5">
        <v>17.61</v>
      </c>
      <c r="J792" s="5">
        <v>17.559999999999999</v>
      </c>
      <c r="K792" s="5">
        <v>7702.12</v>
      </c>
      <c r="L792" s="5">
        <v>8609.57</v>
      </c>
      <c r="M792" s="17">
        <f t="shared" si="126"/>
        <v>5.1516886090441361E-3</v>
      </c>
      <c r="N792" s="17">
        <f t="shared" si="127"/>
        <v>7.3463729163805169E-3</v>
      </c>
      <c r="O792" s="6"/>
      <c r="P792" s="6">
        <v>10.119999999999999</v>
      </c>
      <c r="Q792" s="6">
        <v>10.11</v>
      </c>
      <c r="R792" s="6">
        <v>4918.1499999999996</v>
      </c>
      <c r="S792" s="6">
        <v>5681.65</v>
      </c>
      <c r="T792" s="19">
        <f t="shared" si="128"/>
        <v>3.9721946375370631E-3</v>
      </c>
      <c r="U792" s="19">
        <f t="shared" si="129"/>
        <v>4.3094991046916942E-3</v>
      </c>
    </row>
    <row r="793" spans="1:21">
      <c r="A793" s="4">
        <v>41863</v>
      </c>
      <c r="B793" s="5">
        <v>14.61</v>
      </c>
      <c r="C793" s="5">
        <v>14.46</v>
      </c>
      <c r="D793" s="5">
        <v>7800.68</v>
      </c>
      <c r="E793" s="5">
        <v>8720.4599999999991</v>
      </c>
      <c r="F793" s="10">
        <f t="shared" si="124"/>
        <v>6.2630480167016334E-3</v>
      </c>
      <c r="G793" s="10">
        <f t="shared" si="125"/>
        <v>1.2879853465387781E-2</v>
      </c>
      <c r="H793" s="6"/>
      <c r="I793" s="5">
        <v>17.739999999999998</v>
      </c>
      <c r="J793" s="5">
        <v>17.690000000000001</v>
      </c>
      <c r="K793" s="5">
        <v>7800.68</v>
      </c>
      <c r="L793" s="5">
        <v>8720.4599999999991</v>
      </c>
      <c r="M793" s="17">
        <f t="shared" si="126"/>
        <v>7.4031890660593014E-3</v>
      </c>
      <c r="N793" s="17">
        <f t="shared" si="127"/>
        <v>1.279647681417595E-2</v>
      </c>
      <c r="O793" s="6"/>
      <c r="P793" s="6">
        <v>10.119999999999999</v>
      </c>
      <c r="Q793" s="6">
        <v>10.119999999999999</v>
      </c>
      <c r="R793" s="6">
        <v>4961</v>
      </c>
      <c r="S793" s="6">
        <v>5732.15</v>
      </c>
      <c r="T793" s="19">
        <f t="shared" si="128"/>
        <v>9.8911968348169843E-4</v>
      </c>
      <c r="U793" s="19">
        <f t="shared" si="129"/>
        <v>8.8882630925875006E-3</v>
      </c>
    </row>
    <row r="794" spans="1:21">
      <c r="A794" s="4">
        <v>41864</v>
      </c>
      <c r="B794" s="5">
        <v>14.53</v>
      </c>
      <c r="C794" s="5">
        <v>14.38</v>
      </c>
      <c r="D794" s="5">
        <v>7787.91</v>
      </c>
      <c r="E794" s="5">
        <v>8710.61</v>
      </c>
      <c r="F794" s="10">
        <f t="shared" si="124"/>
        <v>-5.5325034578146415E-3</v>
      </c>
      <c r="G794" s="10">
        <f t="shared" si="125"/>
        <v>-1.1295275707930985E-3</v>
      </c>
      <c r="H794" s="6"/>
      <c r="I794" s="5">
        <v>17.690000000000001</v>
      </c>
      <c r="J794" s="5">
        <v>17.64</v>
      </c>
      <c r="K794" s="5">
        <v>7787.91</v>
      </c>
      <c r="L794" s="5">
        <v>8710.61</v>
      </c>
      <c r="M794" s="17">
        <f t="shared" si="126"/>
        <v>-2.8264556246467842E-3</v>
      </c>
      <c r="N794" s="17">
        <f t="shared" si="127"/>
        <v>-1.637036771153344E-3</v>
      </c>
      <c r="O794" s="6"/>
      <c r="P794" s="6">
        <v>9.98</v>
      </c>
      <c r="Q794" s="6">
        <v>9.98</v>
      </c>
      <c r="R794" s="6">
        <v>4795.1499999999996</v>
      </c>
      <c r="S794" s="6">
        <v>5540.69</v>
      </c>
      <c r="T794" s="19">
        <f t="shared" si="128"/>
        <v>-1.383399209486158E-2</v>
      </c>
      <c r="U794" s="19">
        <f t="shared" si="129"/>
        <v>-3.3401079874043726E-2</v>
      </c>
    </row>
    <row r="795" spans="1:21">
      <c r="A795" s="4">
        <v>41865</v>
      </c>
      <c r="B795" s="5">
        <v>14.67</v>
      </c>
      <c r="C795" s="5">
        <v>14.52</v>
      </c>
      <c r="D795" s="5">
        <v>7851.12</v>
      </c>
      <c r="E795" s="5">
        <v>8782.16</v>
      </c>
      <c r="F795" s="10">
        <f t="shared" si="124"/>
        <v>9.7357440890124547E-3</v>
      </c>
      <c r="G795" s="10">
        <f t="shared" si="125"/>
        <v>8.2141204806551738E-3</v>
      </c>
      <c r="H795" s="6"/>
      <c r="I795" s="5">
        <v>17.86</v>
      </c>
      <c r="J795" s="5">
        <v>17.809999999999999</v>
      </c>
      <c r="K795" s="5">
        <v>7851.12</v>
      </c>
      <c r="L795" s="5">
        <v>8782.16</v>
      </c>
      <c r="M795" s="17">
        <f t="shared" si="126"/>
        <v>9.6371882086165872E-3</v>
      </c>
      <c r="N795" s="17">
        <f t="shared" si="127"/>
        <v>8.1164266150994813E-3</v>
      </c>
      <c r="O795" s="6"/>
      <c r="P795" s="6">
        <v>10.08</v>
      </c>
      <c r="Q795" s="6">
        <v>10.08</v>
      </c>
      <c r="R795" s="6">
        <v>4861.6499999999996</v>
      </c>
      <c r="S795" s="6">
        <v>5617.52</v>
      </c>
      <c r="T795" s="19">
        <f t="shared" si="128"/>
        <v>1.002004008016022E-2</v>
      </c>
      <c r="U795" s="19">
        <f t="shared" si="129"/>
        <v>1.3866503991380341E-2</v>
      </c>
    </row>
    <row r="796" spans="1:21">
      <c r="A796" s="4">
        <v>41869</v>
      </c>
      <c r="B796" s="5">
        <v>14.87</v>
      </c>
      <c r="C796" s="5">
        <v>14.72</v>
      </c>
      <c r="D796" s="5">
        <v>7947.28</v>
      </c>
      <c r="E796" s="5">
        <v>8889.73</v>
      </c>
      <c r="F796" s="10">
        <f t="shared" si="124"/>
        <v>1.377410468319562E-2</v>
      </c>
      <c r="G796" s="10">
        <f t="shared" si="125"/>
        <v>1.2248695081847671E-2</v>
      </c>
      <c r="H796" s="6"/>
      <c r="I796" s="5">
        <v>18.100000000000001</v>
      </c>
      <c r="J796" s="5">
        <v>18.05</v>
      </c>
      <c r="K796" s="5">
        <v>7947.28</v>
      </c>
      <c r="L796" s="5">
        <v>8889.73</v>
      </c>
      <c r="M796" s="17">
        <f t="shared" si="126"/>
        <v>1.3475575519371175E-2</v>
      </c>
      <c r="N796" s="17">
        <f t="shared" si="127"/>
        <v>1.2247934052721066E-2</v>
      </c>
      <c r="O796" s="6"/>
      <c r="P796" s="6">
        <v>10.25</v>
      </c>
      <c r="Q796" s="6">
        <v>10.25</v>
      </c>
      <c r="R796" s="6">
        <v>4998.8500000000004</v>
      </c>
      <c r="S796" s="6">
        <v>5776.03</v>
      </c>
      <c r="T796" s="19">
        <f t="shared" si="128"/>
        <v>1.6865079365079305E-2</v>
      </c>
      <c r="U796" s="19">
        <f t="shared" si="129"/>
        <v>2.8217077998831996E-2</v>
      </c>
    </row>
    <row r="797" spans="1:21">
      <c r="A797" s="4">
        <v>41870</v>
      </c>
      <c r="B797" s="5">
        <v>14.97</v>
      </c>
      <c r="C797" s="5">
        <v>14.81</v>
      </c>
      <c r="D797" s="5">
        <v>7982.73</v>
      </c>
      <c r="E797" s="5">
        <v>8929.67</v>
      </c>
      <c r="F797" s="10">
        <f t="shared" si="124"/>
        <v>6.1141304347827052E-3</v>
      </c>
      <c r="G797" s="10">
        <f t="shared" si="125"/>
        <v>4.4928248664470871E-3</v>
      </c>
      <c r="H797" s="6"/>
      <c r="I797" s="5">
        <v>18.22</v>
      </c>
      <c r="J797" s="5">
        <v>18.16</v>
      </c>
      <c r="K797" s="5">
        <v>7982.73</v>
      </c>
      <c r="L797" s="5">
        <v>8929.67</v>
      </c>
      <c r="M797" s="17">
        <f t="shared" si="126"/>
        <v>6.0941828254847952E-3</v>
      </c>
      <c r="N797" s="17">
        <f t="shared" si="127"/>
        <v>4.4606456548654805E-3</v>
      </c>
      <c r="O797" s="6"/>
      <c r="P797" s="6">
        <v>10.4</v>
      </c>
      <c r="Q797" s="6">
        <v>10.4</v>
      </c>
      <c r="R797" s="6">
        <v>5069.8500000000004</v>
      </c>
      <c r="S797" s="6">
        <v>5858.06</v>
      </c>
      <c r="T797" s="19">
        <f t="shared" si="128"/>
        <v>1.4634146341463428E-2</v>
      </c>
      <c r="U797" s="19">
        <f t="shared" si="129"/>
        <v>1.4201796043303183E-2</v>
      </c>
    </row>
    <row r="798" spans="1:21">
      <c r="A798" s="4">
        <v>41871</v>
      </c>
      <c r="B798" s="5">
        <v>14.91</v>
      </c>
      <c r="C798" s="5">
        <v>14.75</v>
      </c>
      <c r="D798" s="5">
        <v>7965.62</v>
      </c>
      <c r="E798" s="5">
        <v>8910.9</v>
      </c>
      <c r="F798" s="10">
        <f t="shared" si="124"/>
        <v>-4.051316677920358E-3</v>
      </c>
      <c r="G798" s="10">
        <f t="shared" si="125"/>
        <v>-2.1019813722119585E-3</v>
      </c>
      <c r="H798" s="6"/>
      <c r="I798" s="5">
        <v>18.16</v>
      </c>
      <c r="J798" s="5">
        <v>18.11</v>
      </c>
      <c r="K798" s="5">
        <v>7965.62</v>
      </c>
      <c r="L798" s="5">
        <v>8910.9</v>
      </c>
      <c r="M798" s="17">
        <f t="shared" si="126"/>
        <v>-2.7533039647577029E-3</v>
      </c>
      <c r="N798" s="17">
        <f t="shared" si="127"/>
        <v>-2.1433770151313425E-3</v>
      </c>
      <c r="O798" s="6"/>
      <c r="P798" s="6">
        <v>10.41</v>
      </c>
      <c r="Q798" s="6">
        <v>10.41</v>
      </c>
      <c r="R798" s="6">
        <v>5078.3</v>
      </c>
      <c r="S798" s="6">
        <v>5867.93</v>
      </c>
      <c r="T798" s="19">
        <f t="shared" si="128"/>
        <v>9.6153846153845812E-4</v>
      </c>
      <c r="U798" s="19">
        <f t="shared" si="129"/>
        <v>1.6848581270931806E-3</v>
      </c>
    </row>
    <row r="799" spans="1:21">
      <c r="A799" s="4">
        <v>41872</v>
      </c>
      <c r="B799" s="5">
        <v>14.97</v>
      </c>
      <c r="C799" s="5">
        <v>14.81</v>
      </c>
      <c r="D799" s="5">
        <v>7982.64</v>
      </c>
      <c r="E799" s="5">
        <v>8931.5300000000007</v>
      </c>
      <c r="F799" s="10">
        <f t="shared" si="124"/>
        <v>4.0677966101694274E-3</v>
      </c>
      <c r="G799" s="10">
        <f t="shared" si="125"/>
        <v>2.3151421293023944E-3</v>
      </c>
      <c r="H799" s="6"/>
      <c r="I799" s="5">
        <v>18.260000000000002</v>
      </c>
      <c r="J799" s="5">
        <v>18.21</v>
      </c>
      <c r="K799" s="5">
        <v>7982.64</v>
      </c>
      <c r="L799" s="5">
        <v>8931.5300000000007</v>
      </c>
      <c r="M799" s="17">
        <f t="shared" si="126"/>
        <v>5.5218111540586978E-3</v>
      </c>
      <c r="N799" s="17">
        <f t="shared" si="127"/>
        <v>2.1366823925821343E-3</v>
      </c>
      <c r="O799" s="6"/>
      <c r="P799" s="6">
        <v>10.49</v>
      </c>
      <c r="Q799" s="6">
        <v>10.48</v>
      </c>
      <c r="R799" s="6">
        <v>5066.1000000000004</v>
      </c>
      <c r="S799" s="6">
        <v>5855.56</v>
      </c>
      <c r="T799" s="19">
        <f t="shared" si="128"/>
        <v>6.7243035542747798E-3</v>
      </c>
      <c r="U799" s="19">
        <f t="shared" si="129"/>
        <v>-2.1080687738265214E-3</v>
      </c>
    </row>
    <row r="800" spans="1:21">
      <c r="A800" s="4">
        <v>41873</v>
      </c>
      <c r="B800" s="5">
        <v>15.06</v>
      </c>
      <c r="C800" s="5">
        <v>14.9</v>
      </c>
      <c r="D800" s="5">
        <v>8002.76</v>
      </c>
      <c r="E800" s="5">
        <v>8954.0499999999993</v>
      </c>
      <c r="F800" s="10">
        <f t="shared" si="124"/>
        <v>6.076975016880537E-3</v>
      </c>
      <c r="G800" s="10">
        <f t="shared" si="125"/>
        <v>2.5214045074022362E-3</v>
      </c>
      <c r="H800" s="6"/>
      <c r="I800" s="5">
        <v>18.399999999999999</v>
      </c>
      <c r="J800" s="5">
        <v>18.350000000000001</v>
      </c>
      <c r="K800" s="5">
        <v>8002.76</v>
      </c>
      <c r="L800" s="5">
        <v>8954.0499999999993</v>
      </c>
      <c r="M800" s="17">
        <f t="shared" si="126"/>
        <v>7.6880834706205547E-3</v>
      </c>
      <c r="N800" s="17">
        <f t="shared" si="127"/>
        <v>2.5204694186384824E-3</v>
      </c>
      <c r="O800" s="6"/>
      <c r="P800" s="6">
        <v>10.5</v>
      </c>
      <c r="Q800" s="6">
        <v>10.5</v>
      </c>
      <c r="R800" s="6">
        <v>5062.1000000000004</v>
      </c>
      <c r="S800" s="6">
        <v>5850.98</v>
      </c>
      <c r="T800" s="19">
        <f t="shared" si="128"/>
        <v>1.9083969465647499E-3</v>
      </c>
      <c r="U800" s="19">
        <f t="shared" si="129"/>
        <v>-7.82162594184177E-4</v>
      </c>
    </row>
    <row r="801" spans="1:21">
      <c r="A801" s="4">
        <v>41876</v>
      </c>
      <c r="B801" s="5">
        <v>14.96</v>
      </c>
      <c r="C801" s="5">
        <v>14.8</v>
      </c>
      <c r="D801" s="5">
        <v>7981.04</v>
      </c>
      <c r="E801" s="5">
        <v>8929.74</v>
      </c>
      <c r="F801" s="10">
        <f t="shared" si="124"/>
        <v>-6.7114093959731447E-3</v>
      </c>
      <c r="G801" s="10">
        <f t="shared" si="125"/>
        <v>-2.7149725543189618E-3</v>
      </c>
      <c r="H801" s="6"/>
      <c r="I801" s="5">
        <v>18.3</v>
      </c>
      <c r="J801" s="5">
        <v>18.25</v>
      </c>
      <c r="K801" s="5">
        <v>7981.04</v>
      </c>
      <c r="L801" s="5">
        <v>8929.74</v>
      </c>
      <c r="M801" s="17">
        <f t="shared" si="126"/>
        <v>-5.4495912806540314E-3</v>
      </c>
      <c r="N801" s="17">
        <f t="shared" si="127"/>
        <v>-2.7140636480414981E-3</v>
      </c>
      <c r="O801" s="6"/>
      <c r="P801" s="6">
        <v>10.39</v>
      </c>
      <c r="Q801" s="6">
        <v>10.39</v>
      </c>
      <c r="R801" s="6">
        <v>5018.55</v>
      </c>
      <c r="S801" s="6">
        <v>5800.62</v>
      </c>
      <c r="T801" s="19">
        <f t="shared" si="128"/>
        <v>-1.0476190476190417E-2</v>
      </c>
      <c r="U801" s="19">
        <f t="shared" si="129"/>
        <v>-8.6071051345244509E-3</v>
      </c>
    </row>
    <row r="802" spans="1:21">
      <c r="A802" s="4">
        <v>41877</v>
      </c>
      <c r="B802" s="5">
        <v>14.91</v>
      </c>
      <c r="C802" s="5">
        <v>14.76</v>
      </c>
      <c r="D802" s="5">
        <v>7975.98</v>
      </c>
      <c r="E802" s="5">
        <v>8924.08</v>
      </c>
      <c r="F802" s="10">
        <f t="shared" si="124"/>
        <v>-2.7027027027027861E-3</v>
      </c>
      <c r="G802" s="10">
        <f t="shared" si="125"/>
        <v>-6.3383704340769231E-4</v>
      </c>
      <c r="H802" s="6"/>
      <c r="I802" s="5">
        <v>18.25</v>
      </c>
      <c r="J802" s="5">
        <v>18.2</v>
      </c>
      <c r="K802" s="5">
        <v>7975.98</v>
      </c>
      <c r="L802" s="5">
        <v>8924.08</v>
      </c>
      <c r="M802" s="17">
        <f t="shared" si="126"/>
        <v>-2.739726027397249E-3</v>
      </c>
      <c r="N802" s="17">
        <f t="shared" si="127"/>
        <v>-6.3400258612922311E-4</v>
      </c>
      <c r="O802" s="6"/>
      <c r="P802" s="6">
        <v>10.33</v>
      </c>
      <c r="Q802" s="6">
        <v>10.33</v>
      </c>
      <c r="R802" s="6">
        <v>4990.05</v>
      </c>
      <c r="S802" s="6">
        <v>5767.65</v>
      </c>
      <c r="T802" s="19">
        <f t="shared" si="128"/>
        <v>-5.7747834456208791E-3</v>
      </c>
      <c r="U802" s="19">
        <f t="shared" si="129"/>
        <v>-5.6838751719644476E-3</v>
      </c>
    </row>
    <row r="803" spans="1:21">
      <c r="A803" s="4">
        <v>41878</v>
      </c>
      <c r="B803" s="5">
        <v>14.95</v>
      </c>
      <c r="C803" s="5">
        <v>14.8</v>
      </c>
      <c r="D803" s="5">
        <v>8003.94</v>
      </c>
      <c r="E803" s="5">
        <v>8956.73</v>
      </c>
      <c r="F803" s="10">
        <f t="shared" si="124"/>
        <v>2.7100271002711285E-3</v>
      </c>
      <c r="G803" s="10">
        <f t="shared" si="125"/>
        <v>3.6586404424880925E-3</v>
      </c>
      <c r="H803" s="6"/>
      <c r="I803" s="5">
        <v>18.29</v>
      </c>
      <c r="J803" s="5">
        <v>18.239999999999998</v>
      </c>
      <c r="K803" s="5">
        <v>8003.94</v>
      </c>
      <c r="L803" s="5">
        <v>8956.73</v>
      </c>
      <c r="M803" s="17">
        <f t="shared" si="126"/>
        <v>2.19780219780219E-3</v>
      </c>
      <c r="N803" s="17">
        <f t="shared" si="127"/>
        <v>3.5055253398328379E-3</v>
      </c>
      <c r="O803" s="6"/>
      <c r="P803" s="6">
        <v>10.36</v>
      </c>
      <c r="Q803" s="6">
        <v>10.36</v>
      </c>
      <c r="R803" s="6">
        <v>5026.3999999999996</v>
      </c>
      <c r="S803" s="6">
        <v>5810.26</v>
      </c>
      <c r="T803" s="19">
        <f t="shared" si="128"/>
        <v>2.9041626331074433E-3</v>
      </c>
      <c r="U803" s="19">
        <f t="shared" si="129"/>
        <v>7.3877575789100813E-3</v>
      </c>
    </row>
    <row r="804" spans="1:21">
      <c r="A804" s="4">
        <v>41879</v>
      </c>
      <c r="B804" s="5">
        <v>14.98</v>
      </c>
      <c r="C804" s="5">
        <v>14.83</v>
      </c>
      <c r="D804" s="5">
        <v>8016.74</v>
      </c>
      <c r="E804" s="5">
        <v>8971.0499999999993</v>
      </c>
      <c r="F804" s="10">
        <f t="shared" si="124"/>
        <v>2.0270270270270618E-3</v>
      </c>
      <c r="G804" s="10">
        <f t="shared" si="125"/>
        <v>1.5987977755274052E-3</v>
      </c>
      <c r="H804" s="6"/>
      <c r="I804" s="5">
        <v>18.3</v>
      </c>
      <c r="J804" s="5">
        <v>18.239999999999998</v>
      </c>
      <c r="K804" s="5">
        <v>8016.74</v>
      </c>
      <c r="L804" s="5">
        <v>8971.0499999999993</v>
      </c>
      <c r="M804" s="17">
        <f t="shared" si="126"/>
        <v>0</v>
      </c>
      <c r="N804" s="17">
        <f t="shared" si="127"/>
        <v>1.5992123878989517E-3</v>
      </c>
      <c r="O804" s="6"/>
      <c r="P804" s="6">
        <v>10.36</v>
      </c>
      <c r="Q804" s="6">
        <v>10.36</v>
      </c>
      <c r="R804" s="6">
        <v>5005.1499999999996</v>
      </c>
      <c r="S804" s="6">
        <v>5787.04</v>
      </c>
      <c r="T804" s="19">
        <f t="shared" si="128"/>
        <v>0</v>
      </c>
      <c r="U804" s="19">
        <f t="shared" si="129"/>
        <v>-3.9963788195365169E-3</v>
      </c>
    </row>
    <row r="805" spans="1:21">
      <c r="A805" s="4">
        <v>41883</v>
      </c>
      <c r="B805" s="5">
        <v>15.15</v>
      </c>
      <c r="C805" s="5">
        <v>14.99</v>
      </c>
      <c r="D805" s="5">
        <v>8114.95</v>
      </c>
      <c r="E805" s="5">
        <v>9080.98</v>
      </c>
      <c r="F805" s="10">
        <f t="shared" si="124"/>
        <v>1.0788941335131419E-2</v>
      </c>
      <c r="G805" s="10">
        <f t="shared" si="125"/>
        <v>1.2253861030760094E-2</v>
      </c>
      <c r="H805" s="6"/>
      <c r="I805" s="5">
        <v>18.52</v>
      </c>
      <c r="J805" s="5">
        <v>18.46</v>
      </c>
      <c r="K805" s="5">
        <v>8114.95</v>
      </c>
      <c r="L805" s="5">
        <v>9080.98</v>
      </c>
      <c r="M805" s="17">
        <f t="shared" si="126"/>
        <v>1.2061403508772051E-2</v>
      </c>
      <c r="N805" s="17">
        <f t="shared" si="127"/>
        <v>1.225061558688445E-2</v>
      </c>
      <c r="O805" s="6"/>
      <c r="P805" s="6">
        <v>10.52</v>
      </c>
      <c r="Q805" s="6">
        <v>10.52</v>
      </c>
      <c r="R805" s="6">
        <v>5092.95</v>
      </c>
      <c r="S805" s="6">
        <v>5890.67</v>
      </c>
      <c r="T805" s="19">
        <f t="shared" si="128"/>
        <v>1.5444015444015413E-2</v>
      </c>
      <c r="U805" s="19">
        <f t="shared" si="129"/>
        <v>1.7907254831485586E-2</v>
      </c>
    </row>
    <row r="806" spans="1:21">
      <c r="A806" s="4">
        <v>41884</v>
      </c>
      <c r="B806" s="5">
        <v>15.23</v>
      </c>
      <c r="C806" s="5">
        <v>15.07</v>
      </c>
      <c r="D806" s="5">
        <v>8167.33</v>
      </c>
      <c r="E806" s="5">
        <v>9139.75</v>
      </c>
      <c r="F806" s="10">
        <f t="shared" si="124"/>
        <v>5.3368912608404706E-3</v>
      </c>
      <c r="G806" s="10">
        <f t="shared" si="125"/>
        <v>6.4717684655180019E-3</v>
      </c>
      <c r="H806" s="6"/>
      <c r="I806" s="5">
        <v>18.64</v>
      </c>
      <c r="J806" s="5">
        <v>18.59</v>
      </c>
      <c r="K806" s="5">
        <v>8167.33</v>
      </c>
      <c r="L806" s="5">
        <v>9139.75</v>
      </c>
      <c r="M806" s="17">
        <f t="shared" si="126"/>
        <v>7.0422535211267512E-3</v>
      </c>
      <c r="N806" s="17">
        <f t="shared" si="127"/>
        <v>6.4547532640373273E-3</v>
      </c>
      <c r="O806" s="6"/>
      <c r="P806" s="6">
        <v>10.58</v>
      </c>
      <c r="Q806" s="6">
        <v>10.57</v>
      </c>
      <c r="R806" s="6">
        <v>5134.3999999999996</v>
      </c>
      <c r="S806" s="6">
        <v>5938.58</v>
      </c>
      <c r="T806" s="19">
        <f t="shared" si="128"/>
        <v>4.7528517110266844E-3</v>
      </c>
      <c r="U806" s="19">
        <f t="shared" si="129"/>
        <v>8.1332004678584813E-3</v>
      </c>
    </row>
    <row r="807" spans="1:21">
      <c r="A807" s="4">
        <v>41885</v>
      </c>
      <c r="B807" s="5">
        <v>15.33</v>
      </c>
      <c r="C807" s="5">
        <v>15.16</v>
      </c>
      <c r="D807" s="5">
        <v>8203.49</v>
      </c>
      <c r="E807" s="5">
        <v>9180.2199999999993</v>
      </c>
      <c r="F807" s="10">
        <f t="shared" si="124"/>
        <v>5.9721300597213034E-3</v>
      </c>
      <c r="G807" s="10">
        <f t="shared" si="125"/>
        <v>4.4279110478950834E-3</v>
      </c>
      <c r="H807" s="6"/>
      <c r="I807" s="5">
        <v>18.78</v>
      </c>
      <c r="J807" s="5">
        <v>18.73</v>
      </c>
      <c r="K807" s="5">
        <v>8203.49</v>
      </c>
      <c r="L807" s="5">
        <v>9180.2199999999993</v>
      </c>
      <c r="M807" s="17">
        <f t="shared" si="126"/>
        <v>7.5309306078537031E-3</v>
      </c>
      <c r="N807" s="17">
        <f t="shared" si="127"/>
        <v>4.4273954891009826E-3</v>
      </c>
      <c r="O807" s="6"/>
      <c r="P807" s="6">
        <v>10.69</v>
      </c>
      <c r="Q807" s="6">
        <v>10.69</v>
      </c>
      <c r="R807" s="6">
        <v>5150</v>
      </c>
      <c r="S807" s="6">
        <v>5956.67</v>
      </c>
      <c r="T807" s="19">
        <f t="shared" si="128"/>
        <v>1.1352885525070855E-2</v>
      </c>
      <c r="U807" s="19">
        <f t="shared" si="129"/>
        <v>3.0461827574941314E-3</v>
      </c>
    </row>
    <row r="808" spans="1:21">
      <c r="A808" s="4">
        <v>41886</v>
      </c>
      <c r="B808" s="5">
        <v>15.28</v>
      </c>
      <c r="C808" s="5">
        <v>15.12</v>
      </c>
      <c r="D808" s="5">
        <v>8181.14</v>
      </c>
      <c r="E808" s="5">
        <v>9156.06</v>
      </c>
      <c r="F808" s="10">
        <f t="shared" si="124"/>
        <v>-2.6385224274406704E-3</v>
      </c>
      <c r="G808" s="10">
        <f t="shared" si="125"/>
        <v>-2.6317452087204485E-3</v>
      </c>
      <c r="H808" s="6"/>
      <c r="I808" s="5">
        <v>18.75</v>
      </c>
      <c r="J808" s="5">
        <v>18.690000000000001</v>
      </c>
      <c r="K808" s="5">
        <v>8181.14</v>
      </c>
      <c r="L808" s="5">
        <v>9156.06</v>
      </c>
      <c r="M808" s="17">
        <f t="shared" si="126"/>
        <v>-2.1356113187399606E-3</v>
      </c>
      <c r="N808" s="17">
        <f t="shared" si="127"/>
        <v>-2.7244502035108642E-3</v>
      </c>
      <c r="O808" s="6"/>
      <c r="P808" s="6">
        <v>10.7</v>
      </c>
      <c r="Q808" s="6">
        <v>10.7</v>
      </c>
      <c r="R808" s="6">
        <v>5108.7</v>
      </c>
      <c r="S808" s="6">
        <v>5909.72</v>
      </c>
      <c r="T808" s="19">
        <f t="shared" si="128"/>
        <v>9.3545369504210996E-4</v>
      </c>
      <c r="U808" s="19">
        <f t="shared" si="129"/>
        <v>-7.8819206032900713E-3</v>
      </c>
    </row>
    <row r="809" spans="1:21">
      <c r="A809" s="4">
        <v>41887</v>
      </c>
      <c r="B809" s="5">
        <v>15.37</v>
      </c>
      <c r="C809" s="5">
        <v>15.2</v>
      </c>
      <c r="D809" s="5">
        <v>8173.68</v>
      </c>
      <c r="E809" s="5">
        <v>9149.0400000000009</v>
      </c>
      <c r="F809" s="10">
        <f t="shared" si="124"/>
        <v>5.2910052910053462E-3</v>
      </c>
      <c r="G809" s="10">
        <f t="shared" si="125"/>
        <v>-7.6670532958489357E-4</v>
      </c>
      <c r="H809" s="6"/>
      <c r="I809" s="5">
        <v>18.86</v>
      </c>
      <c r="J809" s="5">
        <v>18.809999999999999</v>
      </c>
      <c r="K809" s="5">
        <v>8173.68</v>
      </c>
      <c r="L809" s="5">
        <v>9149.0400000000009</v>
      </c>
      <c r="M809" s="17">
        <f t="shared" si="126"/>
        <v>6.4205457463883953E-3</v>
      </c>
      <c r="N809" s="17">
        <f t="shared" si="127"/>
        <v>-9.1185336028964947E-4</v>
      </c>
      <c r="O809" s="6"/>
      <c r="P809" s="6">
        <v>10.8</v>
      </c>
      <c r="Q809" s="6">
        <v>10.79</v>
      </c>
      <c r="R809" s="6">
        <v>5119.1000000000004</v>
      </c>
      <c r="S809" s="6">
        <v>5921.72</v>
      </c>
      <c r="T809" s="19">
        <f t="shared" si="128"/>
        <v>8.4112149532709068E-3</v>
      </c>
      <c r="U809" s="19">
        <f t="shared" si="129"/>
        <v>2.0305530549671325E-3</v>
      </c>
    </row>
    <row r="810" spans="1:21">
      <c r="A810" s="4">
        <v>41890</v>
      </c>
      <c r="B810" s="5">
        <v>15.52</v>
      </c>
      <c r="C810" s="5">
        <v>15.36</v>
      </c>
      <c r="D810" s="5">
        <v>8264.2199999999993</v>
      </c>
      <c r="E810" s="5">
        <v>9251.15</v>
      </c>
      <c r="F810" s="10">
        <f t="shared" si="124"/>
        <v>1.0526315789473717E-2</v>
      </c>
      <c r="G810" s="10">
        <f t="shared" si="125"/>
        <v>1.1160733803765144E-2</v>
      </c>
      <c r="H810" s="6"/>
      <c r="I810" s="5">
        <v>19.04</v>
      </c>
      <c r="J810" s="5">
        <v>18.989999999999998</v>
      </c>
      <c r="K810" s="5">
        <v>8264.2199999999993</v>
      </c>
      <c r="L810" s="5">
        <v>9251.15</v>
      </c>
      <c r="M810" s="17">
        <f t="shared" si="126"/>
        <v>9.5693779904306719E-3</v>
      </c>
      <c r="N810" s="17">
        <f t="shared" si="127"/>
        <v>1.1077017940511302E-2</v>
      </c>
      <c r="O810" s="6"/>
      <c r="P810" s="6">
        <v>10.91</v>
      </c>
      <c r="Q810" s="6">
        <v>10.9</v>
      </c>
      <c r="R810" s="6">
        <v>5197.55</v>
      </c>
      <c r="S810" s="6">
        <v>6012.49</v>
      </c>
      <c r="T810" s="19">
        <f t="shared" si="128"/>
        <v>1.0194624652456019E-2</v>
      </c>
      <c r="U810" s="19">
        <f t="shared" si="129"/>
        <v>1.5328316772829531E-2</v>
      </c>
    </row>
    <row r="811" spans="1:21">
      <c r="A811" s="4">
        <v>41891</v>
      </c>
      <c r="B811" s="5">
        <v>15.49</v>
      </c>
      <c r="C811" s="5">
        <v>15.32</v>
      </c>
      <c r="D811" s="5">
        <v>8258.49</v>
      </c>
      <c r="E811" s="5">
        <v>9244.7999999999993</v>
      </c>
      <c r="F811" s="10">
        <f t="shared" si="124"/>
        <v>-2.6041666666666297E-3</v>
      </c>
      <c r="G811" s="10">
        <f t="shared" si="125"/>
        <v>-6.8640115012730263E-4</v>
      </c>
      <c r="H811" s="6"/>
      <c r="I811" s="5">
        <v>18.989999999999998</v>
      </c>
      <c r="J811" s="5">
        <v>18.940000000000001</v>
      </c>
      <c r="K811" s="5">
        <v>8258.49</v>
      </c>
      <c r="L811" s="5">
        <v>9244.7999999999993</v>
      </c>
      <c r="M811" s="17">
        <f t="shared" si="126"/>
        <v>-2.632964718272679E-3</v>
      </c>
      <c r="N811" s="17">
        <f t="shared" si="127"/>
        <v>-6.9335037063378291E-4</v>
      </c>
      <c r="O811" s="6"/>
      <c r="P811" s="6">
        <v>10.92</v>
      </c>
      <c r="Q811" s="6">
        <v>10.91</v>
      </c>
      <c r="R811" s="6">
        <v>5217.05</v>
      </c>
      <c r="S811" s="6">
        <v>6035.05</v>
      </c>
      <c r="T811" s="19">
        <f t="shared" si="128"/>
        <v>9.1743119266052275E-4</v>
      </c>
      <c r="U811" s="19">
        <f t="shared" si="129"/>
        <v>3.7521891928302686E-3</v>
      </c>
    </row>
    <row r="812" spans="1:21">
      <c r="A812" s="4">
        <v>41892</v>
      </c>
      <c r="B812" s="5">
        <v>15.44</v>
      </c>
      <c r="C812" s="5">
        <v>15.28</v>
      </c>
      <c r="D812" s="5">
        <v>8199.27</v>
      </c>
      <c r="E812" s="5">
        <v>9178.52</v>
      </c>
      <c r="F812" s="10">
        <f t="shared" si="124"/>
        <v>-2.6109660574412663E-3</v>
      </c>
      <c r="G812" s="10">
        <f t="shared" si="125"/>
        <v>-7.1694357909309891E-3</v>
      </c>
      <c r="H812" s="6"/>
      <c r="I812" s="5">
        <v>18.87</v>
      </c>
      <c r="J812" s="5">
        <v>18.82</v>
      </c>
      <c r="K812" s="5">
        <v>8199.27</v>
      </c>
      <c r="L812" s="5">
        <v>9178.52</v>
      </c>
      <c r="M812" s="17">
        <f t="shared" si="126"/>
        <v>-6.3357972544879626E-3</v>
      </c>
      <c r="N812" s="17">
        <f t="shared" si="127"/>
        <v>-7.1708024106100776E-3</v>
      </c>
      <c r="O812" s="6"/>
      <c r="P812" s="6">
        <v>10.89</v>
      </c>
      <c r="Q812" s="6">
        <v>10.88</v>
      </c>
      <c r="R812" s="6">
        <v>5234.8500000000004</v>
      </c>
      <c r="S812" s="6">
        <v>6056.41</v>
      </c>
      <c r="T812" s="19">
        <f t="shared" si="128"/>
        <v>-2.74977085242889E-3</v>
      </c>
      <c r="U812" s="19">
        <f t="shared" si="129"/>
        <v>3.5393244463590712E-3</v>
      </c>
    </row>
    <row r="813" spans="1:21">
      <c r="A813" s="4">
        <v>41893</v>
      </c>
      <c r="B813" s="5">
        <v>15.58</v>
      </c>
      <c r="C813" s="5">
        <v>15.42</v>
      </c>
      <c r="D813" s="5">
        <v>8194.17</v>
      </c>
      <c r="E813" s="5">
        <v>9173.44</v>
      </c>
      <c r="F813" s="10">
        <f t="shared" si="124"/>
        <v>9.162303664921545E-3</v>
      </c>
      <c r="G813" s="10">
        <f t="shared" si="125"/>
        <v>-5.5346613615270268E-4</v>
      </c>
      <c r="H813" s="6"/>
      <c r="I813" s="5">
        <v>19</v>
      </c>
      <c r="J813" s="5">
        <v>18.95</v>
      </c>
      <c r="K813" s="5">
        <v>8194.17</v>
      </c>
      <c r="L813" s="5">
        <v>9173.44</v>
      </c>
      <c r="M813" s="17">
        <f t="shared" si="126"/>
        <v>6.907545164718254E-3</v>
      </c>
      <c r="N813" s="17">
        <f t="shared" si="127"/>
        <v>-6.2200659326994145E-4</v>
      </c>
      <c r="O813" s="6"/>
      <c r="P813" s="6">
        <v>11.03</v>
      </c>
      <c r="Q813" s="6">
        <v>11.03</v>
      </c>
      <c r="R813" s="6">
        <v>5301.55</v>
      </c>
      <c r="S813" s="6">
        <v>6133.54</v>
      </c>
      <c r="T813" s="19">
        <f t="shared" si="128"/>
        <v>1.3786764705882248E-2</v>
      </c>
      <c r="U813" s="19">
        <f t="shared" si="129"/>
        <v>1.2735267262289129E-2</v>
      </c>
    </row>
    <row r="814" spans="1:21">
      <c r="A814" s="4">
        <v>41894</v>
      </c>
      <c r="B814" s="5">
        <v>15.57</v>
      </c>
      <c r="C814" s="5">
        <v>15.4</v>
      </c>
      <c r="D814" s="5">
        <v>8208.26</v>
      </c>
      <c r="E814" s="5">
        <v>9189.2000000000007</v>
      </c>
      <c r="F814" s="10">
        <f t="shared" si="124"/>
        <v>-1.2970168612191912E-3</v>
      </c>
      <c r="G814" s="10">
        <f t="shared" si="125"/>
        <v>1.7180032790315991E-3</v>
      </c>
      <c r="H814" s="6"/>
      <c r="I814" s="5">
        <v>19.03</v>
      </c>
      <c r="J814" s="5">
        <v>18.98</v>
      </c>
      <c r="K814" s="5">
        <v>8208.26</v>
      </c>
      <c r="L814" s="5">
        <v>9189.2000000000007</v>
      </c>
      <c r="M814" s="17">
        <f t="shared" si="126"/>
        <v>1.5831134564643357E-3</v>
      </c>
      <c r="N814" s="17">
        <f t="shared" si="127"/>
        <v>1.719515216306311E-3</v>
      </c>
      <c r="O814" s="6"/>
      <c r="P814" s="6">
        <v>11.09</v>
      </c>
      <c r="Q814" s="6">
        <v>11.08</v>
      </c>
      <c r="R814" s="6">
        <v>5299.85</v>
      </c>
      <c r="S814" s="6">
        <v>6131.62</v>
      </c>
      <c r="T814" s="19">
        <f t="shared" si="128"/>
        <v>4.5330915684498319E-3</v>
      </c>
      <c r="U814" s="19">
        <f t="shared" si="129"/>
        <v>-3.1303293041218261E-4</v>
      </c>
    </row>
    <row r="815" spans="1:21">
      <c r="A815" s="4">
        <v>41897</v>
      </c>
      <c r="B815" s="5">
        <v>15.5</v>
      </c>
      <c r="C815" s="5">
        <v>15.33</v>
      </c>
      <c r="D815" s="5">
        <v>8146.61</v>
      </c>
      <c r="E815" s="5">
        <v>9120.5</v>
      </c>
      <c r="F815" s="10">
        <f t="shared" si="124"/>
        <v>-4.5454545454545192E-3</v>
      </c>
      <c r="G815" s="10">
        <f t="shared" si="125"/>
        <v>-7.4761676750969563E-3</v>
      </c>
      <c r="H815" s="6"/>
      <c r="I815" s="5">
        <v>18.95</v>
      </c>
      <c r="J815" s="5">
        <v>18.89</v>
      </c>
      <c r="K815" s="5">
        <v>8146.61</v>
      </c>
      <c r="L815" s="5">
        <v>9120.5</v>
      </c>
      <c r="M815" s="17">
        <f t="shared" si="126"/>
        <v>-4.7418335089567387E-3</v>
      </c>
      <c r="N815" s="17">
        <f t="shared" si="127"/>
        <v>-7.510726999388484E-3</v>
      </c>
      <c r="O815" s="6"/>
      <c r="P815" s="6">
        <v>11.14</v>
      </c>
      <c r="Q815" s="6">
        <v>11.14</v>
      </c>
      <c r="R815" s="6">
        <v>5330.1</v>
      </c>
      <c r="S815" s="6">
        <v>6166.58</v>
      </c>
      <c r="T815" s="19">
        <f t="shared" si="128"/>
        <v>5.4151624548737232E-3</v>
      </c>
      <c r="U815" s="19">
        <f t="shared" si="129"/>
        <v>5.7015927275336775E-3</v>
      </c>
    </row>
    <row r="816" spans="1:21">
      <c r="A816" s="4">
        <v>41898</v>
      </c>
      <c r="B816" s="5">
        <v>15.22</v>
      </c>
      <c r="C816" s="5">
        <v>15.05</v>
      </c>
      <c r="D816" s="5">
        <v>8012.35</v>
      </c>
      <c r="E816" s="5">
        <v>8970.19</v>
      </c>
      <c r="F816" s="10">
        <f t="shared" si="124"/>
        <v>-1.8264840182648401E-2</v>
      </c>
      <c r="G816" s="10">
        <f t="shared" si="125"/>
        <v>-1.6480456115344544E-2</v>
      </c>
      <c r="H816" s="6"/>
      <c r="I816" s="5">
        <v>18.579999999999998</v>
      </c>
      <c r="J816" s="5">
        <v>18.52</v>
      </c>
      <c r="K816" s="5">
        <v>8012.35</v>
      </c>
      <c r="L816" s="5">
        <v>8970.19</v>
      </c>
      <c r="M816" s="17">
        <f t="shared" si="126"/>
        <v>-1.9587083112758141E-2</v>
      </c>
      <c r="N816" s="17">
        <f t="shared" si="127"/>
        <v>-1.6480474700519498E-2</v>
      </c>
      <c r="O816" s="6"/>
      <c r="P816" s="6">
        <v>10.85</v>
      </c>
      <c r="Q816" s="6">
        <v>10.84</v>
      </c>
      <c r="R816" s="6">
        <v>5127.5</v>
      </c>
      <c r="S816" s="6">
        <v>5932.22</v>
      </c>
      <c r="T816" s="19">
        <f t="shared" si="128"/>
        <v>-2.6929982046678735E-2</v>
      </c>
      <c r="U816" s="19">
        <f t="shared" si="129"/>
        <v>-3.800485844665924E-2</v>
      </c>
    </row>
    <row r="817" spans="1:21">
      <c r="A817" s="4">
        <v>41899</v>
      </c>
      <c r="B817" s="5">
        <v>15.26</v>
      </c>
      <c r="C817" s="5">
        <v>15.09</v>
      </c>
      <c r="D817" s="5">
        <v>8050.89</v>
      </c>
      <c r="E817" s="5">
        <v>9013.34</v>
      </c>
      <c r="F817" s="10">
        <f t="shared" si="124"/>
        <v>2.6578073089700283E-3</v>
      </c>
      <c r="G817" s="10">
        <f t="shared" si="125"/>
        <v>4.8103774836429913E-3</v>
      </c>
      <c r="H817" s="6"/>
      <c r="I817" s="5">
        <v>18.66</v>
      </c>
      <c r="J817" s="5">
        <v>18.600000000000001</v>
      </c>
      <c r="K817" s="5">
        <v>8050.89</v>
      </c>
      <c r="L817" s="5">
        <v>9013.34</v>
      </c>
      <c r="M817" s="17">
        <f t="shared" si="126"/>
        <v>4.3196544276458138E-3</v>
      </c>
      <c r="N817" s="17">
        <f t="shared" si="127"/>
        <v>4.8100744475716439E-3</v>
      </c>
      <c r="O817" s="6"/>
      <c r="P817" s="6">
        <v>10.86</v>
      </c>
      <c r="Q817" s="6">
        <v>10.86</v>
      </c>
      <c r="R817" s="6">
        <v>5130.1000000000004</v>
      </c>
      <c r="S817" s="6">
        <v>5935.58</v>
      </c>
      <c r="T817" s="19">
        <f t="shared" si="128"/>
        <v>1.8450184501843658E-3</v>
      </c>
      <c r="U817" s="19">
        <f t="shared" si="129"/>
        <v>5.663984140844569E-4</v>
      </c>
    </row>
    <row r="818" spans="1:21">
      <c r="A818" s="4">
        <v>41900</v>
      </c>
      <c r="B818" s="5">
        <v>15.5</v>
      </c>
      <c r="C818" s="5">
        <v>15.34</v>
      </c>
      <c r="D818" s="5">
        <v>8200.86</v>
      </c>
      <c r="E818" s="5">
        <v>9182.1200000000008</v>
      </c>
      <c r="F818" s="10">
        <f t="shared" si="124"/>
        <v>1.656726308813794E-2</v>
      </c>
      <c r="G818" s="10">
        <f t="shared" si="125"/>
        <v>1.8725577865696952E-2</v>
      </c>
      <c r="H818" s="6"/>
      <c r="I818" s="5">
        <v>18.940000000000001</v>
      </c>
      <c r="J818" s="5">
        <v>18.89</v>
      </c>
      <c r="K818" s="5">
        <v>8200.86</v>
      </c>
      <c r="L818" s="5">
        <v>9182.1200000000008</v>
      </c>
      <c r="M818" s="17">
        <f t="shared" si="126"/>
        <v>1.5591397849462396E-2</v>
      </c>
      <c r="N818" s="17">
        <f t="shared" si="127"/>
        <v>1.8627754198604185E-2</v>
      </c>
      <c r="O818" s="6"/>
      <c r="P818" s="6">
        <v>11.05</v>
      </c>
      <c r="Q818" s="6">
        <v>11.04</v>
      </c>
      <c r="R818" s="6">
        <v>5255.1</v>
      </c>
      <c r="S818" s="6">
        <v>6083.93</v>
      </c>
      <c r="T818" s="19">
        <f t="shared" si="128"/>
        <v>1.6574585635359185E-2</v>
      </c>
      <c r="U818" s="19">
        <f t="shared" si="129"/>
        <v>2.4993345216474339E-2</v>
      </c>
    </row>
    <row r="819" spans="1:21">
      <c r="A819" s="4">
        <v>41901</v>
      </c>
      <c r="B819" s="5">
        <v>15.49</v>
      </c>
      <c r="C819" s="5">
        <v>15.32</v>
      </c>
      <c r="D819" s="5">
        <v>8190.88</v>
      </c>
      <c r="E819" s="5">
        <v>9171.16</v>
      </c>
      <c r="F819" s="10">
        <f t="shared" si="124"/>
        <v>-1.3037809647978849E-3</v>
      </c>
      <c r="G819" s="10">
        <f t="shared" si="125"/>
        <v>-1.1936241303752704E-3</v>
      </c>
      <c r="H819" s="6"/>
      <c r="I819" s="5">
        <v>18.98</v>
      </c>
      <c r="J819" s="5">
        <v>18.93</v>
      </c>
      <c r="K819" s="5">
        <v>8190.88</v>
      </c>
      <c r="L819" s="5">
        <v>9171.16</v>
      </c>
      <c r="M819" s="17">
        <f t="shared" si="126"/>
        <v>2.1175224986764718E-3</v>
      </c>
      <c r="N819" s="17">
        <f t="shared" si="127"/>
        <v>-1.216945539858072E-3</v>
      </c>
      <c r="O819" s="6"/>
      <c r="P819" s="6">
        <v>11.13</v>
      </c>
      <c r="Q819" s="6">
        <v>11.12</v>
      </c>
      <c r="R819" s="6">
        <v>5253.6</v>
      </c>
      <c r="S819" s="6">
        <v>6082.17</v>
      </c>
      <c r="T819" s="19">
        <f t="shared" si="128"/>
        <v>7.2463768115942351E-3</v>
      </c>
      <c r="U819" s="19">
        <f t="shared" si="129"/>
        <v>-2.892866946201389E-4</v>
      </c>
    </row>
    <row r="820" spans="1:21">
      <c r="A820" s="4">
        <v>41904</v>
      </c>
      <c r="B820" s="5">
        <v>15.46</v>
      </c>
      <c r="C820" s="5">
        <v>15.29</v>
      </c>
      <c r="D820" s="5">
        <v>8214.07</v>
      </c>
      <c r="E820" s="5">
        <v>9198.48</v>
      </c>
      <c r="F820" s="10">
        <f t="shared" si="124"/>
        <v>-1.958224543081033E-3</v>
      </c>
      <c r="G820" s="10">
        <f t="shared" si="125"/>
        <v>2.9789034320630847E-3</v>
      </c>
      <c r="H820" s="6"/>
      <c r="I820" s="5">
        <v>18.97</v>
      </c>
      <c r="J820" s="5">
        <v>18.920000000000002</v>
      </c>
      <c r="K820" s="5">
        <v>8214.07</v>
      </c>
      <c r="L820" s="5">
        <v>9198.48</v>
      </c>
      <c r="M820" s="17">
        <f t="shared" si="126"/>
        <v>-5.2826201796085659E-4</v>
      </c>
      <c r="N820" s="17">
        <f t="shared" si="127"/>
        <v>2.8311976246750969E-3</v>
      </c>
      <c r="O820" s="6"/>
      <c r="P820" s="6">
        <v>11.16</v>
      </c>
      <c r="Q820" s="6">
        <v>11.16</v>
      </c>
      <c r="R820" s="6">
        <v>5240.3</v>
      </c>
      <c r="S820" s="6">
        <v>6067.17</v>
      </c>
      <c r="T820" s="19">
        <f t="shared" si="128"/>
        <v>3.597122302158251E-3</v>
      </c>
      <c r="U820" s="19">
        <f t="shared" si="129"/>
        <v>-2.466225047968118E-3</v>
      </c>
    </row>
    <row r="821" spans="1:21">
      <c r="A821" s="4">
        <v>41905</v>
      </c>
      <c r="B821" s="5">
        <v>15.19</v>
      </c>
      <c r="C821" s="5">
        <v>15.02</v>
      </c>
      <c r="D821" s="5">
        <v>8079.88</v>
      </c>
      <c r="E821" s="5">
        <v>9048.2000000000007</v>
      </c>
      <c r="F821" s="10">
        <f t="shared" si="124"/>
        <v>-1.7658600392413293E-2</v>
      </c>
      <c r="G821" s="10">
        <f t="shared" si="125"/>
        <v>-1.6337481844826418E-2</v>
      </c>
      <c r="H821" s="6"/>
      <c r="I821" s="5">
        <v>18.64</v>
      </c>
      <c r="J821" s="5">
        <v>18.59</v>
      </c>
      <c r="K821" s="5">
        <v>8079.88</v>
      </c>
      <c r="L821" s="5">
        <v>9048.2000000000007</v>
      </c>
      <c r="M821" s="17">
        <f t="shared" si="126"/>
        <v>-1.7441860465116421E-2</v>
      </c>
      <c r="N821" s="17">
        <f t="shared" si="127"/>
        <v>-1.6336602926442012E-2</v>
      </c>
      <c r="O821" s="6"/>
      <c r="P821" s="6">
        <v>10.98</v>
      </c>
      <c r="Q821" s="6">
        <v>10.97</v>
      </c>
      <c r="R821" s="6">
        <v>5103.1499999999996</v>
      </c>
      <c r="S821" s="6">
        <v>5909.07</v>
      </c>
      <c r="T821" s="19">
        <f t="shared" si="128"/>
        <v>-1.7025089605734678E-2</v>
      </c>
      <c r="U821" s="19">
        <f t="shared" si="129"/>
        <v>-2.6058277582464373E-2</v>
      </c>
    </row>
    <row r="822" spans="1:21">
      <c r="A822" s="4">
        <v>41906</v>
      </c>
      <c r="B822" s="5">
        <v>15.13</v>
      </c>
      <c r="C822" s="5">
        <v>14.96</v>
      </c>
      <c r="D822" s="5">
        <v>8059.2</v>
      </c>
      <c r="E822" s="5">
        <v>9025.0400000000009</v>
      </c>
      <c r="F822" s="10">
        <f t="shared" si="124"/>
        <v>-3.9946737683088651E-3</v>
      </c>
      <c r="G822" s="10">
        <f t="shared" si="125"/>
        <v>-2.5596251188081398E-3</v>
      </c>
      <c r="H822" s="6"/>
      <c r="I822" s="5">
        <v>18.57</v>
      </c>
      <c r="J822" s="5">
        <v>18.510000000000002</v>
      </c>
      <c r="K822" s="5">
        <v>8059.2</v>
      </c>
      <c r="L822" s="5">
        <v>9025.0400000000009</v>
      </c>
      <c r="M822" s="17">
        <f t="shared" si="126"/>
        <v>-4.3033889187734653E-3</v>
      </c>
      <c r="N822" s="17">
        <f t="shared" si="127"/>
        <v>-2.5594439521379186E-3</v>
      </c>
      <c r="O822" s="6"/>
      <c r="P822" s="6">
        <v>10.89</v>
      </c>
      <c r="Q822" s="6">
        <v>10.88</v>
      </c>
      <c r="R822" s="6">
        <v>4979.7</v>
      </c>
      <c r="S822" s="6">
        <v>5766.08</v>
      </c>
      <c r="T822" s="19">
        <f t="shared" si="128"/>
        <v>-8.2041932543299723E-3</v>
      </c>
      <c r="U822" s="19">
        <f t="shared" si="129"/>
        <v>-2.4198393317391709E-2</v>
      </c>
    </row>
    <row r="823" spans="1:21">
      <c r="A823" s="4">
        <v>41907</v>
      </c>
      <c r="B823" s="5">
        <v>14.88</v>
      </c>
      <c r="C823" s="5">
        <v>14.72</v>
      </c>
      <c r="D823" s="5">
        <v>7951.94</v>
      </c>
      <c r="E823" s="5">
        <v>8904.93</v>
      </c>
      <c r="F823" s="10">
        <f t="shared" si="124"/>
        <v>-1.6042780748663166E-2</v>
      </c>
      <c r="G823" s="10">
        <f t="shared" si="125"/>
        <v>-1.3308528272450881E-2</v>
      </c>
      <c r="H823" s="6"/>
      <c r="I823" s="5">
        <v>18.29</v>
      </c>
      <c r="J823" s="5">
        <v>18.23</v>
      </c>
      <c r="K823" s="5">
        <v>7951.94</v>
      </c>
      <c r="L823" s="5">
        <v>8904.93</v>
      </c>
      <c r="M823" s="17">
        <f t="shared" si="126"/>
        <v>-1.5126958400864421E-2</v>
      </c>
      <c r="N823" s="17">
        <f t="shared" si="127"/>
        <v>-1.3309013301568418E-2</v>
      </c>
      <c r="O823" s="6"/>
      <c r="P823" s="6">
        <v>10.63</v>
      </c>
      <c r="Q823" s="6">
        <v>10.62</v>
      </c>
      <c r="R823" s="6">
        <v>4812.1000000000004</v>
      </c>
      <c r="S823" s="6">
        <v>5572.02</v>
      </c>
      <c r="T823" s="19">
        <f t="shared" si="128"/>
        <v>-2.3897058823529549E-2</v>
      </c>
      <c r="U823" s="19">
        <f t="shared" si="129"/>
        <v>-3.3655447028136831E-2</v>
      </c>
    </row>
    <row r="824" spans="1:21">
      <c r="A824" s="4">
        <v>41908</v>
      </c>
      <c r="B824" s="5">
        <v>15.03</v>
      </c>
      <c r="C824" s="5">
        <v>14.86</v>
      </c>
      <c r="D824" s="5">
        <v>8021.17</v>
      </c>
      <c r="E824" s="5">
        <v>8982.4500000000007</v>
      </c>
      <c r="F824" s="10">
        <f t="shared" si="124"/>
        <v>9.5108695652172948E-3</v>
      </c>
      <c r="G824" s="10">
        <f t="shared" si="125"/>
        <v>8.7052902156445899E-3</v>
      </c>
      <c r="H824" s="6"/>
      <c r="I824" s="5">
        <v>18.46</v>
      </c>
      <c r="J824" s="5">
        <v>18.399999999999999</v>
      </c>
      <c r="K824" s="5">
        <v>8021.17</v>
      </c>
      <c r="L824" s="5">
        <v>8982.4500000000007</v>
      </c>
      <c r="M824" s="17">
        <f t="shared" si="126"/>
        <v>9.3252879868348515E-3</v>
      </c>
      <c r="N824" s="17">
        <f t="shared" si="127"/>
        <v>8.7060516050172509E-3</v>
      </c>
      <c r="O824" s="6"/>
      <c r="P824" s="6">
        <v>10.69</v>
      </c>
      <c r="Q824" s="6">
        <v>10.68</v>
      </c>
      <c r="R824" s="6">
        <v>4860.5</v>
      </c>
      <c r="S824" s="6">
        <v>5628.09</v>
      </c>
      <c r="T824" s="19">
        <f t="shared" si="128"/>
        <v>5.6497175141243527E-3</v>
      </c>
      <c r="U824" s="19">
        <f t="shared" si="129"/>
        <v>1.0062777951263646E-2</v>
      </c>
    </row>
    <row r="825" spans="1:21">
      <c r="A825" s="4">
        <v>41911</v>
      </c>
      <c r="B825" s="5">
        <v>15.09</v>
      </c>
      <c r="C825" s="5">
        <v>14.93</v>
      </c>
      <c r="D825" s="5">
        <v>8014.1</v>
      </c>
      <c r="E825" s="5">
        <v>8974.68</v>
      </c>
      <c r="F825" s="10">
        <f t="shared" si="124"/>
        <v>4.710632570659401E-3</v>
      </c>
      <c r="G825" s="10">
        <f t="shared" si="125"/>
        <v>-8.650201225723908E-4</v>
      </c>
      <c r="H825" s="6"/>
      <c r="I825" s="5">
        <v>18.59</v>
      </c>
      <c r="J825" s="5">
        <v>18.53</v>
      </c>
      <c r="K825" s="5">
        <v>8014.1</v>
      </c>
      <c r="L825" s="5">
        <v>8974.68</v>
      </c>
      <c r="M825" s="17">
        <f t="shared" si="126"/>
        <v>7.0652173913043903E-3</v>
      </c>
      <c r="N825" s="17">
        <f t="shared" si="127"/>
        <v>-8.8141754881143619E-4</v>
      </c>
      <c r="O825" s="6"/>
      <c r="P825" s="6">
        <v>10.83</v>
      </c>
      <c r="Q825" s="6">
        <v>10.82</v>
      </c>
      <c r="R825" s="6">
        <v>4948.95</v>
      </c>
      <c r="S825" s="6">
        <v>5730.49</v>
      </c>
      <c r="T825" s="19">
        <f t="shared" si="128"/>
        <v>1.3108614232209881E-2</v>
      </c>
      <c r="U825" s="19">
        <f t="shared" si="129"/>
        <v>1.8194449626782738E-2</v>
      </c>
    </row>
    <row r="826" spans="1:21">
      <c r="A826" s="4">
        <v>41912</v>
      </c>
      <c r="B826" s="5">
        <v>15.04</v>
      </c>
      <c r="C826" s="5">
        <v>14.87</v>
      </c>
      <c r="D826" s="5">
        <v>8015.71</v>
      </c>
      <c r="E826" s="5">
        <v>8976.49</v>
      </c>
      <c r="F826" s="10">
        <f t="shared" si="124"/>
        <v>-4.0187541862023446E-3</v>
      </c>
      <c r="G826" s="10">
        <f t="shared" si="125"/>
        <v>2.0167849995766929E-4</v>
      </c>
      <c r="H826" s="6"/>
      <c r="I826" s="5">
        <v>18.59</v>
      </c>
      <c r="J826" s="5">
        <v>18.54</v>
      </c>
      <c r="K826" s="5">
        <v>8015.71</v>
      </c>
      <c r="L826" s="5">
        <v>8976.49</v>
      </c>
      <c r="M826" s="17">
        <f t="shared" si="126"/>
        <v>5.3966540744720959E-4</v>
      </c>
      <c r="N826" s="17">
        <f t="shared" si="127"/>
        <v>2.0089592093919251E-4</v>
      </c>
      <c r="O826" s="6"/>
      <c r="P826" s="6">
        <v>10.85</v>
      </c>
      <c r="Q826" s="6">
        <v>10.84</v>
      </c>
      <c r="R826" s="6">
        <v>4943.3500000000004</v>
      </c>
      <c r="S826" s="6">
        <v>5724</v>
      </c>
      <c r="T826" s="19">
        <f t="shared" si="128"/>
        <v>1.848428835489857E-3</v>
      </c>
      <c r="U826" s="19">
        <f t="shared" si="129"/>
        <v>-1.1325384042202291E-3</v>
      </c>
    </row>
    <row r="827" spans="1:21">
      <c r="A827" s="4">
        <v>41913</v>
      </c>
      <c r="B827" s="5">
        <v>15.02</v>
      </c>
      <c r="C827" s="5">
        <v>14.86</v>
      </c>
      <c r="D827" s="5">
        <v>7996.71</v>
      </c>
      <c r="E827" s="5">
        <v>8955.2099999999991</v>
      </c>
      <c r="F827" s="10">
        <f t="shared" si="124"/>
        <v>-6.7249495628785017E-4</v>
      </c>
      <c r="G827" s="10">
        <f t="shared" si="125"/>
        <v>-2.3706370752933914E-3</v>
      </c>
      <c r="H827" s="6"/>
      <c r="I827" s="5">
        <v>18.57</v>
      </c>
      <c r="J827" s="5">
        <v>18.510000000000002</v>
      </c>
      <c r="K827" s="5">
        <v>7996.71</v>
      </c>
      <c r="L827" s="5">
        <v>8955.2099999999991</v>
      </c>
      <c r="M827" s="17">
        <f t="shared" si="126"/>
        <v>-1.6181229773462036E-3</v>
      </c>
      <c r="N827" s="17">
        <f t="shared" si="127"/>
        <v>-2.3703452345457121E-3</v>
      </c>
      <c r="O827" s="6"/>
      <c r="P827" s="6">
        <v>10.82</v>
      </c>
      <c r="Q827" s="6">
        <v>10.81</v>
      </c>
      <c r="R827" s="6">
        <v>4927.2</v>
      </c>
      <c r="S827" s="6">
        <v>5705.33</v>
      </c>
      <c r="T827" s="19">
        <f t="shared" si="128"/>
        <v>-2.7675276752766598E-3</v>
      </c>
      <c r="U827" s="19">
        <f t="shared" si="129"/>
        <v>-3.2617051013277276E-3</v>
      </c>
    </row>
    <row r="828" spans="1:21">
      <c r="A828" s="4">
        <v>41919</v>
      </c>
      <c r="B828" s="5">
        <v>14.86</v>
      </c>
      <c r="C828" s="5">
        <v>14.7</v>
      </c>
      <c r="D828" s="5">
        <v>7902.19</v>
      </c>
      <c r="E828" s="5">
        <v>8849.36</v>
      </c>
      <c r="F828" s="10">
        <f t="shared" si="124"/>
        <v>-1.0767160161507361E-2</v>
      </c>
      <c r="G828" s="10">
        <f t="shared" si="125"/>
        <v>-1.1819934987565728E-2</v>
      </c>
      <c r="H828" s="6"/>
      <c r="I828" s="5">
        <v>18.39</v>
      </c>
      <c r="J828" s="5">
        <v>18.329999999999998</v>
      </c>
      <c r="K828" s="5">
        <v>7902.19</v>
      </c>
      <c r="L828" s="5">
        <v>8849.36</v>
      </c>
      <c r="M828" s="17">
        <f t="shared" si="126"/>
        <v>-9.7244732576987625E-3</v>
      </c>
      <c r="N828" s="17">
        <f t="shared" si="127"/>
        <v>-1.1819860917802516E-2</v>
      </c>
      <c r="O828" s="6"/>
      <c r="P828" s="6">
        <v>10.73</v>
      </c>
      <c r="Q828" s="6">
        <v>10.72</v>
      </c>
      <c r="R828" s="6">
        <v>4893</v>
      </c>
      <c r="S828" s="6">
        <v>5665.72</v>
      </c>
      <c r="T828" s="19">
        <f t="shared" si="128"/>
        <v>-8.3256244218316011E-3</v>
      </c>
      <c r="U828" s="19">
        <f t="shared" si="129"/>
        <v>-6.9426308381810298E-3</v>
      </c>
    </row>
    <row r="829" spans="1:21">
      <c r="A829" s="4">
        <v>41920</v>
      </c>
      <c r="B829" s="5">
        <v>14.86</v>
      </c>
      <c r="C829" s="5">
        <v>14.69</v>
      </c>
      <c r="D829" s="5">
        <v>7899.71</v>
      </c>
      <c r="E829" s="5">
        <v>8846.59</v>
      </c>
      <c r="F829" s="10">
        <f t="shared" si="124"/>
        <v>-6.8027210884347156E-4</v>
      </c>
      <c r="G829" s="10">
        <f t="shared" si="125"/>
        <v>-3.1301698653918297E-4</v>
      </c>
      <c r="H829" s="6"/>
      <c r="I829" s="5">
        <v>18.34</v>
      </c>
      <c r="J829" s="5">
        <v>18.28</v>
      </c>
      <c r="K829" s="5">
        <v>7899.71</v>
      </c>
      <c r="L829" s="5">
        <v>8846.59</v>
      </c>
      <c r="M829" s="17">
        <f t="shared" si="126"/>
        <v>-2.7277686852152927E-3</v>
      </c>
      <c r="N829" s="17">
        <f t="shared" si="127"/>
        <v>-3.1383705023535491E-4</v>
      </c>
      <c r="O829" s="6"/>
      <c r="P829" s="6">
        <v>10.68</v>
      </c>
      <c r="Q829" s="6">
        <v>10.67</v>
      </c>
      <c r="R829" s="6">
        <v>4881.1499999999996</v>
      </c>
      <c r="S829" s="6">
        <v>5652.02</v>
      </c>
      <c r="T829" s="19">
        <f t="shared" si="128"/>
        <v>-4.6641791044776948E-3</v>
      </c>
      <c r="U829" s="19">
        <f t="shared" si="129"/>
        <v>-2.4180510155813462E-3</v>
      </c>
    </row>
    <row r="830" spans="1:21">
      <c r="A830" s="4">
        <v>41921</v>
      </c>
      <c r="B830" s="5">
        <v>15.11</v>
      </c>
      <c r="C830" s="5">
        <v>14.94</v>
      </c>
      <c r="D830" s="5">
        <v>8021.35</v>
      </c>
      <c r="E830" s="5">
        <v>8982.7999999999993</v>
      </c>
      <c r="F830" s="10">
        <f t="shared" si="124"/>
        <v>1.7018379850238352E-2</v>
      </c>
      <c r="G830" s="10">
        <f t="shared" si="125"/>
        <v>1.5396893040143134E-2</v>
      </c>
      <c r="H830" s="6"/>
      <c r="I830" s="5">
        <v>18.64</v>
      </c>
      <c r="J830" s="5">
        <v>18.579999999999998</v>
      </c>
      <c r="K830" s="5">
        <v>8021.35</v>
      </c>
      <c r="L830" s="5">
        <v>8982.7999999999993</v>
      </c>
      <c r="M830" s="17">
        <f t="shared" si="126"/>
        <v>1.6411378555798439E-2</v>
      </c>
      <c r="N830" s="17">
        <f t="shared" si="127"/>
        <v>1.5398033598701844E-2</v>
      </c>
      <c r="O830" s="6"/>
      <c r="P830" s="6">
        <v>10.84</v>
      </c>
      <c r="Q830" s="6">
        <v>10.83</v>
      </c>
      <c r="R830" s="6">
        <v>4978</v>
      </c>
      <c r="S830" s="6">
        <v>5764.12</v>
      </c>
      <c r="T830" s="19">
        <f t="shared" si="128"/>
        <v>1.4995313964386137E-2</v>
      </c>
      <c r="U830" s="19">
        <f t="shared" si="129"/>
        <v>1.983361700772468E-2</v>
      </c>
    </row>
    <row r="831" spans="1:21">
      <c r="A831" s="4">
        <v>41922</v>
      </c>
      <c r="B831" s="5">
        <v>14.99</v>
      </c>
      <c r="C831" s="5">
        <v>14.82</v>
      </c>
      <c r="D831" s="5">
        <v>7916.44</v>
      </c>
      <c r="E831" s="5">
        <v>8865.32</v>
      </c>
      <c r="F831" s="10">
        <f t="shared" si="124"/>
        <v>-8.0321285140562138E-3</v>
      </c>
      <c r="G831" s="10">
        <f t="shared" si="125"/>
        <v>-1.3078327470276485E-2</v>
      </c>
      <c r="H831" s="6"/>
      <c r="I831" s="5">
        <v>18.52</v>
      </c>
      <c r="J831" s="5">
        <v>18.46</v>
      </c>
      <c r="K831" s="5">
        <v>7916.44</v>
      </c>
      <c r="L831" s="5">
        <v>8865.32</v>
      </c>
      <c r="M831" s="17">
        <f t="shared" si="126"/>
        <v>-6.4585575888049807E-3</v>
      </c>
      <c r="N831" s="17">
        <f t="shared" si="127"/>
        <v>-1.3078845830190811E-2</v>
      </c>
      <c r="O831" s="6"/>
      <c r="P831" s="6">
        <v>10.75</v>
      </c>
      <c r="Q831" s="6">
        <v>10.74</v>
      </c>
      <c r="R831" s="6">
        <v>4912.95</v>
      </c>
      <c r="S831" s="6">
        <v>5688.81</v>
      </c>
      <c r="T831" s="19">
        <f t="shared" si="128"/>
        <v>-8.3102493074792561E-3</v>
      </c>
      <c r="U831" s="19">
        <f t="shared" si="129"/>
        <v>-1.3065307453696273E-2</v>
      </c>
    </row>
    <row r="832" spans="1:21">
      <c r="A832" s="4">
        <v>41925</v>
      </c>
      <c r="B832" s="5">
        <v>15.15</v>
      </c>
      <c r="C832" s="5">
        <v>14.98</v>
      </c>
      <c r="D832" s="5">
        <v>7945.57</v>
      </c>
      <c r="E832" s="5">
        <v>8897.94</v>
      </c>
      <c r="F832" s="10">
        <f t="shared" si="124"/>
        <v>1.0796221322537214E-2</v>
      </c>
      <c r="G832" s="10">
        <f t="shared" si="125"/>
        <v>3.6795062107177756E-3</v>
      </c>
      <c r="H832" s="6"/>
      <c r="I832" s="5">
        <v>18.68</v>
      </c>
      <c r="J832" s="5">
        <v>18.62</v>
      </c>
      <c r="K832" s="5">
        <v>7945.57</v>
      </c>
      <c r="L832" s="5">
        <v>8897.94</v>
      </c>
      <c r="M832" s="17">
        <f t="shared" si="126"/>
        <v>8.6673889490791467E-3</v>
      </c>
      <c r="N832" s="17">
        <f t="shared" si="127"/>
        <v>3.6796843025399539E-3</v>
      </c>
      <c r="O832" s="6"/>
      <c r="P832" s="6">
        <v>10.84</v>
      </c>
      <c r="Q832" s="6">
        <v>10.83</v>
      </c>
      <c r="R832" s="6">
        <v>4938.75</v>
      </c>
      <c r="S832" s="6">
        <v>5718.7</v>
      </c>
      <c r="T832" s="19">
        <f t="shared" si="128"/>
        <v>8.379888268156499E-3</v>
      </c>
      <c r="U832" s="19">
        <f t="shared" si="129"/>
        <v>5.2541744231218157E-3</v>
      </c>
    </row>
    <row r="833" spans="1:21">
      <c r="A833" s="4">
        <v>41926</v>
      </c>
      <c r="B833" s="5">
        <v>15.1</v>
      </c>
      <c r="C833" s="5">
        <v>14.93</v>
      </c>
      <c r="D833" s="5">
        <v>7932.15</v>
      </c>
      <c r="E833" s="5">
        <v>8882.92</v>
      </c>
      <c r="F833" s="10">
        <f t="shared" si="124"/>
        <v>-3.3377837116155273E-3</v>
      </c>
      <c r="G833" s="10">
        <f t="shared" si="125"/>
        <v>-1.6880311622691213E-3</v>
      </c>
      <c r="H833" s="6"/>
      <c r="I833" s="5">
        <v>18.62</v>
      </c>
      <c r="J833" s="5">
        <v>18.559999999999999</v>
      </c>
      <c r="K833" s="5">
        <v>7932.15</v>
      </c>
      <c r="L833" s="5">
        <v>8882.92</v>
      </c>
      <c r="M833" s="17">
        <f t="shared" si="126"/>
        <v>-3.2223415682063328E-3</v>
      </c>
      <c r="N833" s="17">
        <f t="shared" si="127"/>
        <v>-1.6889914757531876E-3</v>
      </c>
      <c r="O833" s="6"/>
      <c r="P833" s="6">
        <v>10.83</v>
      </c>
      <c r="Q833" s="6">
        <v>10.83</v>
      </c>
      <c r="R833" s="6">
        <v>4934.25</v>
      </c>
      <c r="S833" s="6">
        <v>5713.48</v>
      </c>
      <c r="T833" s="19">
        <f t="shared" si="128"/>
        <v>0</v>
      </c>
      <c r="U833" s="19">
        <f t="shared" si="129"/>
        <v>-9.1279486596607118E-4</v>
      </c>
    </row>
    <row r="834" spans="1:21">
      <c r="A834" s="4">
        <v>41928</v>
      </c>
      <c r="B834" s="5">
        <v>14.85</v>
      </c>
      <c r="C834" s="5">
        <v>14.68</v>
      </c>
      <c r="D834" s="5">
        <v>7799.83</v>
      </c>
      <c r="E834" s="5">
        <v>8738.73</v>
      </c>
      <c r="F834" s="10">
        <f t="shared" si="124"/>
        <v>-1.6744809109176195E-2</v>
      </c>
      <c r="G834" s="10">
        <f t="shared" si="125"/>
        <v>-1.6232274972644234E-2</v>
      </c>
      <c r="H834" s="6"/>
      <c r="I834" s="5">
        <v>18.329999999999998</v>
      </c>
      <c r="J834" s="5">
        <v>18.27</v>
      </c>
      <c r="K834" s="5">
        <v>7799.83</v>
      </c>
      <c r="L834" s="5">
        <v>8738.73</v>
      </c>
      <c r="M834" s="17">
        <f t="shared" si="126"/>
        <v>-1.5625E-2</v>
      </c>
      <c r="N834" s="17">
        <f t="shared" si="127"/>
        <v>-1.6681479800558452E-2</v>
      </c>
      <c r="O834" s="6"/>
      <c r="P834" s="6">
        <v>10.58</v>
      </c>
      <c r="Q834" s="6">
        <v>10.57</v>
      </c>
      <c r="R834" s="6">
        <v>4791.8</v>
      </c>
      <c r="S834" s="6">
        <v>5548.55</v>
      </c>
      <c r="T834" s="19">
        <f t="shared" si="128"/>
        <v>-2.4007386888273308E-2</v>
      </c>
      <c r="U834" s="19">
        <f t="shared" si="129"/>
        <v>-2.8866820221651102E-2</v>
      </c>
    </row>
    <row r="835" spans="1:21">
      <c r="A835" s="4">
        <v>41929</v>
      </c>
      <c r="B835" s="5">
        <v>14.93</v>
      </c>
      <c r="C835" s="5">
        <v>14.75</v>
      </c>
      <c r="D835" s="5">
        <v>7837.64</v>
      </c>
      <c r="E835" s="5">
        <v>8781.09</v>
      </c>
      <c r="F835" s="10">
        <f t="shared" si="124"/>
        <v>4.7683923705721387E-3</v>
      </c>
      <c r="G835" s="10">
        <f t="shared" si="125"/>
        <v>4.8473862906852627E-3</v>
      </c>
      <c r="H835" s="6"/>
      <c r="I835" s="5">
        <v>18.41</v>
      </c>
      <c r="J835" s="5">
        <v>18.350000000000001</v>
      </c>
      <c r="K835" s="5">
        <v>7837.64</v>
      </c>
      <c r="L835" s="5">
        <v>8781.09</v>
      </c>
      <c r="M835" s="17">
        <f t="shared" si="126"/>
        <v>4.3787629994527233E-3</v>
      </c>
      <c r="N835" s="17">
        <f t="shared" si="127"/>
        <v>4.8475415489825924E-3</v>
      </c>
      <c r="O835" s="6"/>
      <c r="P835" s="6">
        <v>10.63</v>
      </c>
      <c r="Q835" s="6">
        <v>10.62</v>
      </c>
      <c r="R835" s="6">
        <v>4805.75</v>
      </c>
      <c r="S835" s="6">
        <v>5564.66</v>
      </c>
      <c r="T835" s="19">
        <f t="shared" si="128"/>
        <v>4.7303689687794304E-3</v>
      </c>
      <c r="U835" s="19">
        <f t="shared" si="129"/>
        <v>2.9034612646545721E-3</v>
      </c>
    </row>
    <row r="836" spans="1:21">
      <c r="A836" s="4">
        <v>41932</v>
      </c>
      <c r="B836" s="5">
        <v>15.04</v>
      </c>
      <c r="C836" s="5">
        <v>14.87</v>
      </c>
      <c r="D836" s="5">
        <v>7941.88</v>
      </c>
      <c r="E836" s="5">
        <v>8897.8700000000008</v>
      </c>
      <c r="F836" s="10">
        <f t="shared" ref="F836:F899" si="130">C836/C835-1</f>
        <v>8.1355932203388548E-3</v>
      </c>
      <c r="G836" s="10">
        <f t="shared" ref="G836:G899" si="131">E836/E835-1</f>
        <v>1.3299032352475759E-2</v>
      </c>
      <c r="H836" s="6"/>
      <c r="I836" s="5">
        <v>18.54</v>
      </c>
      <c r="J836" s="5">
        <v>18.48</v>
      </c>
      <c r="K836" s="5">
        <v>7941.88</v>
      </c>
      <c r="L836" s="5">
        <v>8897.8700000000008</v>
      </c>
      <c r="M836" s="17">
        <f t="shared" ref="M836:M899" si="132">J836/J835-1</f>
        <v>7.0844686648501298E-3</v>
      </c>
      <c r="N836" s="17">
        <f t="shared" ref="N836:N899" si="133">K836/K835-1</f>
        <v>1.3299921915270296E-2</v>
      </c>
      <c r="O836" s="6"/>
      <c r="P836" s="6">
        <v>10.68</v>
      </c>
      <c r="Q836" s="6">
        <v>10.67</v>
      </c>
      <c r="R836" s="6">
        <v>4852.1000000000004</v>
      </c>
      <c r="S836" s="6">
        <v>5618.34</v>
      </c>
      <c r="T836" s="19">
        <f t="shared" ref="T836:T899" si="134">Q836/Q835-1</f>
        <v>4.7080979284370716E-3</v>
      </c>
      <c r="U836" s="19">
        <f t="shared" ref="U836:U899" si="135">S836/S835-1</f>
        <v>9.6465911663965453E-3</v>
      </c>
    </row>
    <row r="837" spans="1:21">
      <c r="A837" s="4">
        <v>41933</v>
      </c>
      <c r="B837" s="5">
        <v>15.18</v>
      </c>
      <c r="C837" s="5">
        <v>15.01</v>
      </c>
      <c r="D837" s="5">
        <v>7993.27</v>
      </c>
      <c r="E837" s="5">
        <v>8955.91</v>
      </c>
      <c r="F837" s="10">
        <f t="shared" si="130"/>
        <v>9.4149293880296803E-3</v>
      </c>
      <c r="G837" s="10">
        <f t="shared" si="131"/>
        <v>6.5229094153993472E-3</v>
      </c>
      <c r="H837" s="6"/>
      <c r="I837" s="5">
        <v>18.7</v>
      </c>
      <c r="J837" s="5">
        <v>18.64</v>
      </c>
      <c r="K837" s="5">
        <v>7993.27</v>
      </c>
      <c r="L837" s="5">
        <v>8955.91</v>
      </c>
      <c r="M837" s="17">
        <f t="shared" si="132"/>
        <v>8.6580086580085869E-3</v>
      </c>
      <c r="N837" s="17">
        <f t="shared" si="133"/>
        <v>6.4707600719224878E-3</v>
      </c>
      <c r="O837" s="6"/>
      <c r="P837" s="6">
        <v>10.79</v>
      </c>
      <c r="Q837" s="6">
        <v>10.79</v>
      </c>
      <c r="R837" s="6">
        <v>4891.1000000000004</v>
      </c>
      <c r="S837" s="6">
        <v>5663.51</v>
      </c>
      <c r="T837" s="19">
        <f t="shared" si="134"/>
        <v>1.1246485473289436E-2</v>
      </c>
      <c r="U837" s="19">
        <f t="shared" si="135"/>
        <v>8.0397412758927977E-3</v>
      </c>
    </row>
    <row r="838" spans="1:21">
      <c r="A838" s="4">
        <v>41934</v>
      </c>
      <c r="B838" s="5">
        <v>15.29</v>
      </c>
      <c r="C838" s="5">
        <v>15.11</v>
      </c>
      <c r="D838" s="5">
        <v>8062.37</v>
      </c>
      <c r="E838" s="5">
        <v>9033.3700000000008</v>
      </c>
      <c r="F838" s="10">
        <f t="shared" si="130"/>
        <v>6.6622251832111345E-3</v>
      </c>
      <c r="G838" s="10">
        <f t="shared" si="131"/>
        <v>8.6490373395893272E-3</v>
      </c>
      <c r="H838" s="6"/>
      <c r="I838" s="5">
        <v>18.850000000000001</v>
      </c>
      <c r="J838" s="5">
        <v>18.79</v>
      </c>
      <c r="K838" s="5">
        <v>8062.37</v>
      </c>
      <c r="L838" s="5">
        <v>9033.3700000000008</v>
      </c>
      <c r="M838" s="17">
        <f t="shared" si="132"/>
        <v>8.0472103004292084E-3</v>
      </c>
      <c r="N838" s="17">
        <f t="shared" si="133"/>
        <v>8.6447724147937777E-3</v>
      </c>
      <c r="O838" s="6"/>
      <c r="P838" s="6">
        <v>10.9</v>
      </c>
      <c r="Q838" s="6">
        <v>10.89</v>
      </c>
      <c r="R838" s="6">
        <v>4941.7</v>
      </c>
      <c r="S838" s="6">
        <v>5723.76</v>
      </c>
      <c r="T838" s="19">
        <f t="shared" si="134"/>
        <v>9.2678405931418961E-3</v>
      </c>
      <c r="U838" s="19">
        <f t="shared" si="135"/>
        <v>1.0638279088409863E-2</v>
      </c>
    </row>
    <row r="839" spans="1:21">
      <c r="A839" s="4">
        <v>41935</v>
      </c>
      <c r="B839" s="5">
        <f t="shared" ref="B839:C839" si="136">B838</f>
        <v>15.29</v>
      </c>
      <c r="C839" s="5">
        <f t="shared" si="136"/>
        <v>15.11</v>
      </c>
      <c r="D839" s="5">
        <v>8088.01</v>
      </c>
      <c r="E839" s="5">
        <v>9062.1</v>
      </c>
      <c r="F839" s="10">
        <f t="shared" si="130"/>
        <v>0</v>
      </c>
      <c r="G839" s="10">
        <f t="shared" si="131"/>
        <v>3.1804298949340559E-3</v>
      </c>
      <c r="H839" s="6"/>
      <c r="I839" s="5">
        <f t="shared" ref="I839:J839" si="137">I838</f>
        <v>18.850000000000001</v>
      </c>
      <c r="J839" s="5">
        <f t="shared" si="137"/>
        <v>18.79</v>
      </c>
      <c r="K839" s="5">
        <v>8088.01</v>
      </c>
      <c r="L839" s="5">
        <v>9062.1</v>
      </c>
      <c r="M839" s="17">
        <f t="shared" si="132"/>
        <v>0</v>
      </c>
      <c r="N839" s="17">
        <f t="shared" si="133"/>
        <v>3.1802063165049521E-3</v>
      </c>
      <c r="O839" s="6"/>
      <c r="P839" s="6">
        <f t="shared" ref="P839:Q839" si="138">P838</f>
        <v>10.9</v>
      </c>
      <c r="Q839" s="6">
        <f t="shared" si="138"/>
        <v>10.89</v>
      </c>
      <c r="R839" s="6">
        <v>4997.3500000000004</v>
      </c>
      <c r="S839" s="6">
        <v>5788.23</v>
      </c>
      <c r="T839" s="19">
        <f t="shared" si="134"/>
        <v>0</v>
      </c>
      <c r="U839" s="19">
        <f t="shared" si="135"/>
        <v>1.1263574992661951E-2</v>
      </c>
    </row>
    <row r="840" spans="1:21">
      <c r="A840" s="4">
        <v>41939</v>
      </c>
      <c r="B840" s="5">
        <v>15.36</v>
      </c>
      <c r="C840" s="5">
        <v>15.18</v>
      </c>
      <c r="D840" s="5">
        <v>8058.21</v>
      </c>
      <c r="E840" s="5">
        <v>9028.7099999999991</v>
      </c>
      <c r="F840" s="10">
        <f t="shared" si="130"/>
        <v>4.6326935804104075E-3</v>
      </c>
      <c r="G840" s="10">
        <f t="shared" si="131"/>
        <v>-3.6845764226836053E-3</v>
      </c>
      <c r="H840" s="6"/>
      <c r="I840" s="5">
        <v>18.920000000000002</v>
      </c>
      <c r="J840" s="5">
        <v>18.850000000000001</v>
      </c>
      <c r="K840" s="5">
        <v>8058.21</v>
      </c>
      <c r="L840" s="5">
        <v>9028.7099999999991</v>
      </c>
      <c r="M840" s="17">
        <f t="shared" si="132"/>
        <v>3.1931878658861823E-3</v>
      </c>
      <c r="N840" s="17">
        <f t="shared" si="133"/>
        <v>-3.6844662654966776E-3</v>
      </c>
      <c r="O840" s="6"/>
      <c r="P840" s="6">
        <v>10.94</v>
      </c>
      <c r="Q840" s="6">
        <v>10.93</v>
      </c>
      <c r="R840" s="6">
        <v>4961.95</v>
      </c>
      <c r="S840" s="6">
        <v>5747.21</v>
      </c>
      <c r="T840" s="19">
        <f t="shared" si="134"/>
        <v>3.6730945821854544E-3</v>
      </c>
      <c r="U840" s="19">
        <f t="shared" si="135"/>
        <v>-7.0867950997108853E-3</v>
      </c>
    </row>
    <row r="841" spans="1:21">
      <c r="A841" s="4">
        <v>41940</v>
      </c>
      <c r="B841" s="5">
        <v>15.42</v>
      </c>
      <c r="C841" s="5">
        <v>15.24</v>
      </c>
      <c r="D841" s="5">
        <v>8090.16</v>
      </c>
      <c r="E841" s="5">
        <v>9064.5</v>
      </c>
      <c r="F841" s="10">
        <f t="shared" si="130"/>
        <v>3.9525691699604515E-3</v>
      </c>
      <c r="G841" s="10">
        <f t="shared" si="131"/>
        <v>3.9640214382785643E-3</v>
      </c>
      <c r="H841" s="6"/>
      <c r="I841" s="5">
        <v>18.989999999999998</v>
      </c>
      <c r="J841" s="5">
        <v>18.93</v>
      </c>
      <c r="K841" s="5">
        <v>8090.16</v>
      </c>
      <c r="L841" s="5">
        <v>9064.5</v>
      </c>
      <c r="M841" s="17">
        <f t="shared" si="132"/>
        <v>4.2440318302385815E-3</v>
      </c>
      <c r="N841" s="17">
        <f t="shared" si="133"/>
        <v>3.9649003935116056E-3</v>
      </c>
      <c r="O841" s="6"/>
      <c r="P841" s="6">
        <v>10.94</v>
      </c>
      <c r="Q841" s="6">
        <v>10.93</v>
      </c>
      <c r="R841" s="6">
        <v>4989.55</v>
      </c>
      <c r="S841" s="6">
        <v>5779.2</v>
      </c>
      <c r="T841" s="19">
        <f t="shared" si="134"/>
        <v>0</v>
      </c>
      <c r="U841" s="19">
        <f t="shared" si="135"/>
        <v>5.5661790677563605E-3</v>
      </c>
    </row>
    <row r="842" spans="1:21">
      <c r="A842" s="4">
        <v>41941</v>
      </c>
      <c r="B842" s="5">
        <v>15.48</v>
      </c>
      <c r="C842" s="5">
        <v>15.3</v>
      </c>
      <c r="D842" s="5">
        <v>8149.29</v>
      </c>
      <c r="E842" s="5">
        <v>9131.56</v>
      </c>
      <c r="F842" s="10">
        <f t="shared" si="130"/>
        <v>3.937007874015741E-3</v>
      </c>
      <c r="G842" s="10">
        <f t="shared" si="131"/>
        <v>7.3980914556786015E-3</v>
      </c>
      <c r="H842" s="6"/>
      <c r="I842" s="5">
        <v>19.03</v>
      </c>
      <c r="J842" s="5">
        <v>18.97</v>
      </c>
      <c r="K842" s="5">
        <v>8149.29</v>
      </c>
      <c r="L842" s="5">
        <v>9131.56</v>
      </c>
      <c r="M842" s="17">
        <f t="shared" si="132"/>
        <v>2.1130480718436484E-3</v>
      </c>
      <c r="N842" s="17">
        <f t="shared" si="133"/>
        <v>7.3088789344091243E-3</v>
      </c>
      <c r="O842" s="6"/>
      <c r="P842" s="6">
        <v>11.01</v>
      </c>
      <c r="Q842" s="6">
        <v>11</v>
      </c>
      <c r="R842" s="6">
        <v>5031.55</v>
      </c>
      <c r="S842" s="6">
        <v>5827.85</v>
      </c>
      <c r="T842" s="19">
        <f t="shared" si="134"/>
        <v>6.4043915827995956E-3</v>
      </c>
      <c r="U842" s="19">
        <f t="shared" si="135"/>
        <v>8.418120155038844E-3</v>
      </c>
    </row>
    <row r="843" spans="1:21">
      <c r="A843" s="4">
        <v>41942</v>
      </c>
      <c r="B843" s="5">
        <v>15.59</v>
      </c>
      <c r="C843" s="5">
        <v>15.41</v>
      </c>
      <c r="D843" s="5">
        <v>8230.69</v>
      </c>
      <c r="E843" s="5">
        <v>9222.9599999999991</v>
      </c>
      <c r="F843" s="10">
        <f t="shared" si="130"/>
        <v>7.1895424836601052E-3</v>
      </c>
      <c r="G843" s="10">
        <f t="shared" si="131"/>
        <v>1.0009242670474761E-2</v>
      </c>
      <c r="H843" s="6"/>
      <c r="I843" s="5">
        <v>19.170000000000002</v>
      </c>
      <c r="J843" s="5">
        <v>19.11</v>
      </c>
      <c r="K843" s="5">
        <v>8230.69</v>
      </c>
      <c r="L843" s="5">
        <v>9222.9599999999991</v>
      </c>
      <c r="M843" s="17">
        <f t="shared" si="132"/>
        <v>7.3800738007381295E-3</v>
      </c>
      <c r="N843" s="17">
        <f t="shared" si="133"/>
        <v>9.9886002338853697E-3</v>
      </c>
      <c r="O843" s="6"/>
      <c r="P843" s="6">
        <v>11.06</v>
      </c>
      <c r="Q843" s="6">
        <v>11.05</v>
      </c>
      <c r="R843" s="6">
        <v>5062.5</v>
      </c>
      <c r="S843" s="6">
        <v>5863.69</v>
      </c>
      <c r="T843" s="19">
        <f t="shared" si="134"/>
        <v>4.5454545454546302E-3</v>
      </c>
      <c r="U843" s="19">
        <f t="shared" si="135"/>
        <v>6.1497807939461246E-3</v>
      </c>
    </row>
    <row r="844" spans="1:21">
      <c r="A844" s="4">
        <v>41943</v>
      </c>
      <c r="B844" s="5">
        <v>15.88</v>
      </c>
      <c r="C844" s="5">
        <v>15.7</v>
      </c>
      <c r="D844" s="5">
        <v>8383.91</v>
      </c>
      <c r="E844" s="5">
        <v>9395.89</v>
      </c>
      <c r="F844" s="10">
        <f t="shared" si="130"/>
        <v>1.8818948734587782E-2</v>
      </c>
      <c r="G844" s="10">
        <f t="shared" si="131"/>
        <v>1.874994578746958E-2</v>
      </c>
      <c r="H844" s="6"/>
      <c r="I844" s="5">
        <v>19.55</v>
      </c>
      <c r="J844" s="5">
        <v>19.48</v>
      </c>
      <c r="K844" s="5">
        <v>8383.91</v>
      </c>
      <c r="L844" s="5">
        <v>9395.89</v>
      </c>
      <c r="M844" s="17">
        <f t="shared" si="132"/>
        <v>1.9361590790162309E-2</v>
      </c>
      <c r="N844" s="17">
        <f t="shared" si="133"/>
        <v>1.861569321648604E-2</v>
      </c>
      <c r="O844" s="6"/>
      <c r="P844" s="6">
        <v>11.2</v>
      </c>
      <c r="Q844" s="6">
        <v>11.19</v>
      </c>
      <c r="R844" s="6">
        <v>5146.2</v>
      </c>
      <c r="S844" s="6">
        <v>5961.57</v>
      </c>
      <c r="T844" s="19">
        <f t="shared" si="134"/>
        <v>1.2669683257918507E-2</v>
      </c>
      <c r="U844" s="19">
        <f t="shared" si="135"/>
        <v>1.6692560486656127E-2</v>
      </c>
    </row>
    <row r="845" spans="1:21">
      <c r="A845" s="4">
        <v>41946</v>
      </c>
      <c r="B845" s="5">
        <v>15.94</v>
      </c>
      <c r="C845" s="5">
        <v>15.75</v>
      </c>
      <c r="D845" s="5">
        <v>8389.17</v>
      </c>
      <c r="E845" s="5">
        <v>9402.35</v>
      </c>
      <c r="F845" s="10">
        <f t="shared" si="130"/>
        <v>3.1847133757962887E-3</v>
      </c>
      <c r="G845" s="10">
        <f t="shared" si="131"/>
        <v>6.875346561103779E-4</v>
      </c>
      <c r="H845" s="6"/>
      <c r="I845" s="5">
        <v>19.59</v>
      </c>
      <c r="J845" s="5">
        <v>19.52</v>
      </c>
      <c r="K845" s="5">
        <v>8389.17</v>
      </c>
      <c r="L845" s="5">
        <v>9402.35</v>
      </c>
      <c r="M845" s="17">
        <f t="shared" si="132"/>
        <v>2.0533880903490509E-3</v>
      </c>
      <c r="N845" s="17">
        <f t="shared" si="133"/>
        <v>6.2739223107111108E-4</v>
      </c>
      <c r="O845" s="6"/>
      <c r="P845" s="6">
        <v>11.33</v>
      </c>
      <c r="Q845" s="6">
        <v>11.32</v>
      </c>
      <c r="R845" s="6">
        <v>5220.2</v>
      </c>
      <c r="S845" s="6">
        <v>6047.28</v>
      </c>
      <c r="T845" s="19">
        <f t="shared" si="134"/>
        <v>1.1617515638963516E-2</v>
      </c>
      <c r="U845" s="19">
        <f t="shared" si="135"/>
        <v>1.4377085230903974E-2</v>
      </c>
    </row>
    <row r="846" spans="1:21">
      <c r="A846" s="4">
        <v>41948</v>
      </c>
      <c r="B846" s="5">
        <v>15.91</v>
      </c>
      <c r="C846" s="5">
        <v>15.72</v>
      </c>
      <c r="D846" s="5">
        <v>8400.9500000000007</v>
      </c>
      <c r="E846" s="5">
        <v>9415.5499999999993</v>
      </c>
      <c r="F846" s="10">
        <f t="shared" si="130"/>
        <v>-1.9047619047618536E-3</v>
      </c>
      <c r="G846" s="10">
        <f t="shared" si="131"/>
        <v>1.4039043430631448E-3</v>
      </c>
      <c r="H846" s="6"/>
      <c r="I846" s="5">
        <v>19.600000000000001</v>
      </c>
      <c r="J846" s="5">
        <v>19.54</v>
      </c>
      <c r="K846" s="5">
        <v>8400.9500000000007</v>
      </c>
      <c r="L846" s="5">
        <v>9415.5499999999993</v>
      </c>
      <c r="M846" s="17">
        <f t="shared" si="132"/>
        <v>1.0245901639343025E-3</v>
      </c>
      <c r="N846" s="17">
        <f t="shared" si="133"/>
        <v>1.4041913562368169E-3</v>
      </c>
      <c r="O846" s="6"/>
      <c r="P846" s="6">
        <v>11.27</v>
      </c>
      <c r="Q846" s="6">
        <v>11.26</v>
      </c>
      <c r="R846" s="6">
        <v>5219.3</v>
      </c>
      <c r="S846" s="6">
        <v>6046.22</v>
      </c>
      <c r="T846" s="19">
        <f t="shared" si="134"/>
        <v>-5.300353356890497E-3</v>
      </c>
      <c r="U846" s="19">
        <f t="shared" si="135"/>
        <v>-1.7528541757605431E-4</v>
      </c>
    </row>
    <row r="847" spans="1:21">
      <c r="A847" s="4">
        <v>41950</v>
      </c>
      <c r="B847" s="5">
        <v>15.93</v>
      </c>
      <c r="C847" s="5">
        <v>15.74</v>
      </c>
      <c r="D847" s="5">
        <v>8409.06</v>
      </c>
      <c r="E847" s="5">
        <v>9424.64</v>
      </c>
      <c r="F847" s="10">
        <f t="shared" si="130"/>
        <v>1.2722646310432406E-3</v>
      </c>
      <c r="G847" s="10">
        <f t="shared" si="131"/>
        <v>9.6542421844714177E-4</v>
      </c>
      <c r="H847" s="6"/>
      <c r="I847" s="5">
        <v>19.63</v>
      </c>
      <c r="J847" s="5">
        <v>19.559999999999999</v>
      </c>
      <c r="K847" s="5">
        <v>8409.06</v>
      </c>
      <c r="L847" s="5">
        <v>9424.64</v>
      </c>
      <c r="M847" s="17">
        <f t="shared" si="132"/>
        <v>1.0235414534287557E-3</v>
      </c>
      <c r="N847" s="17">
        <f t="shared" si="133"/>
        <v>9.653670120639557E-4</v>
      </c>
      <c r="O847" s="6"/>
      <c r="P847" s="6">
        <v>11.31</v>
      </c>
      <c r="Q847" s="6">
        <v>11.29</v>
      </c>
      <c r="R847" s="6">
        <v>5207.3999999999996</v>
      </c>
      <c r="S847" s="6">
        <v>6032.72</v>
      </c>
      <c r="T847" s="19">
        <f t="shared" si="134"/>
        <v>2.6642984014209059E-3</v>
      </c>
      <c r="U847" s="19">
        <f t="shared" si="135"/>
        <v>-2.2327999973537072E-3</v>
      </c>
    </row>
    <row r="848" spans="1:21">
      <c r="A848" s="4">
        <v>41953</v>
      </c>
      <c r="B848" s="5">
        <v>15.9</v>
      </c>
      <c r="C848" s="5">
        <v>15.71</v>
      </c>
      <c r="D848" s="5">
        <v>8411.6299999999992</v>
      </c>
      <c r="E848" s="5">
        <v>9427.52</v>
      </c>
      <c r="F848" s="10">
        <f t="shared" si="130"/>
        <v>-1.9059720457432761E-3</v>
      </c>
      <c r="G848" s="10">
        <f t="shared" si="131"/>
        <v>3.0558196387353576E-4</v>
      </c>
      <c r="H848" s="6"/>
      <c r="I848" s="5">
        <v>19.63</v>
      </c>
      <c r="J848" s="5">
        <v>19.559999999999999</v>
      </c>
      <c r="K848" s="5">
        <v>8411.6299999999992</v>
      </c>
      <c r="L848" s="5">
        <v>9427.52</v>
      </c>
      <c r="M848" s="17">
        <f t="shared" si="132"/>
        <v>0</v>
      </c>
      <c r="N848" s="17">
        <f t="shared" si="133"/>
        <v>3.0562274499157382E-4</v>
      </c>
      <c r="O848" s="6"/>
      <c r="P848" s="6">
        <v>11.33</v>
      </c>
      <c r="Q848" s="6">
        <v>11.32</v>
      </c>
      <c r="R848" s="6">
        <v>5214.2</v>
      </c>
      <c r="S848" s="6">
        <v>6040.61</v>
      </c>
      <c r="T848" s="19">
        <f t="shared" si="134"/>
        <v>2.6572187776794376E-3</v>
      </c>
      <c r="U848" s="19">
        <f t="shared" si="135"/>
        <v>1.307867761142445E-3</v>
      </c>
    </row>
    <row r="849" spans="1:21">
      <c r="A849" s="4">
        <v>41954</v>
      </c>
      <c r="B849" s="5">
        <v>16</v>
      </c>
      <c r="C849" s="5">
        <v>15.81</v>
      </c>
      <c r="D849" s="5">
        <v>8433.84</v>
      </c>
      <c r="E849" s="5">
        <v>9452.4500000000007</v>
      </c>
      <c r="F849" s="10">
        <f t="shared" si="130"/>
        <v>6.3653723742838064E-3</v>
      </c>
      <c r="G849" s="10">
        <f t="shared" si="131"/>
        <v>2.6443857981739427E-3</v>
      </c>
      <c r="H849" s="6"/>
      <c r="I849" s="5">
        <v>19.78</v>
      </c>
      <c r="J849" s="5">
        <v>19.71</v>
      </c>
      <c r="K849" s="5">
        <v>8433.84</v>
      </c>
      <c r="L849" s="5">
        <v>9452.4500000000007</v>
      </c>
      <c r="M849" s="17">
        <f t="shared" si="132"/>
        <v>7.6687116564417845E-3</v>
      </c>
      <c r="N849" s="17">
        <f t="shared" si="133"/>
        <v>2.6403919335493686E-3</v>
      </c>
      <c r="O849" s="6"/>
      <c r="P849" s="6">
        <v>11.43</v>
      </c>
      <c r="Q849" s="6">
        <v>11.42</v>
      </c>
      <c r="R849" s="6">
        <v>5252.1</v>
      </c>
      <c r="S849" s="6">
        <v>6084.51</v>
      </c>
      <c r="T849" s="19">
        <f t="shared" si="134"/>
        <v>8.8339222614841617E-3</v>
      </c>
      <c r="U849" s="19">
        <f t="shared" si="135"/>
        <v>7.2674779533856704E-3</v>
      </c>
    </row>
    <row r="850" spans="1:21">
      <c r="A850" s="4">
        <v>41955</v>
      </c>
      <c r="B850" s="5">
        <v>16.03</v>
      </c>
      <c r="C850" s="5">
        <v>15.84</v>
      </c>
      <c r="D850" s="5">
        <v>8463.59</v>
      </c>
      <c r="E850" s="5">
        <v>9485.7999999999993</v>
      </c>
      <c r="F850" s="10">
        <f t="shared" si="130"/>
        <v>1.8975332068311701E-3</v>
      </c>
      <c r="G850" s="10">
        <f t="shared" si="131"/>
        <v>3.5281858142597322E-3</v>
      </c>
      <c r="H850" s="6"/>
      <c r="I850" s="5">
        <v>19.850000000000001</v>
      </c>
      <c r="J850" s="5">
        <v>19.79</v>
      </c>
      <c r="K850" s="5">
        <v>8463.59</v>
      </c>
      <c r="L850" s="5">
        <v>9485.7999999999993</v>
      </c>
      <c r="M850" s="17">
        <f t="shared" si="132"/>
        <v>4.0588533739218668E-3</v>
      </c>
      <c r="N850" s="17">
        <f t="shared" si="133"/>
        <v>3.5274560579758862E-3</v>
      </c>
      <c r="O850" s="6"/>
      <c r="P850" s="6">
        <v>11.47</v>
      </c>
      <c r="Q850" s="6">
        <v>11.46</v>
      </c>
      <c r="R850" s="6">
        <v>5226.45</v>
      </c>
      <c r="S850" s="6">
        <v>6055.64</v>
      </c>
      <c r="T850" s="19">
        <f t="shared" si="134"/>
        <v>3.5026269702278512E-3</v>
      </c>
      <c r="U850" s="19">
        <f t="shared" si="135"/>
        <v>-4.7448356564455674E-3</v>
      </c>
    </row>
    <row r="851" spans="1:21">
      <c r="A851" s="4">
        <v>41956</v>
      </c>
      <c r="B851" s="5">
        <v>16.02</v>
      </c>
      <c r="C851" s="5">
        <v>15.82</v>
      </c>
      <c r="D851" s="5">
        <v>8432.4699999999993</v>
      </c>
      <c r="E851" s="5">
        <v>9451.56</v>
      </c>
      <c r="F851" s="10">
        <f t="shared" si="130"/>
        <v>-1.2626262626261875E-3</v>
      </c>
      <c r="G851" s="10">
        <f t="shared" si="131"/>
        <v>-3.6096059372957567E-3</v>
      </c>
      <c r="H851" s="6"/>
      <c r="I851" s="5">
        <v>19.920000000000002</v>
      </c>
      <c r="J851" s="5">
        <v>19.850000000000001</v>
      </c>
      <c r="K851" s="5">
        <v>8432.4699999999993</v>
      </c>
      <c r="L851" s="5">
        <v>9451.56</v>
      </c>
      <c r="M851" s="17">
        <f t="shared" si="132"/>
        <v>3.0318342597273062E-3</v>
      </c>
      <c r="N851" s="17">
        <f t="shared" si="133"/>
        <v>-3.6769266942279222E-3</v>
      </c>
      <c r="O851" s="6"/>
      <c r="P851" s="6">
        <v>11.51</v>
      </c>
      <c r="Q851" s="6">
        <v>11.5</v>
      </c>
      <c r="R851" s="6">
        <v>5224</v>
      </c>
      <c r="S851" s="6">
        <v>6055.12</v>
      </c>
      <c r="T851" s="19">
        <f t="shared" si="134"/>
        <v>3.4904013961605251E-3</v>
      </c>
      <c r="U851" s="19">
        <f t="shared" si="135"/>
        <v>-8.5870362174889081E-5</v>
      </c>
    </row>
    <row r="852" spans="1:21">
      <c r="A852" s="4">
        <v>41957</v>
      </c>
      <c r="B852" s="5">
        <v>16.07</v>
      </c>
      <c r="C852" s="5">
        <v>15.88</v>
      </c>
      <c r="D852" s="5">
        <v>8467.7999999999993</v>
      </c>
      <c r="E852" s="5">
        <v>9491.16</v>
      </c>
      <c r="F852" s="10">
        <f t="shared" si="130"/>
        <v>3.7926675094817064E-3</v>
      </c>
      <c r="G852" s="10">
        <f t="shared" si="131"/>
        <v>4.1897845435039383E-3</v>
      </c>
      <c r="H852" s="6"/>
      <c r="I852" s="5">
        <v>19.98</v>
      </c>
      <c r="J852" s="5">
        <v>19.91</v>
      </c>
      <c r="K852" s="5">
        <v>8467.7999999999993</v>
      </c>
      <c r="L852" s="5">
        <v>9491.16</v>
      </c>
      <c r="M852" s="17">
        <f t="shared" si="132"/>
        <v>3.0226700251887451E-3</v>
      </c>
      <c r="N852" s="17">
        <f t="shared" si="133"/>
        <v>4.1897569751212504E-3</v>
      </c>
      <c r="O852" s="6"/>
      <c r="P852" s="6">
        <v>11.53</v>
      </c>
      <c r="Q852" s="6">
        <v>11.52</v>
      </c>
      <c r="R852" s="6">
        <v>5258.05</v>
      </c>
      <c r="S852" s="6">
        <v>6094.57</v>
      </c>
      <c r="T852" s="19">
        <f t="shared" si="134"/>
        <v>1.7391304347824654E-3</v>
      </c>
      <c r="U852" s="19">
        <f t="shared" si="135"/>
        <v>6.5151475115274859E-3</v>
      </c>
    </row>
    <row r="853" spans="1:21">
      <c r="A853" s="4">
        <v>41960</v>
      </c>
      <c r="B853" s="5">
        <v>16.170000000000002</v>
      </c>
      <c r="C853" s="5">
        <v>15.98</v>
      </c>
      <c r="D853" s="5">
        <v>8509.5300000000007</v>
      </c>
      <c r="E853" s="5">
        <v>9537.93</v>
      </c>
      <c r="F853" s="10">
        <f t="shared" si="130"/>
        <v>6.297229219143663E-3</v>
      </c>
      <c r="G853" s="10">
        <f t="shared" si="131"/>
        <v>4.9277432895453721E-3</v>
      </c>
      <c r="H853" s="6"/>
      <c r="I853" s="5">
        <v>20.16</v>
      </c>
      <c r="J853" s="5">
        <v>20.09</v>
      </c>
      <c r="K853" s="5">
        <v>8509.5300000000007</v>
      </c>
      <c r="L853" s="5">
        <v>9537.93</v>
      </c>
      <c r="M853" s="17">
        <f t="shared" si="132"/>
        <v>9.0406830738323229E-3</v>
      </c>
      <c r="N853" s="17">
        <f t="shared" si="133"/>
        <v>4.9280804931624012E-3</v>
      </c>
      <c r="O853" s="6"/>
      <c r="P853" s="6">
        <v>11.72</v>
      </c>
      <c r="Q853" s="6">
        <v>11.71</v>
      </c>
      <c r="R853" s="6">
        <v>5315.4</v>
      </c>
      <c r="S853" s="6">
        <v>6161.06</v>
      </c>
      <c r="T853" s="19">
        <f t="shared" si="134"/>
        <v>1.649305555555558E-2</v>
      </c>
      <c r="U853" s="19">
        <f t="shared" si="135"/>
        <v>1.0909711431651647E-2</v>
      </c>
    </row>
    <row r="854" spans="1:21">
      <c r="A854" s="4">
        <v>41961</v>
      </c>
      <c r="B854" s="5">
        <v>16.170000000000002</v>
      </c>
      <c r="C854" s="5">
        <v>15.98</v>
      </c>
      <c r="D854" s="5">
        <v>8515.86</v>
      </c>
      <c r="E854" s="5">
        <v>9545.0300000000007</v>
      </c>
      <c r="F854" s="10">
        <f t="shared" si="130"/>
        <v>0</v>
      </c>
      <c r="G854" s="10">
        <f t="shared" si="131"/>
        <v>7.4439632079492668E-4</v>
      </c>
      <c r="H854" s="6"/>
      <c r="I854" s="5">
        <v>20.22</v>
      </c>
      <c r="J854" s="5">
        <v>20.149999999999999</v>
      </c>
      <c r="K854" s="5">
        <v>8515.86</v>
      </c>
      <c r="L854" s="5">
        <v>9545.0300000000007</v>
      </c>
      <c r="M854" s="17">
        <f t="shared" si="132"/>
        <v>2.9865604778496202E-3</v>
      </c>
      <c r="N854" s="17">
        <f t="shared" si="133"/>
        <v>7.4387187071445204E-4</v>
      </c>
      <c r="O854" s="6"/>
      <c r="P854" s="6">
        <v>11.81</v>
      </c>
      <c r="Q854" s="6">
        <v>11.8</v>
      </c>
      <c r="R854" s="6">
        <v>5337.7</v>
      </c>
      <c r="S854" s="6">
        <v>6186.87</v>
      </c>
      <c r="T854" s="19">
        <f t="shared" si="134"/>
        <v>7.6857386848847575E-3</v>
      </c>
      <c r="U854" s="19">
        <f t="shared" si="135"/>
        <v>4.1892141936614724E-3</v>
      </c>
    </row>
    <row r="855" spans="1:21">
      <c r="A855" s="4">
        <v>41962</v>
      </c>
      <c r="B855" s="5">
        <v>16.12</v>
      </c>
      <c r="C855" s="5">
        <v>15.92</v>
      </c>
      <c r="D855" s="5">
        <v>8462.2000000000007</v>
      </c>
      <c r="E855" s="5">
        <v>9484.89</v>
      </c>
      <c r="F855" s="10">
        <f t="shared" si="130"/>
        <v>-3.754693366708417E-3</v>
      </c>
      <c r="G855" s="10">
        <f t="shared" si="131"/>
        <v>-6.3006611817879588E-3</v>
      </c>
      <c r="H855" s="6"/>
      <c r="I855" s="5">
        <v>20.22</v>
      </c>
      <c r="J855" s="5">
        <v>20.149999999999999</v>
      </c>
      <c r="K855" s="5">
        <v>8462.2000000000007</v>
      </c>
      <c r="L855" s="5">
        <v>9484.89</v>
      </c>
      <c r="M855" s="17">
        <f t="shared" si="132"/>
        <v>0</v>
      </c>
      <c r="N855" s="17">
        <f t="shared" si="133"/>
        <v>-6.3011839086128951E-3</v>
      </c>
      <c r="O855" s="6"/>
      <c r="P855" s="6">
        <v>11.85</v>
      </c>
      <c r="Q855" s="6">
        <v>11.84</v>
      </c>
      <c r="R855" s="6">
        <v>5286.75</v>
      </c>
      <c r="S855" s="6">
        <v>6128.18</v>
      </c>
      <c r="T855" s="19">
        <f t="shared" si="134"/>
        <v>3.3898305084745228E-3</v>
      </c>
      <c r="U855" s="19">
        <f t="shared" si="135"/>
        <v>-9.486218394761714E-3</v>
      </c>
    </row>
    <row r="856" spans="1:21">
      <c r="A856" s="4">
        <v>41963</v>
      </c>
      <c r="B856" s="5">
        <v>16.14</v>
      </c>
      <c r="C856" s="5">
        <v>15.94</v>
      </c>
      <c r="D856" s="5">
        <v>8474.7199999999993</v>
      </c>
      <c r="E856" s="5">
        <v>9498.92</v>
      </c>
      <c r="F856" s="10">
        <f t="shared" si="130"/>
        <v>1.2562814070351536E-3</v>
      </c>
      <c r="G856" s="10">
        <f t="shared" si="131"/>
        <v>1.4791948035244307E-3</v>
      </c>
      <c r="H856" s="6"/>
      <c r="I856" s="5">
        <v>20.25</v>
      </c>
      <c r="J856" s="5">
        <v>20.18</v>
      </c>
      <c r="K856" s="5">
        <v>8474.7199999999993</v>
      </c>
      <c r="L856" s="5">
        <v>9498.92</v>
      </c>
      <c r="M856" s="17">
        <f t="shared" si="132"/>
        <v>1.4888337468983437E-3</v>
      </c>
      <c r="N856" s="17">
        <f t="shared" si="133"/>
        <v>1.479520692018399E-3</v>
      </c>
      <c r="O856" s="6"/>
      <c r="P856" s="6">
        <v>11.83</v>
      </c>
      <c r="Q856" s="6">
        <v>11.82</v>
      </c>
      <c r="R856" s="6">
        <v>5263</v>
      </c>
      <c r="S856" s="6">
        <v>6100.63</v>
      </c>
      <c r="T856" s="19">
        <f t="shared" si="134"/>
        <v>-1.6891891891891442E-3</v>
      </c>
      <c r="U856" s="19">
        <f t="shared" si="135"/>
        <v>-4.4956251285047655E-3</v>
      </c>
    </row>
    <row r="857" spans="1:21">
      <c r="A857" s="4">
        <v>41964</v>
      </c>
      <c r="B857" s="5">
        <v>16.28</v>
      </c>
      <c r="C857" s="5">
        <v>16.079999999999998</v>
      </c>
      <c r="D857" s="5">
        <v>8544.74</v>
      </c>
      <c r="E857" s="5">
        <v>9577.4</v>
      </c>
      <c r="F857" s="10">
        <f t="shared" si="130"/>
        <v>8.7829360100375453E-3</v>
      </c>
      <c r="G857" s="10">
        <f t="shared" si="131"/>
        <v>8.2619918896043032E-3</v>
      </c>
      <c r="H857" s="6"/>
      <c r="I857" s="5">
        <v>20.38</v>
      </c>
      <c r="J857" s="5">
        <v>20.309999999999999</v>
      </c>
      <c r="K857" s="5">
        <v>8544.74</v>
      </c>
      <c r="L857" s="5">
        <v>9577.4</v>
      </c>
      <c r="M857" s="17">
        <f t="shared" si="132"/>
        <v>6.4420218037659627E-3</v>
      </c>
      <c r="N857" s="17">
        <f t="shared" si="133"/>
        <v>8.2622198727511087E-3</v>
      </c>
      <c r="O857" s="6"/>
      <c r="P857" s="6">
        <v>11.82</v>
      </c>
      <c r="Q857" s="6">
        <v>11.81</v>
      </c>
      <c r="R857" s="6">
        <v>5229.8999999999996</v>
      </c>
      <c r="S857" s="6">
        <v>6062.27</v>
      </c>
      <c r="T857" s="19">
        <f t="shared" si="134"/>
        <v>-8.460236886632666E-4</v>
      </c>
      <c r="U857" s="19">
        <f t="shared" si="135"/>
        <v>-6.2878751866609628E-3</v>
      </c>
    </row>
    <row r="858" spans="1:21">
      <c r="A858" s="4">
        <v>41967</v>
      </c>
      <c r="B858" s="5">
        <v>16.399999999999999</v>
      </c>
      <c r="C858" s="5">
        <v>16.2</v>
      </c>
      <c r="D858" s="5">
        <v>8588.89</v>
      </c>
      <c r="E858" s="5">
        <v>9626.89</v>
      </c>
      <c r="F858" s="10">
        <f t="shared" si="130"/>
        <v>7.4626865671643117E-3</v>
      </c>
      <c r="G858" s="10">
        <f t="shared" si="131"/>
        <v>5.1673731910539811E-3</v>
      </c>
      <c r="H858" s="6"/>
      <c r="I858" s="5">
        <v>20.47</v>
      </c>
      <c r="J858" s="5">
        <v>20.399999999999999</v>
      </c>
      <c r="K858" s="5">
        <v>8588.89</v>
      </c>
      <c r="L858" s="5">
        <v>9626.89</v>
      </c>
      <c r="M858" s="17">
        <f t="shared" si="132"/>
        <v>4.4313146233383449E-3</v>
      </c>
      <c r="N858" s="17">
        <f t="shared" si="133"/>
        <v>5.1669214042791012E-3</v>
      </c>
      <c r="O858" s="6"/>
      <c r="P858" s="6">
        <v>11.82</v>
      </c>
      <c r="Q858" s="6">
        <v>11.81</v>
      </c>
      <c r="R858" s="6">
        <v>5211.8</v>
      </c>
      <c r="S858" s="6">
        <v>6041.29</v>
      </c>
      <c r="T858" s="19">
        <f t="shared" si="134"/>
        <v>0</v>
      </c>
      <c r="U858" s="19">
        <f t="shared" si="135"/>
        <v>-3.4607498511284307E-3</v>
      </c>
    </row>
    <row r="859" spans="1:21">
      <c r="A859" s="4">
        <v>41968</v>
      </c>
      <c r="B859" s="5">
        <v>16.23</v>
      </c>
      <c r="C859" s="5">
        <v>16.04</v>
      </c>
      <c r="D859" s="5">
        <v>8510.9500000000007</v>
      </c>
      <c r="E859" s="5">
        <v>9539.52</v>
      </c>
      <c r="F859" s="10">
        <f t="shared" si="130"/>
        <v>-9.8765432098765205E-3</v>
      </c>
      <c r="G859" s="10">
        <f t="shared" si="131"/>
        <v>-9.0756204755636505E-3</v>
      </c>
      <c r="H859" s="6"/>
      <c r="I859" s="5">
        <v>20.239999999999998</v>
      </c>
      <c r="J859" s="5">
        <v>20.170000000000002</v>
      </c>
      <c r="K859" s="5">
        <v>8510.9500000000007</v>
      </c>
      <c r="L859" s="5">
        <v>9539.52</v>
      </c>
      <c r="M859" s="17">
        <f t="shared" si="132"/>
        <v>-1.1274509803921418E-2</v>
      </c>
      <c r="N859" s="17">
        <f t="shared" si="133"/>
        <v>-9.074513703167586E-3</v>
      </c>
      <c r="O859" s="6"/>
      <c r="P859" s="6">
        <v>11.62</v>
      </c>
      <c r="Q859" s="6">
        <v>11.61</v>
      </c>
      <c r="R859" s="6">
        <v>5099.8999999999996</v>
      </c>
      <c r="S859" s="6">
        <v>5911.58</v>
      </c>
      <c r="T859" s="19">
        <f t="shared" si="134"/>
        <v>-1.693480101608813E-2</v>
      </c>
      <c r="U859" s="19">
        <f t="shared" si="135"/>
        <v>-2.1470579958916103E-2</v>
      </c>
    </row>
    <row r="860" spans="1:21">
      <c r="A860" s="4">
        <v>41969</v>
      </c>
      <c r="B860" s="5">
        <v>16.22</v>
      </c>
      <c r="C860" s="5">
        <v>16.03</v>
      </c>
      <c r="D860" s="5">
        <v>8526.18</v>
      </c>
      <c r="E860" s="5">
        <v>9556.59</v>
      </c>
      <c r="F860" s="10">
        <f t="shared" si="130"/>
        <v>-6.2344139650860608E-4</v>
      </c>
      <c r="G860" s="10">
        <f t="shared" si="131"/>
        <v>1.7893982087149318E-3</v>
      </c>
      <c r="H860" s="6"/>
      <c r="I860" s="5">
        <v>20.22</v>
      </c>
      <c r="J860" s="5">
        <v>20.149999999999999</v>
      </c>
      <c r="K860" s="5">
        <v>8526.18</v>
      </c>
      <c r="L860" s="5">
        <v>9556.59</v>
      </c>
      <c r="M860" s="17">
        <f t="shared" si="132"/>
        <v>-9.9157164105123652E-4</v>
      </c>
      <c r="N860" s="17">
        <f t="shared" si="133"/>
        <v>1.7894594610472492E-3</v>
      </c>
      <c r="O860" s="6"/>
      <c r="P860" s="6">
        <v>11.64</v>
      </c>
      <c r="Q860" s="6">
        <v>11.63</v>
      </c>
      <c r="R860" s="6">
        <v>5139.5</v>
      </c>
      <c r="S860" s="6">
        <v>5957.53</v>
      </c>
      <c r="T860" s="19">
        <f t="shared" si="134"/>
        <v>1.7226528854437095E-3</v>
      </c>
      <c r="U860" s="19">
        <f t="shared" si="135"/>
        <v>7.7728796700713421E-3</v>
      </c>
    </row>
    <row r="861" spans="1:21">
      <c r="A861" s="4">
        <v>41970</v>
      </c>
      <c r="B861" s="5">
        <v>16.260000000000002</v>
      </c>
      <c r="C861" s="5">
        <v>16.059999999999999</v>
      </c>
      <c r="D861" s="5">
        <v>8547.14</v>
      </c>
      <c r="E861" s="5">
        <v>9580.09</v>
      </c>
      <c r="F861" s="10">
        <f t="shared" si="130"/>
        <v>1.8714909544601532E-3</v>
      </c>
      <c r="G861" s="10">
        <f t="shared" si="131"/>
        <v>2.4590361206247024E-3</v>
      </c>
      <c r="H861" s="6"/>
      <c r="I861" s="5">
        <v>20.25</v>
      </c>
      <c r="J861" s="5">
        <v>20.18</v>
      </c>
      <c r="K861" s="5">
        <v>8547.14</v>
      </c>
      <c r="L861" s="5">
        <v>9580.09</v>
      </c>
      <c r="M861" s="17">
        <f t="shared" si="132"/>
        <v>1.4888337468983437E-3</v>
      </c>
      <c r="N861" s="17">
        <f t="shared" si="133"/>
        <v>2.4583107558131534E-3</v>
      </c>
      <c r="O861" s="6"/>
      <c r="P861" s="6">
        <v>11.69</v>
      </c>
      <c r="Q861" s="6">
        <v>11.68</v>
      </c>
      <c r="R861" s="6">
        <v>5155.25</v>
      </c>
      <c r="S861" s="6">
        <v>5975.74</v>
      </c>
      <c r="T861" s="19">
        <f t="shared" si="134"/>
        <v>4.2992261392948983E-3</v>
      </c>
      <c r="U861" s="19">
        <f t="shared" si="135"/>
        <v>3.0566358876917832E-3</v>
      </c>
    </row>
    <row r="862" spans="1:21">
      <c r="A862" s="4">
        <v>41971</v>
      </c>
      <c r="B862" s="5">
        <v>16.47</v>
      </c>
      <c r="C862" s="5">
        <v>16.27</v>
      </c>
      <c r="D862" s="5">
        <v>8644.3700000000008</v>
      </c>
      <c r="E862" s="5">
        <v>9689.07</v>
      </c>
      <c r="F862" s="10">
        <f t="shared" si="130"/>
        <v>1.3075965130759704E-2</v>
      </c>
      <c r="G862" s="10">
        <f t="shared" si="131"/>
        <v>1.1375676011394331E-2</v>
      </c>
      <c r="H862" s="6"/>
      <c r="I862" s="5">
        <v>20.49</v>
      </c>
      <c r="J862" s="5">
        <v>20.420000000000002</v>
      </c>
      <c r="K862" s="5">
        <v>8644.3700000000008</v>
      </c>
      <c r="L862" s="5">
        <v>9689.07</v>
      </c>
      <c r="M862" s="17">
        <f t="shared" si="132"/>
        <v>1.189296333002976E-2</v>
      </c>
      <c r="N862" s="17">
        <f t="shared" si="133"/>
        <v>1.1375735041195156E-2</v>
      </c>
      <c r="O862" s="6"/>
      <c r="P862" s="6">
        <v>11.87</v>
      </c>
      <c r="Q862" s="6">
        <v>11.85</v>
      </c>
      <c r="R862" s="6">
        <v>5188.1499999999996</v>
      </c>
      <c r="S862" s="6">
        <v>6013.92</v>
      </c>
      <c r="T862" s="19">
        <f t="shared" si="134"/>
        <v>1.4554794520547976E-2</v>
      </c>
      <c r="U862" s="19">
        <f t="shared" si="135"/>
        <v>6.3891668646895994E-3</v>
      </c>
    </row>
    <row r="863" spans="1:21">
      <c r="A863" s="4">
        <v>41974</v>
      </c>
      <c r="B863" s="5">
        <v>16.399999999999999</v>
      </c>
      <c r="C863" s="5">
        <v>16.2</v>
      </c>
      <c r="D863" s="5">
        <v>8616.59</v>
      </c>
      <c r="E863" s="5">
        <v>9657.94</v>
      </c>
      <c r="F863" s="10">
        <f t="shared" si="130"/>
        <v>-4.3023970497848563E-3</v>
      </c>
      <c r="G863" s="10">
        <f t="shared" si="131"/>
        <v>-3.2128986579722518E-3</v>
      </c>
      <c r="H863" s="6"/>
      <c r="I863" s="5">
        <v>20.420000000000002</v>
      </c>
      <c r="J863" s="5">
        <v>20.350000000000001</v>
      </c>
      <c r="K863" s="5">
        <v>8616.59</v>
      </c>
      <c r="L863" s="5">
        <v>9657.94</v>
      </c>
      <c r="M863" s="17">
        <f t="shared" si="132"/>
        <v>-3.4280117531831911E-3</v>
      </c>
      <c r="N863" s="17">
        <f t="shared" si="133"/>
        <v>-3.213652354075669E-3</v>
      </c>
      <c r="O863" s="6"/>
      <c r="P863" s="6">
        <v>11.83</v>
      </c>
      <c r="Q863" s="6">
        <v>11.82</v>
      </c>
      <c r="R863" s="6">
        <v>5139.75</v>
      </c>
      <c r="S863" s="6">
        <v>5957.81</v>
      </c>
      <c r="T863" s="19">
        <f t="shared" si="134"/>
        <v>-2.5316455696201556E-3</v>
      </c>
      <c r="U863" s="19">
        <f t="shared" si="135"/>
        <v>-9.3300210179050325E-3</v>
      </c>
    </row>
    <row r="864" spans="1:21">
      <c r="A864" s="4">
        <v>41975</v>
      </c>
      <c r="B864" s="5">
        <v>16.43</v>
      </c>
      <c r="C864" s="5">
        <v>16.23</v>
      </c>
      <c r="D864" s="5">
        <v>8597.7900000000009</v>
      </c>
      <c r="E864" s="5">
        <v>9636.86</v>
      </c>
      <c r="F864" s="10">
        <f t="shared" si="130"/>
        <v>1.8518518518519933E-3</v>
      </c>
      <c r="G864" s="10">
        <f t="shared" si="131"/>
        <v>-2.1826600703669374E-3</v>
      </c>
      <c r="H864" s="6"/>
      <c r="I864" s="5">
        <v>20.46</v>
      </c>
      <c r="J864" s="5">
        <v>20.39</v>
      </c>
      <c r="K864" s="5">
        <v>8597.7900000000009</v>
      </c>
      <c r="L864" s="5">
        <v>9636.86</v>
      </c>
      <c r="M864" s="17">
        <f t="shared" si="132"/>
        <v>1.9656019656020263E-3</v>
      </c>
      <c r="N864" s="17">
        <f t="shared" si="133"/>
        <v>-2.1818375946864865E-3</v>
      </c>
      <c r="O864" s="6"/>
      <c r="P864" s="6">
        <v>11.94</v>
      </c>
      <c r="Q864" s="6">
        <v>11.92</v>
      </c>
      <c r="R864" s="6">
        <v>5212.2</v>
      </c>
      <c r="S864" s="6">
        <v>6041.75</v>
      </c>
      <c r="T864" s="19">
        <f t="shared" si="134"/>
        <v>8.4602368866328881E-3</v>
      </c>
      <c r="U864" s="19">
        <f t="shared" si="135"/>
        <v>1.4089069641361363E-2</v>
      </c>
    </row>
    <row r="865" spans="1:21">
      <c r="A865" s="4">
        <v>41976</v>
      </c>
      <c r="B865" s="5">
        <v>16.579999999999998</v>
      </c>
      <c r="C865" s="5">
        <v>16.38</v>
      </c>
      <c r="D865" s="5">
        <v>8616.41</v>
      </c>
      <c r="E865" s="5">
        <v>9657.73</v>
      </c>
      <c r="F865" s="10">
        <f t="shared" si="130"/>
        <v>9.2421441774490631E-3</v>
      </c>
      <c r="G865" s="10">
        <f t="shared" si="131"/>
        <v>2.1656431659273778E-3</v>
      </c>
      <c r="H865" s="6"/>
      <c r="I865" s="5">
        <v>20.64</v>
      </c>
      <c r="J865" s="5">
        <v>20.56</v>
      </c>
      <c r="K865" s="5">
        <v>8616.41</v>
      </c>
      <c r="L865" s="5">
        <v>9657.73</v>
      </c>
      <c r="M865" s="17">
        <f t="shared" si="132"/>
        <v>8.3374203040704753E-3</v>
      </c>
      <c r="N865" s="17">
        <f t="shared" si="133"/>
        <v>2.1656728066163922E-3</v>
      </c>
      <c r="O865" s="6"/>
      <c r="P865" s="6">
        <v>12.09</v>
      </c>
      <c r="Q865" s="6">
        <v>12.07</v>
      </c>
      <c r="R865" s="6">
        <v>5302.35</v>
      </c>
      <c r="S865" s="6">
        <v>6146.26</v>
      </c>
      <c r="T865" s="19">
        <f t="shared" si="134"/>
        <v>1.2583892617449743E-2</v>
      </c>
      <c r="U865" s="19">
        <f t="shared" si="135"/>
        <v>1.7297968303885414E-2</v>
      </c>
    </row>
    <row r="866" spans="1:21">
      <c r="A866" s="4">
        <v>41977</v>
      </c>
      <c r="B866" s="5">
        <v>16.600000000000001</v>
      </c>
      <c r="C866" s="5">
        <v>16.39</v>
      </c>
      <c r="D866" s="5">
        <v>8644.1299999999992</v>
      </c>
      <c r="E866" s="5">
        <v>9688.81</v>
      </c>
      <c r="F866" s="10">
        <f t="shared" si="130"/>
        <v>6.1050061050060833E-4</v>
      </c>
      <c r="G866" s="10">
        <f t="shared" si="131"/>
        <v>3.2181475357044853E-3</v>
      </c>
      <c r="H866" s="6"/>
      <c r="I866" s="5">
        <v>20.67</v>
      </c>
      <c r="J866" s="5">
        <v>20.6</v>
      </c>
      <c r="K866" s="5">
        <v>8644.1299999999992</v>
      </c>
      <c r="L866" s="5">
        <v>9688.81</v>
      </c>
      <c r="M866" s="17">
        <f t="shared" si="132"/>
        <v>1.9455252918290089E-3</v>
      </c>
      <c r="N866" s="17">
        <f t="shared" si="133"/>
        <v>3.2171171056158965E-3</v>
      </c>
      <c r="O866" s="6"/>
      <c r="P866" s="6">
        <v>12.13</v>
      </c>
      <c r="Q866" s="6">
        <v>12.12</v>
      </c>
      <c r="R866" s="6">
        <v>5344.2</v>
      </c>
      <c r="S866" s="6">
        <v>6194.77</v>
      </c>
      <c r="T866" s="19">
        <f t="shared" si="134"/>
        <v>4.1425020712508864E-3</v>
      </c>
      <c r="U866" s="19">
        <f t="shared" si="135"/>
        <v>7.8926046083309664E-3</v>
      </c>
    </row>
    <row r="867" spans="1:21">
      <c r="A867" s="4">
        <v>41978</v>
      </c>
      <c r="B867" s="5">
        <v>16.61</v>
      </c>
      <c r="C867" s="5">
        <v>16.41</v>
      </c>
      <c r="D867" s="5">
        <v>8612.67</v>
      </c>
      <c r="E867" s="5">
        <v>9653.5400000000009</v>
      </c>
      <c r="F867" s="10">
        <f t="shared" si="130"/>
        <v>1.2202562538132788E-3</v>
      </c>
      <c r="G867" s="10">
        <f t="shared" si="131"/>
        <v>-3.6402819334880876E-3</v>
      </c>
      <c r="H867" s="6"/>
      <c r="I867" s="5">
        <v>20.7</v>
      </c>
      <c r="J867" s="5">
        <v>20.63</v>
      </c>
      <c r="K867" s="5">
        <v>8612.67</v>
      </c>
      <c r="L867" s="5">
        <v>9653.5400000000009</v>
      </c>
      <c r="M867" s="17">
        <f t="shared" si="132"/>
        <v>1.4563106796114944E-3</v>
      </c>
      <c r="N867" s="17">
        <f t="shared" si="133"/>
        <v>-3.6394640062098471E-3</v>
      </c>
      <c r="O867" s="6"/>
      <c r="P867" s="6">
        <v>12.13</v>
      </c>
      <c r="Q867" s="6">
        <v>12.11</v>
      </c>
      <c r="R867" s="6">
        <v>5344.5</v>
      </c>
      <c r="S867" s="6">
        <v>6195.14</v>
      </c>
      <c r="T867" s="19">
        <f t="shared" si="134"/>
        <v>-8.2508250825086282E-4</v>
      </c>
      <c r="U867" s="19">
        <f t="shared" si="135"/>
        <v>5.9727802646403205E-5</v>
      </c>
    </row>
    <row r="868" spans="1:21">
      <c r="A868" s="4">
        <v>41981</v>
      </c>
      <c r="B868" s="5">
        <v>16.43</v>
      </c>
      <c r="C868" s="5">
        <v>16.22</v>
      </c>
      <c r="D868" s="5">
        <v>8512.9</v>
      </c>
      <c r="E868" s="5">
        <v>9541.7999999999993</v>
      </c>
      <c r="F868" s="10">
        <f t="shared" si="130"/>
        <v>-1.1578305911029929E-2</v>
      </c>
      <c r="G868" s="10">
        <f t="shared" si="131"/>
        <v>-1.1575028435164891E-2</v>
      </c>
      <c r="H868" s="6"/>
      <c r="I868" s="5">
        <v>20.49</v>
      </c>
      <c r="J868" s="5">
        <v>20.420000000000002</v>
      </c>
      <c r="K868" s="5">
        <v>8512.9</v>
      </c>
      <c r="L868" s="5">
        <v>9541.7999999999993</v>
      </c>
      <c r="M868" s="17">
        <f t="shared" si="132"/>
        <v>-1.0179350460494341E-2</v>
      </c>
      <c r="N868" s="17">
        <f t="shared" si="133"/>
        <v>-1.1584096453248538E-2</v>
      </c>
      <c r="O868" s="6"/>
      <c r="P868" s="6">
        <v>12.06</v>
      </c>
      <c r="Q868" s="6">
        <v>12.04</v>
      </c>
      <c r="R868" s="6">
        <v>5276.1</v>
      </c>
      <c r="S868" s="6">
        <v>6115.87</v>
      </c>
      <c r="T868" s="19">
        <f t="shared" si="134"/>
        <v>-5.7803468208093012E-3</v>
      </c>
      <c r="U868" s="19">
        <f t="shared" si="135"/>
        <v>-1.2795513902833622E-2</v>
      </c>
    </row>
    <row r="869" spans="1:21">
      <c r="A869" s="4">
        <v>41982</v>
      </c>
      <c r="B869" s="5">
        <v>16.190000000000001</v>
      </c>
      <c r="C869" s="5">
        <v>15.99</v>
      </c>
      <c r="D869" s="5">
        <v>8405.1299999999992</v>
      </c>
      <c r="E869" s="5">
        <v>9421</v>
      </c>
      <c r="F869" s="10">
        <f t="shared" si="130"/>
        <v>-1.4180024660912394E-2</v>
      </c>
      <c r="G869" s="10">
        <f t="shared" si="131"/>
        <v>-1.2660085099247431E-2</v>
      </c>
      <c r="H869" s="6"/>
      <c r="I869" s="5">
        <v>20.149999999999999</v>
      </c>
      <c r="J869" s="5">
        <v>20.079999999999998</v>
      </c>
      <c r="K869" s="5">
        <v>8405.1299999999992</v>
      </c>
      <c r="L869" s="5">
        <v>9421</v>
      </c>
      <c r="M869" s="17">
        <f t="shared" si="132"/>
        <v>-1.6650342801175499E-2</v>
      </c>
      <c r="N869" s="17">
        <f t="shared" si="133"/>
        <v>-1.2659610708454228E-2</v>
      </c>
      <c r="O869" s="6"/>
      <c r="P869" s="6">
        <v>11.85</v>
      </c>
      <c r="Q869" s="6">
        <v>11.84</v>
      </c>
      <c r="R869" s="6">
        <v>5187.2</v>
      </c>
      <c r="S869" s="6">
        <v>6012.78</v>
      </c>
      <c r="T869" s="19">
        <f t="shared" si="134"/>
        <v>-1.661129568106301E-2</v>
      </c>
      <c r="U869" s="19">
        <f t="shared" si="135"/>
        <v>-1.6856146386368565E-2</v>
      </c>
    </row>
    <row r="870" spans="1:21">
      <c r="A870" s="4">
        <v>41983</v>
      </c>
      <c r="B870" s="5">
        <v>16.23</v>
      </c>
      <c r="C870" s="5">
        <v>16.03</v>
      </c>
      <c r="D870" s="5">
        <v>8433.52</v>
      </c>
      <c r="E870" s="5">
        <v>9452.83</v>
      </c>
      <c r="F870" s="10">
        <f t="shared" si="130"/>
        <v>2.5015634771732298E-3</v>
      </c>
      <c r="G870" s="10">
        <f t="shared" si="131"/>
        <v>3.3786222269398536E-3</v>
      </c>
      <c r="H870" s="6"/>
      <c r="I870" s="5">
        <v>20.28</v>
      </c>
      <c r="J870" s="5">
        <v>20.2</v>
      </c>
      <c r="K870" s="5">
        <v>8433.52</v>
      </c>
      <c r="L870" s="5">
        <v>9452.83</v>
      </c>
      <c r="M870" s="17">
        <f t="shared" si="132"/>
        <v>5.9760956175298752E-3</v>
      </c>
      <c r="N870" s="17">
        <f t="shared" si="133"/>
        <v>3.377699095671538E-3</v>
      </c>
      <c r="O870" s="6"/>
      <c r="P870" s="6">
        <v>11.98</v>
      </c>
      <c r="Q870" s="6">
        <v>11.97</v>
      </c>
      <c r="R870" s="6">
        <v>5248.95</v>
      </c>
      <c r="S870" s="6">
        <v>6084.38</v>
      </c>
      <c r="T870" s="19">
        <f t="shared" si="134"/>
        <v>1.0979729729729826E-2</v>
      </c>
      <c r="U870" s="19">
        <f t="shared" si="135"/>
        <v>1.1907969358599502E-2</v>
      </c>
    </row>
    <row r="871" spans="1:21">
      <c r="A871" s="4">
        <v>41984</v>
      </c>
      <c r="B871" s="5">
        <v>16.170000000000002</v>
      </c>
      <c r="C871" s="5">
        <v>15.97</v>
      </c>
      <c r="D871" s="5">
        <v>8365.01</v>
      </c>
      <c r="E871" s="5">
        <v>9376.0300000000007</v>
      </c>
      <c r="F871" s="10">
        <f t="shared" si="130"/>
        <v>-3.7429819089207506E-3</v>
      </c>
      <c r="G871" s="10">
        <f t="shared" si="131"/>
        <v>-8.1245510603702442E-3</v>
      </c>
      <c r="H871" s="6"/>
      <c r="I871" s="5">
        <v>20.16</v>
      </c>
      <c r="J871" s="5">
        <v>20.09</v>
      </c>
      <c r="K871" s="5">
        <v>8365.01</v>
      </c>
      <c r="L871" s="5">
        <v>9376.0300000000007</v>
      </c>
      <c r="M871" s="17">
        <f t="shared" si="132"/>
        <v>-5.4455445544554504E-3</v>
      </c>
      <c r="N871" s="17">
        <f t="shared" si="133"/>
        <v>-8.1235356055360253E-3</v>
      </c>
      <c r="O871" s="6"/>
      <c r="P871" s="6">
        <v>11.9</v>
      </c>
      <c r="Q871" s="6">
        <v>11.89</v>
      </c>
      <c r="R871" s="6">
        <v>5232.8</v>
      </c>
      <c r="S871" s="6">
        <v>6065.63</v>
      </c>
      <c r="T871" s="19">
        <f t="shared" si="134"/>
        <v>-6.6833751044277356E-3</v>
      </c>
      <c r="U871" s="19">
        <f t="shared" si="135"/>
        <v>-3.0816615661743985E-3</v>
      </c>
    </row>
    <row r="872" spans="1:21">
      <c r="A872" s="4">
        <v>41985</v>
      </c>
      <c r="B872" s="5">
        <v>15.97</v>
      </c>
      <c r="C872" s="5">
        <v>15.77</v>
      </c>
      <c r="D872" s="5">
        <v>8290.01</v>
      </c>
      <c r="E872" s="5">
        <v>9291.9599999999991</v>
      </c>
      <c r="F872" s="10">
        <f t="shared" si="130"/>
        <v>-1.2523481527864866E-2</v>
      </c>
      <c r="G872" s="10">
        <f t="shared" si="131"/>
        <v>-8.9664815492273009E-3</v>
      </c>
      <c r="H872" s="6"/>
      <c r="I872" s="5">
        <v>19.93</v>
      </c>
      <c r="J872" s="5">
        <v>19.850000000000001</v>
      </c>
      <c r="K872" s="5">
        <v>8290.01</v>
      </c>
      <c r="L872" s="5">
        <v>9291.9599999999991</v>
      </c>
      <c r="M872" s="17">
        <f t="shared" si="132"/>
        <v>-1.1946241911398592E-2</v>
      </c>
      <c r="N872" s="17">
        <f t="shared" si="133"/>
        <v>-8.9659187496488046E-3</v>
      </c>
      <c r="O872" s="6"/>
      <c r="P872" s="6">
        <v>11.74</v>
      </c>
      <c r="Q872" s="6">
        <v>11.73</v>
      </c>
      <c r="R872" s="6">
        <v>5134.3</v>
      </c>
      <c r="S872" s="6">
        <v>5951.46</v>
      </c>
      <c r="T872" s="19">
        <f t="shared" si="134"/>
        <v>-1.345668629100083E-2</v>
      </c>
      <c r="U872" s="19">
        <f t="shared" si="135"/>
        <v>-1.8822447132449516E-2</v>
      </c>
    </row>
    <row r="873" spans="1:21">
      <c r="A873" s="4">
        <v>41988</v>
      </c>
      <c r="B873" s="5">
        <v>15.92</v>
      </c>
      <c r="C873" s="5">
        <v>15.72</v>
      </c>
      <c r="D873" s="5">
        <v>8273.75</v>
      </c>
      <c r="E873" s="5">
        <v>9273.89</v>
      </c>
      <c r="F873" s="10">
        <f t="shared" si="130"/>
        <v>-3.1705770450221049E-3</v>
      </c>
      <c r="G873" s="10">
        <f t="shared" si="131"/>
        <v>-1.9446919702624799E-3</v>
      </c>
      <c r="H873" s="6"/>
      <c r="I873" s="5">
        <v>19.84</v>
      </c>
      <c r="J873" s="5">
        <v>19.77</v>
      </c>
      <c r="K873" s="5">
        <v>8273.75</v>
      </c>
      <c r="L873" s="5">
        <v>9273.89</v>
      </c>
      <c r="M873" s="17">
        <f t="shared" si="132"/>
        <v>-4.0302267002519931E-3</v>
      </c>
      <c r="N873" s="17">
        <f t="shared" si="133"/>
        <v>-1.9613969102570961E-3</v>
      </c>
      <c r="O873" s="6"/>
      <c r="P873" s="6">
        <v>11.72</v>
      </c>
      <c r="Q873" s="6">
        <v>11.7</v>
      </c>
      <c r="R873" s="6">
        <v>5114.75</v>
      </c>
      <c r="S873" s="6">
        <v>5928.8</v>
      </c>
      <c r="T873" s="19">
        <f t="shared" si="134"/>
        <v>-2.5575447570332921E-3</v>
      </c>
      <c r="U873" s="19">
        <f t="shared" si="135"/>
        <v>-3.8074690916177767E-3</v>
      </c>
    </row>
    <row r="874" spans="1:21">
      <c r="A874" s="4">
        <v>41989</v>
      </c>
      <c r="B874" s="5">
        <v>15.6</v>
      </c>
      <c r="C874" s="5">
        <v>15.41</v>
      </c>
      <c r="D874" s="5">
        <v>8107.91</v>
      </c>
      <c r="E874" s="5">
        <v>9090.91</v>
      </c>
      <c r="F874" s="10">
        <f t="shared" si="130"/>
        <v>-1.9720101781170563E-2</v>
      </c>
      <c r="G874" s="10">
        <f t="shared" si="131"/>
        <v>-1.9730663184488906E-2</v>
      </c>
      <c r="H874" s="6"/>
      <c r="I874" s="5">
        <v>19.440000000000001</v>
      </c>
      <c r="J874" s="5">
        <v>19.37</v>
      </c>
      <c r="K874" s="5">
        <v>8107.91</v>
      </c>
      <c r="L874" s="5">
        <v>9090.91</v>
      </c>
      <c r="M874" s="17">
        <f t="shared" si="132"/>
        <v>-2.0232675771370667E-2</v>
      </c>
      <c r="N874" s="17">
        <f t="shared" si="133"/>
        <v>-2.0044115425290832E-2</v>
      </c>
      <c r="O874" s="6"/>
      <c r="P874" s="6">
        <v>11.38</v>
      </c>
      <c r="Q874" s="6">
        <v>11.36</v>
      </c>
      <c r="R874" s="6">
        <v>4927.3500000000004</v>
      </c>
      <c r="S874" s="6">
        <v>5711.6</v>
      </c>
      <c r="T874" s="19">
        <f t="shared" si="134"/>
        <v>-2.9059829059829068E-2</v>
      </c>
      <c r="U874" s="19">
        <f t="shared" si="135"/>
        <v>-3.663473215490487E-2</v>
      </c>
    </row>
    <row r="875" spans="1:21">
      <c r="A875" s="4">
        <v>41990</v>
      </c>
      <c r="B875" s="5">
        <v>15.53</v>
      </c>
      <c r="C875" s="5">
        <v>15.34</v>
      </c>
      <c r="D875" s="5">
        <v>8075.47</v>
      </c>
      <c r="E875" s="5">
        <v>9054.5400000000009</v>
      </c>
      <c r="F875" s="10">
        <f t="shared" si="130"/>
        <v>-4.542504866969499E-3</v>
      </c>
      <c r="G875" s="10">
        <f t="shared" si="131"/>
        <v>-4.00069959992988E-3</v>
      </c>
      <c r="H875" s="6"/>
      <c r="I875" s="5">
        <v>19.37</v>
      </c>
      <c r="J875" s="5">
        <v>19.3</v>
      </c>
      <c r="K875" s="5">
        <v>8075.47</v>
      </c>
      <c r="L875" s="5">
        <v>9054.5400000000009</v>
      </c>
      <c r="M875" s="17">
        <f t="shared" si="132"/>
        <v>-3.6138358286009753E-3</v>
      </c>
      <c r="N875" s="17">
        <f t="shared" si="133"/>
        <v>-4.0010310918596748E-3</v>
      </c>
      <c r="O875" s="6"/>
      <c r="P875" s="6">
        <v>11.34</v>
      </c>
      <c r="Q875" s="6">
        <v>11.32</v>
      </c>
      <c r="R875" s="6">
        <v>4854.7</v>
      </c>
      <c r="S875" s="6">
        <v>5627.38</v>
      </c>
      <c r="T875" s="19">
        <f t="shared" si="134"/>
        <v>-3.5211267605632646E-3</v>
      </c>
      <c r="U875" s="19">
        <f t="shared" si="135"/>
        <v>-1.4745430352265609E-2</v>
      </c>
    </row>
    <row r="876" spans="1:21">
      <c r="A876" s="4">
        <v>41991</v>
      </c>
      <c r="B876" s="5">
        <v>15.83</v>
      </c>
      <c r="C876" s="5">
        <v>15.63</v>
      </c>
      <c r="D876" s="5">
        <v>8224.84</v>
      </c>
      <c r="E876" s="5">
        <v>9222.02</v>
      </c>
      <c r="F876" s="10">
        <f t="shared" si="130"/>
        <v>1.8904823989569719E-2</v>
      </c>
      <c r="G876" s="10">
        <f t="shared" si="131"/>
        <v>1.8496798291243843E-2</v>
      </c>
      <c r="H876" s="6"/>
      <c r="I876" s="5">
        <v>19.72</v>
      </c>
      <c r="J876" s="5">
        <v>19.649999999999999</v>
      </c>
      <c r="K876" s="5">
        <v>8224.84</v>
      </c>
      <c r="L876" s="5">
        <v>9222.02</v>
      </c>
      <c r="M876" s="17">
        <f t="shared" si="132"/>
        <v>1.8134715025906578E-2</v>
      </c>
      <c r="N876" s="17">
        <f t="shared" si="133"/>
        <v>1.8496756225953481E-2</v>
      </c>
      <c r="O876" s="6"/>
      <c r="P876" s="6">
        <v>11.6</v>
      </c>
      <c r="Q876" s="6">
        <v>11.58</v>
      </c>
      <c r="R876" s="6">
        <v>5012.3999999999996</v>
      </c>
      <c r="S876" s="6">
        <v>5810.18</v>
      </c>
      <c r="T876" s="19">
        <f t="shared" si="134"/>
        <v>2.2968197879858598E-2</v>
      </c>
      <c r="U876" s="19">
        <f t="shared" si="135"/>
        <v>3.2484033422303105E-2</v>
      </c>
    </row>
    <row r="877" spans="1:21">
      <c r="A877" s="4">
        <v>41992</v>
      </c>
      <c r="B877" s="5">
        <v>15.99</v>
      </c>
      <c r="C877" s="5">
        <v>15.79</v>
      </c>
      <c r="D877" s="5">
        <v>8281.67</v>
      </c>
      <c r="E877" s="5">
        <v>9285.74</v>
      </c>
      <c r="F877" s="10">
        <f t="shared" si="130"/>
        <v>1.0236724248240403E-2</v>
      </c>
      <c r="G877" s="10">
        <f t="shared" si="131"/>
        <v>6.9095491009560916E-3</v>
      </c>
      <c r="H877" s="6"/>
      <c r="I877" s="5">
        <v>19.93</v>
      </c>
      <c r="J877" s="5">
        <v>19.850000000000001</v>
      </c>
      <c r="K877" s="5">
        <v>8281.67</v>
      </c>
      <c r="L877" s="5">
        <v>9285.74</v>
      </c>
      <c r="M877" s="17">
        <f t="shared" si="132"/>
        <v>1.0178117048346147E-2</v>
      </c>
      <c r="N877" s="17">
        <f t="shared" si="133"/>
        <v>6.9095569032346926E-3</v>
      </c>
      <c r="O877" s="6"/>
      <c r="P877" s="6">
        <v>11.66</v>
      </c>
      <c r="Q877" s="6">
        <v>11.64</v>
      </c>
      <c r="R877" s="6">
        <v>5015.8999999999996</v>
      </c>
      <c r="S877" s="6">
        <v>5814.24</v>
      </c>
      <c r="T877" s="19">
        <f t="shared" si="134"/>
        <v>5.1813471502590858E-3</v>
      </c>
      <c r="U877" s="19">
        <f t="shared" si="135"/>
        <v>6.9877353197300707E-4</v>
      </c>
    </row>
    <row r="878" spans="1:21">
      <c r="A878" s="4">
        <v>41995</v>
      </c>
      <c r="B878" s="5">
        <v>16.14</v>
      </c>
      <c r="C878" s="5">
        <v>15.94</v>
      </c>
      <c r="D878" s="5">
        <v>8378.07</v>
      </c>
      <c r="E878" s="5">
        <v>9393.83</v>
      </c>
      <c r="F878" s="10">
        <f t="shared" si="130"/>
        <v>9.4996833438885098E-3</v>
      </c>
      <c r="G878" s="10">
        <f t="shared" si="131"/>
        <v>1.1640429303426458E-2</v>
      </c>
      <c r="H878" s="6"/>
      <c r="I878" s="5">
        <v>20.11</v>
      </c>
      <c r="J878" s="5">
        <v>20.04</v>
      </c>
      <c r="K878" s="5">
        <v>8378.07</v>
      </c>
      <c r="L878" s="5">
        <v>9393.83</v>
      </c>
      <c r="M878" s="17">
        <f t="shared" si="132"/>
        <v>9.5717884130981368E-3</v>
      </c>
      <c r="N878" s="17">
        <f t="shared" si="133"/>
        <v>1.1640164362984651E-2</v>
      </c>
      <c r="O878" s="6"/>
      <c r="P878" s="6">
        <v>11.75</v>
      </c>
      <c r="Q878" s="6">
        <v>11.73</v>
      </c>
      <c r="R878" s="6">
        <v>5069.45</v>
      </c>
      <c r="S878" s="6">
        <v>5876.28</v>
      </c>
      <c r="T878" s="19">
        <f t="shared" si="134"/>
        <v>7.7319587628865705E-3</v>
      </c>
      <c r="U878" s="19">
        <f t="shared" si="135"/>
        <v>1.067035416494666E-2</v>
      </c>
    </row>
    <row r="879" spans="1:21">
      <c r="A879" s="4">
        <v>41996</v>
      </c>
      <c r="B879" s="5">
        <v>16.05</v>
      </c>
      <c r="C879" s="5">
        <v>15.85</v>
      </c>
      <c r="D879" s="5">
        <v>8321.91</v>
      </c>
      <c r="E879" s="5">
        <v>9330.86</v>
      </c>
      <c r="F879" s="10">
        <f t="shared" si="130"/>
        <v>-5.6461731493099299E-3</v>
      </c>
      <c r="G879" s="10">
        <f t="shared" si="131"/>
        <v>-6.7033361259464241E-3</v>
      </c>
      <c r="H879" s="6"/>
      <c r="I879" s="5">
        <v>20.010000000000002</v>
      </c>
      <c r="J879" s="5">
        <v>19.93</v>
      </c>
      <c r="K879" s="5">
        <v>8321.91</v>
      </c>
      <c r="L879" s="5">
        <v>9330.86</v>
      </c>
      <c r="M879" s="17">
        <f t="shared" si="132"/>
        <v>-5.4890219560878029E-3</v>
      </c>
      <c r="N879" s="17">
        <f t="shared" si="133"/>
        <v>-6.7032144634742163E-3</v>
      </c>
      <c r="O879" s="6"/>
      <c r="P879" s="6">
        <v>11.78</v>
      </c>
      <c r="Q879" s="6">
        <v>11.77</v>
      </c>
      <c r="R879" s="6">
        <v>5059.6499999999996</v>
      </c>
      <c r="S879" s="6">
        <v>5864.92</v>
      </c>
      <c r="T879" s="19">
        <f t="shared" si="134"/>
        <v>3.4100596760442414E-3</v>
      </c>
      <c r="U879" s="19">
        <f t="shared" si="135"/>
        <v>-1.9331958313762998E-3</v>
      </c>
    </row>
    <row r="880" spans="1:21">
      <c r="A880" s="4">
        <v>41997</v>
      </c>
      <c r="B880" s="5">
        <v>15.93</v>
      </c>
      <c r="C880" s="5">
        <v>15.73</v>
      </c>
      <c r="D880" s="5">
        <v>8248.8799999999992</v>
      </c>
      <c r="E880" s="5">
        <v>9248.98</v>
      </c>
      <c r="F880" s="10">
        <f t="shared" si="130"/>
        <v>-7.5709779179810033E-3</v>
      </c>
      <c r="G880" s="10">
        <f t="shared" si="131"/>
        <v>-8.7751825662373273E-3</v>
      </c>
      <c r="H880" s="6"/>
      <c r="I880" s="5">
        <v>19.91</v>
      </c>
      <c r="J880" s="5">
        <v>19.829999999999998</v>
      </c>
      <c r="K880" s="5">
        <v>8248.8799999999992</v>
      </c>
      <c r="L880" s="5">
        <v>9248.98</v>
      </c>
      <c r="M880" s="17">
        <f t="shared" si="132"/>
        <v>-5.0175614651279954E-3</v>
      </c>
      <c r="N880" s="17">
        <f t="shared" si="133"/>
        <v>-8.7756296331010786E-3</v>
      </c>
      <c r="O880" s="6"/>
      <c r="P880" s="6">
        <v>11.82</v>
      </c>
      <c r="Q880" s="6">
        <v>11.8</v>
      </c>
      <c r="R880" s="6">
        <v>5074.3</v>
      </c>
      <c r="S880" s="6">
        <v>5882.16</v>
      </c>
      <c r="T880" s="19">
        <f t="shared" si="134"/>
        <v>2.5488530161428269E-3</v>
      </c>
      <c r="U880" s="19">
        <f t="shared" si="135"/>
        <v>2.9395115363892721E-3</v>
      </c>
    </row>
    <row r="881" spans="1:21">
      <c r="A881" s="4">
        <v>41999</v>
      </c>
      <c r="B881" s="5">
        <v>16</v>
      </c>
      <c r="C881" s="5">
        <v>15.79</v>
      </c>
      <c r="D881" s="5">
        <v>8266.7900000000009</v>
      </c>
      <c r="E881" s="5">
        <v>9269.06</v>
      </c>
      <c r="F881" s="10">
        <f t="shared" si="130"/>
        <v>3.8143674507309377E-3</v>
      </c>
      <c r="G881" s="10">
        <f t="shared" si="131"/>
        <v>2.1710502131044862E-3</v>
      </c>
      <c r="H881" s="6"/>
      <c r="I881" s="5">
        <v>20</v>
      </c>
      <c r="J881" s="5">
        <v>19.920000000000002</v>
      </c>
      <c r="K881" s="5">
        <v>8266.7900000000009</v>
      </c>
      <c r="L881" s="5">
        <v>9269.06</v>
      </c>
      <c r="M881" s="17">
        <f t="shared" si="132"/>
        <v>4.5385779122544267E-3</v>
      </c>
      <c r="N881" s="17">
        <f t="shared" si="133"/>
        <v>2.1712038482801788E-3</v>
      </c>
      <c r="O881" s="6"/>
      <c r="P881" s="6">
        <v>11.84</v>
      </c>
      <c r="Q881" s="6">
        <v>11.82</v>
      </c>
      <c r="R881" s="6">
        <v>5115.5</v>
      </c>
      <c r="S881" s="6">
        <v>5929.92</v>
      </c>
      <c r="T881" s="19">
        <f t="shared" si="134"/>
        <v>1.6949152542371504E-3</v>
      </c>
      <c r="U881" s="19">
        <f t="shared" si="135"/>
        <v>8.1194663184953608E-3</v>
      </c>
    </row>
    <row r="882" spans="1:21">
      <c r="A882" s="4">
        <v>42002</v>
      </c>
      <c r="B882" s="5">
        <v>16.100000000000001</v>
      </c>
      <c r="C882" s="5">
        <v>15.9</v>
      </c>
      <c r="D882" s="5">
        <v>8319.17</v>
      </c>
      <c r="E882" s="5">
        <v>9327.7900000000009</v>
      </c>
      <c r="F882" s="10">
        <f t="shared" si="130"/>
        <v>6.966434452184922E-3</v>
      </c>
      <c r="G882" s="10">
        <f t="shared" si="131"/>
        <v>6.3361333295934852E-3</v>
      </c>
      <c r="H882" s="6"/>
      <c r="I882" s="5">
        <v>20.22</v>
      </c>
      <c r="J882" s="5">
        <v>20.14</v>
      </c>
      <c r="K882" s="5">
        <v>8319.17</v>
      </c>
      <c r="L882" s="5">
        <v>9327.7900000000009</v>
      </c>
      <c r="M882" s="17">
        <f t="shared" si="132"/>
        <v>1.1044176706827225E-2</v>
      </c>
      <c r="N882" s="17">
        <f t="shared" si="133"/>
        <v>6.3361957906271638E-3</v>
      </c>
      <c r="O882" s="6"/>
      <c r="P882" s="6">
        <v>11.97</v>
      </c>
      <c r="Q882" s="6">
        <v>11.95</v>
      </c>
      <c r="R882" s="6">
        <v>5160.8999999999996</v>
      </c>
      <c r="S882" s="6">
        <v>5982.5</v>
      </c>
      <c r="T882" s="19">
        <f t="shared" si="134"/>
        <v>1.0998307952622577E-2</v>
      </c>
      <c r="U882" s="19">
        <f t="shared" si="135"/>
        <v>8.8668987102693553E-3</v>
      </c>
    </row>
    <row r="883" spans="1:21">
      <c r="A883" s="4">
        <v>42003</v>
      </c>
      <c r="B883" s="5">
        <v>16.170000000000002</v>
      </c>
      <c r="C883" s="5">
        <v>15.96</v>
      </c>
      <c r="D883" s="5">
        <v>8334.3700000000008</v>
      </c>
      <c r="E883" s="5">
        <v>9344.83</v>
      </c>
      <c r="F883" s="10">
        <f t="shared" si="130"/>
        <v>3.7735849056603765E-3</v>
      </c>
      <c r="G883" s="10">
        <f t="shared" si="131"/>
        <v>1.8267992739973149E-3</v>
      </c>
      <c r="H883" s="6"/>
      <c r="I883" s="5">
        <v>20.32</v>
      </c>
      <c r="J883" s="5">
        <v>20.239999999999998</v>
      </c>
      <c r="K883" s="5">
        <v>8334.3700000000008</v>
      </c>
      <c r="L883" s="5">
        <v>9344.83</v>
      </c>
      <c r="M883" s="17">
        <f t="shared" si="132"/>
        <v>4.9652432969213844E-3</v>
      </c>
      <c r="N883" s="17">
        <f t="shared" si="133"/>
        <v>1.8271053482499244E-3</v>
      </c>
      <c r="O883" s="6"/>
      <c r="P883" s="6">
        <v>12.06</v>
      </c>
      <c r="Q883" s="6">
        <v>12.04</v>
      </c>
      <c r="R883" s="6">
        <v>5211.25</v>
      </c>
      <c r="S883" s="6">
        <v>6040.86</v>
      </c>
      <c r="T883" s="19">
        <f t="shared" si="134"/>
        <v>7.5313807531380839E-3</v>
      </c>
      <c r="U883" s="19">
        <f t="shared" si="135"/>
        <v>9.7551190973672597E-3</v>
      </c>
    </row>
    <row r="884" spans="1:21">
      <c r="A884" s="4">
        <v>42004</v>
      </c>
      <c r="B884" s="5">
        <v>16.29</v>
      </c>
      <c r="C884" s="5">
        <v>16.079999999999998</v>
      </c>
      <c r="D884" s="5">
        <v>8369.27</v>
      </c>
      <c r="E884" s="5">
        <v>9383.9699999999993</v>
      </c>
      <c r="F884" s="10">
        <f t="shared" si="130"/>
        <v>7.5187969924810361E-3</v>
      </c>
      <c r="G884" s="10">
        <f t="shared" si="131"/>
        <v>4.1884122022550763E-3</v>
      </c>
      <c r="H884" s="6"/>
      <c r="I884" s="5">
        <v>20.45</v>
      </c>
      <c r="J884" s="5">
        <v>20.37</v>
      </c>
      <c r="K884" s="5">
        <v>8369.27</v>
      </c>
      <c r="L884" s="5">
        <v>9383.9699999999993</v>
      </c>
      <c r="M884" s="17">
        <f t="shared" si="132"/>
        <v>6.4229249011857892E-3</v>
      </c>
      <c r="N884" s="17">
        <f t="shared" si="133"/>
        <v>4.1874790776026405E-3</v>
      </c>
      <c r="O884" s="6"/>
      <c r="P884" s="6">
        <v>12.21</v>
      </c>
      <c r="Q884" s="6">
        <v>12.19</v>
      </c>
      <c r="R884" s="6">
        <v>5272.9</v>
      </c>
      <c r="S884" s="6">
        <v>6112.36</v>
      </c>
      <c r="T884" s="19">
        <f t="shared" si="134"/>
        <v>1.2458471760797396E-2</v>
      </c>
      <c r="U884" s="19">
        <f t="shared" si="135"/>
        <v>1.1836063077111492E-2</v>
      </c>
    </row>
    <row r="885" spans="1:21">
      <c r="A885" s="4">
        <v>42005</v>
      </c>
      <c r="B885" s="5">
        <v>16.37</v>
      </c>
      <c r="C885" s="5">
        <v>16.16</v>
      </c>
      <c r="D885" s="5">
        <v>8378.82</v>
      </c>
      <c r="E885" s="5">
        <v>9394.67</v>
      </c>
      <c r="F885" s="10">
        <f t="shared" si="130"/>
        <v>4.9751243781095411E-3</v>
      </c>
      <c r="G885" s="10">
        <f t="shared" si="131"/>
        <v>1.1402423494535352E-3</v>
      </c>
      <c r="H885" s="6"/>
      <c r="I885" s="5">
        <v>20.56</v>
      </c>
      <c r="J885" s="5">
        <v>20.48</v>
      </c>
      <c r="K885" s="5">
        <v>8378.82</v>
      </c>
      <c r="L885" s="5">
        <v>9394.67</v>
      </c>
      <c r="M885" s="17">
        <f t="shared" si="132"/>
        <v>5.4000981836033191E-3</v>
      </c>
      <c r="N885" s="17">
        <f t="shared" si="133"/>
        <v>1.1410792100146061E-3</v>
      </c>
      <c r="O885" s="6"/>
      <c r="P885" s="6">
        <v>12.34</v>
      </c>
      <c r="Q885" s="6">
        <v>12.32</v>
      </c>
      <c r="R885" s="6">
        <v>5339.1</v>
      </c>
      <c r="S885" s="6">
        <v>6189.08</v>
      </c>
      <c r="T885" s="19">
        <f t="shared" si="134"/>
        <v>1.0664479081214262E-2</v>
      </c>
      <c r="U885" s="19">
        <f t="shared" si="135"/>
        <v>1.2551616724145953E-2</v>
      </c>
    </row>
    <row r="886" spans="1:21">
      <c r="A886" s="4">
        <v>42006</v>
      </c>
      <c r="B886" s="5">
        <v>16.59</v>
      </c>
      <c r="C886" s="5">
        <v>16.38</v>
      </c>
      <c r="D886" s="5">
        <v>8485.1200000000008</v>
      </c>
      <c r="E886" s="5">
        <v>9513.86</v>
      </c>
      <c r="F886" s="10">
        <f t="shared" si="130"/>
        <v>1.3613861386138515E-2</v>
      </c>
      <c r="G886" s="10">
        <f t="shared" si="131"/>
        <v>1.268698102221788E-2</v>
      </c>
      <c r="H886" s="6"/>
      <c r="I886" s="5">
        <v>20.9</v>
      </c>
      <c r="J886" s="5">
        <v>20.82</v>
      </c>
      <c r="K886" s="5">
        <v>8485.1200000000008</v>
      </c>
      <c r="L886" s="5">
        <v>9513.86</v>
      </c>
      <c r="M886" s="17">
        <f t="shared" si="132"/>
        <v>1.66015625E-2</v>
      </c>
      <c r="N886" s="17">
        <f t="shared" si="133"/>
        <v>1.2686750640305E-2</v>
      </c>
      <c r="O886" s="6"/>
      <c r="P886" s="6">
        <v>12.47</v>
      </c>
      <c r="Q886" s="6">
        <v>12.45</v>
      </c>
      <c r="R886" s="6">
        <v>5359.55</v>
      </c>
      <c r="S886" s="6">
        <v>6212.82</v>
      </c>
      <c r="T886" s="19">
        <f t="shared" si="134"/>
        <v>1.0551948051948035E-2</v>
      </c>
      <c r="U886" s="19">
        <f t="shared" si="135"/>
        <v>3.8357881946913253E-3</v>
      </c>
    </row>
    <row r="887" spans="1:21">
      <c r="A887" s="4">
        <v>42009</v>
      </c>
      <c r="B887" s="5">
        <v>16.52</v>
      </c>
      <c r="C887" s="5">
        <v>16.309999999999999</v>
      </c>
      <c r="D887" s="5">
        <v>8471.1200000000008</v>
      </c>
      <c r="E887" s="5">
        <v>9498.16</v>
      </c>
      <c r="F887" s="10">
        <f t="shared" si="130"/>
        <v>-4.2735042735042583E-3</v>
      </c>
      <c r="G887" s="10">
        <f t="shared" si="131"/>
        <v>-1.650223989001387E-3</v>
      </c>
      <c r="H887" s="6"/>
      <c r="I887" s="5">
        <v>20.8</v>
      </c>
      <c r="J887" s="5">
        <v>20.72</v>
      </c>
      <c r="K887" s="5">
        <v>8471.1200000000008</v>
      </c>
      <c r="L887" s="5">
        <v>9498.16</v>
      </c>
      <c r="M887" s="17">
        <f t="shared" si="132"/>
        <v>-4.8030739673391443E-3</v>
      </c>
      <c r="N887" s="17">
        <f t="shared" si="133"/>
        <v>-1.6499472016895389E-3</v>
      </c>
      <c r="O887" s="6"/>
      <c r="P887" s="6">
        <v>12.42</v>
      </c>
      <c r="Q887" s="6">
        <v>12.4</v>
      </c>
      <c r="R887" s="6">
        <v>5357.3</v>
      </c>
      <c r="S887" s="6">
        <v>6210.18</v>
      </c>
      <c r="T887" s="19">
        <f t="shared" si="134"/>
        <v>-4.0160642570280514E-3</v>
      </c>
      <c r="U887" s="19">
        <f t="shared" si="135"/>
        <v>-4.2492781055936124E-4</v>
      </c>
    </row>
    <row r="888" spans="1:21">
      <c r="A888" s="4">
        <v>42010</v>
      </c>
      <c r="B888" s="5">
        <v>16.03</v>
      </c>
      <c r="C888" s="5">
        <v>15.82</v>
      </c>
      <c r="D888" s="5">
        <v>8220.43</v>
      </c>
      <c r="E888" s="5">
        <v>9217.08</v>
      </c>
      <c r="F888" s="10">
        <f t="shared" si="130"/>
        <v>-3.0042918454935563E-2</v>
      </c>
      <c r="G888" s="10">
        <f t="shared" si="131"/>
        <v>-2.9593100137289774E-2</v>
      </c>
      <c r="H888" s="6"/>
      <c r="I888" s="5">
        <v>20.18</v>
      </c>
      <c r="J888" s="5">
        <v>20.100000000000001</v>
      </c>
      <c r="K888" s="5">
        <v>8220.43</v>
      </c>
      <c r="L888" s="5">
        <v>9217.08</v>
      </c>
      <c r="M888" s="17">
        <f t="shared" si="132"/>
        <v>-2.9922779922779807E-2</v>
      </c>
      <c r="N888" s="17">
        <f t="shared" si="133"/>
        <v>-2.959348940872053E-2</v>
      </c>
      <c r="O888" s="6"/>
      <c r="P888" s="6">
        <v>12.11</v>
      </c>
      <c r="Q888" s="6">
        <v>12.08</v>
      </c>
      <c r="R888" s="6">
        <v>5167.1499999999996</v>
      </c>
      <c r="S888" s="6">
        <v>5989.78</v>
      </c>
      <c r="T888" s="19">
        <f t="shared" si="134"/>
        <v>-2.5806451612903292E-2</v>
      </c>
      <c r="U888" s="19">
        <f t="shared" si="135"/>
        <v>-3.5490114618255908E-2</v>
      </c>
    </row>
    <row r="889" spans="1:21">
      <c r="A889" s="4">
        <v>42011</v>
      </c>
      <c r="B889" s="5">
        <v>15.96</v>
      </c>
      <c r="C889" s="5">
        <v>15.76</v>
      </c>
      <c r="D889" s="5">
        <v>8199.67</v>
      </c>
      <c r="E889" s="5">
        <v>9193.7999999999993</v>
      </c>
      <c r="F889" s="10">
        <f t="shared" si="130"/>
        <v>-3.7926675094817064E-3</v>
      </c>
      <c r="G889" s="10">
        <f t="shared" si="131"/>
        <v>-2.5257456808447376E-3</v>
      </c>
      <c r="H889" s="6"/>
      <c r="I889" s="5">
        <v>20.13</v>
      </c>
      <c r="J889" s="5">
        <v>20.05</v>
      </c>
      <c r="K889" s="5">
        <v>8199.67</v>
      </c>
      <c r="L889" s="5">
        <v>9193.7999999999993</v>
      </c>
      <c r="M889" s="17">
        <f t="shared" si="132"/>
        <v>-2.4875621890547706E-3</v>
      </c>
      <c r="N889" s="17">
        <f t="shared" si="133"/>
        <v>-2.5254153371538912E-3</v>
      </c>
      <c r="O889" s="6"/>
      <c r="P889" s="6">
        <v>12.07</v>
      </c>
      <c r="Q889" s="6">
        <v>12.05</v>
      </c>
      <c r="R889" s="6">
        <v>5174.45</v>
      </c>
      <c r="S889" s="6">
        <v>5998.22</v>
      </c>
      <c r="T889" s="19">
        <f t="shared" si="134"/>
        <v>-2.4834437086092009E-3</v>
      </c>
      <c r="U889" s="19">
        <f t="shared" si="135"/>
        <v>1.4090667770769727E-3</v>
      </c>
    </row>
    <row r="890" spans="1:21">
      <c r="A890" s="4">
        <v>42012</v>
      </c>
      <c r="B890" s="5">
        <v>16.170000000000002</v>
      </c>
      <c r="C890" s="5">
        <v>15.96</v>
      </c>
      <c r="D890" s="5">
        <v>8331.66</v>
      </c>
      <c r="E890" s="5">
        <v>9341.7900000000009</v>
      </c>
      <c r="F890" s="10">
        <f t="shared" si="130"/>
        <v>1.2690355329949332E-2</v>
      </c>
      <c r="G890" s="10">
        <f t="shared" si="131"/>
        <v>1.6096717352998891E-2</v>
      </c>
      <c r="H890" s="6"/>
      <c r="I890" s="5">
        <v>20.399999999999999</v>
      </c>
      <c r="J890" s="5">
        <v>20.32</v>
      </c>
      <c r="K890" s="5">
        <v>8331.66</v>
      </c>
      <c r="L890" s="5">
        <v>9341.7900000000009</v>
      </c>
      <c r="M890" s="17">
        <f t="shared" si="132"/>
        <v>1.3466334164588423E-2</v>
      </c>
      <c r="N890" s="17">
        <f t="shared" si="133"/>
        <v>1.609698926908032E-2</v>
      </c>
      <c r="O890" s="6"/>
      <c r="P890" s="6">
        <v>12.28</v>
      </c>
      <c r="Q890" s="6">
        <v>12.25</v>
      </c>
      <c r="R890" s="6">
        <v>5269.9</v>
      </c>
      <c r="S890" s="6">
        <v>6108.85</v>
      </c>
      <c r="T890" s="19">
        <f t="shared" si="134"/>
        <v>1.6597510373443924E-2</v>
      </c>
      <c r="U890" s="19">
        <f t="shared" si="135"/>
        <v>1.8443804995482038E-2</v>
      </c>
    </row>
    <row r="891" spans="1:21">
      <c r="A891" s="4">
        <v>42013</v>
      </c>
      <c r="B891" s="5">
        <v>16.22</v>
      </c>
      <c r="C891" s="5">
        <v>16.010000000000002</v>
      </c>
      <c r="D891" s="5">
        <v>8371.2199999999993</v>
      </c>
      <c r="E891" s="5">
        <v>9386.15</v>
      </c>
      <c r="F891" s="10">
        <f t="shared" si="130"/>
        <v>3.1328320802006537E-3</v>
      </c>
      <c r="G891" s="10">
        <f t="shared" si="131"/>
        <v>4.7485546131948997E-3</v>
      </c>
      <c r="H891" s="6"/>
      <c r="I891" s="5">
        <v>20.49</v>
      </c>
      <c r="J891" s="5">
        <v>20.41</v>
      </c>
      <c r="K891" s="5">
        <v>8371.2199999999993</v>
      </c>
      <c r="L891" s="5">
        <v>9386.15</v>
      </c>
      <c r="M891" s="17">
        <f t="shared" si="132"/>
        <v>4.4291338582678197E-3</v>
      </c>
      <c r="N891" s="17">
        <f t="shared" si="133"/>
        <v>4.7481534292084238E-3</v>
      </c>
      <c r="O891" s="6"/>
      <c r="P891" s="6">
        <v>12.3</v>
      </c>
      <c r="Q891" s="6">
        <v>12.28</v>
      </c>
      <c r="R891" s="6">
        <v>5276.8</v>
      </c>
      <c r="S891" s="6">
        <v>6116.87</v>
      </c>
      <c r="T891" s="19">
        <f t="shared" si="134"/>
        <v>2.4489795918367641E-3</v>
      </c>
      <c r="U891" s="19">
        <f t="shared" si="135"/>
        <v>1.3128493906380267E-3</v>
      </c>
    </row>
    <row r="892" spans="1:21">
      <c r="A892" s="4">
        <v>42016</v>
      </c>
      <c r="B892" s="5">
        <v>16.309999999999999</v>
      </c>
      <c r="C892" s="5">
        <v>16.09</v>
      </c>
      <c r="D892" s="5">
        <v>8417.26</v>
      </c>
      <c r="E892" s="5">
        <v>9437.77</v>
      </c>
      <c r="F892" s="10">
        <f t="shared" si="130"/>
        <v>4.9968769519048717E-3</v>
      </c>
      <c r="G892" s="10">
        <f t="shared" si="131"/>
        <v>5.4995924846716893E-3</v>
      </c>
      <c r="H892" s="6"/>
      <c r="I892" s="5">
        <v>20.6</v>
      </c>
      <c r="J892" s="5">
        <v>20.52</v>
      </c>
      <c r="K892" s="5">
        <v>8417.26</v>
      </c>
      <c r="L892" s="5">
        <v>9437.77</v>
      </c>
      <c r="M892" s="17">
        <f t="shared" si="132"/>
        <v>5.3895149436551382E-3</v>
      </c>
      <c r="N892" s="17">
        <f t="shared" si="133"/>
        <v>5.4997957286990751E-3</v>
      </c>
      <c r="O892" s="6"/>
      <c r="P892" s="6">
        <v>12.35</v>
      </c>
      <c r="Q892" s="6">
        <v>12.33</v>
      </c>
      <c r="R892" s="6">
        <v>5337.15</v>
      </c>
      <c r="S892" s="6">
        <v>6186.85</v>
      </c>
      <c r="T892" s="19">
        <f t="shared" si="134"/>
        <v>4.0716612377851291E-3</v>
      </c>
      <c r="U892" s="19">
        <f t="shared" si="135"/>
        <v>1.1440491623984306E-2</v>
      </c>
    </row>
    <row r="893" spans="1:21">
      <c r="A893" s="4">
        <v>42017</v>
      </c>
      <c r="B893" s="5">
        <v>16.32</v>
      </c>
      <c r="C893" s="5">
        <v>16.100000000000001</v>
      </c>
      <c r="D893" s="5">
        <v>8391.06</v>
      </c>
      <c r="E893" s="5">
        <v>9408.4</v>
      </c>
      <c r="F893" s="10">
        <f t="shared" si="130"/>
        <v>6.2150403977634383E-4</v>
      </c>
      <c r="G893" s="10">
        <f t="shared" si="131"/>
        <v>-3.1119639491109519E-3</v>
      </c>
      <c r="H893" s="6"/>
      <c r="I893" s="5">
        <v>20.64</v>
      </c>
      <c r="J893" s="5">
        <v>20.56</v>
      </c>
      <c r="K893" s="5">
        <v>8391.06</v>
      </c>
      <c r="L893" s="5">
        <v>9408.4</v>
      </c>
      <c r="M893" s="17">
        <f t="shared" si="132"/>
        <v>1.9493177387914784E-3</v>
      </c>
      <c r="N893" s="17">
        <f t="shared" si="133"/>
        <v>-3.1126518605818498E-3</v>
      </c>
      <c r="O893" s="6"/>
      <c r="P893" s="6">
        <v>12.34</v>
      </c>
      <c r="Q893" s="6">
        <v>12.32</v>
      </c>
      <c r="R893" s="6">
        <v>5320.15</v>
      </c>
      <c r="S893" s="6">
        <v>6167.13</v>
      </c>
      <c r="T893" s="19">
        <f t="shared" si="134"/>
        <v>-8.110300081103361E-4</v>
      </c>
      <c r="U893" s="19">
        <f t="shared" si="135"/>
        <v>-3.1874055456331263E-3</v>
      </c>
    </row>
    <row r="894" spans="1:21">
      <c r="A894" s="4">
        <v>42018</v>
      </c>
      <c r="B894" s="5">
        <v>16.260000000000002</v>
      </c>
      <c r="C894" s="5">
        <v>16.04</v>
      </c>
      <c r="D894" s="5">
        <v>8373.14</v>
      </c>
      <c r="E894" s="5">
        <v>9388.4599999999991</v>
      </c>
      <c r="F894" s="10">
        <f t="shared" si="130"/>
        <v>-3.7267080745343462E-3</v>
      </c>
      <c r="G894" s="10">
        <f t="shared" si="131"/>
        <v>-2.1193826793078907E-3</v>
      </c>
      <c r="H894" s="6"/>
      <c r="I894" s="5">
        <v>20.57</v>
      </c>
      <c r="J894" s="5">
        <v>20.48</v>
      </c>
      <c r="K894" s="5">
        <v>8373.14</v>
      </c>
      <c r="L894" s="5">
        <v>9388.4599999999991</v>
      </c>
      <c r="M894" s="17">
        <f t="shared" si="132"/>
        <v>-3.8910505836574627E-3</v>
      </c>
      <c r="N894" s="17">
        <f t="shared" si="133"/>
        <v>-2.1356062285337041E-3</v>
      </c>
      <c r="O894" s="6"/>
      <c r="P894" s="6">
        <v>12.28</v>
      </c>
      <c r="Q894" s="6">
        <v>12.25</v>
      </c>
      <c r="R894" s="6">
        <v>5293.6</v>
      </c>
      <c r="S894" s="6">
        <v>6136.36</v>
      </c>
      <c r="T894" s="19">
        <f t="shared" si="134"/>
        <v>-5.6818181818182323E-3</v>
      </c>
      <c r="U894" s="19">
        <f t="shared" si="135"/>
        <v>-4.9893548538786359E-3</v>
      </c>
    </row>
    <row r="895" spans="1:21">
      <c r="A895" s="4">
        <v>42019</v>
      </c>
      <c r="B895" s="5">
        <v>16.62</v>
      </c>
      <c r="C895" s="5">
        <v>16.41</v>
      </c>
      <c r="D895" s="5">
        <v>8577.2099999999991</v>
      </c>
      <c r="E895" s="5">
        <v>9617.27</v>
      </c>
      <c r="F895" s="10">
        <f t="shared" si="130"/>
        <v>2.3067331670822977E-2</v>
      </c>
      <c r="G895" s="10">
        <f t="shared" si="131"/>
        <v>2.4371409155495183E-2</v>
      </c>
      <c r="H895" s="6"/>
      <c r="I895" s="5">
        <v>20.98</v>
      </c>
      <c r="J895" s="5">
        <v>20.89</v>
      </c>
      <c r="K895" s="5">
        <v>8577.2099999999991</v>
      </c>
      <c r="L895" s="5">
        <v>9617.27</v>
      </c>
      <c r="M895" s="17">
        <f t="shared" si="132"/>
        <v>2.001953125E-2</v>
      </c>
      <c r="N895" s="17">
        <f t="shared" si="133"/>
        <v>2.4371979926288034E-2</v>
      </c>
      <c r="O895" s="6"/>
      <c r="P895" s="6">
        <v>12.4</v>
      </c>
      <c r="Q895" s="6">
        <v>12.38</v>
      </c>
      <c r="R895" s="6">
        <v>5391.4</v>
      </c>
      <c r="S895" s="6">
        <v>6249.7</v>
      </c>
      <c r="T895" s="19">
        <f t="shared" si="134"/>
        <v>1.0612244897959311E-2</v>
      </c>
      <c r="U895" s="19">
        <f t="shared" si="135"/>
        <v>1.8470233167545702E-2</v>
      </c>
    </row>
    <row r="896" spans="1:21">
      <c r="A896" s="4">
        <v>42020</v>
      </c>
      <c r="B896" s="5">
        <v>16.670000000000002</v>
      </c>
      <c r="C896" s="5">
        <v>16.45</v>
      </c>
      <c r="D896" s="5">
        <v>8605.7099999999991</v>
      </c>
      <c r="E896" s="5">
        <v>9649.2199999999993</v>
      </c>
      <c r="F896" s="10">
        <f t="shared" si="130"/>
        <v>2.4375380865324647E-3</v>
      </c>
      <c r="G896" s="10">
        <f t="shared" si="131"/>
        <v>3.3221485931036465E-3</v>
      </c>
      <c r="H896" s="6"/>
      <c r="I896" s="5">
        <v>21.05</v>
      </c>
      <c r="J896" s="5">
        <v>20.96</v>
      </c>
      <c r="K896" s="5">
        <v>8605.7099999999991</v>
      </c>
      <c r="L896" s="5">
        <v>9649.2199999999993</v>
      </c>
      <c r="M896" s="17">
        <f t="shared" si="132"/>
        <v>3.3508855911918989E-3</v>
      </c>
      <c r="N896" s="17">
        <f t="shared" si="133"/>
        <v>3.3227587991899732E-3</v>
      </c>
      <c r="O896" s="6"/>
      <c r="P896" s="6">
        <v>12.36</v>
      </c>
      <c r="Q896" s="6">
        <v>12.34</v>
      </c>
      <c r="R896" s="6">
        <v>5395.05</v>
      </c>
      <c r="S896" s="6">
        <v>6253.94</v>
      </c>
      <c r="T896" s="19">
        <f t="shared" si="134"/>
        <v>-3.231017770597866E-3</v>
      </c>
      <c r="U896" s="19">
        <f t="shared" si="135"/>
        <v>6.7843256476307623E-4</v>
      </c>
    </row>
    <row r="897" spans="1:21">
      <c r="A897" s="4">
        <v>42023</v>
      </c>
      <c r="B897" s="5">
        <v>16.829999999999998</v>
      </c>
      <c r="C897" s="5">
        <v>16.61</v>
      </c>
      <c r="D897" s="5">
        <v>8648.6200000000008</v>
      </c>
      <c r="E897" s="5">
        <v>9697.34</v>
      </c>
      <c r="F897" s="10">
        <f t="shared" si="130"/>
        <v>9.7264437689970062E-3</v>
      </c>
      <c r="G897" s="10">
        <f t="shared" si="131"/>
        <v>4.9869315861801322E-3</v>
      </c>
      <c r="H897" s="6"/>
      <c r="I897" s="5">
        <v>21.27</v>
      </c>
      <c r="J897" s="5">
        <v>21.18</v>
      </c>
      <c r="K897" s="5">
        <v>8648.6200000000008</v>
      </c>
      <c r="L897" s="5">
        <v>9697.34</v>
      </c>
      <c r="M897" s="17">
        <f t="shared" si="132"/>
        <v>1.0496183206106791E-2</v>
      </c>
      <c r="N897" s="17">
        <f t="shared" si="133"/>
        <v>4.9862242627281006E-3</v>
      </c>
      <c r="O897" s="6"/>
      <c r="P897" s="6">
        <v>12.47</v>
      </c>
      <c r="Q897" s="6">
        <v>12.45</v>
      </c>
      <c r="R897" s="6">
        <v>5460.15</v>
      </c>
      <c r="S897" s="6">
        <v>6329.39</v>
      </c>
      <c r="T897" s="19">
        <f t="shared" si="134"/>
        <v>8.9141004862236528E-3</v>
      </c>
      <c r="U897" s="19">
        <f t="shared" si="135"/>
        <v>1.2064394605640683E-2</v>
      </c>
    </row>
    <row r="898" spans="1:21">
      <c r="A898" s="4">
        <v>42024</v>
      </c>
      <c r="B898" s="5">
        <v>17.03</v>
      </c>
      <c r="C898" s="5">
        <v>16.8</v>
      </c>
      <c r="D898" s="5">
        <v>8771.82</v>
      </c>
      <c r="E898" s="5">
        <v>9835.49</v>
      </c>
      <c r="F898" s="10">
        <f t="shared" si="130"/>
        <v>1.14388922335944E-2</v>
      </c>
      <c r="G898" s="10">
        <f t="shared" si="131"/>
        <v>1.4246174724202643E-2</v>
      </c>
      <c r="H898" s="6"/>
      <c r="I898" s="5">
        <v>21.5</v>
      </c>
      <c r="J898" s="5">
        <v>21.41</v>
      </c>
      <c r="K898" s="5">
        <v>8771.82</v>
      </c>
      <c r="L898" s="5">
        <v>9835.49</v>
      </c>
      <c r="M898" s="17">
        <f t="shared" si="132"/>
        <v>1.0859301227573281E-2</v>
      </c>
      <c r="N898" s="17">
        <f t="shared" si="133"/>
        <v>1.4245047186718596E-2</v>
      </c>
      <c r="O898" s="6"/>
      <c r="P898" s="6">
        <v>12.56</v>
      </c>
      <c r="Q898" s="6">
        <v>12.53</v>
      </c>
      <c r="R898" s="6">
        <v>5497.25</v>
      </c>
      <c r="S898" s="6">
        <v>6372.41</v>
      </c>
      <c r="T898" s="19">
        <f t="shared" si="134"/>
        <v>6.4257028112448822E-3</v>
      </c>
      <c r="U898" s="19">
        <f t="shared" si="135"/>
        <v>6.7968635208131012E-3</v>
      </c>
    </row>
    <row r="899" spans="1:21">
      <c r="A899" s="4">
        <v>42025</v>
      </c>
      <c r="B899" s="5">
        <v>17.07</v>
      </c>
      <c r="C899" s="5">
        <v>16.850000000000001</v>
      </c>
      <c r="D899" s="5">
        <v>8798.48</v>
      </c>
      <c r="E899" s="5">
        <v>9865.3799999999992</v>
      </c>
      <c r="F899" s="10">
        <f t="shared" si="130"/>
        <v>2.9761904761904656E-3</v>
      </c>
      <c r="G899" s="10">
        <f t="shared" si="131"/>
        <v>3.0389944984947626E-3</v>
      </c>
      <c r="H899" s="6"/>
      <c r="I899" s="5">
        <v>21.56</v>
      </c>
      <c r="J899" s="5">
        <v>21.47</v>
      </c>
      <c r="K899" s="5">
        <v>8798.48</v>
      </c>
      <c r="L899" s="5">
        <v>9865.3799999999992</v>
      </c>
      <c r="M899" s="17">
        <f t="shared" si="132"/>
        <v>2.8024287716019725E-3</v>
      </c>
      <c r="N899" s="17">
        <f t="shared" si="133"/>
        <v>3.039278051761185E-3</v>
      </c>
      <c r="O899" s="6"/>
      <c r="P899" s="6">
        <v>12.57</v>
      </c>
      <c r="Q899" s="6">
        <v>12.54</v>
      </c>
      <c r="R899" s="6">
        <v>5491.85</v>
      </c>
      <c r="S899" s="6">
        <v>6366.18</v>
      </c>
      <c r="T899" s="19">
        <f t="shared" si="134"/>
        <v>7.9808459696728562E-4</v>
      </c>
      <c r="U899" s="19">
        <f t="shared" si="135"/>
        <v>-9.7765209708722267E-4</v>
      </c>
    </row>
    <row r="900" spans="1:21">
      <c r="A900" s="4">
        <v>42026</v>
      </c>
      <c r="B900" s="5">
        <v>17.100000000000001</v>
      </c>
      <c r="C900" s="5">
        <v>16.87</v>
      </c>
      <c r="D900" s="5">
        <v>8836.0400000000009</v>
      </c>
      <c r="E900" s="5">
        <v>9908.44</v>
      </c>
      <c r="F900" s="10">
        <f t="shared" ref="F900:F963" si="139">C900/C899-1</f>
        <v>1.1869436201781269E-3</v>
      </c>
      <c r="G900" s="10">
        <f t="shared" ref="G900:G963" si="140">E900/E899-1</f>
        <v>4.3647583772750131E-3</v>
      </c>
      <c r="H900" s="6"/>
      <c r="I900" s="5">
        <v>21.59</v>
      </c>
      <c r="J900" s="5">
        <v>21.5</v>
      </c>
      <c r="K900" s="5">
        <v>8836.0400000000009</v>
      </c>
      <c r="L900" s="5">
        <v>9908.44</v>
      </c>
      <c r="M900" s="17">
        <f t="shared" ref="M900:M963" si="141">J900/J899-1</f>
        <v>1.3972985561248041E-3</v>
      </c>
      <c r="N900" s="17">
        <f t="shared" ref="N900:N963" si="142">K900/K899-1</f>
        <v>4.2689191769489376E-3</v>
      </c>
      <c r="O900" s="6"/>
      <c r="P900" s="6">
        <v>12.53</v>
      </c>
      <c r="Q900" s="6">
        <v>12.51</v>
      </c>
      <c r="R900" s="6">
        <v>5498.2</v>
      </c>
      <c r="S900" s="6">
        <v>6373.54</v>
      </c>
      <c r="T900" s="19">
        <f t="shared" ref="T900:T963" si="143">Q900/Q899-1</f>
        <v>-2.3923444976076125E-3</v>
      </c>
      <c r="U900" s="19">
        <f t="shared" ref="U900:U963" si="144">S900/S899-1</f>
        <v>1.1561093151621904E-3</v>
      </c>
    </row>
    <row r="901" spans="1:21">
      <c r="A901" s="4">
        <v>42027</v>
      </c>
      <c r="B901" s="5">
        <v>17.170000000000002</v>
      </c>
      <c r="C901" s="5">
        <v>16.940000000000001</v>
      </c>
      <c r="D901" s="5">
        <v>8911.4</v>
      </c>
      <c r="E901" s="5">
        <v>9992.9500000000007</v>
      </c>
      <c r="F901" s="10">
        <f t="shared" si="139"/>
        <v>4.1493775933609811E-3</v>
      </c>
      <c r="G901" s="10">
        <f t="shared" si="140"/>
        <v>8.5290923697374232E-3</v>
      </c>
      <c r="H901" s="6"/>
      <c r="I901" s="5">
        <v>21.67</v>
      </c>
      <c r="J901" s="5">
        <v>21.58</v>
      </c>
      <c r="K901" s="5">
        <v>8911.4</v>
      </c>
      <c r="L901" s="5">
        <v>9992.9500000000007</v>
      </c>
      <c r="M901" s="17">
        <f t="shared" si="141"/>
        <v>3.7209302325580396E-3</v>
      </c>
      <c r="N901" s="17">
        <f t="shared" si="142"/>
        <v>8.5287074300250953E-3</v>
      </c>
      <c r="O901" s="6"/>
      <c r="P901" s="6">
        <v>12.46</v>
      </c>
      <c r="Q901" s="6">
        <v>12.43</v>
      </c>
      <c r="R901" s="6">
        <v>5473.4</v>
      </c>
      <c r="S901" s="6">
        <v>6344.78</v>
      </c>
      <c r="T901" s="19">
        <f t="shared" si="143"/>
        <v>-6.3948840927258166E-3</v>
      </c>
      <c r="U901" s="19">
        <f t="shared" si="144"/>
        <v>-4.5124059784672488E-3</v>
      </c>
    </row>
    <row r="902" spans="1:21">
      <c r="A902" s="4">
        <v>42031</v>
      </c>
      <c r="B902" s="5">
        <v>17.27</v>
      </c>
      <c r="C902" s="5">
        <v>17.04</v>
      </c>
      <c r="D902" s="5">
        <v>8983.7999999999993</v>
      </c>
      <c r="E902" s="5">
        <v>10074.870000000001</v>
      </c>
      <c r="F902" s="10">
        <f t="shared" si="139"/>
        <v>5.9031877213693296E-3</v>
      </c>
      <c r="G902" s="10">
        <f t="shared" si="140"/>
        <v>8.1977794345013955E-3</v>
      </c>
      <c r="H902" s="6"/>
      <c r="I902" s="5">
        <v>21.86</v>
      </c>
      <c r="J902" s="5">
        <v>21.76</v>
      </c>
      <c r="K902" s="5">
        <v>8983.7999999999993</v>
      </c>
      <c r="L902" s="5">
        <v>10074.870000000001</v>
      </c>
      <c r="M902" s="17">
        <f t="shared" si="141"/>
        <v>8.3410565338277731E-3</v>
      </c>
      <c r="N902" s="17">
        <f t="shared" si="142"/>
        <v>8.1244248939560393E-3</v>
      </c>
      <c r="O902" s="6"/>
      <c r="P902" s="6">
        <v>12.57</v>
      </c>
      <c r="Q902" s="6">
        <v>12.55</v>
      </c>
      <c r="R902" s="6">
        <v>5507.35</v>
      </c>
      <c r="S902" s="6">
        <v>6384.15</v>
      </c>
      <c r="T902" s="19">
        <f t="shared" si="143"/>
        <v>9.6540627514078992E-3</v>
      </c>
      <c r="U902" s="19">
        <f t="shared" si="144"/>
        <v>6.2051008860826151E-3</v>
      </c>
    </row>
    <row r="903" spans="1:21">
      <c r="A903" s="4">
        <v>42032</v>
      </c>
      <c r="B903" s="5">
        <v>17.27</v>
      </c>
      <c r="C903" s="5">
        <v>17.04</v>
      </c>
      <c r="D903" s="5">
        <v>8992.0300000000007</v>
      </c>
      <c r="E903" s="5">
        <v>10084.1</v>
      </c>
      <c r="F903" s="10">
        <f t="shared" si="139"/>
        <v>0</v>
      </c>
      <c r="G903" s="10">
        <f t="shared" si="140"/>
        <v>9.1614085343039164E-4</v>
      </c>
      <c r="H903" s="6"/>
      <c r="I903" s="5">
        <v>21.9</v>
      </c>
      <c r="J903" s="5">
        <v>21.8</v>
      </c>
      <c r="K903" s="5">
        <v>8992.0300000000007</v>
      </c>
      <c r="L903" s="5">
        <v>10084.1</v>
      </c>
      <c r="M903" s="17">
        <f t="shared" si="141"/>
        <v>1.8382352941175295E-3</v>
      </c>
      <c r="N903" s="17">
        <f t="shared" si="142"/>
        <v>9.1609341258735988E-4</v>
      </c>
      <c r="O903" s="6"/>
      <c r="P903" s="6">
        <v>12.56</v>
      </c>
      <c r="Q903" s="6">
        <v>12.54</v>
      </c>
      <c r="R903" s="6">
        <v>5522.15</v>
      </c>
      <c r="S903" s="6">
        <v>6401.31</v>
      </c>
      <c r="T903" s="19">
        <f t="shared" si="143"/>
        <v>-7.9681274900411658E-4</v>
      </c>
      <c r="U903" s="19">
        <f t="shared" si="144"/>
        <v>2.6879067691079062E-3</v>
      </c>
    </row>
    <row r="904" spans="1:21">
      <c r="A904" s="4">
        <v>42033</v>
      </c>
      <c r="B904" s="5">
        <v>17.260000000000002</v>
      </c>
      <c r="C904" s="5">
        <v>17.03</v>
      </c>
      <c r="D904" s="5">
        <v>9019.26</v>
      </c>
      <c r="E904" s="5">
        <v>10114.719999999999</v>
      </c>
      <c r="F904" s="10">
        <f t="shared" si="139"/>
        <v>-5.8685446009376641E-4</v>
      </c>
      <c r="G904" s="10">
        <f t="shared" si="140"/>
        <v>3.0364633432828914E-3</v>
      </c>
      <c r="H904" s="6"/>
      <c r="I904" s="5">
        <v>21.84</v>
      </c>
      <c r="J904" s="5">
        <v>21.75</v>
      </c>
      <c r="K904" s="5">
        <v>9019.26</v>
      </c>
      <c r="L904" s="5">
        <v>10114.719999999999</v>
      </c>
      <c r="M904" s="17">
        <f t="shared" si="141"/>
        <v>-2.2935779816514179E-3</v>
      </c>
      <c r="N904" s="17">
        <f t="shared" si="142"/>
        <v>3.0282372278562786E-3</v>
      </c>
      <c r="O904" s="6"/>
      <c r="P904" s="6">
        <v>12.54</v>
      </c>
      <c r="Q904" s="6">
        <v>12.51</v>
      </c>
      <c r="R904" s="6">
        <v>5505.35</v>
      </c>
      <c r="S904" s="6">
        <v>6381.81</v>
      </c>
      <c r="T904" s="19">
        <f t="shared" si="143"/>
        <v>-2.3923444976076125E-3</v>
      </c>
      <c r="U904" s="19">
        <f t="shared" si="144"/>
        <v>-3.0462514704021615E-3</v>
      </c>
    </row>
    <row r="905" spans="1:21">
      <c r="A905" s="4">
        <v>42034</v>
      </c>
      <c r="B905" s="5">
        <v>17.05</v>
      </c>
      <c r="C905" s="5">
        <v>16.82</v>
      </c>
      <c r="D905" s="5">
        <v>8903.1</v>
      </c>
      <c r="E905" s="5">
        <v>9984.4500000000007</v>
      </c>
      <c r="F905" s="10">
        <f t="shared" si="139"/>
        <v>-1.2331180270111597E-2</v>
      </c>
      <c r="G905" s="10">
        <f t="shared" si="140"/>
        <v>-1.2879249252574332E-2</v>
      </c>
      <c r="H905" s="6"/>
      <c r="I905" s="5">
        <v>21.59</v>
      </c>
      <c r="J905" s="5">
        <v>21.5</v>
      </c>
      <c r="K905" s="5">
        <v>8903.1</v>
      </c>
      <c r="L905" s="5">
        <v>9984.4500000000007</v>
      </c>
      <c r="M905" s="17">
        <f t="shared" si="141"/>
        <v>-1.1494252873563204E-2</v>
      </c>
      <c r="N905" s="17">
        <f t="shared" si="142"/>
        <v>-1.2879105381151001E-2</v>
      </c>
      <c r="O905" s="6"/>
      <c r="P905" s="6">
        <v>12.52</v>
      </c>
      <c r="Q905" s="6">
        <v>12.49</v>
      </c>
      <c r="R905" s="6">
        <v>5464.55</v>
      </c>
      <c r="S905" s="6">
        <v>6334.5</v>
      </c>
      <c r="T905" s="19">
        <f t="shared" si="143"/>
        <v>-1.5987210231813709E-3</v>
      </c>
      <c r="U905" s="19">
        <f t="shared" si="144"/>
        <v>-7.4132573674240421E-3</v>
      </c>
    </row>
    <row r="906" spans="1:21">
      <c r="A906" s="4">
        <v>42037</v>
      </c>
      <c r="B906" s="5">
        <v>17.010000000000002</v>
      </c>
      <c r="C906" s="5">
        <v>16.78</v>
      </c>
      <c r="D906" s="5">
        <v>8895.2900000000009</v>
      </c>
      <c r="E906" s="5">
        <v>9975.69</v>
      </c>
      <c r="F906" s="10">
        <f t="shared" si="139"/>
        <v>-2.3781212841854638E-3</v>
      </c>
      <c r="G906" s="10">
        <f t="shared" si="140"/>
        <v>-8.77364301488881E-4</v>
      </c>
      <c r="H906" s="6"/>
      <c r="I906" s="5">
        <v>21.63</v>
      </c>
      <c r="J906" s="5">
        <v>21.53</v>
      </c>
      <c r="K906" s="5">
        <v>8895.2900000000009</v>
      </c>
      <c r="L906" s="5">
        <v>9975.69</v>
      </c>
      <c r="M906" s="17">
        <f t="shared" si="141"/>
        <v>1.3953488372093759E-3</v>
      </c>
      <c r="N906" s="17">
        <f t="shared" si="142"/>
        <v>-8.7722254046340709E-4</v>
      </c>
      <c r="O906" s="6"/>
      <c r="P906" s="6">
        <v>12.52</v>
      </c>
      <c r="Q906" s="6">
        <v>12.49</v>
      </c>
      <c r="R906" s="6">
        <v>5548.8</v>
      </c>
      <c r="S906" s="6">
        <v>6432.16</v>
      </c>
      <c r="T906" s="19">
        <f t="shared" si="143"/>
        <v>0</v>
      </c>
      <c r="U906" s="19">
        <f t="shared" si="144"/>
        <v>1.5417159996842678E-2</v>
      </c>
    </row>
    <row r="907" spans="1:21">
      <c r="A907" s="4">
        <v>42038</v>
      </c>
      <c r="B907" s="5">
        <v>16.88</v>
      </c>
      <c r="C907" s="5">
        <v>16.649999999999999</v>
      </c>
      <c r="D907" s="5">
        <v>8849.75</v>
      </c>
      <c r="E907" s="5">
        <v>9924.6299999999992</v>
      </c>
      <c r="F907" s="10">
        <f t="shared" si="139"/>
        <v>-7.7473182359953929E-3</v>
      </c>
      <c r="G907" s="10">
        <f t="shared" si="140"/>
        <v>-5.1184429347745919E-3</v>
      </c>
      <c r="H907" s="6"/>
      <c r="I907" s="5">
        <v>21.48</v>
      </c>
      <c r="J907" s="5">
        <v>21.38</v>
      </c>
      <c r="K907" s="5">
        <v>8849.75</v>
      </c>
      <c r="L907" s="5">
        <v>9924.6299999999992</v>
      </c>
      <c r="M907" s="17">
        <f t="shared" si="141"/>
        <v>-6.9670227589411216E-3</v>
      </c>
      <c r="N907" s="17">
        <f t="shared" si="142"/>
        <v>-5.1195632744970299E-3</v>
      </c>
      <c r="O907" s="6"/>
      <c r="P907" s="6">
        <v>12.48</v>
      </c>
      <c r="Q907" s="6">
        <v>12.46</v>
      </c>
      <c r="R907" s="6">
        <v>5543.75</v>
      </c>
      <c r="S907" s="6">
        <v>6426.45</v>
      </c>
      <c r="T907" s="19">
        <f t="shared" si="143"/>
        <v>-2.4019215372297342E-3</v>
      </c>
      <c r="U907" s="19">
        <f t="shared" si="144"/>
        <v>-8.8772667346581624E-4</v>
      </c>
    </row>
    <row r="908" spans="1:21">
      <c r="A908" s="4">
        <v>42039</v>
      </c>
      <c r="B908" s="5">
        <v>16.8</v>
      </c>
      <c r="C908" s="5">
        <v>16.57</v>
      </c>
      <c r="D908" s="5">
        <v>8813.17</v>
      </c>
      <c r="E908" s="5">
        <v>9884.65</v>
      </c>
      <c r="F908" s="10">
        <f t="shared" si="139"/>
        <v>-4.8048048048047187E-3</v>
      </c>
      <c r="G908" s="10">
        <f t="shared" si="140"/>
        <v>-4.0283617626046819E-3</v>
      </c>
      <c r="H908" s="6"/>
      <c r="I908" s="5">
        <v>21.42</v>
      </c>
      <c r="J908" s="5">
        <v>21.33</v>
      </c>
      <c r="K908" s="5">
        <v>8813.17</v>
      </c>
      <c r="L908" s="5">
        <v>9884.65</v>
      </c>
      <c r="M908" s="17">
        <f t="shared" si="141"/>
        <v>-2.3386342376052749E-3</v>
      </c>
      <c r="N908" s="17">
        <f t="shared" si="142"/>
        <v>-4.1334500974603561E-3</v>
      </c>
      <c r="O908" s="6"/>
      <c r="P908" s="6">
        <v>12.5</v>
      </c>
      <c r="Q908" s="6">
        <v>12.47</v>
      </c>
      <c r="R908" s="6">
        <v>5547.25</v>
      </c>
      <c r="S908" s="6">
        <v>6430.48</v>
      </c>
      <c r="T908" s="19">
        <f t="shared" si="143"/>
        <v>8.0256821829860492E-4</v>
      </c>
      <c r="U908" s="19">
        <f t="shared" si="144"/>
        <v>6.2709583051301365E-4</v>
      </c>
    </row>
    <row r="909" spans="1:21">
      <c r="A909" s="4">
        <v>42040</v>
      </c>
      <c r="B909" s="5">
        <v>16.73</v>
      </c>
      <c r="C909" s="5">
        <v>16.510000000000002</v>
      </c>
      <c r="D909" s="5">
        <v>8789</v>
      </c>
      <c r="E909" s="5">
        <v>9857.5499999999993</v>
      </c>
      <c r="F909" s="10">
        <f t="shared" si="139"/>
        <v>-3.6210018105008457E-3</v>
      </c>
      <c r="G909" s="10">
        <f t="shared" si="140"/>
        <v>-2.7416246402249822E-3</v>
      </c>
      <c r="H909" s="6"/>
      <c r="I909" s="5">
        <v>21.35</v>
      </c>
      <c r="J909" s="5">
        <v>21.26</v>
      </c>
      <c r="K909" s="5">
        <v>8789</v>
      </c>
      <c r="L909" s="5">
        <v>9857.5499999999993</v>
      </c>
      <c r="M909" s="17">
        <f t="shared" si="141"/>
        <v>-3.2817627754334611E-3</v>
      </c>
      <c r="N909" s="17">
        <f t="shared" si="142"/>
        <v>-2.7424865286838074E-3</v>
      </c>
      <c r="O909" s="6"/>
      <c r="P909" s="6">
        <v>12.35</v>
      </c>
      <c r="Q909" s="6">
        <v>12.33</v>
      </c>
      <c r="R909" s="6">
        <v>5453.55</v>
      </c>
      <c r="S909" s="6">
        <v>6322.38</v>
      </c>
      <c r="T909" s="19">
        <f t="shared" si="143"/>
        <v>-1.1226944667201311E-2</v>
      </c>
      <c r="U909" s="19">
        <f t="shared" si="144"/>
        <v>-1.6810564685684315E-2</v>
      </c>
    </row>
    <row r="910" spans="1:21">
      <c r="A910" s="4">
        <v>42041</v>
      </c>
      <c r="B910" s="5">
        <v>16.7</v>
      </c>
      <c r="C910" s="5">
        <v>16.47</v>
      </c>
      <c r="D910" s="5">
        <v>8741.2099999999991</v>
      </c>
      <c r="E910" s="5">
        <v>9803.98</v>
      </c>
      <c r="F910" s="10">
        <f t="shared" si="139"/>
        <v>-2.4227740763175243E-3</v>
      </c>
      <c r="G910" s="10">
        <f t="shared" si="140"/>
        <v>-5.4344132162656988E-3</v>
      </c>
      <c r="H910" s="6"/>
      <c r="I910" s="5">
        <v>21.23</v>
      </c>
      <c r="J910" s="5">
        <v>21.14</v>
      </c>
      <c r="K910" s="5">
        <v>8741.2099999999991</v>
      </c>
      <c r="L910" s="5">
        <v>9803.98</v>
      </c>
      <c r="M910" s="17">
        <f t="shared" si="141"/>
        <v>-5.6444026340546349E-3</v>
      </c>
      <c r="N910" s="17">
        <f t="shared" si="142"/>
        <v>-5.4374786665151165E-3</v>
      </c>
      <c r="O910" s="6"/>
      <c r="P910" s="6">
        <v>12.22</v>
      </c>
      <c r="Q910" s="6">
        <v>12.2</v>
      </c>
      <c r="R910" s="6">
        <v>5383</v>
      </c>
      <c r="S910" s="6">
        <v>6240.62</v>
      </c>
      <c r="T910" s="19">
        <f t="shared" si="143"/>
        <v>-1.0543390105433925E-2</v>
      </c>
      <c r="U910" s="19">
        <f t="shared" si="144"/>
        <v>-1.2931838959379216E-2</v>
      </c>
    </row>
    <row r="911" spans="1:21">
      <c r="A911" s="4">
        <v>42044</v>
      </c>
      <c r="B911" s="5">
        <v>16.510000000000002</v>
      </c>
      <c r="C911" s="5">
        <v>16.28</v>
      </c>
      <c r="D911" s="5">
        <v>8603.9500000000007</v>
      </c>
      <c r="E911" s="5">
        <v>9650.0400000000009</v>
      </c>
      <c r="F911" s="10">
        <f t="shared" si="139"/>
        <v>-1.1536126290224491E-2</v>
      </c>
      <c r="G911" s="10">
        <f t="shared" si="140"/>
        <v>-1.570178641735287E-2</v>
      </c>
      <c r="H911" s="6"/>
      <c r="I911" s="5">
        <v>21.02</v>
      </c>
      <c r="J911" s="5">
        <v>20.92</v>
      </c>
      <c r="K911" s="5">
        <v>8603.9500000000007</v>
      </c>
      <c r="L911" s="5">
        <v>9650.0400000000009</v>
      </c>
      <c r="M911" s="17">
        <f t="shared" si="141"/>
        <v>-1.0406811731314969E-2</v>
      </c>
      <c r="N911" s="17">
        <f t="shared" si="142"/>
        <v>-1.5702631557873437E-2</v>
      </c>
      <c r="O911" s="6"/>
      <c r="P911" s="6">
        <v>12.13</v>
      </c>
      <c r="Q911" s="6">
        <v>12.11</v>
      </c>
      <c r="R911" s="6">
        <v>5328.8</v>
      </c>
      <c r="S911" s="6">
        <v>6177.81</v>
      </c>
      <c r="T911" s="19">
        <f t="shared" si="143"/>
        <v>-7.3770491803278881E-3</v>
      </c>
      <c r="U911" s="19">
        <f t="shared" si="144"/>
        <v>-1.006470510942814E-2</v>
      </c>
    </row>
    <row r="912" spans="1:21">
      <c r="A912" s="4">
        <v>42045</v>
      </c>
      <c r="B912" s="5">
        <v>16.600000000000001</v>
      </c>
      <c r="C912" s="5">
        <v>16.37</v>
      </c>
      <c r="D912" s="5">
        <v>8650.91</v>
      </c>
      <c r="E912" s="5">
        <v>9702.7099999999991</v>
      </c>
      <c r="F912" s="10">
        <f t="shared" si="139"/>
        <v>5.5282555282554213E-3</v>
      </c>
      <c r="G912" s="10">
        <f t="shared" si="140"/>
        <v>5.4580084642135152E-3</v>
      </c>
      <c r="H912" s="6"/>
      <c r="I912" s="5">
        <v>21.12</v>
      </c>
      <c r="J912" s="5">
        <v>21.03</v>
      </c>
      <c r="K912" s="5">
        <v>8650.91</v>
      </c>
      <c r="L912" s="5">
        <v>9702.7099999999991</v>
      </c>
      <c r="M912" s="17">
        <f t="shared" si="141"/>
        <v>5.258126195028634E-3</v>
      </c>
      <c r="N912" s="17">
        <f t="shared" si="142"/>
        <v>5.4579582633556001E-3</v>
      </c>
      <c r="O912" s="6"/>
      <c r="P912" s="6">
        <v>12.17</v>
      </c>
      <c r="Q912" s="6">
        <v>12.14</v>
      </c>
      <c r="R912" s="6">
        <v>5320.75</v>
      </c>
      <c r="S912" s="6">
        <v>6168.43</v>
      </c>
      <c r="T912" s="19">
        <f t="shared" si="143"/>
        <v>2.4772914946327163E-3</v>
      </c>
      <c r="U912" s="19">
        <f t="shared" si="144"/>
        <v>-1.5183374043552522E-3</v>
      </c>
    </row>
    <row r="913" spans="1:21">
      <c r="A913" s="4">
        <v>42046</v>
      </c>
      <c r="B913" s="5">
        <v>16.71</v>
      </c>
      <c r="C913" s="5">
        <v>16.48</v>
      </c>
      <c r="D913" s="5">
        <v>8727.2900000000009</v>
      </c>
      <c r="E913" s="5">
        <v>9788.48</v>
      </c>
      <c r="F913" s="10">
        <f t="shared" si="139"/>
        <v>6.7196090409284981E-3</v>
      </c>
      <c r="G913" s="10">
        <f t="shared" si="140"/>
        <v>8.8397983656112178E-3</v>
      </c>
      <c r="H913" s="6"/>
      <c r="I913" s="5">
        <v>21.29</v>
      </c>
      <c r="J913" s="5">
        <v>21.2</v>
      </c>
      <c r="K913" s="5">
        <v>8727.2900000000009</v>
      </c>
      <c r="L913" s="5">
        <v>9788.48</v>
      </c>
      <c r="M913" s="17">
        <f t="shared" si="141"/>
        <v>8.0836899667140472E-3</v>
      </c>
      <c r="N913" s="17">
        <f t="shared" si="142"/>
        <v>8.8291289586877042E-3</v>
      </c>
      <c r="O913" s="6"/>
      <c r="P913" s="6">
        <v>12.3</v>
      </c>
      <c r="Q913" s="6">
        <v>12.27</v>
      </c>
      <c r="R913" s="6">
        <v>5423.8</v>
      </c>
      <c r="S913" s="6">
        <v>6287.89</v>
      </c>
      <c r="T913" s="19">
        <f t="shared" si="143"/>
        <v>1.0708401976935678E-2</v>
      </c>
      <c r="U913" s="19">
        <f t="shared" si="144"/>
        <v>1.9366354161431731E-2</v>
      </c>
    </row>
    <row r="914" spans="1:21">
      <c r="A914" s="4">
        <v>42047</v>
      </c>
      <c r="B914" s="5">
        <v>16.86</v>
      </c>
      <c r="C914" s="5">
        <v>16.62</v>
      </c>
      <c r="D914" s="5">
        <v>8813.66</v>
      </c>
      <c r="E914" s="5">
        <v>9885.4</v>
      </c>
      <c r="F914" s="10">
        <f t="shared" si="139"/>
        <v>8.4951456310680129E-3</v>
      </c>
      <c r="G914" s="10">
        <f t="shared" si="140"/>
        <v>9.9014351564288283E-3</v>
      </c>
      <c r="H914" s="6"/>
      <c r="I914" s="5">
        <v>21.45</v>
      </c>
      <c r="J914" s="5">
        <v>21.36</v>
      </c>
      <c r="K914" s="5">
        <v>8813.66</v>
      </c>
      <c r="L914" s="5">
        <v>9885.4</v>
      </c>
      <c r="M914" s="17">
        <f t="shared" si="141"/>
        <v>7.547169811320753E-3</v>
      </c>
      <c r="N914" s="17">
        <f t="shared" si="142"/>
        <v>9.8965429130919436E-3</v>
      </c>
      <c r="O914" s="6"/>
      <c r="P914" s="6">
        <v>12.39</v>
      </c>
      <c r="Q914" s="6">
        <v>12.36</v>
      </c>
      <c r="R914" s="6">
        <v>5520.2</v>
      </c>
      <c r="S914" s="6">
        <v>6399.97</v>
      </c>
      <c r="T914" s="19">
        <f t="shared" si="143"/>
        <v>7.3349633251833524E-3</v>
      </c>
      <c r="U914" s="19">
        <f t="shared" si="144"/>
        <v>1.7824739300464909E-2</v>
      </c>
    </row>
    <row r="915" spans="1:21">
      <c r="A915" s="4">
        <v>42048</v>
      </c>
      <c r="B915" s="5">
        <v>17.09</v>
      </c>
      <c r="C915" s="5">
        <v>16.86</v>
      </c>
      <c r="D915" s="5">
        <v>8902.14</v>
      </c>
      <c r="E915" s="5">
        <v>9984.6299999999992</v>
      </c>
      <c r="F915" s="10">
        <f t="shared" si="139"/>
        <v>1.4440433212996373E-2</v>
      </c>
      <c r="G915" s="10">
        <f t="shared" si="140"/>
        <v>1.0038035891314356E-2</v>
      </c>
      <c r="H915" s="6"/>
      <c r="I915" s="5">
        <v>21.71</v>
      </c>
      <c r="J915" s="5">
        <v>21.62</v>
      </c>
      <c r="K915" s="5">
        <v>8902.14</v>
      </c>
      <c r="L915" s="5">
        <v>9984.6299999999992</v>
      </c>
      <c r="M915" s="17">
        <f t="shared" si="141"/>
        <v>1.2172284644194731E-2</v>
      </c>
      <c r="N915" s="17">
        <f t="shared" si="142"/>
        <v>1.0038962247238992E-2</v>
      </c>
      <c r="O915" s="6"/>
      <c r="P915" s="6">
        <v>12.45</v>
      </c>
      <c r="Q915" s="6">
        <v>12.42</v>
      </c>
      <c r="R915" s="6">
        <v>5550</v>
      </c>
      <c r="S915" s="6">
        <v>6435.1</v>
      </c>
      <c r="T915" s="19">
        <f t="shared" si="143"/>
        <v>4.8543689320388328E-3</v>
      </c>
      <c r="U915" s="19">
        <f t="shared" si="144"/>
        <v>5.4890882301010802E-3</v>
      </c>
    </row>
    <row r="916" spans="1:21">
      <c r="A916" s="4">
        <v>42051</v>
      </c>
      <c r="B916" s="5">
        <v>17.07</v>
      </c>
      <c r="C916" s="5">
        <v>16.829999999999998</v>
      </c>
      <c r="D916" s="5">
        <v>8901.2000000000007</v>
      </c>
      <c r="E916" s="5">
        <v>9983.7199999999993</v>
      </c>
      <c r="F916" s="10">
        <f t="shared" si="139"/>
        <v>-1.779359430605032E-3</v>
      </c>
      <c r="G916" s="10">
        <f t="shared" si="140"/>
        <v>-9.1140082306484516E-5</v>
      </c>
      <c r="H916" s="6"/>
      <c r="I916" s="5">
        <v>21.67</v>
      </c>
      <c r="J916" s="5">
        <v>21.57</v>
      </c>
      <c r="K916" s="5">
        <v>8901.2000000000007</v>
      </c>
      <c r="L916" s="5">
        <v>9983.7199999999993</v>
      </c>
      <c r="M916" s="17">
        <f t="shared" si="141"/>
        <v>-2.3126734505087843E-3</v>
      </c>
      <c r="N916" s="17">
        <f t="shared" si="142"/>
        <v>-1.05592587849479E-4</v>
      </c>
      <c r="O916" s="6"/>
      <c r="P916" s="6">
        <v>12.41</v>
      </c>
      <c r="Q916" s="6">
        <v>12.38</v>
      </c>
      <c r="R916" s="6">
        <v>5574.45</v>
      </c>
      <c r="S916" s="6">
        <v>6464.49</v>
      </c>
      <c r="T916" s="19">
        <f t="shared" si="143"/>
        <v>-3.2206119162639935E-3</v>
      </c>
      <c r="U916" s="19">
        <f t="shared" si="144"/>
        <v>4.5671395937902926E-3</v>
      </c>
    </row>
    <row r="917" spans="1:21">
      <c r="A917" s="4">
        <v>42053</v>
      </c>
      <c r="B917" s="5">
        <v>17.23</v>
      </c>
      <c r="C917" s="5">
        <v>16.989999999999998</v>
      </c>
      <c r="D917" s="5">
        <v>8954.86</v>
      </c>
      <c r="E917" s="5">
        <v>10046.040000000001</v>
      </c>
      <c r="F917" s="10">
        <f t="shared" si="139"/>
        <v>9.5068330362448883E-3</v>
      </c>
      <c r="G917" s="10">
        <f t="shared" si="140"/>
        <v>6.2421622401269694E-3</v>
      </c>
      <c r="H917" s="6"/>
      <c r="I917" s="5">
        <v>21.87</v>
      </c>
      <c r="J917" s="5">
        <v>21.77</v>
      </c>
      <c r="K917" s="5">
        <v>8954.86</v>
      </c>
      <c r="L917" s="5">
        <v>10046.040000000001</v>
      </c>
      <c r="M917" s="17">
        <f t="shared" si="141"/>
        <v>9.2721372276309832E-3</v>
      </c>
      <c r="N917" s="17">
        <f t="shared" si="142"/>
        <v>6.0284006650788147E-3</v>
      </c>
      <c r="O917" s="6"/>
      <c r="P917" s="6">
        <v>12.53</v>
      </c>
      <c r="Q917" s="6">
        <v>12.5</v>
      </c>
      <c r="R917" s="6">
        <v>5661.55</v>
      </c>
      <c r="S917" s="6">
        <v>6566.36</v>
      </c>
      <c r="T917" s="19">
        <f t="shared" si="143"/>
        <v>9.6930533117931539E-3</v>
      </c>
      <c r="U917" s="19">
        <f t="shared" si="144"/>
        <v>1.5758397027453075E-2</v>
      </c>
    </row>
    <row r="918" spans="1:21">
      <c r="A918" s="4">
        <v>42054</v>
      </c>
      <c r="B918" s="5">
        <v>17.23</v>
      </c>
      <c r="C918" s="5">
        <v>16.989999999999998</v>
      </c>
      <c r="D918" s="5">
        <v>8983.06</v>
      </c>
      <c r="E918" s="5">
        <v>10077.68</v>
      </c>
      <c r="F918" s="10">
        <f t="shared" si="139"/>
        <v>0</v>
      </c>
      <c r="G918" s="10">
        <f t="shared" si="140"/>
        <v>3.1494997033656436E-3</v>
      </c>
      <c r="H918" s="6"/>
      <c r="I918" s="5">
        <v>21.85</v>
      </c>
      <c r="J918" s="5">
        <v>21.75</v>
      </c>
      <c r="K918" s="5">
        <v>8983.06</v>
      </c>
      <c r="L918" s="5">
        <v>10077.68</v>
      </c>
      <c r="M918" s="17">
        <f t="shared" si="141"/>
        <v>-9.186954524574853E-4</v>
      </c>
      <c r="N918" s="17">
        <f t="shared" si="142"/>
        <v>3.1491279595659005E-3</v>
      </c>
      <c r="O918" s="6"/>
      <c r="P918" s="6">
        <v>12.48</v>
      </c>
      <c r="Q918" s="6">
        <v>12.45</v>
      </c>
      <c r="R918" s="6">
        <v>5655.1</v>
      </c>
      <c r="S918" s="6">
        <v>6558.83</v>
      </c>
      <c r="T918" s="19">
        <f t="shared" si="143"/>
        <v>-4.0000000000000036E-3</v>
      </c>
      <c r="U918" s="19">
        <f t="shared" si="144"/>
        <v>-1.1467540616109106E-3</v>
      </c>
    </row>
    <row r="919" spans="1:21">
      <c r="A919" s="4">
        <v>42055</v>
      </c>
      <c r="B919" s="5">
        <v>17.13</v>
      </c>
      <c r="C919" s="5">
        <v>16.899999999999999</v>
      </c>
      <c r="D919" s="5">
        <v>8930.49</v>
      </c>
      <c r="E919" s="5">
        <v>10018.700000000001</v>
      </c>
      <c r="F919" s="10">
        <f t="shared" si="139"/>
        <v>-5.297233666862855E-3</v>
      </c>
      <c r="G919" s="10">
        <f t="shared" si="140"/>
        <v>-5.8525374887871129E-3</v>
      </c>
      <c r="H919" s="6"/>
      <c r="I919" s="5">
        <v>21.72</v>
      </c>
      <c r="J919" s="5">
        <v>21.62</v>
      </c>
      <c r="K919" s="5">
        <v>8930.49</v>
      </c>
      <c r="L919" s="5">
        <v>10018.700000000001</v>
      </c>
      <c r="M919" s="17">
        <f t="shared" si="141"/>
        <v>-5.9770114942527819E-3</v>
      </c>
      <c r="N919" s="17">
        <f t="shared" si="142"/>
        <v>-5.8521261129280688E-3</v>
      </c>
      <c r="O919" s="6"/>
      <c r="P919" s="6">
        <v>12.47</v>
      </c>
      <c r="Q919" s="6">
        <v>12.43</v>
      </c>
      <c r="R919" s="6">
        <v>5664.75</v>
      </c>
      <c r="S919" s="6">
        <v>6570.04</v>
      </c>
      <c r="T919" s="19">
        <f t="shared" si="143"/>
        <v>-1.6064257028112205E-3</v>
      </c>
      <c r="U919" s="19">
        <f t="shared" si="144"/>
        <v>1.7091462959095693E-3</v>
      </c>
    </row>
    <row r="920" spans="1:21">
      <c r="A920" s="4">
        <v>42058</v>
      </c>
      <c r="B920" s="5">
        <v>16.989999999999998</v>
      </c>
      <c r="C920" s="5">
        <v>16.760000000000002</v>
      </c>
      <c r="D920" s="5">
        <v>8848.92</v>
      </c>
      <c r="E920" s="5">
        <v>9927.2000000000007</v>
      </c>
      <c r="F920" s="10">
        <f t="shared" si="139"/>
        <v>-8.2840236686388957E-3</v>
      </c>
      <c r="G920" s="10">
        <f t="shared" si="140"/>
        <v>-9.1329214369130218E-3</v>
      </c>
      <c r="H920" s="6"/>
      <c r="I920" s="5">
        <v>21.59</v>
      </c>
      <c r="J920" s="5">
        <v>21.48</v>
      </c>
      <c r="K920" s="5">
        <v>8848.92</v>
      </c>
      <c r="L920" s="5">
        <v>9927.2000000000007</v>
      </c>
      <c r="M920" s="17">
        <f t="shared" si="141"/>
        <v>-6.4754856614246403E-3</v>
      </c>
      <c r="N920" s="17">
        <f t="shared" si="142"/>
        <v>-9.1338773124430839E-3</v>
      </c>
      <c r="O920" s="6"/>
      <c r="P920" s="6">
        <v>12.43</v>
      </c>
      <c r="Q920" s="6">
        <v>12.4</v>
      </c>
      <c r="R920" s="6">
        <v>5637.75</v>
      </c>
      <c r="S920" s="6">
        <v>6538.76</v>
      </c>
      <c r="T920" s="19">
        <f t="shared" si="143"/>
        <v>-2.4135156878519748E-3</v>
      </c>
      <c r="U920" s="19">
        <f t="shared" si="144"/>
        <v>-4.7610060212722738E-3</v>
      </c>
    </row>
    <row r="921" spans="1:21">
      <c r="A921" s="4">
        <v>42059</v>
      </c>
      <c r="B921" s="5">
        <v>17.02</v>
      </c>
      <c r="C921" s="5">
        <v>16.79</v>
      </c>
      <c r="D921" s="5">
        <v>8858.2199999999993</v>
      </c>
      <c r="E921" s="5">
        <v>9937.6200000000008</v>
      </c>
      <c r="F921" s="10">
        <f t="shared" si="139"/>
        <v>1.7899761336515052E-3</v>
      </c>
      <c r="G921" s="10">
        <f t="shared" si="140"/>
        <v>1.049641389314182E-3</v>
      </c>
      <c r="H921" s="6"/>
      <c r="I921" s="5">
        <v>21.59</v>
      </c>
      <c r="J921" s="5">
        <v>21.49</v>
      </c>
      <c r="K921" s="5">
        <v>8858.2199999999993</v>
      </c>
      <c r="L921" s="5">
        <v>9937.6200000000008</v>
      </c>
      <c r="M921" s="17">
        <f t="shared" si="141"/>
        <v>4.655493482308426E-4</v>
      </c>
      <c r="N921" s="17">
        <f t="shared" si="142"/>
        <v>1.0509757122902919E-3</v>
      </c>
      <c r="O921" s="6"/>
      <c r="P921" s="6">
        <v>12.38</v>
      </c>
      <c r="Q921" s="6">
        <v>12.35</v>
      </c>
      <c r="R921" s="6">
        <v>5644.35</v>
      </c>
      <c r="S921" s="6">
        <v>6546.39</v>
      </c>
      <c r="T921" s="19">
        <f t="shared" si="143"/>
        <v>-4.0322580645162365E-3</v>
      </c>
      <c r="U921" s="19">
        <f t="shared" si="144"/>
        <v>1.1668879114694608E-3</v>
      </c>
    </row>
    <row r="922" spans="1:21">
      <c r="A922" s="4">
        <v>42060</v>
      </c>
      <c r="B922" s="5">
        <v>17.010000000000002</v>
      </c>
      <c r="C922" s="5">
        <v>16.77</v>
      </c>
      <c r="D922" s="5">
        <v>8860.67</v>
      </c>
      <c r="E922" s="5">
        <v>9940.3700000000008</v>
      </c>
      <c r="F922" s="10">
        <f t="shared" si="139"/>
        <v>-1.1911852293031711E-3</v>
      </c>
      <c r="G922" s="10">
        <f t="shared" si="140"/>
        <v>2.7672621814889276E-4</v>
      </c>
      <c r="H922" s="6"/>
      <c r="I922" s="5">
        <v>21.6</v>
      </c>
      <c r="J922" s="5">
        <v>21.49</v>
      </c>
      <c r="K922" s="5">
        <v>8860.67</v>
      </c>
      <c r="L922" s="5">
        <v>9940.3700000000008</v>
      </c>
      <c r="M922" s="17">
        <f t="shared" si="141"/>
        <v>0</v>
      </c>
      <c r="N922" s="17">
        <f t="shared" si="142"/>
        <v>2.7657926761825991E-4</v>
      </c>
      <c r="O922" s="6"/>
      <c r="P922" s="6">
        <v>12.34</v>
      </c>
      <c r="Q922" s="6">
        <v>12.31</v>
      </c>
      <c r="R922" s="6">
        <v>5626.75</v>
      </c>
      <c r="S922" s="6">
        <v>6525.99</v>
      </c>
      <c r="T922" s="19">
        <f t="shared" si="143"/>
        <v>-3.2388663967610754E-3</v>
      </c>
      <c r="U922" s="19">
        <f t="shared" si="144"/>
        <v>-3.1162213067049693E-3</v>
      </c>
    </row>
    <row r="923" spans="1:21">
      <c r="A923" s="4">
        <v>42061</v>
      </c>
      <c r="B923" s="5">
        <v>16.84</v>
      </c>
      <c r="C923" s="5">
        <v>16.600000000000001</v>
      </c>
      <c r="D923" s="5">
        <v>8784.23</v>
      </c>
      <c r="E923" s="5">
        <v>9854.6200000000008</v>
      </c>
      <c r="F923" s="10">
        <f t="shared" si="139"/>
        <v>-1.0137149672033274E-2</v>
      </c>
      <c r="G923" s="10">
        <f t="shared" si="140"/>
        <v>-8.6264394584909532E-3</v>
      </c>
      <c r="H923" s="6"/>
      <c r="I923" s="5">
        <v>21.39</v>
      </c>
      <c r="J923" s="5">
        <v>21.29</v>
      </c>
      <c r="K923" s="5">
        <v>8784.23</v>
      </c>
      <c r="L923" s="5">
        <v>9854.6200000000008</v>
      </c>
      <c r="M923" s="17">
        <f t="shared" si="141"/>
        <v>-9.3066542577943112E-3</v>
      </c>
      <c r="N923" s="17">
        <f t="shared" si="142"/>
        <v>-8.6268871315601237E-3</v>
      </c>
      <c r="O923" s="6"/>
      <c r="P923" s="6">
        <v>12.25</v>
      </c>
      <c r="Q923" s="6">
        <v>12.22</v>
      </c>
      <c r="R923" s="6">
        <v>5575.65</v>
      </c>
      <c r="S923" s="6">
        <v>6467.35</v>
      </c>
      <c r="T923" s="19">
        <f t="shared" si="143"/>
        <v>-7.3111291632819153E-3</v>
      </c>
      <c r="U923" s="19">
        <f t="shared" si="144"/>
        <v>-8.9856098461688072E-3</v>
      </c>
    </row>
    <row r="924" spans="1:21">
      <c r="A924" s="4">
        <v>42062</v>
      </c>
      <c r="B924" s="5">
        <v>17.190000000000001</v>
      </c>
      <c r="C924" s="5">
        <v>16.95</v>
      </c>
      <c r="D924" s="5">
        <v>8945.9</v>
      </c>
      <c r="E924" s="5">
        <v>10035.99</v>
      </c>
      <c r="F924" s="10">
        <f t="shared" si="139"/>
        <v>2.1084337349397408E-2</v>
      </c>
      <c r="G924" s="10">
        <f t="shared" si="140"/>
        <v>1.8404565574319243E-2</v>
      </c>
      <c r="H924" s="6"/>
      <c r="I924" s="5">
        <v>21.84</v>
      </c>
      <c r="J924" s="5">
        <v>21.74</v>
      </c>
      <c r="K924" s="5">
        <v>8945.9</v>
      </c>
      <c r="L924" s="5">
        <v>10035.99</v>
      </c>
      <c r="M924" s="17">
        <f t="shared" si="141"/>
        <v>2.1136683889149799E-2</v>
      </c>
      <c r="N924" s="17">
        <f t="shared" si="142"/>
        <v>1.8404572740012615E-2</v>
      </c>
      <c r="O924" s="6"/>
      <c r="P924" s="6">
        <v>12.47</v>
      </c>
      <c r="Q924" s="6">
        <v>12.43</v>
      </c>
      <c r="R924" s="6">
        <v>5701.75</v>
      </c>
      <c r="S924" s="6">
        <v>6613.65</v>
      </c>
      <c r="T924" s="19">
        <f t="shared" si="143"/>
        <v>1.7184942716857554E-2</v>
      </c>
      <c r="U924" s="19">
        <f t="shared" si="144"/>
        <v>2.2621320942890044E-2</v>
      </c>
    </row>
    <row r="925" spans="1:21">
      <c r="A925" s="4">
        <v>42063</v>
      </c>
      <c r="B925" s="5">
        <f t="shared" ref="B925:C925" si="145">B924</f>
        <v>17.190000000000001</v>
      </c>
      <c r="C925" s="5">
        <f t="shared" si="145"/>
        <v>16.95</v>
      </c>
      <c r="D925" s="5">
        <v>8994.4599999999991</v>
      </c>
      <c r="E925" s="5">
        <v>10090.459999999999</v>
      </c>
      <c r="F925" s="10">
        <f t="shared" si="139"/>
        <v>0</v>
      </c>
      <c r="G925" s="10">
        <f t="shared" si="140"/>
        <v>5.4274665478941664E-3</v>
      </c>
      <c r="H925" s="6"/>
      <c r="I925" s="5">
        <f t="shared" ref="I925:J925" si="146">I924</f>
        <v>21.84</v>
      </c>
      <c r="J925" s="5">
        <f t="shared" si="146"/>
        <v>21.74</v>
      </c>
      <c r="K925" s="5">
        <v>8994.4599999999991</v>
      </c>
      <c r="L925" s="5">
        <v>10090.459999999999</v>
      </c>
      <c r="M925" s="17">
        <f t="shared" si="141"/>
        <v>0</v>
      </c>
      <c r="N925" s="17">
        <f t="shared" si="142"/>
        <v>5.4281849785935421E-3</v>
      </c>
      <c r="O925" s="6"/>
      <c r="P925" s="6">
        <f t="shared" ref="P925:Q925" si="147">P924</f>
        <v>12.47</v>
      </c>
      <c r="Q925" s="6">
        <f t="shared" si="147"/>
        <v>12.43</v>
      </c>
      <c r="R925" s="6">
        <v>5689.15</v>
      </c>
      <c r="S925" s="6">
        <v>6599.03</v>
      </c>
      <c r="T925" s="19">
        <f t="shared" si="143"/>
        <v>0</v>
      </c>
      <c r="U925" s="19">
        <f t="shared" si="144"/>
        <v>-2.2105796345437412E-3</v>
      </c>
    </row>
    <row r="926" spans="1:21">
      <c r="A926" s="4">
        <v>42065</v>
      </c>
      <c r="B926" s="5">
        <v>17.440000000000001</v>
      </c>
      <c r="C926" s="5">
        <v>17.2</v>
      </c>
      <c r="D926" s="5">
        <v>9059.6200000000008</v>
      </c>
      <c r="E926" s="5">
        <v>10164.67</v>
      </c>
      <c r="F926" s="10">
        <f t="shared" si="139"/>
        <v>1.4749262536873253E-2</v>
      </c>
      <c r="G926" s="10">
        <f t="shared" si="140"/>
        <v>7.3544714512521203E-3</v>
      </c>
      <c r="H926" s="6"/>
      <c r="I926" s="5">
        <v>22.05</v>
      </c>
      <c r="J926" s="5">
        <v>21.95</v>
      </c>
      <c r="K926" s="5">
        <v>9059.6200000000008</v>
      </c>
      <c r="L926" s="5">
        <v>10164.67</v>
      </c>
      <c r="M926" s="17">
        <f t="shared" si="141"/>
        <v>9.6596136154554202E-3</v>
      </c>
      <c r="N926" s="17">
        <f t="shared" si="142"/>
        <v>7.2444593672107427E-3</v>
      </c>
      <c r="O926" s="6"/>
      <c r="P926" s="6">
        <v>12.61</v>
      </c>
      <c r="Q926" s="6">
        <v>12.57</v>
      </c>
      <c r="R926" s="6">
        <v>5775.7</v>
      </c>
      <c r="S926" s="6">
        <v>6699.39</v>
      </c>
      <c r="T926" s="19">
        <f t="shared" si="143"/>
        <v>1.1263073209975882E-2</v>
      </c>
      <c r="U926" s="19">
        <f t="shared" si="144"/>
        <v>1.5208295764680635E-2</v>
      </c>
    </row>
    <row r="927" spans="1:21">
      <c r="A927" s="4">
        <v>42066</v>
      </c>
      <c r="B927" s="5">
        <v>17.54</v>
      </c>
      <c r="C927" s="5">
        <v>17.29</v>
      </c>
      <c r="D927" s="5">
        <v>9106.67</v>
      </c>
      <c r="E927" s="5">
        <v>10224.92</v>
      </c>
      <c r="F927" s="10">
        <f t="shared" si="139"/>
        <v>5.2325581395349374E-3</v>
      </c>
      <c r="G927" s="10">
        <f t="shared" si="140"/>
        <v>5.9273936094335067E-3</v>
      </c>
      <c r="H927" s="6"/>
      <c r="I927" s="5">
        <v>22.28</v>
      </c>
      <c r="J927" s="5">
        <v>22.17</v>
      </c>
      <c r="K927" s="5">
        <v>9106.67</v>
      </c>
      <c r="L927" s="5">
        <v>10224.92</v>
      </c>
      <c r="M927" s="17">
        <f t="shared" si="141"/>
        <v>1.0022779043280305E-2</v>
      </c>
      <c r="N927" s="17">
        <f t="shared" si="142"/>
        <v>5.1933745565486689E-3</v>
      </c>
      <c r="O927" s="6"/>
      <c r="P927" s="6">
        <v>12.83</v>
      </c>
      <c r="Q927" s="6">
        <v>12.79</v>
      </c>
      <c r="R927" s="6">
        <v>5842.8</v>
      </c>
      <c r="S927" s="6">
        <v>6777.23</v>
      </c>
      <c r="T927" s="19">
        <f t="shared" si="143"/>
        <v>1.7501988862370643E-2</v>
      </c>
      <c r="U927" s="19">
        <f t="shared" si="144"/>
        <v>1.1618968294128118E-2</v>
      </c>
    </row>
    <row r="928" spans="1:21">
      <c r="A928" s="4">
        <v>42067</v>
      </c>
      <c r="B928" s="5">
        <v>17.39</v>
      </c>
      <c r="C928" s="5">
        <v>17.14</v>
      </c>
      <c r="D928" s="5">
        <v>9031.61</v>
      </c>
      <c r="E928" s="5">
        <v>10141.51</v>
      </c>
      <c r="F928" s="10">
        <f t="shared" si="139"/>
        <v>-8.6755349913243407E-3</v>
      </c>
      <c r="G928" s="10">
        <f t="shared" si="140"/>
        <v>-8.1575210368394213E-3</v>
      </c>
      <c r="H928" s="6"/>
      <c r="I928" s="5">
        <v>22.09</v>
      </c>
      <c r="J928" s="5">
        <v>21.98</v>
      </c>
      <c r="K928" s="5">
        <v>9031.61</v>
      </c>
      <c r="L928" s="5">
        <v>10141.51</v>
      </c>
      <c r="M928" s="17">
        <f t="shared" si="141"/>
        <v>-8.570139828597223E-3</v>
      </c>
      <c r="N928" s="17">
        <f t="shared" si="142"/>
        <v>-8.2423103066213699E-3</v>
      </c>
      <c r="O928" s="6"/>
      <c r="P928" s="6">
        <v>12.65</v>
      </c>
      <c r="Q928" s="6">
        <v>12.62</v>
      </c>
      <c r="R928" s="6">
        <v>5765.95</v>
      </c>
      <c r="S928" s="6">
        <v>6688.1</v>
      </c>
      <c r="T928" s="19">
        <f t="shared" si="143"/>
        <v>-1.3291634089132143E-2</v>
      </c>
      <c r="U928" s="19">
        <f t="shared" si="144"/>
        <v>-1.315139075994165E-2</v>
      </c>
    </row>
    <row r="929" spans="1:21">
      <c r="A929" s="4">
        <v>42068</v>
      </c>
      <c r="B929" s="5">
        <v>17.510000000000002</v>
      </c>
      <c r="C929" s="5">
        <v>17.260000000000002</v>
      </c>
      <c r="D929" s="5">
        <v>9051.7099999999991</v>
      </c>
      <c r="E929" s="5">
        <v>10164.08</v>
      </c>
      <c r="F929" s="10">
        <f t="shared" si="139"/>
        <v>7.001166861143604E-3</v>
      </c>
      <c r="G929" s="10">
        <f t="shared" si="140"/>
        <v>2.2255068525298682E-3</v>
      </c>
      <c r="H929" s="6"/>
      <c r="I929" s="5">
        <v>22.22</v>
      </c>
      <c r="J929" s="5">
        <v>22.11</v>
      </c>
      <c r="K929" s="5">
        <v>9051.7099999999991</v>
      </c>
      <c r="L929" s="5">
        <v>10164.08</v>
      </c>
      <c r="M929" s="17">
        <f t="shared" si="141"/>
        <v>5.9144676979070443E-3</v>
      </c>
      <c r="N929" s="17">
        <f t="shared" si="142"/>
        <v>2.2255168236890999E-3</v>
      </c>
      <c r="O929" s="6"/>
      <c r="P929" s="6">
        <v>12.78</v>
      </c>
      <c r="Q929" s="6">
        <v>12.74</v>
      </c>
      <c r="R929" s="6">
        <v>5832.5</v>
      </c>
      <c r="S929" s="6">
        <v>6765.3</v>
      </c>
      <c r="T929" s="19">
        <f t="shared" si="143"/>
        <v>9.5087163232965288E-3</v>
      </c>
      <c r="U929" s="19">
        <f t="shared" si="144"/>
        <v>1.1542889609904128E-2</v>
      </c>
    </row>
    <row r="930" spans="1:21">
      <c r="A930" s="4">
        <v>42072</v>
      </c>
      <c r="B930" s="5">
        <v>17.23</v>
      </c>
      <c r="C930" s="5">
        <v>16.98</v>
      </c>
      <c r="D930" s="5">
        <v>8874.56</v>
      </c>
      <c r="E930" s="5">
        <v>9965.59</v>
      </c>
      <c r="F930" s="10">
        <f t="shared" si="139"/>
        <v>-1.6222479721900385E-2</v>
      </c>
      <c r="G930" s="10">
        <f t="shared" si="140"/>
        <v>-1.9528575139117321E-2</v>
      </c>
      <c r="H930" s="6"/>
      <c r="I930" s="5">
        <v>21.87</v>
      </c>
      <c r="J930" s="5">
        <v>21.76</v>
      </c>
      <c r="K930" s="5">
        <v>8874.56</v>
      </c>
      <c r="L930" s="5">
        <v>9965.59</v>
      </c>
      <c r="M930" s="17">
        <f t="shared" si="141"/>
        <v>-1.5829941203075459E-2</v>
      </c>
      <c r="N930" s="17">
        <f t="shared" si="142"/>
        <v>-1.9570887710719798E-2</v>
      </c>
      <c r="O930" s="6"/>
      <c r="P930" s="6">
        <v>12.63</v>
      </c>
      <c r="Q930" s="6">
        <v>12.59</v>
      </c>
      <c r="R930" s="6">
        <v>5758.15</v>
      </c>
      <c r="S930" s="6">
        <v>6679.08</v>
      </c>
      <c r="T930" s="19">
        <f t="shared" si="143"/>
        <v>-1.1773940345368938E-2</v>
      </c>
      <c r="U930" s="19">
        <f t="shared" si="144"/>
        <v>-1.2744445922575509E-2</v>
      </c>
    </row>
    <row r="931" spans="1:21">
      <c r="A931" s="4">
        <v>42073</v>
      </c>
      <c r="B931" s="5">
        <v>17.16</v>
      </c>
      <c r="C931" s="5">
        <v>16.91</v>
      </c>
      <c r="D931" s="5">
        <v>8838.1</v>
      </c>
      <c r="E931" s="5">
        <v>9924.65</v>
      </c>
      <c r="F931" s="10">
        <f t="shared" si="139"/>
        <v>-4.1224970553592755E-3</v>
      </c>
      <c r="G931" s="10">
        <f t="shared" si="140"/>
        <v>-4.1081360963074465E-3</v>
      </c>
      <c r="H931" s="6"/>
      <c r="I931" s="5">
        <v>21.79</v>
      </c>
      <c r="J931" s="5">
        <v>21.69</v>
      </c>
      <c r="K931" s="5">
        <v>8838.1</v>
      </c>
      <c r="L931" s="5">
        <v>9924.65</v>
      </c>
      <c r="M931" s="17">
        <f t="shared" si="141"/>
        <v>-3.2169117647058432E-3</v>
      </c>
      <c r="N931" s="17">
        <f t="shared" si="142"/>
        <v>-4.1083726967870993E-3</v>
      </c>
      <c r="O931" s="6"/>
      <c r="P931" s="6">
        <v>12.56</v>
      </c>
      <c r="Q931" s="6">
        <v>12.52</v>
      </c>
      <c r="R931" s="6">
        <v>5729.2</v>
      </c>
      <c r="S931" s="6">
        <v>6645.45</v>
      </c>
      <c r="T931" s="19">
        <f t="shared" si="143"/>
        <v>-5.5599682287530428E-3</v>
      </c>
      <c r="U931" s="19">
        <f t="shared" si="144"/>
        <v>-5.035124597998597E-3</v>
      </c>
    </row>
    <row r="932" spans="1:21">
      <c r="A932" s="4">
        <v>42074</v>
      </c>
      <c r="B932" s="5">
        <v>17.079999999999998</v>
      </c>
      <c r="C932" s="5">
        <v>16.829999999999998</v>
      </c>
      <c r="D932" s="5">
        <v>8822.8799999999992</v>
      </c>
      <c r="E932" s="5">
        <v>9907.56</v>
      </c>
      <c r="F932" s="10">
        <f t="shared" si="139"/>
        <v>-4.7309284447073496E-3</v>
      </c>
      <c r="G932" s="10">
        <f t="shared" si="140"/>
        <v>-1.7219750822446978E-3</v>
      </c>
      <c r="H932" s="6"/>
      <c r="I932" s="5">
        <v>21.71</v>
      </c>
      <c r="J932" s="5">
        <v>21.6</v>
      </c>
      <c r="K932" s="5">
        <v>8822.8799999999992</v>
      </c>
      <c r="L932" s="5">
        <v>9907.56</v>
      </c>
      <c r="M932" s="17">
        <f t="shared" si="141"/>
        <v>-4.1493775933609811E-3</v>
      </c>
      <c r="N932" s="17">
        <f t="shared" si="142"/>
        <v>-1.7220895893914623E-3</v>
      </c>
      <c r="O932" s="6"/>
      <c r="P932" s="6">
        <v>12.52</v>
      </c>
      <c r="Q932" s="6">
        <v>12.49</v>
      </c>
      <c r="R932" s="6">
        <v>5703</v>
      </c>
      <c r="S932" s="6">
        <v>6615.07</v>
      </c>
      <c r="T932" s="19">
        <f t="shared" si="143"/>
        <v>-2.3961661341852514E-3</v>
      </c>
      <c r="U932" s="19">
        <f t="shared" si="144"/>
        <v>-4.5715489545478105E-3</v>
      </c>
    </row>
    <row r="933" spans="1:21">
      <c r="A933" s="4">
        <v>42075</v>
      </c>
      <c r="B933" s="5">
        <v>17.22</v>
      </c>
      <c r="C933" s="5">
        <v>16.97</v>
      </c>
      <c r="D933" s="5">
        <v>8908.23</v>
      </c>
      <c r="E933" s="5">
        <v>10003.9</v>
      </c>
      <c r="F933" s="10">
        <f t="shared" si="139"/>
        <v>8.3184789067143328E-3</v>
      </c>
      <c r="G933" s="10">
        <f t="shared" si="140"/>
        <v>9.7238876171328315E-3</v>
      </c>
      <c r="H933" s="6"/>
      <c r="I933" s="5">
        <v>21.89</v>
      </c>
      <c r="J933" s="5">
        <v>21.79</v>
      </c>
      <c r="K933" s="5">
        <v>8908.23</v>
      </c>
      <c r="L933" s="5">
        <v>10003.9</v>
      </c>
      <c r="M933" s="17">
        <f t="shared" si="141"/>
        <v>8.796296296296191E-3</v>
      </c>
      <c r="N933" s="17">
        <f t="shared" si="142"/>
        <v>9.6737119852021713E-3</v>
      </c>
      <c r="O933" s="6"/>
      <c r="P933" s="6">
        <v>12.66</v>
      </c>
      <c r="Q933" s="6">
        <v>12.62</v>
      </c>
      <c r="R933" s="6">
        <v>5793.85</v>
      </c>
      <c r="S933" s="6">
        <v>6720.47</v>
      </c>
      <c r="T933" s="19">
        <f t="shared" si="143"/>
        <v>1.040832666132907E-2</v>
      </c>
      <c r="U933" s="19">
        <f t="shared" si="144"/>
        <v>1.5933315898395639E-2</v>
      </c>
    </row>
    <row r="934" spans="1:21">
      <c r="A934" s="4">
        <v>42076</v>
      </c>
      <c r="B934" s="5">
        <v>16.93</v>
      </c>
      <c r="C934" s="5">
        <v>16.690000000000001</v>
      </c>
      <c r="D934" s="5">
        <v>8770.11</v>
      </c>
      <c r="E934" s="5">
        <v>9848.7999999999993</v>
      </c>
      <c r="F934" s="10">
        <f t="shared" si="139"/>
        <v>-1.6499705362404082E-2</v>
      </c>
      <c r="G934" s="10">
        <f t="shared" si="140"/>
        <v>-1.5503953458151365E-2</v>
      </c>
      <c r="H934" s="6"/>
      <c r="I934" s="5">
        <v>21.5</v>
      </c>
      <c r="J934" s="5">
        <v>21.4</v>
      </c>
      <c r="K934" s="5">
        <v>8770.11</v>
      </c>
      <c r="L934" s="5">
        <v>9848.7999999999993</v>
      </c>
      <c r="M934" s="17">
        <f t="shared" si="141"/>
        <v>-1.7898118402937202E-2</v>
      </c>
      <c r="N934" s="17">
        <f t="shared" si="142"/>
        <v>-1.5504763572561475E-2</v>
      </c>
      <c r="O934" s="6"/>
      <c r="P934" s="6">
        <v>12.5</v>
      </c>
      <c r="Q934" s="6">
        <v>12.47</v>
      </c>
      <c r="R934" s="6">
        <v>5690.35</v>
      </c>
      <c r="S934" s="6">
        <v>6600.39</v>
      </c>
      <c r="T934" s="19">
        <f t="shared" si="143"/>
        <v>-1.1885895404120328E-2</v>
      </c>
      <c r="U934" s="19">
        <f t="shared" si="144"/>
        <v>-1.7867797936751417E-2</v>
      </c>
    </row>
    <row r="935" spans="1:21">
      <c r="A935" s="4">
        <v>42079</v>
      </c>
      <c r="B935" s="5">
        <v>16.91</v>
      </c>
      <c r="C935" s="5">
        <v>16.66</v>
      </c>
      <c r="D935" s="5">
        <v>8751.42</v>
      </c>
      <c r="E935" s="5">
        <v>9827.81</v>
      </c>
      <c r="F935" s="10">
        <f t="shared" si="139"/>
        <v>-1.7974835230677444E-3</v>
      </c>
      <c r="G935" s="10">
        <f t="shared" si="140"/>
        <v>-2.1312241085208461E-3</v>
      </c>
      <c r="H935" s="6"/>
      <c r="I935" s="5">
        <v>21.48</v>
      </c>
      <c r="J935" s="5">
        <v>21.37</v>
      </c>
      <c r="K935" s="5">
        <v>8751.42</v>
      </c>
      <c r="L935" s="5">
        <v>9827.81</v>
      </c>
      <c r="M935" s="17">
        <f t="shared" si="141"/>
        <v>-1.4018691588784105E-3</v>
      </c>
      <c r="N935" s="17">
        <f t="shared" si="142"/>
        <v>-2.1311021184455825E-3</v>
      </c>
      <c r="O935" s="6"/>
      <c r="P935" s="6">
        <v>12.44</v>
      </c>
      <c r="Q935" s="6">
        <v>12.4</v>
      </c>
      <c r="R935" s="6">
        <v>5641</v>
      </c>
      <c r="S935" s="6">
        <v>6543.18</v>
      </c>
      <c r="T935" s="19">
        <f t="shared" si="143"/>
        <v>-5.6134723336006553E-3</v>
      </c>
      <c r="U935" s="19">
        <f t="shared" si="144"/>
        <v>-8.667669637703268E-3</v>
      </c>
    </row>
    <row r="936" spans="1:21">
      <c r="A936" s="4">
        <v>42080</v>
      </c>
      <c r="B936" s="5">
        <v>17.100000000000001</v>
      </c>
      <c r="C936" s="5">
        <v>16.86</v>
      </c>
      <c r="D936" s="5">
        <v>8845.0499999999993</v>
      </c>
      <c r="E936" s="5">
        <v>9932.9500000000007</v>
      </c>
      <c r="F936" s="10">
        <f t="shared" si="139"/>
        <v>1.200480192076836E-2</v>
      </c>
      <c r="G936" s="10">
        <f t="shared" si="140"/>
        <v>1.0698212521406125E-2</v>
      </c>
      <c r="H936" s="6"/>
      <c r="I936" s="5">
        <v>21.7</v>
      </c>
      <c r="J936" s="5">
        <v>21.59</v>
      </c>
      <c r="K936" s="5">
        <v>8845.0499999999993</v>
      </c>
      <c r="L936" s="5">
        <v>9932.9500000000007</v>
      </c>
      <c r="M936" s="17">
        <f t="shared" si="141"/>
        <v>1.0294805802526952E-2</v>
      </c>
      <c r="N936" s="17">
        <f t="shared" si="142"/>
        <v>1.0698835160465325E-2</v>
      </c>
      <c r="O936" s="6"/>
      <c r="P936" s="6">
        <v>12.56</v>
      </c>
      <c r="Q936" s="6">
        <v>12.53</v>
      </c>
      <c r="R936" s="6">
        <v>5684.75</v>
      </c>
      <c r="S936" s="6">
        <v>6593.89</v>
      </c>
      <c r="T936" s="19">
        <f t="shared" si="143"/>
        <v>1.0483870967741948E-2</v>
      </c>
      <c r="U936" s="19">
        <f t="shared" si="144"/>
        <v>7.7500542549646667E-3</v>
      </c>
    </row>
    <row r="937" spans="1:21">
      <c r="A937" s="4">
        <v>42081</v>
      </c>
      <c r="B937" s="5">
        <v>17.07</v>
      </c>
      <c r="C937" s="5">
        <v>16.82</v>
      </c>
      <c r="D937" s="5">
        <v>8819.2000000000007</v>
      </c>
      <c r="E937" s="5">
        <v>9903.92</v>
      </c>
      <c r="F937" s="10">
        <f t="shared" si="139"/>
        <v>-2.3724792408066353E-3</v>
      </c>
      <c r="G937" s="10">
        <f t="shared" si="140"/>
        <v>-2.9225960062218004E-3</v>
      </c>
      <c r="H937" s="6"/>
      <c r="I937" s="5">
        <v>21.67</v>
      </c>
      <c r="J937" s="5">
        <v>21.56</v>
      </c>
      <c r="K937" s="5">
        <v>8819.2000000000007</v>
      </c>
      <c r="L937" s="5">
        <v>9903.92</v>
      </c>
      <c r="M937" s="17">
        <f t="shared" si="141"/>
        <v>-1.3895321908291569E-3</v>
      </c>
      <c r="N937" s="17">
        <f t="shared" si="142"/>
        <v>-2.9225385950332194E-3</v>
      </c>
      <c r="O937" s="6"/>
      <c r="P937" s="6">
        <v>12.6</v>
      </c>
      <c r="Q937" s="6">
        <v>12.56</v>
      </c>
      <c r="R937" s="6">
        <v>5722.8</v>
      </c>
      <c r="S937" s="6">
        <v>6638.03</v>
      </c>
      <c r="T937" s="19">
        <f t="shared" si="143"/>
        <v>2.3942537909018569E-3</v>
      </c>
      <c r="U937" s="19">
        <f t="shared" si="144"/>
        <v>6.6940758793367916E-3</v>
      </c>
    </row>
    <row r="938" spans="1:21">
      <c r="A938" s="4">
        <v>42082</v>
      </c>
      <c r="B938" s="5">
        <v>16.940000000000001</v>
      </c>
      <c r="C938" s="5">
        <v>16.7</v>
      </c>
      <c r="D938" s="5">
        <v>8764.3700000000008</v>
      </c>
      <c r="E938" s="5">
        <v>9842.35</v>
      </c>
      <c r="F938" s="10">
        <f t="shared" si="139"/>
        <v>-7.1343638525565023E-3</v>
      </c>
      <c r="G938" s="10">
        <f t="shared" si="140"/>
        <v>-6.2167303451562406E-3</v>
      </c>
      <c r="H938" s="6"/>
      <c r="I938" s="5">
        <v>21.49</v>
      </c>
      <c r="J938" s="5">
        <v>21.38</v>
      </c>
      <c r="K938" s="5">
        <v>8764.3700000000008</v>
      </c>
      <c r="L938" s="5">
        <v>9842.35</v>
      </c>
      <c r="M938" s="17">
        <f t="shared" si="141"/>
        <v>-8.3487940630797564E-3</v>
      </c>
      <c r="N938" s="17">
        <f t="shared" si="142"/>
        <v>-6.217117198838884E-3</v>
      </c>
      <c r="O938" s="6"/>
      <c r="P938" s="6">
        <v>12.51</v>
      </c>
      <c r="Q938" s="6">
        <v>12.47</v>
      </c>
      <c r="R938" s="6">
        <v>5684.3</v>
      </c>
      <c r="S938" s="6">
        <v>6593.41</v>
      </c>
      <c r="T938" s="19">
        <f t="shared" si="143"/>
        <v>-7.1656050955414274E-3</v>
      </c>
      <c r="U938" s="19">
        <f t="shared" si="144"/>
        <v>-6.7218738089462882E-3</v>
      </c>
    </row>
    <row r="939" spans="1:21">
      <c r="A939" s="4">
        <v>42083</v>
      </c>
      <c r="B939" s="5">
        <v>16.829999999999998</v>
      </c>
      <c r="C939" s="5">
        <v>16.579999999999998</v>
      </c>
      <c r="D939" s="5">
        <v>8692.24</v>
      </c>
      <c r="E939" s="5">
        <v>9761.35</v>
      </c>
      <c r="F939" s="10">
        <f t="shared" si="139"/>
        <v>-7.1856287425150489E-3</v>
      </c>
      <c r="G939" s="10">
        <f t="shared" si="140"/>
        <v>-8.2297418807499856E-3</v>
      </c>
      <c r="H939" s="6"/>
      <c r="I939" s="5">
        <v>21.33</v>
      </c>
      <c r="J939" s="5">
        <v>21.22</v>
      </c>
      <c r="K939" s="5">
        <v>8692.24</v>
      </c>
      <c r="L939" s="5">
        <v>9761.35</v>
      </c>
      <c r="M939" s="17">
        <f t="shared" si="141"/>
        <v>-7.4836295603367686E-3</v>
      </c>
      <c r="N939" s="17">
        <f t="shared" si="142"/>
        <v>-8.229912703366149E-3</v>
      </c>
      <c r="O939" s="6"/>
      <c r="P939" s="6">
        <v>12.35</v>
      </c>
      <c r="Q939" s="6">
        <v>12.32</v>
      </c>
      <c r="R939" s="6">
        <v>5531.95</v>
      </c>
      <c r="S939" s="6">
        <v>6416.66</v>
      </c>
      <c r="T939" s="19">
        <f t="shared" si="143"/>
        <v>-1.2028869286287103E-2</v>
      </c>
      <c r="U939" s="19">
        <f t="shared" si="144"/>
        <v>-2.6807069483014145E-2</v>
      </c>
    </row>
    <row r="940" spans="1:21">
      <c r="A940" s="4">
        <v>42086</v>
      </c>
      <c r="B940" s="5">
        <v>16.670000000000002</v>
      </c>
      <c r="C940" s="5">
        <v>16.43</v>
      </c>
      <c r="D940" s="5">
        <v>8658.7099999999991</v>
      </c>
      <c r="E940" s="5">
        <v>9723.7000000000007</v>
      </c>
      <c r="F940" s="10">
        <f t="shared" si="139"/>
        <v>-9.0470446320867204E-3</v>
      </c>
      <c r="G940" s="10">
        <f t="shared" si="140"/>
        <v>-3.8570484615344514E-3</v>
      </c>
      <c r="H940" s="6"/>
      <c r="I940" s="5">
        <v>21.11</v>
      </c>
      <c r="J940" s="5">
        <v>21.01</v>
      </c>
      <c r="K940" s="5">
        <v>8658.7099999999991</v>
      </c>
      <c r="L940" s="5">
        <v>9723.7000000000007</v>
      </c>
      <c r="M940" s="17">
        <f t="shared" si="141"/>
        <v>-9.896324222431585E-3</v>
      </c>
      <c r="N940" s="17">
        <f t="shared" si="142"/>
        <v>-3.8574636687437325E-3</v>
      </c>
      <c r="O940" s="6"/>
      <c r="P940" s="6">
        <v>12.17</v>
      </c>
      <c r="Q940" s="6">
        <v>12.13</v>
      </c>
      <c r="R940" s="6">
        <v>5500.6</v>
      </c>
      <c r="S940" s="6">
        <v>6380.29</v>
      </c>
      <c r="T940" s="19">
        <f t="shared" si="143"/>
        <v>-1.5422077922077837E-2</v>
      </c>
      <c r="U940" s="19">
        <f t="shared" si="144"/>
        <v>-5.6680578369432411E-3</v>
      </c>
    </row>
    <row r="941" spans="1:21">
      <c r="A941" s="4">
        <v>42087</v>
      </c>
      <c r="B941" s="5">
        <v>16.62</v>
      </c>
      <c r="C941" s="5">
        <v>16.38</v>
      </c>
      <c r="D941" s="5">
        <v>8654.49</v>
      </c>
      <c r="E941" s="5">
        <v>9721</v>
      </c>
      <c r="F941" s="10">
        <f t="shared" si="139"/>
        <v>-3.0432136335971638E-3</v>
      </c>
      <c r="G941" s="10">
        <f t="shared" si="140"/>
        <v>-2.7767207955831097E-4</v>
      </c>
      <c r="H941" s="6"/>
      <c r="I941" s="5">
        <v>21.04</v>
      </c>
      <c r="J941" s="5">
        <v>20.93</v>
      </c>
      <c r="K941" s="5">
        <v>8654.49</v>
      </c>
      <c r="L941" s="5">
        <v>9721</v>
      </c>
      <c r="M941" s="17">
        <f t="shared" si="141"/>
        <v>-3.8077106139934314E-3</v>
      </c>
      <c r="N941" s="17">
        <f t="shared" si="142"/>
        <v>-4.8737052055092267E-4</v>
      </c>
      <c r="O941" s="6"/>
      <c r="P941" s="6">
        <v>12.12</v>
      </c>
      <c r="Q941" s="6">
        <v>12.09</v>
      </c>
      <c r="R941" s="6">
        <v>5483.65</v>
      </c>
      <c r="S941" s="6">
        <v>6360.67</v>
      </c>
      <c r="T941" s="19">
        <f t="shared" si="143"/>
        <v>-3.2976092333059093E-3</v>
      </c>
      <c r="U941" s="19">
        <f t="shared" si="144"/>
        <v>-3.0750953326572628E-3</v>
      </c>
    </row>
    <row r="942" spans="1:21">
      <c r="A942" s="4">
        <v>42088</v>
      </c>
      <c r="B942" s="5">
        <v>16.510000000000002</v>
      </c>
      <c r="C942" s="5">
        <v>16.27</v>
      </c>
      <c r="D942" s="5">
        <v>8636.4599999999991</v>
      </c>
      <c r="E942" s="5">
        <v>9701.64</v>
      </c>
      <c r="F942" s="10">
        <f t="shared" si="139"/>
        <v>-6.7155067155066916E-3</v>
      </c>
      <c r="G942" s="10">
        <f t="shared" si="140"/>
        <v>-1.9915646538422038E-3</v>
      </c>
      <c r="H942" s="6"/>
      <c r="I942" s="5">
        <v>20.93</v>
      </c>
      <c r="J942" s="5">
        <v>20.82</v>
      </c>
      <c r="K942" s="5">
        <v>8636.4599999999991</v>
      </c>
      <c r="L942" s="5">
        <v>9701.64</v>
      </c>
      <c r="M942" s="17">
        <f t="shared" si="141"/>
        <v>-5.2556139512660582E-3</v>
      </c>
      <c r="N942" s="17">
        <f t="shared" si="142"/>
        <v>-2.0833116682785757E-3</v>
      </c>
      <c r="O942" s="6"/>
      <c r="P942" s="6">
        <v>12.04</v>
      </c>
      <c r="Q942" s="6">
        <v>12</v>
      </c>
      <c r="R942" s="6">
        <v>5451</v>
      </c>
      <c r="S942" s="6">
        <v>6322.81</v>
      </c>
      <c r="T942" s="19">
        <f t="shared" si="143"/>
        <v>-7.4441687344912744E-3</v>
      </c>
      <c r="U942" s="19">
        <f t="shared" si="144"/>
        <v>-5.9522031484103843E-3</v>
      </c>
    </row>
    <row r="943" spans="1:21">
      <c r="A943" s="4">
        <v>42089</v>
      </c>
      <c r="B943" s="5">
        <v>16.22</v>
      </c>
      <c r="C943" s="5">
        <v>15.98</v>
      </c>
      <c r="D943" s="5">
        <v>8467.18</v>
      </c>
      <c r="E943" s="5">
        <v>9511.49</v>
      </c>
      <c r="F943" s="10">
        <f t="shared" si="139"/>
        <v>-1.782421634910869E-2</v>
      </c>
      <c r="G943" s="10">
        <f t="shared" si="140"/>
        <v>-1.9599779006435947E-2</v>
      </c>
      <c r="H943" s="6"/>
      <c r="I943" s="5">
        <v>20.57</v>
      </c>
      <c r="J943" s="5">
        <v>20.46</v>
      </c>
      <c r="K943" s="5">
        <v>8467.18</v>
      </c>
      <c r="L943" s="5">
        <v>9511.49</v>
      </c>
      <c r="M943" s="17">
        <f t="shared" si="141"/>
        <v>-1.729106628242072E-2</v>
      </c>
      <c r="N943" s="17">
        <f t="shared" si="142"/>
        <v>-1.9600623403570272E-2</v>
      </c>
      <c r="O943" s="6"/>
      <c r="P943" s="6">
        <v>11.91</v>
      </c>
      <c r="Q943" s="6">
        <v>11.87</v>
      </c>
      <c r="R943" s="6">
        <v>5398.6</v>
      </c>
      <c r="S943" s="6">
        <v>6262.01</v>
      </c>
      <c r="T943" s="19">
        <f t="shared" si="143"/>
        <v>-1.0833333333333361E-2</v>
      </c>
      <c r="U943" s="19">
        <f t="shared" si="144"/>
        <v>-9.6159777061148866E-3</v>
      </c>
    </row>
    <row r="944" spans="1:21">
      <c r="A944" s="4">
        <v>42090</v>
      </c>
      <c r="B944" s="5">
        <v>16.34</v>
      </c>
      <c r="C944" s="5">
        <v>16.100000000000001</v>
      </c>
      <c r="D944" s="5">
        <v>8457.5300000000007</v>
      </c>
      <c r="E944" s="5">
        <v>9500.65</v>
      </c>
      <c r="F944" s="10">
        <f t="shared" si="139"/>
        <v>7.509386733416834E-3</v>
      </c>
      <c r="G944" s="10">
        <f t="shared" si="140"/>
        <v>-1.139674225594578E-3</v>
      </c>
      <c r="H944" s="6"/>
      <c r="I944" s="5">
        <v>20.69</v>
      </c>
      <c r="J944" s="5">
        <v>20.58</v>
      </c>
      <c r="K944" s="5">
        <v>8457.5300000000007</v>
      </c>
      <c r="L944" s="5">
        <v>9500.65</v>
      </c>
      <c r="M944" s="17">
        <f t="shared" si="141"/>
        <v>5.8651026392959604E-3</v>
      </c>
      <c r="N944" s="17">
        <f t="shared" si="142"/>
        <v>-1.1396946799288044E-3</v>
      </c>
      <c r="O944" s="6"/>
      <c r="P944" s="6">
        <v>11.99</v>
      </c>
      <c r="Q944" s="6">
        <v>11.96</v>
      </c>
      <c r="R944" s="6">
        <v>5414.75</v>
      </c>
      <c r="S944" s="6">
        <v>6280.74</v>
      </c>
      <c r="T944" s="19">
        <f t="shared" si="143"/>
        <v>7.5821398483573166E-3</v>
      </c>
      <c r="U944" s="19">
        <f t="shared" si="144"/>
        <v>2.9910523937202171E-3</v>
      </c>
    </row>
    <row r="945" spans="1:21">
      <c r="A945" s="4">
        <v>42093</v>
      </c>
      <c r="B945" s="5">
        <v>16.63</v>
      </c>
      <c r="C945" s="5">
        <v>16.39</v>
      </c>
      <c r="D945" s="5">
        <v>8610.32</v>
      </c>
      <c r="E945" s="5">
        <v>9672.2800000000007</v>
      </c>
      <c r="F945" s="10">
        <f t="shared" si="139"/>
        <v>1.801242236024847E-2</v>
      </c>
      <c r="G945" s="10">
        <f t="shared" si="140"/>
        <v>1.8065079757700886E-2</v>
      </c>
      <c r="H945" s="6"/>
      <c r="I945" s="5">
        <v>21.07</v>
      </c>
      <c r="J945" s="5">
        <v>20.96</v>
      </c>
      <c r="K945" s="5">
        <v>8610.32</v>
      </c>
      <c r="L945" s="5">
        <v>9672.2800000000007</v>
      </c>
      <c r="M945" s="17">
        <f t="shared" si="141"/>
        <v>1.846452866861048E-2</v>
      </c>
      <c r="N945" s="17">
        <f t="shared" si="142"/>
        <v>1.8065558147591476E-2</v>
      </c>
      <c r="O945" s="6"/>
      <c r="P945" s="6">
        <v>12.29</v>
      </c>
      <c r="Q945" s="6">
        <v>12.25</v>
      </c>
      <c r="R945" s="6">
        <v>5584</v>
      </c>
      <c r="S945" s="6">
        <v>6479.24</v>
      </c>
      <c r="T945" s="19">
        <f t="shared" si="143"/>
        <v>2.4247491638795804E-2</v>
      </c>
      <c r="U945" s="19">
        <f t="shared" si="144"/>
        <v>3.1604556151026753E-2</v>
      </c>
    </row>
    <row r="946" spans="1:21">
      <c r="A946" s="4">
        <v>42094</v>
      </c>
      <c r="B946" s="5">
        <v>16.61</v>
      </c>
      <c r="C946" s="5">
        <v>16.36</v>
      </c>
      <c r="D946" s="5">
        <v>8606.6</v>
      </c>
      <c r="E946" s="5">
        <v>9668.1</v>
      </c>
      <c r="F946" s="10">
        <f t="shared" si="139"/>
        <v>-1.8303843807200293E-3</v>
      </c>
      <c r="G946" s="10">
        <f t="shared" si="140"/>
        <v>-4.3216284061253774E-4</v>
      </c>
      <c r="H946" s="6"/>
      <c r="I946" s="5">
        <v>21.03</v>
      </c>
      <c r="J946" s="5">
        <v>20.92</v>
      </c>
      <c r="K946" s="5">
        <v>8606.6</v>
      </c>
      <c r="L946" s="5">
        <v>9668.1</v>
      </c>
      <c r="M946" s="17">
        <f t="shared" si="141"/>
        <v>-1.9083969465648609E-3</v>
      </c>
      <c r="N946" s="17">
        <f t="shared" si="142"/>
        <v>-4.3203969190452884E-4</v>
      </c>
      <c r="O946" s="6"/>
      <c r="P946" s="6">
        <v>12.3</v>
      </c>
      <c r="Q946" s="6">
        <v>12.26</v>
      </c>
      <c r="R946" s="6">
        <v>5623.3</v>
      </c>
      <c r="S946" s="6">
        <v>6524.85</v>
      </c>
      <c r="T946" s="19">
        <f t="shared" si="143"/>
        <v>8.1632653061225469E-4</v>
      </c>
      <c r="U946" s="19">
        <f t="shared" si="144"/>
        <v>7.0394058562424089E-3</v>
      </c>
    </row>
    <row r="947" spans="1:21">
      <c r="A947" s="4">
        <v>42095</v>
      </c>
      <c r="B947" s="5">
        <v>16.82</v>
      </c>
      <c r="C947" s="5">
        <v>16.57</v>
      </c>
      <c r="D947" s="5">
        <v>8705.6299999999992</v>
      </c>
      <c r="E947" s="5">
        <v>9779.35</v>
      </c>
      <c r="F947" s="10">
        <f t="shared" si="139"/>
        <v>1.2836185819070867E-2</v>
      </c>
      <c r="G947" s="10">
        <f t="shared" si="140"/>
        <v>1.150691449198904E-2</v>
      </c>
      <c r="H947" s="6"/>
      <c r="I947" s="5">
        <v>21.29</v>
      </c>
      <c r="J947" s="5">
        <v>21.18</v>
      </c>
      <c r="K947" s="5">
        <v>8705.6299999999992</v>
      </c>
      <c r="L947" s="5">
        <v>9779.35</v>
      </c>
      <c r="M947" s="17">
        <f t="shared" si="141"/>
        <v>1.2428298279158589E-2</v>
      </c>
      <c r="N947" s="17">
        <f t="shared" si="142"/>
        <v>1.1506285873631672E-2</v>
      </c>
      <c r="O947" s="6"/>
      <c r="P947" s="6">
        <v>12.55</v>
      </c>
      <c r="Q947" s="6">
        <v>12.51</v>
      </c>
      <c r="R947" s="6">
        <v>5716.3</v>
      </c>
      <c r="S947" s="6">
        <v>6632.77</v>
      </c>
      <c r="T947" s="19">
        <f t="shared" si="143"/>
        <v>2.0391517128874437E-2</v>
      </c>
      <c r="U947" s="19">
        <f t="shared" si="144"/>
        <v>1.6539843827827472E-2</v>
      </c>
    </row>
    <row r="948" spans="1:21">
      <c r="A948" s="4">
        <v>42100</v>
      </c>
      <c r="B948" s="5">
        <v>16.98</v>
      </c>
      <c r="C948" s="5">
        <v>16.73</v>
      </c>
      <c r="D948" s="5">
        <v>8784.48</v>
      </c>
      <c r="E948" s="5">
        <v>9867.92</v>
      </c>
      <c r="F948" s="10">
        <f t="shared" si="139"/>
        <v>9.6560048280023292E-3</v>
      </c>
      <c r="G948" s="10">
        <f t="shared" si="140"/>
        <v>9.0568391559766592E-3</v>
      </c>
      <c r="H948" s="6"/>
      <c r="I948" s="5">
        <v>21.49</v>
      </c>
      <c r="J948" s="5">
        <v>21.37</v>
      </c>
      <c r="K948" s="5">
        <v>8784.48</v>
      </c>
      <c r="L948" s="5">
        <v>9867.92</v>
      </c>
      <c r="M948" s="17">
        <f t="shared" si="141"/>
        <v>8.9707271010388556E-3</v>
      </c>
      <c r="N948" s="17">
        <f t="shared" si="142"/>
        <v>9.0573571355547777E-3</v>
      </c>
      <c r="O948" s="6"/>
      <c r="P948" s="6">
        <v>12.67</v>
      </c>
      <c r="Q948" s="6">
        <v>12.63</v>
      </c>
      <c r="R948" s="6">
        <v>5828.5</v>
      </c>
      <c r="S948" s="6">
        <v>6762.93</v>
      </c>
      <c r="T948" s="19">
        <f t="shared" si="143"/>
        <v>9.5923261390888914E-3</v>
      </c>
      <c r="U948" s="19">
        <f t="shared" si="144"/>
        <v>1.9623777094637695E-2</v>
      </c>
    </row>
    <row r="949" spans="1:21">
      <c r="A949" s="4">
        <v>42101</v>
      </c>
      <c r="B949" s="5">
        <v>16.98</v>
      </c>
      <c r="C949" s="5">
        <v>16.72</v>
      </c>
      <c r="D949" s="5">
        <v>8803.4500000000007</v>
      </c>
      <c r="E949" s="5">
        <v>9889.23</v>
      </c>
      <c r="F949" s="10">
        <f t="shared" si="139"/>
        <v>-5.9772863120155506E-4</v>
      </c>
      <c r="G949" s="10">
        <f t="shared" si="140"/>
        <v>2.1595229795132731E-3</v>
      </c>
      <c r="H949" s="6"/>
      <c r="I949" s="5">
        <v>21.5</v>
      </c>
      <c r="J949" s="5">
        <v>21.38</v>
      </c>
      <c r="K949" s="5">
        <v>8803.4500000000007</v>
      </c>
      <c r="L949" s="5">
        <v>9889.23</v>
      </c>
      <c r="M949" s="17">
        <f t="shared" si="141"/>
        <v>4.6794571829655851E-4</v>
      </c>
      <c r="N949" s="17">
        <f t="shared" si="142"/>
        <v>2.1594903739323712E-3</v>
      </c>
      <c r="O949" s="6"/>
      <c r="P949" s="6">
        <v>12.74</v>
      </c>
      <c r="Q949" s="6">
        <v>12.7</v>
      </c>
      <c r="R949" s="6">
        <v>5903.75</v>
      </c>
      <c r="S949" s="6">
        <v>6850.25</v>
      </c>
      <c r="T949" s="19">
        <f t="shared" si="143"/>
        <v>5.542359461599311E-3</v>
      </c>
      <c r="U949" s="19">
        <f t="shared" si="144"/>
        <v>1.2911563479142796E-2</v>
      </c>
    </row>
    <row r="950" spans="1:21">
      <c r="A950" s="4">
        <v>42102</v>
      </c>
      <c r="B950" s="5">
        <v>17</v>
      </c>
      <c r="C950" s="5">
        <v>16.739999999999998</v>
      </c>
      <c r="D950" s="5">
        <v>8861.58</v>
      </c>
      <c r="E950" s="5">
        <v>9954.68</v>
      </c>
      <c r="F950" s="10">
        <f t="shared" si="139"/>
        <v>1.1961722488038617E-3</v>
      </c>
      <c r="G950" s="10">
        <f t="shared" si="140"/>
        <v>6.6183110312936222E-3</v>
      </c>
      <c r="H950" s="6"/>
      <c r="I950" s="5">
        <v>21.64</v>
      </c>
      <c r="J950" s="5">
        <v>21.52</v>
      </c>
      <c r="K950" s="5">
        <v>8861.58</v>
      </c>
      <c r="L950" s="5">
        <v>9954.68</v>
      </c>
      <c r="M950" s="17">
        <f t="shared" si="141"/>
        <v>6.5481758652947697E-3</v>
      </c>
      <c r="N950" s="17">
        <f t="shared" si="142"/>
        <v>6.6030931055438558E-3</v>
      </c>
      <c r="O950" s="6"/>
      <c r="P950" s="6">
        <v>12.84</v>
      </c>
      <c r="Q950" s="6">
        <v>12.8</v>
      </c>
      <c r="R950" s="6">
        <v>5965.8</v>
      </c>
      <c r="S950" s="6">
        <v>6922.24</v>
      </c>
      <c r="T950" s="19">
        <f t="shared" si="143"/>
        <v>7.8740157480317041E-3</v>
      </c>
      <c r="U950" s="19">
        <f t="shared" si="144"/>
        <v>1.0509105507098271E-2</v>
      </c>
    </row>
    <row r="951" spans="1:21">
      <c r="A951" s="4">
        <v>42103</v>
      </c>
      <c r="B951" s="5">
        <v>17.11</v>
      </c>
      <c r="C951" s="5">
        <v>16.850000000000001</v>
      </c>
      <c r="D951" s="5">
        <v>8913.4</v>
      </c>
      <c r="E951" s="5">
        <v>10012.9</v>
      </c>
      <c r="F951" s="10">
        <f t="shared" si="139"/>
        <v>6.5710872162487721E-3</v>
      </c>
      <c r="G951" s="10">
        <f t="shared" si="140"/>
        <v>5.8485054265933201E-3</v>
      </c>
      <c r="H951" s="6"/>
      <c r="I951" s="5">
        <v>21.73</v>
      </c>
      <c r="J951" s="5">
        <v>21.62</v>
      </c>
      <c r="K951" s="5">
        <v>8913.4</v>
      </c>
      <c r="L951" s="5">
        <v>10012.9</v>
      </c>
      <c r="M951" s="17">
        <f t="shared" si="141"/>
        <v>4.646840148698983E-3</v>
      </c>
      <c r="N951" s="17">
        <f t="shared" si="142"/>
        <v>5.8477156443883516E-3</v>
      </c>
      <c r="O951" s="6"/>
      <c r="P951" s="6">
        <v>12.84</v>
      </c>
      <c r="Q951" s="6">
        <v>12.8</v>
      </c>
      <c r="R951" s="6">
        <v>5976.15</v>
      </c>
      <c r="S951" s="6">
        <v>6934.3</v>
      </c>
      <c r="T951" s="19">
        <f t="shared" si="143"/>
        <v>0</v>
      </c>
      <c r="U951" s="19">
        <f t="shared" si="144"/>
        <v>1.7422106139053373E-3</v>
      </c>
    </row>
    <row r="952" spans="1:21">
      <c r="A952" s="4">
        <v>42104</v>
      </c>
      <c r="B952" s="5">
        <v>17.18</v>
      </c>
      <c r="C952" s="5">
        <v>16.93</v>
      </c>
      <c r="D952" s="5">
        <v>8925.19</v>
      </c>
      <c r="E952" s="5">
        <v>10026.129999999999</v>
      </c>
      <c r="F952" s="10">
        <f t="shared" si="139"/>
        <v>4.7477744807120636E-3</v>
      </c>
      <c r="G952" s="10">
        <f t="shared" si="140"/>
        <v>1.3212955287678074E-3</v>
      </c>
      <c r="H952" s="6"/>
      <c r="I952" s="5">
        <v>21.83</v>
      </c>
      <c r="J952" s="5">
        <v>21.72</v>
      </c>
      <c r="K952" s="5">
        <v>8925.19</v>
      </c>
      <c r="L952" s="5">
        <v>10026.129999999999</v>
      </c>
      <c r="M952" s="17">
        <f t="shared" si="141"/>
        <v>4.6253469010175685E-3</v>
      </c>
      <c r="N952" s="17">
        <f t="shared" si="142"/>
        <v>1.3227275787017767E-3</v>
      </c>
      <c r="O952" s="6"/>
      <c r="P952" s="6">
        <v>12.95</v>
      </c>
      <c r="Q952" s="6">
        <v>12.91</v>
      </c>
      <c r="R952" s="6">
        <v>6006.8</v>
      </c>
      <c r="S952" s="6">
        <v>6969.81</v>
      </c>
      <c r="T952" s="19">
        <f t="shared" si="143"/>
        <v>8.5937499999999556E-3</v>
      </c>
      <c r="U952" s="19">
        <f t="shared" si="144"/>
        <v>5.1209206408722174E-3</v>
      </c>
    </row>
    <row r="953" spans="1:21">
      <c r="A953" s="4">
        <v>42107</v>
      </c>
      <c r="B953" s="5">
        <v>17.309999999999999</v>
      </c>
      <c r="C953" s="5">
        <v>17.05</v>
      </c>
      <c r="D953" s="5">
        <v>8979.68</v>
      </c>
      <c r="E953" s="5">
        <v>10087.35</v>
      </c>
      <c r="F953" s="10">
        <f t="shared" si="139"/>
        <v>7.0880094506793334E-3</v>
      </c>
      <c r="G953" s="10">
        <f t="shared" si="140"/>
        <v>6.1060449046641541E-3</v>
      </c>
      <c r="H953" s="6"/>
      <c r="I953" s="5">
        <v>21.96</v>
      </c>
      <c r="J953" s="5">
        <v>21.84</v>
      </c>
      <c r="K953" s="5">
        <v>8979.68</v>
      </c>
      <c r="L953" s="5">
        <v>10087.35</v>
      </c>
      <c r="M953" s="17">
        <f t="shared" si="141"/>
        <v>5.5248618784531356E-3</v>
      </c>
      <c r="N953" s="17">
        <f t="shared" si="142"/>
        <v>6.1051921583741287E-3</v>
      </c>
      <c r="O953" s="6"/>
      <c r="P953" s="6">
        <v>12.97</v>
      </c>
      <c r="Q953" s="6">
        <v>12.93</v>
      </c>
      <c r="R953" s="6">
        <v>6038.9</v>
      </c>
      <c r="S953" s="6">
        <v>7007.07</v>
      </c>
      <c r="T953" s="19">
        <f t="shared" si="143"/>
        <v>1.5491866769945517E-3</v>
      </c>
      <c r="U953" s="19">
        <f t="shared" si="144"/>
        <v>5.345913303232086E-3</v>
      </c>
    </row>
    <row r="954" spans="1:21">
      <c r="A954" s="4">
        <v>42109</v>
      </c>
      <c r="B954" s="5">
        <v>17.22</v>
      </c>
      <c r="C954" s="5">
        <v>16.96</v>
      </c>
      <c r="D954" s="5">
        <v>8902.7900000000009</v>
      </c>
      <c r="E954" s="5">
        <v>10000.98</v>
      </c>
      <c r="F954" s="10">
        <f t="shared" si="139"/>
        <v>-5.278592375366542E-3</v>
      </c>
      <c r="G954" s="10">
        <f t="shared" si="140"/>
        <v>-8.5622091034811554E-3</v>
      </c>
      <c r="H954" s="6"/>
      <c r="I954" s="5">
        <v>21.79</v>
      </c>
      <c r="J954" s="5">
        <v>21.67</v>
      </c>
      <c r="K954" s="5">
        <v>8902.7900000000009</v>
      </c>
      <c r="L954" s="5">
        <v>10000.98</v>
      </c>
      <c r="M954" s="17">
        <f t="shared" si="141"/>
        <v>-7.7838827838826452E-3</v>
      </c>
      <c r="N954" s="17">
        <f t="shared" si="142"/>
        <v>-8.5626659301889507E-3</v>
      </c>
      <c r="O954" s="6"/>
      <c r="P954" s="6">
        <v>12.89</v>
      </c>
      <c r="Q954" s="6">
        <v>12.85</v>
      </c>
      <c r="R954" s="6">
        <v>6021.75</v>
      </c>
      <c r="S954" s="6">
        <v>6987.17</v>
      </c>
      <c r="T954" s="19">
        <f t="shared" si="143"/>
        <v>-6.1871616395978712E-3</v>
      </c>
      <c r="U954" s="19">
        <f t="shared" si="144"/>
        <v>-2.8399887542153168E-3</v>
      </c>
    </row>
    <row r="955" spans="1:21">
      <c r="A955" s="4">
        <v>42110</v>
      </c>
      <c r="B955" s="5">
        <v>17.149999999999999</v>
      </c>
      <c r="C955" s="5">
        <v>16.89</v>
      </c>
      <c r="D955" s="5">
        <v>8842.9</v>
      </c>
      <c r="E955" s="5">
        <v>9933.7000000000007</v>
      </c>
      <c r="F955" s="10">
        <f t="shared" si="139"/>
        <v>-4.1273584905660021E-3</v>
      </c>
      <c r="G955" s="10">
        <f t="shared" si="140"/>
        <v>-6.7273407206092095E-3</v>
      </c>
      <c r="H955" s="6"/>
      <c r="I955" s="5">
        <v>21.7</v>
      </c>
      <c r="J955" s="5">
        <v>21.58</v>
      </c>
      <c r="K955" s="5">
        <v>8842.9</v>
      </c>
      <c r="L955" s="5">
        <v>9933.7000000000007</v>
      </c>
      <c r="M955" s="17">
        <f t="shared" si="141"/>
        <v>-4.1532071988926722E-3</v>
      </c>
      <c r="N955" s="17">
        <f t="shared" si="142"/>
        <v>-6.7271046492168862E-3</v>
      </c>
      <c r="O955" s="6"/>
      <c r="P955" s="6">
        <v>12.85</v>
      </c>
      <c r="Q955" s="6">
        <v>12.8</v>
      </c>
      <c r="R955" s="6">
        <v>5952.2</v>
      </c>
      <c r="S955" s="6">
        <v>6906.51</v>
      </c>
      <c r="T955" s="19">
        <f t="shared" si="143"/>
        <v>-3.8910505836574627E-3</v>
      </c>
      <c r="U955" s="19">
        <f t="shared" si="144"/>
        <v>-1.1544015674443298E-2</v>
      </c>
    </row>
    <row r="956" spans="1:21">
      <c r="A956" s="4">
        <v>42111</v>
      </c>
      <c r="B956" s="5">
        <v>16.920000000000002</v>
      </c>
      <c r="C956" s="5">
        <v>16.670000000000002</v>
      </c>
      <c r="D956" s="5">
        <v>8744.76</v>
      </c>
      <c r="E956" s="5">
        <v>9823.4500000000007</v>
      </c>
      <c r="F956" s="10">
        <f t="shared" si="139"/>
        <v>-1.3025458851391281E-2</v>
      </c>
      <c r="G956" s="10">
        <f t="shared" si="140"/>
        <v>-1.1098583609329804E-2</v>
      </c>
      <c r="H956" s="6"/>
      <c r="I956" s="5">
        <v>21.41</v>
      </c>
      <c r="J956" s="5">
        <v>21.3</v>
      </c>
      <c r="K956" s="5">
        <v>8744.76</v>
      </c>
      <c r="L956" s="5">
        <v>9823.4500000000007</v>
      </c>
      <c r="M956" s="17">
        <f t="shared" si="141"/>
        <v>-1.2974976830398388E-2</v>
      </c>
      <c r="N956" s="17">
        <f t="shared" si="142"/>
        <v>-1.1098169152653492E-2</v>
      </c>
      <c r="O956" s="6"/>
      <c r="P956" s="6">
        <v>12.7</v>
      </c>
      <c r="Q956" s="6">
        <v>12.66</v>
      </c>
      <c r="R956" s="6">
        <v>5874</v>
      </c>
      <c r="S956" s="6">
        <v>6815.77</v>
      </c>
      <c r="T956" s="19">
        <f t="shared" si="143"/>
        <v>-1.0937500000000044E-2</v>
      </c>
      <c r="U956" s="19">
        <f t="shared" si="144"/>
        <v>-1.3138328909970465E-2</v>
      </c>
    </row>
    <row r="957" spans="1:21">
      <c r="A957" s="4">
        <v>42114</v>
      </c>
      <c r="B957" s="5">
        <v>16.66</v>
      </c>
      <c r="C957" s="5">
        <v>16.399999999999999</v>
      </c>
      <c r="D957" s="5">
        <v>8583.81</v>
      </c>
      <c r="E957" s="5">
        <v>9642.64</v>
      </c>
      <c r="F957" s="10">
        <f t="shared" si="139"/>
        <v>-1.6196760647870567E-2</v>
      </c>
      <c r="G957" s="10">
        <f t="shared" si="140"/>
        <v>-1.8405957173905474E-2</v>
      </c>
      <c r="H957" s="6"/>
      <c r="I957" s="5">
        <v>21.08</v>
      </c>
      <c r="J957" s="5">
        <v>20.97</v>
      </c>
      <c r="K957" s="5">
        <v>8583.81</v>
      </c>
      <c r="L957" s="5">
        <v>9642.64</v>
      </c>
      <c r="M957" s="17">
        <f t="shared" si="141"/>
        <v>-1.5492957746478964E-2</v>
      </c>
      <c r="N957" s="17">
        <f t="shared" si="142"/>
        <v>-1.8405307864366893E-2</v>
      </c>
      <c r="O957" s="6"/>
      <c r="P957" s="6">
        <v>12.47</v>
      </c>
      <c r="Q957" s="6">
        <v>12.42</v>
      </c>
      <c r="R957" s="6">
        <v>5734.3</v>
      </c>
      <c r="S957" s="6">
        <v>6653.66</v>
      </c>
      <c r="T957" s="19">
        <f t="shared" si="143"/>
        <v>-1.8957345971563955E-2</v>
      </c>
      <c r="U957" s="19">
        <f t="shared" si="144"/>
        <v>-2.3784546720326594E-2</v>
      </c>
    </row>
    <row r="958" spans="1:21">
      <c r="A958" s="4">
        <v>42115</v>
      </c>
      <c r="B958" s="5">
        <v>16.579999999999998</v>
      </c>
      <c r="C958" s="5">
        <v>16.32</v>
      </c>
      <c r="D958" s="5">
        <v>8517.25</v>
      </c>
      <c r="E958" s="5">
        <v>9567.8799999999992</v>
      </c>
      <c r="F958" s="10">
        <f t="shared" si="139"/>
        <v>-4.8780487804876982E-3</v>
      </c>
      <c r="G958" s="10">
        <f t="shared" si="140"/>
        <v>-7.7530634763923745E-3</v>
      </c>
      <c r="H958" s="6"/>
      <c r="I958" s="5">
        <v>21</v>
      </c>
      <c r="J958" s="5">
        <v>20.88</v>
      </c>
      <c r="K958" s="5">
        <v>8517.25</v>
      </c>
      <c r="L958" s="5">
        <v>9567.8799999999992</v>
      </c>
      <c r="M958" s="17">
        <f t="shared" si="141"/>
        <v>-4.2918454935622075E-3</v>
      </c>
      <c r="N958" s="17">
        <f t="shared" si="142"/>
        <v>-7.7541324889529584E-3</v>
      </c>
      <c r="O958" s="6"/>
      <c r="P958" s="6">
        <v>12.49</v>
      </c>
      <c r="Q958" s="6">
        <v>12.44</v>
      </c>
      <c r="R958" s="6">
        <v>5741.1</v>
      </c>
      <c r="S958" s="6">
        <v>6661.55</v>
      </c>
      <c r="T958" s="19">
        <f t="shared" si="143"/>
        <v>1.6103059581320522E-3</v>
      </c>
      <c r="U958" s="19">
        <f t="shared" si="144"/>
        <v>1.1858135221818333E-3</v>
      </c>
    </row>
    <row r="959" spans="1:21">
      <c r="A959" s="4">
        <v>42116</v>
      </c>
      <c r="B959" s="5">
        <v>16.63</v>
      </c>
      <c r="C959" s="5">
        <v>16.38</v>
      </c>
      <c r="D959" s="5">
        <v>8564.27</v>
      </c>
      <c r="E959" s="5">
        <v>9620.7000000000007</v>
      </c>
      <c r="F959" s="10">
        <f t="shared" si="139"/>
        <v>3.6764705882352811E-3</v>
      </c>
      <c r="G959" s="10">
        <f t="shared" si="140"/>
        <v>5.5205541875527064E-3</v>
      </c>
      <c r="H959" s="6"/>
      <c r="I959" s="5">
        <v>21.05</v>
      </c>
      <c r="J959" s="5">
        <v>20.94</v>
      </c>
      <c r="K959" s="5">
        <v>8564.27</v>
      </c>
      <c r="L959" s="5">
        <v>9620.7000000000007</v>
      </c>
      <c r="M959" s="17">
        <f t="shared" si="141"/>
        <v>2.8735632183909399E-3</v>
      </c>
      <c r="N959" s="17">
        <f t="shared" si="142"/>
        <v>5.5205612140070137E-3</v>
      </c>
      <c r="O959" s="6"/>
      <c r="P959" s="6">
        <v>12.5</v>
      </c>
      <c r="Q959" s="6">
        <v>12.45</v>
      </c>
      <c r="R959" s="6">
        <v>5734.05</v>
      </c>
      <c r="S959" s="6">
        <v>6653.37</v>
      </c>
      <c r="T959" s="19">
        <f t="shared" si="143"/>
        <v>8.03858520900258E-4</v>
      </c>
      <c r="U959" s="19">
        <f t="shared" si="144"/>
        <v>-1.2279424458272459E-3</v>
      </c>
    </row>
    <row r="960" spans="1:21">
      <c r="A960" s="4">
        <v>42117</v>
      </c>
      <c r="B960" s="5">
        <v>16.559999999999999</v>
      </c>
      <c r="C960" s="5">
        <v>16.3</v>
      </c>
      <c r="D960" s="5">
        <v>8535.81</v>
      </c>
      <c r="E960" s="5">
        <v>9588.73</v>
      </c>
      <c r="F960" s="10">
        <f t="shared" si="139"/>
        <v>-4.8840048840047556E-3</v>
      </c>
      <c r="G960" s="10">
        <f t="shared" si="140"/>
        <v>-3.3230430218176288E-3</v>
      </c>
      <c r="H960" s="6"/>
      <c r="I960" s="5">
        <v>20.99</v>
      </c>
      <c r="J960" s="5">
        <v>20.87</v>
      </c>
      <c r="K960" s="5">
        <v>8535.81</v>
      </c>
      <c r="L960" s="5">
        <v>9588.73</v>
      </c>
      <c r="M960" s="17">
        <f t="shared" si="141"/>
        <v>-3.3428844317097139E-3</v>
      </c>
      <c r="N960" s="17">
        <f t="shared" si="142"/>
        <v>-3.3231086829351719E-3</v>
      </c>
      <c r="O960" s="6"/>
      <c r="P960" s="6">
        <v>12.52</v>
      </c>
      <c r="Q960" s="6">
        <v>12.48</v>
      </c>
      <c r="R960" s="6">
        <v>5709.45</v>
      </c>
      <c r="S960" s="6">
        <v>6624.81</v>
      </c>
      <c r="T960" s="19">
        <f t="shared" si="143"/>
        <v>2.4096385542169418E-3</v>
      </c>
      <c r="U960" s="19">
        <f t="shared" si="144"/>
        <v>-4.2925615139395301E-3</v>
      </c>
    </row>
    <row r="961" spans="1:21">
      <c r="A961" s="4">
        <v>42118</v>
      </c>
      <c r="B961" s="5">
        <v>16.29</v>
      </c>
      <c r="C961" s="5">
        <v>16.04</v>
      </c>
      <c r="D961" s="5">
        <v>8435.9699999999993</v>
      </c>
      <c r="E961" s="5">
        <v>9477.18</v>
      </c>
      <c r="F961" s="10">
        <f t="shared" si="139"/>
        <v>-1.5950920245398903E-2</v>
      </c>
      <c r="G961" s="10">
        <f t="shared" si="140"/>
        <v>-1.163344885089046E-2</v>
      </c>
      <c r="H961" s="6"/>
      <c r="I961" s="5">
        <v>20.63</v>
      </c>
      <c r="J961" s="5">
        <v>20.52</v>
      </c>
      <c r="K961" s="5">
        <v>8435.9699999999993</v>
      </c>
      <c r="L961" s="5">
        <v>9477.18</v>
      </c>
      <c r="M961" s="17">
        <f t="shared" si="141"/>
        <v>-1.6770483948251091E-2</v>
      </c>
      <c r="N961" s="17">
        <f t="shared" si="142"/>
        <v>-1.1696605243087688E-2</v>
      </c>
      <c r="O961" s="6"/>
      <c r="P961" s="6">
        <v>12.25</v>
      </c>
      <c r="Q961" s="6">
        <v>12.2</v>
      </c>
      <c r="R961" s="6">
        <v>5527.85</v>
      </c>
      <c r="S961" s="6">
        <v>6414.11</v>
      </c>
      <c r="T961" s="19">
        <f t="shared" si="143"/>
        <v>-2.2435897435897578E-2</v>
      </c>
      <c r="U961" s="19">
        <f t="shared" si="144"/>
        <v>-3.1804685719288628E-2</v>
      </c>
    </row>
    <row r="962" spans="1:21">
      <c r="A962" s="4">
        <v>42121</v>
      </c>
      <c r="B962" s="5">
        <v>15.98</v>
      </c>
      <c r="C962" s="5">
        <v>15.73</v>
      </c>
      <c r="D962" s="5">
        <v>8331.7000000000007</v>
      </c>
      <c r="E962" s="5">
        <v>9360.0400000000009</v>
      </c>
      <c r="F962" s="10">
        <f t="shared" si="139"/>
        <v>-1.9326683291770452E-2</v>
      </c>
      <c r="G962" s="10">
        <f t="shared" si="140"/>
        <v>-1.2360216857757234E-2</v>
      </c>
      <c r="H962" s="6"/>
      <c r="I962" s="5">
        <v>20.23</v>
      </c>
      <c r="J962" s="5">
        <v>20.11</v>
      </c>
      <c r="K962" s="5">
        <v>8331.7000000000007</v>
      </c>
      <c r="L962" s="5">
        <v>9360.0400000000009</v>
      </c>
      <c r="M962" s="17">
        <f t="shared" si="141"/>
        <v>-1.9980506822612099E-2</v>
      </c>
      <c r="N962" s="17">
        <f t="shared" si="142"/>
        <v>-1.2360167236251218E-2</v>
      </c>
      <c r="O962" s="6"/>
      <c r="P962" s="6">
        <v>11.89</v>
      </c>
      <c r="Q962" s="6">
        <v>11.84</v>
      </c>
      <c r="R962" s="6">
        <v>5345.9</v>
      </c>
      <c r="S962" s="6">
        <v>6202.98</v>
      </c>
      <c r="T962" s="19">
        <f t="shared" si="143"/>
        <v>-2.9508196721311442E-2</v>
      </c>
      <c r="U962" s="19">
        <f t="shared" si="144"/>
        <v>-3.2916491921716307E-2</v>
      </c>
    </row>
    <row r="963" spans="1:21">
      <c r="A963" s="4">
        <v>42122</v>
      </c>
      <c r="B963" s="5">
        <v>16.16</v>
      </c>
      <c r="C963" s="5">
        <v>15.91</v>
      </c>
      <c r="D963" s="5">
        <v>8409.2199999999993</v>
      </c>
      <c r="E963" s="5">
        <v>9447.18</v>
      </c>
      <c r="F963" s="10">
        <f t="shared" si="139"/>
        <v>1.1443102352193257E-2</v>
      </c>
      <c r="G963" s="10">
        <f t="shared" si="140"/>
        <v>9.3097892744047339E-3</v>
      </c>
      <c r="H963" s="6"/>
      <c r="I963" s="5">
        <v>20.48</v>
      </c>
      <c r="J963" s="5">
        <v>20.37</v>
      </c>
      <c r="K963" s="5">
        <v>8409.2199999999993</v>
      </c>
      <c r="L963" s="5">
        <v>9447.18</v>
      </c>
      <c r="M963" s="17">
        <f t="shared" si="141"/>
        <v>1.2928891098955786E-2</v>
      </c>
      <c r="N963" s="17">
        <f t="shared" si="142"/>
        <v>9.3042236278308987E-3</v>
      </c>
      <c r="O963" s="6"/>
      <c r="P963" s="6">
        <v>12.09</v>
      </c>
      <c r="Q963" s="6">
        <v>12.04</v>
      </c>
      <c r="R963" s="6">
        <v>5435</v>
      </c>
      <c r="S963" s="6">
        <v>6306.37</v>
      </c>
      <c r="T963" s="19">
        <f t="shared" si="143"/>
        <v>1.6891891891891886E-2</v>
      </c>
      <c r="U963" s="19">
        <f t="shared" si="144"/>
        <v>1.6667795156521503E-2</v>
      </c>
    </row>
    <row r="964" spans="1:21">
      <c r="A964" s="4">
        <v>42123</v>
      </c>
      <c r="B964" s="5">
        <v>16.149999999999999</v>
      </c>
      <c r="C964" s="5">
        <v>15.9</v>
      </c>
      <c r="D964" s="5">
        <v>8370.31</v>
      </c>
      <c r="E964" s="5">
        <v>9403.4699999999993</v>
      </c>
      <c r="F964" s="10">
        <f t="shared" ref="F964:F1027" si="148">C964/C963-1</f>
        <v>-6.2853551225638959E-4</v>
      </c>
      <c r="G964" s="10">
        <f t="shared" ref="G964:G1027" si="149">E964/E963-1</f>
        <v>-4.6267775145599765E-3</v>
      </c>
      <c r="H964" s="6"/>
      <c r="I964" s="5">
        <v>20.53</v>
      </c>
      <c r="J964" s="5">
        <v>20.41</v>
      </c>
      <c r="K964" s="5">
        <v>8370.31</v>
      </c>
      <c r="L964" s="5">
        <v>9403.4699999999993</v>
      </c>
      <c r="M964" s="17">
        <f t="shared" ref="M964:M1027" si="150">J964/J963-1</f>
        <v>1.9636720667648433E-3</v>
      </c>
      <c r="N964" s="17">
        <f t="shared" ref="N964:N1027" si="151">K964/K963-1</f>
        <v>-4.627064103448375E-3</v>
      </c>
      <c r="O964" s="6"/>
      <c r="P964" s="6">
        <v>12.15</v>
      </c>
      <c r="Q964" s="6">
        <v>12.1</v>
      </c>
      <c r="R964" s="6">
        <v>5471.55</v>
      </c>
      <c r="S964" s="6">
        <v>6348.8</v>
      </c>
      <c r="T964" s="19">
        <f t="shared" ref="T964:T1027" si="152">Q964/Q963-1</f>
        <v>4.983388704318914E-3</v>
      </c>
      <c r="U964" s="19">
        <f t="shared" ref="U964:U1027" si="153">S964/S963-1</f>
        <v>6.7281177602964704E-3</v>
      </c>
    </row>
    <row r="965" spans="1:21">
      <c r="A965" s="4">
        <v>42124</v>
      </c>
      <c r="B965" s="5">
        <v>16.09</v>
      </c>
      <c r="C965" s="5">
        <v>15.84</v>
      </c>
      <c r="D965" s="5">
        <v>8321.56</v>
      </c>
      <c r="E965" s="5">
        <v>9348.7000000000007</v>
      </c>
      <c r="F965" s="10">
        <f t="shared" si="148"/>
        <v>-3.7735849056603765E-3</v>
      </c>
      <c r="G965" s="10">
        <f t="shared" si="149"/>
        <v>-5.8244456567627667E-3</v>
      </c>
      <c r="H965" s="6"/>
      <c r="I965" s="5">
        <v>20.45</v>
      </c>
      <c r="J965" s="5">
        <v>20.34</v>
      </c>
      <c r="K965" s="5">
        <v>8321.56</v>
      </c>
      <c r="L965" s="5">
        <v>9348.7000000000007</v>
      </c>
      <c r="M965" s="17">
        <f t="shared" si="150"/>
        <v>-3.4296913277804819E-3</v>
      </c>
      <c r="N965" s="17">
        <f t="shared" si="151"/>
        <v>-5.8241570503362317E-3</v>
      </c>
      <c r="O965" s="6"/>
      <c r="P965" s="6">
        <v>12.18</v>
      </c>
      <c r="Q965" s="6">
        <v>12.13</v>
      </c>
      <c r="R965" s="6">
        <v>5461.9</v>
      </c>
      <c r="S965" s="6">
        <v>6337.58</v>
      </c>
      <c r="T965" s="19">
        <f t="shared" si="152"/>
        <v>2.4793388429753538E-3</v>
      </c>
      <c r="U965" s="19">
        <f t="shared" si="153"/>
        <v>-1.7672631048387677E-3</v>
      </c>
    </row>
    <row r="966" spans="1:21">
      <c r="A966" s="4">
        <v>42128</v>
      </c>
      <c r="B966" s="5">
        <v>16.32</v>
      </c>
      <c r="C966" s="5">
        <v>16.07</v>
      </c>
      <c r="D966" s="5">
        <v>8470.69</v>
      </c>
      <c r="E966" s="5">
        <v>9516.24</v>
      </c>
      <c r="F966" s="10">
        <f t="shared" si="148"/>
        <v>1.4520202020201989E-2</v>
      </c>
      <c r="G966" s="10">
        <f t="shared" si="149"/>
        <v>1.7921208296340474E-2</v>
      </c>
      <c r="H966" s="6"/>
      <c r="I966" s="5">
        <v>20.72</v>
      </c>
      <c r="J966" s="5">
        <v>20.6</v>
      </c>
      <c r="K966" s="5">
        <v>8470.69</v>
      </c>
      <c r="L966" s="5">
        <v>9516.24</v>
      </c>
      <c r="M966" s="17">
        <f t="shared" si="150"/>
        <v>1.2782694198623545E-2</v>
      </c>
      <c r="N966" s="17">
        <f t="shared" si="151"/>
        <v>1.7920918673902664E-2</v>
      </c>
      <c r="O966" s="6"/>
      <c r="P966" s="6">
        <v>12.41</v>
      </c>
      <c r="Q966" s="6">
        <v>12.36</v>
      </c>
      <c r="R966" s="6">
        <v>5596.7</v>
      </c>
      <c r="S966" s="6">
        <v>6494</v>
      </c>
      <c r="T966" s="19">
        <f t="shared" si="152"/>
        <v>1.8961253091508645E-2</v>
      </c>
      <c r="U966" s="19">
        <f t="shared" si="153"/>
        <v>2.4681345245346042E-2</v>
      </c>
    </row>
    <row r="967" spans="1:21">
      <c r="A967" s="4">
        <v>42129</v>
      </c>
      <c r="B967" s="5">
        <v>16.27</v>
      </c>
      <c r="C967" s="5">
        <v>16.02</v>
      </c>
      <c r="D967" s="5">
        <v>8473.33</v>
      </c>
      <c r="E967" s="5">
        <v>9519.2900000000009</v>
      </c>
      <c r="F967" s="10">
        <f t="shared" si="148"/>
        <v>-3.1113876789048422E-3</v>
      </c>
      <c r="G967" s="10">
        <f t="shared" si="149"/>
        <v>3.205047371652725E-4</v>
      </c>
      <c r="H967" s="6"/>
      <c r="I967" s="5">
        <v>20.69</v>
      </c>
      <c r="J967" s="5">
        <v>20.57</v>
      </c>
      <c r="K967" s="5">
        <v>8473.33</v>
      </c>
      <c r="L967" s="5">
        <v>9519.2900000000009</v>
      </c>
      <c r="M967" s="17">
        <f t="shared" si="150"/>
        <v>-1.4563106796117165E-3</v>
      </c>
      <c r="N967" s="17">
        <f t="shared" si="151"/>
        <v>3.1166292238293813E-4</v>
      </c>
      <c r="O967" s="6"/>
      <c r="P967" s="6">
        <v>12.4</v>
      </c>
      <c r="Q967" s="6">
        <v>12.35</v>
      </c>
      <c r="R967" s="6">
        <v>5604.1</v>
      </c>
      <c r="S967" s="6">
        <v>6503.3</v>
      </c>
      <c r="T967" s="19">
        <f t="shared" si="152"/>
        <v>-8.0906148867310179E-4</v>
      </c>
      <c r="U967" s="19">
        <f t="shared" si="153"/>
        <v>1.4320911610716802E-3</v>
      </c>
    </row>
    <row r="968" spans="1:21">
      <c r="A968" s="4">
        <v>42130</v>
      </c>
      <c r="B968" s="5">
        <v>15.86</v>
      </c>
      <c r="C968" s="5">
        <v>15.61</v>
      </c>
      <c r="D968" s="5">
        <v>8229.73</v>
      </c>
      <c r="E968" s="5">
        <v>9245.6200000000008</v>
      </c>
      <c r="F968" s="10">
        <f t="shared" si="148"/>
        <v>-2.5593008739076217E-2</v>
      </c>
      <c r="G968" s="10">
        <f t="shared" si="149"/>
        <v>-2.874899283454968E-2</v>
      </c>
      <c r="H968" s="6"/>
      <c r="I968" s="5">
        <v>20.100000000000001</v>
      </c>
      <c r="J968" s="5">
        <v>19.98</v>
      </c>
      <c r="K968" s="5">
        <v>8229.73</v>
      </c>
      <c r="L968" s="5">
        <v>9245.6200000000008</v>
      </c>
      <c r="M968" s="17">
        <f t="shared" si="150"/>
        <v>-2.8682547399124902E-2</v>
      </c>
      <c r="N968" s="17">
        <f t="shared" si="151"/>
        <v>-2.8749027832033036E-2</v>
      </c>
      <c r="O968" s="6"/>
      <c r="P968" s="6">
        <v>12.04</v>
      </c>
      <c r="Q968" s="6">
        <v>11.99</v>
      </c>
      <c r="R968" s="6">
        <v>5404.7</v>
      </c>
      <c r="S968" s="6">
        <v>6271.91</v>
      </c>
      <c r="T968" s="19">
        <f t="shared" si="152"/>
        <v>-2.9149797570850122E-2</v>
      </c>
      <c r="U968" s="19">
        <f t="shared" si="153"/>
        <v>-3.558039764427301E-2</v>
      </c>
    </row>
    <row r="969" spans="1:21">
      <c r="A969" s="4">
        <v>42131</v>
      </c>
      <c r="B969" s="5">
        <v>15.69</v>
      </c>
      <c r="C969" s="5">
        <v>15.45</v>
      </c>
      <c r="D969" s="5">
        <v>8167.55</v>
      </c>
      <c r="E969" s="5">
        <v>9175.76</v>
      </c>
      <c r="F969" s="10">
        <f t="shared" si="148"/>
        <v>-1.0249839846252384E-2</v>
      </c>
      <c r="G969" s="10">
        <f t="shared" si="149"/>
        <v>-7.5560103054204131E-3</v>
      </c>
      <c r="H969" s="6"/>
      <c r="I969" s="5">
        <v>19.91</v>
      </c>
      <c r="J969" s="5">
        <v>19.79</v>
      </c>
      <c r="K969" s="5">
        <v>8167.55</v>
      </c>
      <c r="L969" s="5">
        <v>9175.76</v>
      </c>
      <c r="M969" s="17">
        <f t="shared" si="150"/>
        <v>-9.5095095095095727E-3</v>
      </c>
      <c r="N969" s="17">
        <f t="shared" si="151"/>
        <v>-7.5555334136112595E-3</v>
      </c>
      <c r="O969" s="6"/>
      <c r="P969" s="6">
        <v>11.89</v>
      </c>
      <c r="Q969" s="6">
        <v>11.84</v>
      </c>
      <c r="R969" s="6">
        <v>5295.45</v>
      </c>
      <c r="S969" s="6">
        <v>6145.13</v>
      </c>
      <c r="T969" s="19">
        <f t="shared" si="152"/>
        <v>-1.2510425354462118E-2</v>
      </c>
      <c r="U969" s="19">
        <f t="shared" si="153"/>
        <v>-2.0213938018880939E-2</v>
      </c>
    </row>
    <row r="970" spans="1:21">
      <c r="A970" s="4">
        <v>42132</v>
      </c>
      <c r="B970" s="5">
        <v>15.95</v>
      </c>
      <c r="C970" s="5">
        <v>15.7</v>
      </c>
      <c r="D970" s="5">
        <v>8308.68</v>
      </c>
      <c r="E970" s="5">
        <v>9338.94</v>
      </c>
      <c r="F970" s="10">
        <f t="shared" si="148"/>
        <v>1.6181229773462702E-2</v>
      </c>
      <c r="G970" s="10">
        <f t="shared" si="149"/>
        <v>1.7783813002955728E-2</v>
      </c>
      <c r="H970" s="6"/>
      <c r="I970" s="5">
        <v>20.239999999999998</v>
      </c>
      <c r="J970" s="5">
        <v>20.12</v>
      </c>
      <c r="K970" s="5">
        <v>8308.68</v>
      </c>
      <c r="L970" s="5">
        <v>9338.94</v>
      </c>
      <c r="M970" s="17">
        <f t="shared" si="150"/>
        <v>1.6675088428499407E-2</v>
      </c>
      <c r="N970" s="17">
        <f t="shared" si="151"/>
        <v>1.7279355498282856E-2</v>
      </c>
      <c r="O970" s="6"/>
      <c r="P970" s="6">
        <v>12.07</v>
      </c>
      <c r="Q970" s="6">
        <v>12.02</v>
      </c>
      <c r="R970" s="6">
        <v>5400.4</v>
      </c>
      <c r="S970" s="6">
        <v>6266.89</v>
      </c>
      <c r="T970" s="19">
        <f t="shared" si="152"/>
        <v>1.5202702702702631E-2</v>
      </c>
      <c r="U970" s="19">
        <f t="shared" si="153"/>
        <v>1.9814064145103449E-2</v>
      </c>
    </row>
    <row r="971" spans="1:21">
      <c r="A971" s="4">
        <v>42135</v>
      </c>
      <c r="B971" s="5">
        <v>16.149999999999999</v>
      </c>
      <c r="C971" s="5">
        <v>15.9</v>
      </c>
      <c r="D971" s="5">
        <v>8442.52</v>
      </c>
      <c r="E971" s="5">
        <v>9489.3700000000008</v>
      </c>
      <c r="F971" s="10">
        <f t="shared" si="148"/>
        <v>1.2738853503184711E-2</v>
      </c>
      <c r="G971" s="10">
        <f t="shared" si="149"/>
        <v>1.6107823800131538E-2</v>
      </c>
      <c r="H971" s="6"/>
      <c r="I971" s="5">
        <v>20.54</v>
      </c>
      <c r="J971" s="5">
        <v>20.41</v>
      </c>
      <c r="K971" s="5">
        <v>8442.52</v>
      </c>
      <c r="L971" s="5">
        <v>9489.3700000000008</v>
      </c>
      <c r="M971" s="17">
        <f t="shared" si="150"/>
        <v>1.4413518886679855E-2</v>
      </c>
      <c r="N971" s="17">
        <f t="shared" si="151"/>
        <v>1.6108455254023601E-2</v>
      </c>
      <c r="O971" s="6"/>
      <c r="P971" s="6">
        <v>12.24</v>
      </c>
      <c r="Q971" s="6">
        <v>12.19</v>
      </c>
      <c r="R971" s="6">
        <v>5453.2</v>
      </c>
      <c r="S971" s="6">
        <v>6328.18</v>
      </c>
      <c r="T971" s="19">
        <f t="shared" si="152"/>
        <v>1.4143094841930104E-2</v>
      </c>
      <c r="U971" s="19">
        <f t="shared" si="153"/>
        <v>9.7799706074304105E-3</v>
      </c>
    </row>
    <row r="972" spans="1:21">
      <c r="A972" s="4">
        <v>42136</v>
      </c>
      <c r="B972" s="5">
        <v>15.83</v>
      </c>
      <c r="C972" s="5">
        <v>15.58</v>
      </c>
      <c r="D972" s="5">
        <v>8244.0499999999993</v>
      </c>
      <c r="E972" s="5">
        <v>9266.4599999999991</v>
      </c>
      <c r="F972" s="10">
        <f t="shared" si="148"/>
        <v>-2.0125786163522008E-2</v>
      </c>
      <c r="G972" s="10">
        <f t="shared" si="149"/>
        <v>-2.3490495154051549E-2</v>
      </c>
      <c r="H972" s="6"/>
      <c r="I972" s="5">
        <v>20.12</v>
      </c>
      <c r="J972" s="5">
        <v>20</v>
      </c>
      <c r="K972" s="5">
        <v>8244.0499999999993</v>
      </c>
      <c r="L972" s="5">
        <v>9266.4599999999991</v>
      </c>
      <c r="M972" s="17">
        <f t="shared" si="150"/>
        <v>-2.0088192062714394E-2</v>
      </c>
      <c r="N972" s="17">
        <f t="shared" si="151"/>
        <v>-2.3508383752718465E-2</v>
      </c>
      <c r="O972" s="6"/>
      <c r="P972" s="6">
        <v>12.03</v>
      </c>
      <c r="Q972" s="6">
        <v>11.98</v>
      </c>
      <c r="R972" s="6">
        <v>5315.65</v>
      </c>
      <c r="S972" s="6">
        <v>6168.53</v>
      </c>
      <c r="T972" s="19">
        <f t="shared" si="152"/>
        <v>-1.722723543888427E-2</v>
      </c>
      <c r="U972" s="19">
        <f t="shared" si="153"/>
        <v>-2.5228422706054632E-2</v>
      </c>
    </row>
    <row r="973" spans="1:21">
      <c r="A973" s="4">
        <v>42137</v>
      </c>
      <c r="B973" s="5">
        <v>16.03</v>
      </c>
      <c r="C973" s="5">
        <v>15.78</v>
      </c>
      <c r="D973" s="5">
        <v>8360.75</v>
      </c>
      <c r="E973" s="5">
        <v>9397.64</v>
      </c>
      <c r="F973" s="10">
        <f t="shared" si="148"/>
        <v>1.283697047496779E-2</v>
      </c>
      <c r="G973" s="10">
        <f t="shared" si="149"/>
        <v>1.4156430826874677E-2</v>
      </c>
      <c r="H973" s="6"/>
      <c r="I973" s="5">
        <v>20.440000000000001</v>
      </c>
      <c r="J973" s="5">
        <v>20.32</v>
      </c>
      <c r="K973" s="5">
        <v>8360.75</v>
      </c>
      <c r="L973" s="5">
        <v>9397.64</v>
      </c>
      <c r="M973" s="17">
        <f t="shared" si="150"/>
        <v>1.6000000000000014E-2</v>
      </c>
      <c r="N973" s="17">
        <f t="shared" si="151"/>
        <v>1.4155663781757921E-2</v>
      </c>
      <c r="O973" s="6"/>
      <c r="P973" s="6">
        <v>12.19</v>
      </c>
      <c r="Q973" s="6">
        <v>12.13</v>
      </c>
      <c r="R973" s="6">
        <v>5373.4</v>
      </c>
      <c r="S973" s="6">
        <v>6235.58</v>
      </c>
      <c r="T973" s="19">
        <f t="shared" si="152"/>
        <v>1.2520868113522488E-2</v>
      </c>
      <c r="U973" s="19">
        <f t="shared" si="153"/>
        <v>1.0869688564374425E-2</v>
      </c>
    </row>
    <row r="974" spans="1:21">
      <c r="A974" s="4">
        <v>42138</v>
      </c>
      <c r="B974" s="5">
        <v>16.09</v>
      </c>
      <c r="C974" s="5">
        <v>15.83</v>
      </c>
      <c r="D974" s="5">
        <v>8368.44</v>
      </c>
      <c r="E974" s="5">
        <v>9406.2900000000009</v>
      </c>
      <c r="F974" s="10">
        <f t="shared" si="148"/>
        <v>3.1685678073511969E-3</v>
      </c>
      <c r="G974" s="10">
        <f t="shared" si="149"/>
        <v>9.2044385611722568E-4</v>
      </c>
      <c r="H974" s="6"/>
      <c r="I974" s="5">
        <v>20.55</v>
      </c>
      <c r="J974" s="5">
        <v>20.43</v>
      </c>
      <c r="K974" s="5">
        <v>8368.44</v>
      </c>
      <c r="L974" s="5">
        <v>9406.2900000000009</v>
      </c>
      <c r="M974" s="17">
        <f t="shared" si="150"/>
        <v>5.4133858267715329E-3</v>
      </c>
      <c r="N974" s="17">
        <f t="shared" si="151"/>
        <v>9.197739437252217E-4</v>
      </c>
      <c r="O974" s="6"/>
      <c r="P974" s="6">
        <v>12.37</v>
      </c>
      <c r="Q974" s="6">
        <v>12.31</v>
      </c>
      <c r="R974" s="6">
        <v>5414.2</v>
      </c>
      <c r="S974" s="6">
        <v>6283.25</v>
      </c>
      <c r="T974" s="19">
        <f t="shared" si="152"/>
        <v>1.483924154987637E-2</v>
      </c>
      <c r="U974" s="19">
        <f t="shared" si="153"/>
        <v>7.6448381706273327E-3</v>
      </c>
    </row>
    <row r="975" spans="1:21">
      <c r="A975" s="4">
        <v>42139</v>
      </c>
      <c r="B975" s="5">
        <v>16.260000000000002</v>
      </c>
      <c r="C975" s="5">
        <v>16</v>
      </c>
      <c r="D975" s="5">
        <v>8400.7800000000007</v>
      </c>
      <c r="E975" s="5">
        <v>9442.6299999999992</v>
      </c>
      <c r="F975" s="10">
        <f t="shared" si="148"/>
        <v>1.073910296904601E-2</v>
      </c>
      <c r="G975" s="10">
        <f t="shared" si="149"/>
        <v>3.8633722753602662E-3</v>
      </c>
      <c r="H975" s="6"/>
      <c r="I975" s="5">
        <v>20.72</v>
      </c>
      <c r="J975" s="5">
        <v>20.59</v>
      </c>
      <c r="K975" s="5">
        <v>8400.7800000000007</v>
      </c>
      <c r="L975" s="5">
        <v>9442.6299999999992</v>
      </c>
      <c r="M975" s="17">
        <f t="shared" si="150"/>
        <v>7.8316201664219154E-3</v>
      </c>
      <c r="N975" s="17">
        <f t="shared" si="151"/>
        <v>3.8645195520312647E-3</v>
      </c>
      <c r="O975" s="6"/>
      <c r="P975" s="6">
        <v>12.47</v>
      </c>
      <c r="Q975" s="6">
        <v>12.42</v>
      </c>
      <c r="R975" s="6">
        <v>5424.1</v>
      </c>
      <c r="S975" s="6">
        <v>6294.7</v>
      </c>
      <c r="T975" s="19">
        <f t="shared" si="152"/>
        <v>8.935824532900094E-3</v>
      </c>
      <c r="U975" s="19">
        <f t="shared" si="153"/>
        <v>1.8223053356145602E-3</v>
      </c>
    </row>
    <row r="976" spans="1:21">
      <c r="A976" s="4">
        <v>42142</v>
      </c>
      <c r="B976" s="5">
        <v>16.38</v>
      </c>
      <c r="C976" s="5">
        <v>16.12</v>
      </c>
      <c r="D976" s="5">
        <v>8511.42</v>
      </c>
      <c r="E976" s="5">
        <v>9567</v>
      </c>
      <c r="F976" s="10">
        <f t="shared" si="148"/>
        <v>7.5000000000000622E-3</v>
      </c>
      <c r="G976" s="10">
        <f t="shared" si="149"/>
        <v>1.3171118639616397E-2</v>
      </c>
      <c r="H976" s="6"/>
      <c r="I976" s="5">
        <v>20.89</v>
      </c>
      <c r="J976" s="5">
        <v>20.76</v>
      </c>
      <c r="K976" s="5">
        <v>8511.42</v>
      </c>
      <c r="L976" s="5">
        <v>9567</v>
      </c>
      <c r="M976" s="17">
        <f t="shared" si="150"/>
        <v>8.2564351627003596E-3</v>
      </c>
      <c r="N976" s="17">
        <f t="shared" si="151"/>
        <v>1.3170205623763476E-2</v>
      </c>
      <c r="O976" s="6"/>
      <c r="P976" s="6">
        <v>12.55</v>
      </c>
      <c r="Q976" s="6">
        <v>12.49</v>
      </c>
      <c r="R976" s="6">
        <v>5485.9</v>
      </c>
      <c r="S976" s="6">
        <v>6366.42</v>
      </c>
      <c r="T976" s="19">
        <f t="shared" si="152"/>
        <v>5.6360708534621828E-3</v>
      </c>
      <c r="U976" s="19">
        <f t="shared" si="153"/>
        <v>1.1393712170556292E-2</v>
      </c>
    </row>
    <row r="977" spans="1:21">
      <c r="A977" s="4">
        <v>42143</v>
      </c>
      <c r="B977" s="5">
        <v>16.350000000000001</v>
      </c>
      <c r="C977" s="5">
        <v>16.09</v>
      </c>
      <c r="D977" s="5">
        <v>8505.67</v>
      </c>
      <c r="E977" s="5">
        <v>9560.7999999999993</v>
      </c>
      <c r="F977" s="10">
        <f t="shared" si="148"/>
        <v>-1.8610421836229296E-3</v>
      </c>
      <c r="G977" s="10">
        <f t="shared" si="149"/>
        <v>-6.4806104316927904E-4</v>
      </c>
      <c r="H977" s="6"/>
      <c r="I977" s="5">
        <v>20.87</v>
      </c>
      <c r="J977" s="5">
        <v>20.74</v>
      </c>
      <c r="K977" s="5">
        <v>8505.67</v>
      </c>
      <c r="L977" s="5">
        <v>9560.7999999999993</v>
      </c>
      <c r="M977" s="17">
        <f t="shared" si="150"/>
        <v>-9.6339113680166122E-4</v>
      </c>
      <c r="N977" s="17">
        <f t="shared" si="151"/>
        <v>-6.7556294954307372E-4</v>
      </c>
      <c r="O977" s="6"/>
      <c r="P977" s="6">
        <v>12.57</v>
      </c>
      <c r="Q977" s="6">
        <v>12.51</v>
      </c>
      <c r="R977" s="6">
        <v>5513.4</v>
      </c>
      <c r="S977" s="6">
        <v>6398.36</v>
      </c>
      <c r="T977" s="19">
        <f t="shared" si="152"/>
        <v>1.6012810248198228E-3</v>
      </c>
      <c r="U977" s="19">
        <f t="shared" si="153"/>
        <v>5.0169483006148319E-3</v>
      </c>
    </row>
    <row r="978" spans="1:21">
      <c r="A978" s="4">
        <v>42144</v>
      </c>
      <c r="B978" s="5">
        <v>16.399999999999999</v>
      </c>
      <c r="C978" s="5">
        <v>16.13</v>
      </c>
      <c r="D978" s="5">
        <v>8553.8799999999992</v>
      </c>
      <c r="E978" s="5">
        <v>9614.99</v>
      </c>
      <c r="F978" s="10">
        <f t="shared" si="148"/>
        <v>2.4860161591049312E-3</v>
      </c>
      <c r="G978" s="10">
        <f t="shared" si="149"/>
        <v>5.6679357375952755E-3</v>
      </c>
      <c r="H978" s="6"/>
      <c r="I978" s="5">
        <v>20.93</v>
      </c>
      <c r="J978" s="5">
        <v>20.81</v>
      </c>
      <c r="K978" s="5">
        <v>8553.8799999999992</v>
      </c>
      <c r="L978" s="5">
        <v>9614.99</v>
      </c>
      <c r="M978" s="17">
        <f t="shared" si="150"/>
        <v>3.3751205400192053E-3</v>
      </c>
      <c r="N978" s="17">
        <f t="shared" si="151"/>
        <v>5.667983827258638E-3</v>
      </c>
      <c r="O978" s="6"/>
      <c r="P978" s="6">
        <v>12.57</v>
      </c>
      <c r="Q978" s="6">
        <v>12.51</v>
      </c>
      <c r="R978" s="6">
        <v>5519.85</v>
      </c>
      <c r="S978" s="6">
        <v>6405.85</v>
      </c>
      <c r="T978" s="19">
        <f t="shared" si="152"/>
        <v>0</v>
      </c>
      <c r="U978" s="19">
        <f t="shared" si="153"/>
        <v>1.1706124694454978E-3</v>
      </c>
    </row>
    <row r="979" spans="1:21">
      <c r="A979" s="4">
        <v>42145</v>
      </c>
      <c r="B979" s="5">
        <v>16.36</v>
      </c>
      <c r="C979" s="5">
        <v>16.100000000000001</v>
      </c>
      <c r="D979" s="5">
        <v>8550.35</v>
      </c>
      <c r="E979" s="5">
        <v>9611.84</v>
      </c>
      <c r="F979" s="10">
        <f t="shared" si="148"/>
        <v>-1.8598884066954868E-3</v>
      </c>
      <c r="G979" s="10">
        <f t="shared" si="149"/>
        <v>-3.2761344525578107E-4</v>
      </c>
      <c r="H979" s="6"/>
      <c r="I979" s="5">
        <v>20.88</v>
      </c>
      <c r="J979" s="5">
        <v>20.76</v>
      </c>
      <c r="K979" s="5">
        <v>8550.35</v>
      </c>
      <c r="L979" s="5">
        <v>9611.84</v>
      </c>
      <c r="M979" s="17">
        <f t="shared" si="150"/>
        <v>-2.4026910139354207E-3</v>
      </c>
      <c r="N979" s="17">
        <f t="shared" si="151"/>
        <v>-4.1267822321555681E-4</v>
      </c>
      <c r="O979" s="6"/>
      <c r="P979" s="6">
        <v>12.51</v>
      </c>
      <c r="Q979" s="6">
        <v>12.45</v>
      </c>
      <c r="R979" s="6">
        <v>5537.3</v>
      </c>
      <c r="S979" s="6">
        <v>6426.1</v>
      </c>
      <c r="T979" s="19">
        <f t="shared" si="152"/>
        <v>-4.7961630695444457E-3</v>
      </c>
      <c r="U979" s="19">
        <f t="shared" si="153"/>
        <v>3.1611729903135988E-3</v>
      </c>
    </row>
    <row r="980" spans="1:21">
      <c r="A980" s="4">
        <v>42146</v>
      </c>
      <c r="B980" s="5">
        <v>16.36</v>
      </c>
      <c r="C980" s="5">
        <v>16.100000000000001</v>
      </c>
      <c r="D980" s="5">
        <v>8581.7800000000007</v>
      </c>
      <c r="E980" s="5">
        <v>9647.33</v>
      </c>
      <c r="F980" s="10">
        <f t="shared" si="148"/>
        <v>0</v>
      </c>
      <c r="G980" s="10">
        <f t="shared" si="149"/>
        <v>3.6923211372639209E-3</v>
      </c>
      <c r="H980" s="6"/>
      <c r="I980" s="5">
        <v>20.86</v>
      </c>
      <c r="J980" s="5">
        <v>20.73</v>
      </c>
      <c r="K980" s="5">
        <v>8581.7800000000007</v>
      </c>
      <c r="L980" s="5">
        <v>9647.33</v>
      </c>
      <c r="M980" s="17">
        <f t="shared" si="150"/>
        <v>-1.4450867052023808E-3</v>
      </c>
      <c r="N980" s="17">
        <f t="shared" si="151"/>
        <v>3.6758729174828364E-3</v>
      </c>
      <c r="O980" s="6"/>
      <c r="P980" s="6">
        <v>12.49</v>
      </c>
      <c r="Q980" s="6">
        <v>12.44</v>
      </c>
      <c r="R980" s="6">
        <v>5537.4</v>
      </c>
      <c r="S980" s="6">
        <v>6426.22</v>
      </c>
      <c r="T980" s="19">
        <f t="shared" si="152"/>
        <v>-8.0321285140561027E-4</v>
      </c>
      <c r="U980" s="19">
        <f t="shared" si="153"/>
        <v>1.8673845722849691E-5</v>
      </c>
    </row>
    <row r="981" spans="1:21">
      <c r="A981" s="4">
        <v>42149</v>
      </c>
      <c r="B981" s="5">
        <v>16.29</v>
      </c>
      <c r="C981" s="5">
        <v>16.03</v>
      </c>
      <c r="D981" s="5">
        <v>8505.32</v>
      </c>
      <c r="E981" s="5">
        <v>9561.3799999999992</v>
      </c>
      <c r="F981" s="10">
        <f t="shared" si="148"/>
        <v>-4.3478260869564966E-3</v>
      </c>
      <c r="G981" s="10">
        <f t="shared" si="149"/>
        <v>-8.9092007840512188E-3</v>
      </c>
      <c r="H981" s="6"/>
      <c r="I981" s="5">
        <v>20.77</v>
      </c>
      <c r="J981" s="5">
        <v>20.64</v>
      </c>
      <c r="K981" s="5">
        <v>8505.32</v>
      </c>
      <c r="L981" s="5">
        <v>9561.3799999999992</v>
      </c>
      <c r="M981" s="17">
        <f t="shared" si="150"/>
        <v>-4.34153400868309E-3</v>
      </c>
      <c r="N981" s="17">
        <f t="shared" si="151"/>
        <v>-8.9095735383569741E-3</v>
      </c>
      <c r="O981" s="6"/>
      <c r="P981" s="6">
        <v>12.47</v>
      </c>
      <c r="Q981" s="6">
        <v>12.41</v>
      </c>
      <c r="R981" s="6">
        <v>5498.05</v>
      </c>
      <c r="S981" s="6">
        <v>6380.55</v>
      </c>
      <c r="T981" s="19">
        <f t="shared" si="152"/>
        <v>-2.411575562700885E-3</v>
      </c>
      <c r="U981" s="19">
        <f t="shared" si="153"/>
        <v>-7.1068217396852429E-3</v>
      </c>
    </row>
    <row r="982" spans="1:21">
      <c r="A982" s="4">
        <v>42150</v>
      </c>
      <c r="B982" s="5">
        <v>16.22</v>
      </c>
      <c r="C982" s="5">
        <v>15.95</v>
      </c>
      <c r="D982" s="5">
        <v>8473.33</v>
      </c>
      <c r="E982" s="5">
        <v>9525.42</v>
      </c>
      <c r="F982" s="10">
        <f t="shared" si="148"/>
        <v>-4.9906425452278524E-3</v>
      </c>
      <c r="G982" s="10">
        <f t="shared" si="149"/>
        <v>-3.760963375579629E-3</v>
      </c>
      <c r="H982" s="6"/>
      <c r="I982" s="5">
        <v>20.67</v>
      </c>
      <c r="J982" s="5">
        <v>20.54</v>
      </c>
      <c r="K982" s="5">
        <v>8473.33</v>
      </c>
      <c r="L982" s="5">
        <v>9525.42</v>
      </c>
      <c r="M982" s="17">
        <f t="shared" si="150"/>
        <v>-4.8449612403101971E-3</v>
      </c>
      <c r="N982" s="17">
        <f t="shared" si="151"/>
        <v>-3.7611753584815277E-3</v>
      </c>
      <c r="O982" s="6"/>
      <c r="P982" s="6">
        <v>12.43</v>
      </c>
      <c r="Q982" s="6">
        <v>12.37</v>
      </c>
      <c r="R982" s="6">
        <v>5474.85</v>
      </c>
      <c r="S982" s="6">
        <v>6353.63</v>
      </c>
      <c r="T982" s="19">
        <f t="shared" si="152"/>
        <v>-3.2232070910557242E-3</v>
      </c>
      <c r="U982" s="19">
        <f t="shared" si="153"/>
        <v>-4.219072023571635E-3</v>
      </c>
    </row>
    <row r="983" spans="1:21">
      <c r="A983" s="4">
        <v>42151</v>
      </c>
      <c r="B983" s="5">
        <v>16.260000000000002</v>
      </c>
      <c r="C983" s="5">
        <v>16</v>
      </c>
      <c r="D983" s="5">
        <v>8468.4500000000007</v>
      </c>
      <c r="E983" s="5">
        <v>9519.93</v>
      </c>
      <c r="F983" s="10">
        <f t="shared" si="148"/>
        <v>3.1347962382446415E-3</v>
      </c>
      <c r="G983" s="10">
        <f t="shared" si="149"/>
        <v>-5.7635253878562942E-4</v>
      </c>
      <c r="H983" s="6"/>
      <c r="I983" s="5">
        <v>20.69</v>
      </c>
      <c r="J983" s="5">
        <v>20.56</v>
      </c>
      <c r="K983" s="5">
        <v>8468.4500000000007</v>
      </c>
      <c r="L983" s="5">
        <v>9519.93</v>
      </c>
      <c r="M983" s="17">
        <f t="shared" si="150"/>
        <v>9.7370983446931625E-4</v>
      </c>
      <c r="N983" s="17">
        <f t="shared" si="151"/>
        <v>-5.7592469548561898E-4</v>
      </c>
      <c r="O983" s="6"/>
      <c r="P983" s="6">
        <v>12.41</v>
      </c>
      <c r="Q983" s="6">
        <v>12.36</v>
      </c>
      <c r="R983" s="6">
        <v>5484.25</v>
      </c>
      <c r="S983" s="6">
        <v>6364.98</v>
      </c>
      <c r="T983" s="19">
        <f t="shared" si="152"/>
        <v>-8.0840743734844622E-4</v>
      </c>
      <c r="U983" s="19">
        <f t="shared" si="153"/>
        <v>1.7863803841267067E-3</v>
      </c>
    </row>
    <row r="984" spans="1:21">
      <c r="A984" s="4">
        <v>42152</v>
      </c>
      <c r="B984" s="5">
        <v>16.239999999999998</v>
      </c>
      <c r="C984" s="5">
        <v>15.98</v>
      </c>
      <c r="D984" s="5">
        <v>8443.81</v>
      </c>
      <c r="E984" s="5">
        <v>9495.76</v>
      </c>
      <c r="F984" s="10">
        <f t="shared" si="148"/>
        <v>-1.2499999999999734E-3</v>
      </c>
      <c r="G984" s="10">
        <f t="shared" si="149"/>
        <v>-2.5388842144847823E-3</v>
      </c>
      <c r="H984" s="6"/>
      <c r="I984" s="5">
        <v>20.71</v>
      </c>
      <c r="J984" s="5">
        <v>20.58</v>
      </c>
      <c r="K984" s="5">
        <v>8443.81</v>
      </c>
      <c r="L984" s="5">
        <v>9495.76</v>
      </c>
      <c r="M984" s="17">
        <f t="shared" si="150"/>
        <v>9.7276264591439343E-4</v>
      </c>
      <c r="N984" s="17">
        <f t="shared" si="151"/>
        <v>-2.9096233667319504E-3</v>
      </c>
      <c r="O984" s="6"/>
      <c r="P984" s="6">
        <v>12.44</v>
      </c>
      <c r="Q984" s="6">
        <v>12.38</v>
      </c>
      <c r="R984" s="6">
        <v>5500.15</v>
      </c>
      <c r="S984" s="6">
        <v>6383.45</v>
      </c>
      <c r="T984" s="19">
        <f t="shared" si="152"/>
        <v>1.6181229773464256E-3</v>
      </c>
      <c r="U984" s="19">
        <f t="shared" si="153"/>
        <v>2.9018158737341704E-3</v>
      </c>
    </row>
    <row r="985" spans="1:21">
      <c r="A985" s="4">
        <v>42153</v>
      </c>
      <c r="B985" s="5">
        <v>16.420000000000002</v>
      </c>
      <c r="C985" s="5">
        <v>16.16</v>
      </c>
      <c r="D985" s="5">
        <v>8550.51</v>
      </c>
      <c r="E985" s="5">
        <v>9615.75</v>
      </c>
      <c r="F985" s="10">
        <f t="shared" si="148"/>
        <v>1.126408010012514E-2</v>
      </c>
      <c r="G985" s="10">
        <f t="shared" si="149"/>
        <v>1.2636166036209762E-2</v>
      </c>
      <c r="H985" s="6"/>
      <c r="I985" s="5">
        <v>20.94</v>
      </c>
      <c r="J985" s="5">
        <v>20.81</v>
      </c>
      <c r="K985" s="5">
        <v>8550.51</v>
      </c>
      <c r="L985" s="5">
        <v>9615.75</v>
      </c>
      <c r="M985" s="17">
        <f t="shared" si="150"/>
        <v>1.1175898931000905E-2</v>
      </c>
      <c r="N985" s="17">
        <f t="shared" si="151"/>
        <v>1.2636475714162376E-2</v>
      </c>
      <c r="O985" s="6"/>
      <c r="P985" s="6">
        <v>12.57</v>
      </c>
      <c r="Q985" s="6">
        <v>12.51</v>
      </c>
      <c r="R985" s="6">
        <v>5564.75</v>
      </c>
      <c r="S985" s="6">
        <v>6458.39</v>
      </c>
      <c r="T985" s="19">
        <f t="shared" si="152"/>
        <v>1.050080775444262E-2</v>
      </c>
      <c r="U985" s="19">
        <f t="shared" si="153"/>
        <v>1.1739733216364234E-2</v>
      </c>
    </row>
    <row r="986" spans="1:21">
      <c r="A986" s="4">
        <v>42156</v>
      </c>
      <c r="B986" s="5">
        <v>16.43</v>
      </c>
      <c r="C986" s="5">
        <v>16.16</v>
      </c>
      <c r="D986" s="5">
        <v>8536.1299999999992</v>
      </c>
      <c r="E986" s="5">
        <v>9600.59</v>
      </c>
      <c r="F986" s="10">
        <f t="shared" si="148"/>
        <v>0</v>
      </c>
      <c r="G986" s="10">
        <f t="shared" si="149"/>
        <v>-1.5765800899565363E-3</v>
      </c>
      <c r="H986" s="6"/>
      <c r="I986" s="5">
        <v>20.97</v>
      </c>
      <c r="J986" s="5">
        <v>20.84</v>
      </c>
      <c r="K986" s="5">
        <v>8536.1299999999992</v>
      </c>
      <c r="L986" s="5">
        <v>9600.59</v>
      </c>
      <c r="M986" s="17">
        <f t="shared" si="150"/>
        <v>1.4416146083613413E-3</v>
      </c>
      <c r="N986" s="17">
        <f t="shared" si="151"/>
        <v>-1.6817710288626886E-3</v>
      </c>
      <c r="O986" s="6"/>
      <c r="P986" s="6">
        <v>12.57</v>
      </c>
      <c r="Q986" s="6">
        <v>12.51</v>
      </c>
      <c r="R986" s="6">
        <v>5552.5</v>
      </c>
      <c r="S986" s="6">
        <v>6444.16</v>
      </c>
      <c r="T986" s="19">
        <f t="shared" si="152"/>
        <v>0</v>
      </c>
      <c r="U986" s="19">
        <f t="shared" si="153"/>
        <v>-2.2033355062175408E-3</v>
      </c>
    </row>
    <row r="987" spans="1:21">
      <c r="A987" s="4">
        <v>42157</v>
      </c>
      <c r="B987" s="5">
        <v>16.07</v>
      </c>
      <c r="C987" s="5">
        <v>15.81</v>
      </c>
      <c r="D987" s="5">
        <v>8345.27</v>
      </c>
      <c r="E987" s="5">
        <v>9385.92</v>
      </c>
      <c r="F987" s="10">
        <f t="shared" si="148"/>
        <v>-2.1658415841584122E-2</v>
      </c>
      <c r="G987" s="10">
        <f t="shared" si="149"/>
        <v>-2.2360084119830148E-2</v>
      </c>
      <c r="H987" s="6"/>
      <c r="I987" s="5">
        <v>20.51</v>
      </c>
      <c r="J987" s="5">
        <v>20.38</v>
      </c>
      <c r="K987" s="5">
        <v>8345.27</v>
      </c>
      <c r="L987" s="5">
        <v>9385.92</v>
      </c>
      <c r="M987" s="17">
        <f t="shared" si="150"/>
        <v>-2.2072936660268772E-2</v>
      </c>
      <c r="N987" s="17">
        <f t="shared" si="151"/>
        <v>-2.235907841141116E-2</v>
      </c>
      <c r="O987" s="6"/>
      <c r="P987" s="6">
        <v>12.34</v>
      </c>
      <c r="Q987" s="6">
        <v>12.28</v>
      </c>
      <c r="R987" s="6">
        <v>5425.7</v>
      </c>
      <c r="S987" s="6">
        <v>6297.05</v>
      </c>
      <c r="T987" s="19">
        <f t="shared" si="152"/>
        <v>-1.8385291766586764E-2</v>
      </c>
      <c r="U987" s="19">
        <f t="shared" si="153"/>
        <v>-2.2828421392392495E-2</v>
      </c>
    </row>
    <row r="988" spans="1:21">
      <c r="A988" s="4">
        <v>42158</v>
      </c>
      <c r="B988" s="5">
        <v>15.82</v>
      </c>
      <c r="C988" s="5">
        <v>15.56</v>
      </c>
      <c r="D988" s="5">
        <v>8231.06</v>
      </c>
      <c r="E988" s="5">
        <v>9267.2800000000007</v>
      </c>
      <c r="F988" s="10">
        <f t="shared" si="148"/>
        <v>-1.5812776723592714E-2</v>
      </c>
      <c r="G988" s="10">
        <f t="shared" si="149"/>
        <v>-1.2640210016705788E-2</v>
      </c>
      <c r="H988" s="6"/>
      <c r="I988" s="5">
        <v>20.21</v>
      </c>
      <c r="J988" s="5">
        <v>20.079999999999998</v>
      </c>
      <c r="K988" s="5">
        <v>8231.06</v>
      </c>
      <c r="L988" s="5">
        <v>9267.2800000000007</v>
      </c>
      <c r="M988" s="17">
        <f t="shared" si="150"/>
        <v>-1.4720314033366044E-2</v>
      </c>
      <c r="N988" s="17">
        <f t="shared" si="151"/>
        <v>-1.3685596751213724E-2</v>
      </c>
      <c r="O988" s="6"/>
      <c r="P988" s="6">
        <v>12.12</v>
      </c>
      <c r="Q988" s="6">
        <v>12.06</v>
      </c>
      <c r="R988" s="6">
        <v>5252.15</v>
      </c>
      <c r="S988" s="6">
        <v>6095.58</v>
      </c>
      <c r="T988" s="19">
        <f t="shared" si="152"/>
        <v>-1.7915309446253969E-2</v>
      </c>
      <c r="U988" s="19">
        <f t="shared" si="153"/>
        <v>-3.1994346559103159E-2</v>
      </c>
    </row>
    <row r="989" spans="1:21">
      <c r="A989" s="4">
        <v>42159</v>
      </c>
      <c r="B989" s="5">
        <v>15.78</v>
      </c>
      <c r="C989" s="5">
        <v>15.52</v>
      </c>
      <c r="D989" s="5">
        <v>8229.52</v>
      </c>
      <c r="E989" s="5">
        <v>9273.67</v>
      </c>
      <c r="F989" s="10">
        <f t="shared" si="148"/>
        <v>-2.5706940874036244E-3</v>
      </c>
      <c r="G989" s="10">
        <f t="shared" si="149"/>
        <v>6.8952270784938818E-4</v>
      </c>
      <c r="H989" s="6"/>
      <c r="I989" s="5">
        <v>20.12</v>
      </c>
      <c r="J989" s="5">
        <v>19.989999999999998</v>
      </c>
      <c r="K989" s="5">
        <v>8229.52</v>
      </c>
      <c r="L989" s="5">
        <v>9273.67</v>
      </c>
      <c r="M989" s="17">
        <f t="shared" si="150"/>
        <v>-4.4820717131474064E-3</v>
      </c>
      <c r="N989" s="17">
        <f t="shared" si="151"/>
        <v>-1.8709619417167644E-4</v>
      </c>
      <c r="O989" s="6"/>
      <c r="P989" s="6">
        <v>12.08</v>
      </c>
      <c r="Q989" s="6">
        <v>12.02</v>
      </c>
      <c r="R989" s="6">
        <v>5247.45</v>
      </c>
      <c r="S989" s="6">
        <v>6090.12</v>
      </c>
      <c r="T989" s="19">
        <f t="shared" si="152"/>
        <v>-3.3167495854063977E-3</v>
      </c>
      <c r="U989" s="19">
        <f t="shared" si="153"/>
        <v>-8.9573100508888448E-4</v>
      </c>
    </row>
    <row r="990" spans="1:21">
      <c r="A990" s="4">
        <v>42160</v>
      </c>
      <c r="B990" s="5">
        <v>15.74</v>
      </c>
      <c r="C990" s="5">
        <v>15.48</v>
      </c>
      <c r="D990" s="5">
        <v>8215.31</v>
      </c>
      <c r="E990" s="5">
        <v>9261.09</v>
      </c>
      <c r="F990" s="10">
        <f t="shared" si="148"/>
        <v>-2.5773195876288568E-3</v>
      </c>
      <c r="G990" s="10">
        <f t="shared" si="149"/>
        <v>-1.3565287529101466E-3</v>
      </c>
      <c r="H990" s="6"/>
      <c r="I990" s="5">
        <v>20.059999999999999</v>
      </c>
      <c r="J990" s="5">
        <v>19.93</v>
      </c>
      <c r="K990" s="5">
        <v>8215.31</v>
      </c>
      <c r="L990" s="5">
        <v>9261.09</v>
      </c>
      <c r="M990" s="17">
        <f t="shared" si="150"/>
        <v>-3.0015007503750857E-3</v>
      </c>
      <c r="N990" s="17">
        <f t="shared" si="151"/>
        <v>-1.726710670853282E-3</v>
      </c>
      <c r="O990" s="6"/>
      <c r="P990" s="6">
        <v>12.05</v>
      </c>
      <c r="Q990" s="6">
        <v>11.99</v>
      </c>
      <c r="R990" s="6">
        <v>5259.8</v>
      </c>
      <c r="S990" s="6">
        <v>6104.47</v>
      </c>
      <c r="T990" s="19">
        <f t="shared" si="152"/>
        <v>-2.4958402662229595E-3</v>
      </c>
      <c r="U990" s="19">
        <f t="shared" si="153"/>
        <v>2.3562754100083794E-3</v>
      </c>
    </row>
    <row r="991" spans="1:21">
      <c r="A991" s="4">
        <v>42163</v>
      </c>
      <c r="B991" s="5">
        <v>15.6</v>
      </c>
      <c r="C991" s="5">
        <v>15.34</v>
      </c>
      <c r="D991" s="5">
        <v>8131.48</v>
      </c>
      <c r="E991" s="5">
        <v>9166.59</v>
      </c>
      <c r="F991" s="10">
        <f t="shared" si="148"/>
        <v>-9.0439276485788644E-3</v>
      </c>
      <c r="G991" s="10">
        <f t="shared" si="149"/>
        <v>-1.0203982468586337E-2</v>
      </c>
      <c r="H991" s="6"/>
      <c r="I991" s="5">
        <v>19.87</v>
      </c>
      <c r="J991" s="5">
        <v>19.739999999999998</v>
      </c>
      <c r="K991" s="5">
        <v>8131.48</v>
      </c>
      <c r="L991" s="5">
        <v>9166.59</v>
      </c>
      <c r="M991" s="17">
        <f t="shared" si="150"/>
        <v>-9.533366783743169E-3</v>
      </c>
      <c r="N991" s="17">
        <f t="shared" si="151"/>
        <v>-1.0204118895087322E-2</v>
      </c>
      <c r="O991" s="6"/>
      <c r="P991" s="6">
        <v>11.92</v>
      </c>
      <c r="Q991" s="6">
        <v>11.85</v>
      </c>
      <c r="R991" s="6">
        <v>5170.1000000000004</v>
      </c>
      <c r="S991" s="6">
        <v>6001.16</v>
      </c>
      <c r="T991" s="19">
        <f t="shared" si="152"/>
        <v>-1.1676396997498006E-2</v>
      </c>
      <c r="U991" s="19">
        <f t="shared" si="153"/>
        <v>-1.6923664134642413E-2</v>
      </c>
    </row>
    <row r="992" spans="1:21">
      <c r="A992" s="4">
        <v>42164</v>
      </c>
      <c r="B992" s="5">
        <v>15.56</v>
      </c>
      <c r="C992" s="5">
        <v>15.3</v>
      </c>
      <c r="D992" s="5">
        <v>8115.36</v>
      </c>
      <c r="E992" s="5">
        <v>9148.42</v>
      </c>
      <c r="F992" s="10">
        <f t="shared" si="148"/>
        <v>-2.6075619295957697E-3</v>
      </c>
      <c r="G992" s="10">
        <f t="shared" si="149"/>
        <v>-1.9821983965684353E-3</v>
      </c>
      <c r="H992" s="6"/>
      <c r="I992" s="5">
        <v>19.8</v>
      </c>
      <c r="J992" s="5">
        <v>19.670000000000002</v>
      </c>
      <c r="K992" s="5">
        <v>8115.36</v>
      </c>
      <c r="L992" s="5">
        <v>9148.42</v>
      </c>
      <c r="M992" s="17">
        <f t="shared" si="150"/>
        <v>-3.5460992907799804E-3</v>
      </c>
      <c r="N992" s="17">
        <f t="shared" si="151"/>
        <v>-1.9824189446447926E-3</v>
      </c>
      <c r="O992" s="6"/>
      <c r="P992" s="6">
        <v>11.87</v>
      </c>
      <c r="Q992" s="6">
        <v>11.81</v>
      </c>
      <c r="R992" s="6">
        <v>5133.75</v>
      </c>
      <c r="S992" s="6">
        <v>5958.98</v>
      </c>
      <c r="T992" s="19">
        <f t="shared" si="152"/>
        <v>-3.3755274261603185E-3</v>
      </c>
      <c r="U992" s="19">
        <f t="shared" si="153"/>
        <v>-7.0286411293817297E-3</v>
      </c>
    </row>
    <row r="993" spans="1:21">
      <c r="A993" s="4">
        <v>42165</v>
      </c>
      <c r="B993" s="5">
        <v>15.72</v>
      </c>
      <c r="C993" s="5">
        <v>15.46</v>
      </c>
      <c r="D993" s="5">
        <v>8215.86</v>
      </c>
      <c r="E993" s="5">
        <v>9261.7099999999991</v>
      </c>
      <c r="F993" s="10">
        <f t="shared" si="148"/>
        <v>1.0457516339869244E-2</v>
      </c>
      <c r="G993" s="10">
        <f t="shared" si="149"/>
        <v>1.2383559128242849E-2</v>
      </c>
      <c r="H993" s="6"/>
      <c r="I993" s="5">
        <v>20.07</v>
      </c>
      <c r="J993" s="5">
        <v>19.940000000000001</v>
      </c>
      <c r="K993" s="5">
        <v>8215.86</v>
      </c>
      <c r="L993" s="5">
        <v>9261.7099999999991</v>
      </c>
      <c r="M993" s="17">
        <f t="shared" si="150"/>
        <v>1.372648703609558E-2</v>
      </c>
      <c r="N993" s="17">
        <f t="shared" si="151"/>
        <v>1.2383923818536813E-2</v>
      </c>
      <c r="O993" s="6"/>
      <c r="P993" s="6">
        <v>11.99</v>
      </c>
      <c r="Q993" s="6">
        <v>11.92</v>
      </c>
      <c r="R993" s="6">
        <v>5182.6499999999996</v>
      </c>
      <c r="S993" s="6">
        <v>6017.94</v>
      </c>
      <c r="T993" s="19">
        <f t="shared" si="152"/>
        <v>9.3141405588483828E-3</v>
      </c>
      <c r="U993" s="19">
        <f t="shared" si="153"/>
        <v>9.8943107713065359E-3</v>
      </c>
    </row>
    <row r="994" spans="1:21">
      <c r="A994" s="4">
        <v>42166</v>
      </c>
      <c r="B994" s="5">
        <v>15.52</v>
      </c>
      <c r="C994" s="5">
        <v>15.27</v>
      </c>
      <c r="D994" s="5">
        <v>8058.85</v>
      </c>
      <c r="E994" s="5">
        <v>9084.7199999999993</v>
      </c>
      <c r="F994" s="10">
        <f t="shared" si="148"/>
        <v>-1.2289780077619716E-2</v>
      </c>
      <c r="G994" s="10">
        <f t="shared" si="149"/>
        <v>-1.9109862001725375E-2</v>
      </c>
      <c r="H994" s="6"/>
      <c r="I994" s="5">
        <v>19.84</v>
      </c>
      <c r="J994" s="5">
        <v>19.71</v>
      </c>
      <c r="K994" s="5">
        <v>8058.85</v>
      </c>
      <c r="L994" s="5">
        <v>9084.7199999999993</v>
      </c>
      <c r="M994" s="17">
        <f t="shared" si="150"/>
        <v>-1.1534603811434341E-2</v>
      </c>
      <c r="N994" s="17">
        <f t="shared" si="151"/>
        <v>-1.9110598281859792E-2</v>
      </c>
      <c r="O994" s="6"/>
      <c r="P994" s="6">
        <v>11.89</v>
      </c>
      <c r="Q994" s="6">
        <v>11.83</v>
      </c>
      <c r="R994" s="6">
        <v>5092.3</v>
      </c>
      <c r="S994" s="6">
        <v>5913.01</v>
      </c>
      <c r="T994" s="19">
        <f t="shared" si="152"/>
        <v>-7.5503355704698016E-3</v>
      </c>
      <c r="U994" s="19">
        <f t="shared" si="153"/>
        <v>-1.743619909803007E-2</v>
      </c>
    </row>
    <row r="995" spans="1:21">
      <c r="A995" s="4">
        <v>42167</v>
      </c>
      <c r="B995" s="5">
        <v>15.56</v>
      </c>
      <c r="C995" s="5">
        <v>15.3</v>
      </c>
      <c r="D995" s="5">
        <v>8073.9</v>
      </c>
      <c r="E995" s="5">
        <v>9101.67</v>
      </c>
      <c r="F995" s="10">
        <f t="shared" si="148"/>
        <v>1.9646365422396617E-3</v>
      </c>
      <c r="G995" s="10">
        <f t="shared" si="149"/>
        <v>1.8657702163633605E-3</v>
      </c>
      <c r="H995" s="6"/>
      <c r="I995" s="5">
        <v>19.88</v>
      </c>
      <c r="J995" s="5">
        <v>19.75</v>
      </c>
      <c r="K995" s="5">
        <v>8073.9</v>
      </c>
      <c r="L995" s="5">
        <v>9101.67</v>
      </c>
      <c r="M995" s="17">
        <f t="shared" si="150"/>
        <v>2.0294266869609334E-3</v>
      </c>
      <c r="N995" s="17">
        <f t="shared" si="151"/>
        <v>1.8675121140112605E-3</v>
      </c>
      <c r="O995" s="6"/>
      <c r="P995" s="6">
        <v>11.9</v>
      </c>
      <c r="Q995" s="6">
        <v>11.84</v>
      </c>
      <c r="R995" s="6">
        <v>5093.8999999999996</v>
      </c>
      <c r="S995" s="6">
        <v>5916.26</v>
      </c>
      <c r="T995" s="19">
        <f t="shared" si="152"/>
        <v>8.4530853761610736E-4</v>
      </c>
      <c r="U995" s="19">
        <f t="shared" si="153"/>
        <v>5.4963546484776415E-4</v>
      </c>
    </row>
    <row r="996" spans="1:21">
      <c r="A996" s="4">
        <v>42170</v>
      </c>
      <c r="B996" s="5">
        <v>15.64</v>
      </c>
      <c r="C996" s="5">
        <v>15.38</v>
      </c>
      <c r="D996" s="5">
        <v>8104.54</v>
      </c>
      <c r="E996" s="5">
        <v>9144.2099999999991</v>
      </c>
      <c r="F996" s="10">
        <f t="shared" si="148"/>
        <v>5.2287581699346219E-3</v>
      </c>
      <c r="G996" s="10">
        <f t="shared" si="149"/>
        <v>4.6738675429891519E-3</v>
      </c>
      <c r="H996" s="6"/>
      <c r="I996" s="5">
        <v>19.989999999999998</v>
      </c>
      <c r="J996" s="5">
        <v>19.850000000000001</v>
      </c>
      <c r="K996" s="5">
        <v>8104.54</v>
      </c>
      <c r="L996" s="5">
        <v>9144.2099999999991</v>
      </c>
      <c r="M996" s="17">
        <f t="shared" si="150"/>
        <v>5.0632911392405333E-3</v>
      </c>
      <c r="N996" s="17">
        <f t="shared" si="151"/>
        <v>3.7949442029254765E-3</v>
      </c>
      <c r="O996" s="6"/>
      <c r="P996" s="6">
        <v>11.96</v>
      </c>
      <c r="Q996" s="6">
        <v>11.9</v>
      </c>
      <c r="R996" s="6">
        <v>5130.5</v>
      </c>
      <c r="S996" s="6">
        <v>5958.75</v>
      </c>
      <c r="T996" s="19">
        <f t="shared" si="152"/>
        <v>5.0675675675675436E-3</v>
      </c>
      <c r="U996" s="19">
        <f t="shared" si="153"/>
        <v>7.1819020800303335E-3</v>
      </c>
    </row>
    <row r="997" spans="1:21">
      <c r="A997" s="4">
        <v>42171</v>
      </c>
      <c r="B997" s="5">
        <v>15.74</v>
      </c>
      <c r="C997" s="5">
        <v>15.48</v>
      </c>
      <c r="D997" s="5">
        <v>8135.14</v>
      </c>
      <c r="E997" s="5">
        <v>9179.59</v>
      </c>
      <c r="F997" s="10">
        <f t="shared" si="148"/>
        <v>6.5019505851755532E-3</v>
      </c>
      <c r="G997" s="10">
        <f t="shared" si="149"/>
        <v>3.8691149918912426E-3</v>
      </c>
      <c r="H997" s="6"/>
      <c r="I997" s="5">
        <v>20.11</v>
      </c>
      <c r="J997" s="5">
        <v>19.97</v>
      </c>
      <c r="K997" s="5">
        <v>8135.14</v>
      </c>
      <c r="L997" s="5">
        <v>9179.59</v>
      </c>
      <c r="M997" s="17">
        <f t="shared" si="150"/>
        <v>6.0453400503777122E-3</v>
      </c>
      <c r="N997" s="17">
        <f t="shared" si="151"/>
        <v>3.7756615427897433E-3</v>
      </c>
      <c r="O997" s="6"/>
      <c r="P997" s="6">
        <v>12.04</v>
      </c>
      <c r="Q997" s="6">
        <v>11.97</v>
      </c>
      <c r="R997" s="6">
        <v>5147.3500000000004</v>
      </c>
      <c r="S997" s="6">
        <v>5978.32</v>
      </c>
      <c r="T997" s="19">
        <f t="shared" si="152"/>
        <v>5.8823529411764497E-3</v>
      </c>
      <c r="U997" s="19">
        <f t="shared" si="153"/>
        <v>3.284245856933099E-3</v>
      </c>
    </row>
    <row r="998" spans="1:21">
      <c r="A998" s="4">
        <v>42172</v>
      </c>
      <c r="B998" s="5">
        <v>15.83</v>
      </c>
      <c r="C998" s="5">
        <v>15.57</v>
      </c>
      <c r="D998" s="5">
        <v>8185.5</v>
      </c>
      <c r="E998" s="5">
        <v>9236.59</v>
      </c>
      <c r="F998" s="10">
        <f t="shared" si="148"/>
        <v>5.8139534883721034E-3</v>
      </c>
      <c r="G998" s="10">
        <f t="shared" si="149"/>
        <v>6.2094276541762028E-3</v>
      </c>
      <c r="H998" s="6"/>
      <c r="I998" s="5">
        <v>20.28</v>
      </c>
      <c r="J998" s="5">
        <v>20.14</v>
      </c>
      <c r="K998" s="5">
        <v>8185.5</v>
      </c>
      <c r="L998" s="5">
        <v>9236.59</v>
      </c>
      <c r="M998" s="17">
        <f t="shared" si="150"/>
        <v>8.5127691537307815E-3</v>
      </c>
      <c r="N998" s="17">
        <f t="shared" si="151"/>
        <v>6.1904281917704029E-3</v>
      </c>
      <c r="O998" s="6"/>
      <c r="P998" s="6">
        <v>12.19</v>
      </c>
      <c r="Q998" s="6">
        <v>12.12</v>
      </c>
      <c r="R998" s="6">
        <v>5201.3999999999996</v>
      </c>
      <c r="S998" s="6">
        <v>6042.41</v>
      </c>
      <c r="T998" s="19">
        <f t="shared" si="152"/>
        <v>1.2531328320801949E-2</v>
      </c>
      <c r="U998" s="19">
        <f t="shared" si="153"/>
        <v>1.0720403056377004E-2</v>
      </c>
    </row>
    <row r="999" spans="1:21">
      <c r="A999" s="4">
        <v>42173</v>
      </c>
      <c r="B999" s="5">
        <v>15.98</v>
      </c>
      <c r="C999" s="5">
        <v>15.71</v>
      </c>
      <c r="D999" s="5">
        <v>8267.99</v>
      </c>
      <c r="E999" s="5">
        <v>9330.23</v>
      </c>
      <c r="F999" s="10">
        <f t="shared" si="148"/>
        <v>8.9916506101477278E-3</v>
      </c>
      <c r="G999" s="10">
        <f t="shared" si="149"/>
        <v>1.0137940517009003E-2</v>
      </c>
      <c r="H999" s="6"/>
      <c r="I999" s="5">
        <v>20.49</v>
      </c>
      <c r="J999" s="5">
        <v>20.350000000000001</v>
      </c>
      <c r="K999" s="5">
        <v>8267.99</v>
      </c>
      <c r="L999" s="5">
        <v>9330.23</v>
      </c>
      <c r="M999" s="17">
        <f t="shared" si="150"/>
        <v>1.0427010923535374E-2</v>
      </c>
      <c r="N999" s="17">
        <f t="shared" si="151"/>
        <v>1.0077576201820371E-2</v>
      </c>
      <c r="O999" s="6"/>
      <c r="P999" s="6">
        <v>12.28</v>
      </c>
      <c r="Q999" s="6">
        <v>12.21</v>
      </c>
      <c r="R999" s="6">
        <v>5265.2</v>
      </c>
      <c r="S999" s="6">
        <v>6117.1</v>
      </c>
      <c r="T999" s="19">
        <f t="shared" si="152"/>
        <v>7.4257425742576544E-3</v>
      </c>
      <c r="U999" s="19">
        <f t="shared" si="153"/>
        <v>1.2360961934062775E-2</v>
      </c>
    </row>
    <row r="1000" spans="1:21">
      <c r="A1000" s="4">
        <v>42174</v>
      </c>
      <c r="B1000" s="5">
        <v>16.079999999999998</v>
      </c>
      <c r="C1000" s="5">
        <v>15.81</v>
      </c>
      <c r="D1000" s="5">
        <v>8328.17</v>
      </c>
      <c r="E1000" s="5">
        <v>9399.9500000000007</v>
      </c>
      <c r="F1000" s="10">
        <f t="shared" si="148"/>
        <v>6.3653723742838064E-3</v>
      </c>
      <c r="G1000" s="10">
        <f t="shared" si="149"/>
        <v>7.4724846011300361E-3</v>
      </c>
      <c r="H1000" s="6"/>
      <c r="I1000" s="5">
        <v>20.62</v>
      </c>
      <c r="J1000" s="5">
        <v>20.48</v>
      </c>
      <c r="K1000" s="5">
        <v>8328.17</v>
      </c>
      <c r="L1000" s="5">
        <v>9399.9500000000007</v>
      </c>
      <c r="M1000" s="17">
        <f t="shared" si="150"/>
        <v>6.3882063882063633E-3</v>
      </c>
      <c r="N1000" s="17">
        <f t="shared" si="151"/>
        <v>7.2786735349221754E-3</v>
      </c>
      <c r="O1000" s="6"/>
      <c r="P1000" s="6">
        <v>12.31</v>
      </c>
      <c r="Q1000" s="6">
        <v>12.24</v>
      </c>
      <c r="R1000" s="6">
        <v>5283.95</v>
      </c>
      <c r="S1000" s="6">
        <v>6138.91</v>
      </c>
      <c r="T1000" s="19">
        <f t="shared" si="152"/>
        <v>2.4570024570023108E-3</v>
      </c>
      <c r="U1000" s="19">
        <f t="shared" si="153"/>
        <v>3.5654149842243577E-3</v>
      </c>
    </row>
    <row r="1001" spans="1:21">
      <c r="A1001" s="4">
        <v>42177</v>
      </c>
      <c r="B1001" s="5">
        <v>16.32</v>
      </c>
      <c r="C1001" s="5">
        <v>16.05</v>
      </c>
      <c r="D1001" s="5">
        <v>8453.34</v>
      </c>
      <c r="E1001" s="5">
        <v>9541.93</v>
      </c>
      <c r="F1001" s="10">
        <f t="shared" si="148"/>
        <v>1.5180265654648917E-2</v>
      </c>
      <c r="G1001" s="10">
        <f t="shared" si="149"/>
        <v>1.5104335661359825E-2</v>
      </c>
      <c r="H1001" s="6"/>
      <c r="I1001" s="5">
        <v>20.96</v>
      </c>
      <c r="J1001" s="5">
        <v>20.82</v>
      </c>
      <c r="K1001" s="5">
        <v>8453.34</v>
      </c>
      <c r="L1001" s="5">
        <v>9541.93</v>
      </c>
      <c r="M1001" s="17">
        <f t="shared" si="150"/>
        <v>1.66015625E-2</v>
      </c>
      <c r="N1001" s="17">
        <f t="shared" si="151"/>
        <v>1.5029712409809104E-2</v>
      </c>
      <c r="O1001" s="6"/>
      <c r="P1001" s="6">
        <v>12.45</v>
      </c>
      <c r="Q1001" s="6">
        <v>12.38</v>
      </c>
      <c r="R1001" s="6">
        <v>5383.15</v>
      </c>
      <c r="S1001" s="6">
        <v>6254.86</v>
      </c>
      <c r="T1001" s="19">
        <f t="shared" si="152"/>
        <v>1.1437908496731986E-2</v>
      </c>
      <c r="U1001" s="19">
        <f t="shared" si="153"/>
        <v>1.888771785219201E-2</v>
      </c>
    </row>
    <row r="1002" spans="1:21">
      <c r="A1002" s="4">
        <v>42178</v>
      </c>
      <c r="B1002" s="5">
        <v>16.34</v>
      </c>
      <c r="C1002" s="5">
        <v>16.07</v>
      </c>
      <c r="D1002" s="5">
        <v>8482.24</v>
      </c>
      <c r="E1002" s="5">
        <v>9574.5400000000009</v>
      </c>
      <c r="F1002" s="10">
        <f t="shared" si="148"/>
        <v>1.2461059190029822E-3</v>
      </c>
      <c r="G1002" s="10">
        <f t="shared" si="149"/>
        <v>3.4175476030531282E-3</v>
      </c>
      <c r="H1002" s="6"/>
      <c r="I1002" s="5">
        <v>20.94</v>
      </c>
      <c r="J1002" s="5">
        <v>20.8</v>
      </c>
      <c r="K1002" s="5">
        <v>8482.24</v>
      </c>
      <c r="L1002" s="5">
        <v>9574.5400000000009</v>
      </c>
      <c r="M1002" s="17">
        <f t="shared" si="150"/>
        <v>-9.6061479346776224E-4</v>
      </c>
      <c r="N1002" s="17">
        <f t="shared" si="151"/>
        <v>3.4187670198997377E-3</v>
      </c>
      <c r="O1002" s="6"/>
      <c r="P1002" s="6">
        <v>12.48</v>
      </c>
      <c r="Q1002" s="6">
        <v>12.41</v>
      </c>
      <c r="R1002" s="6">
        <v>5388.9</v>
      </c>
      <c r="S1002" s="6">
        <v>6265.24</v>
      </c>
      <c r="T1002" s="19">
        <f t="shared" si="152"/>
        <v>2.4232633279481774E-3</v>
      </c>
      <c r="U1002" s="19">
        <f t="shared" si="153"/>
        <v>1.6595095653619829E-3</v>
      </c>
    </row>
    <row r="1003" spans="1:21">
      <c r="A1003" s="4">
        <v>42179</v>
      </c>
      <c r="B1003" s="5">
        <v>16.22</v>
      </c>
      <c r="C1003" s="5">
        <v>15.95</v>
      </c>
      <c r="D1003" s="5">
        <v>8450.52</v>
      </c>
      <c r="E1003" s="5">
        <v>9539.2800000000007</v>
      </c>
      <c r="F1003" s="10">
        <f t="shared" si="148"/>
        <v>-7.4673304293715326E-3</v>
      </c>
      <c r="G1003" s="10">
        <f t="shared" si="149"/>
        <v>-3.682683450066504E-3</v>
      </c>
      <c r="H1003" s="6"/>
      <c r="I1003" s="5">
        <v>20.79</v>
      </c>
      <c r="J1003" s="5">
        <v>20.64</v>
      </c>
      <c r="K1003" s="5">
        <v>8450.52</v>
      </c>
      <c r="L1003" s="5">
        <v>9539.2800000000007</v>
      </c>
      <c r="M1003" s="17">
        <f t="shared" si="150"/>
        <v>-7.692307692307665E-3</v>
      </c>
      <c r="N1003" s="17">
        <f t="shared" si="151"/>
        <v>-3.7395782246197884E-3</v>
      </c>
      <c r="O1003" s="6"/>
      <c r="P1003" s="6">
        <v>12.35</v>
      </c>
      <c r="Q1003" s="6">
        <v>12.28</v>
      </c>
      <c r="R1003" s="6">
        <v>5342.35</v>
      </c>
      <c r="S1003" s="6">
        <v>6211.12</v>
      </c>
      <c r="T1003" s="19">
        <f t="shared" si="152"/>
        <v>-1.0475423045930743E-2</v>
      </c>
      <c r="U1003" s="19">
        <f t="shared" si="153"/>
        <v>-8.6381367673066256E-3</v>
      </c>
    </row>
    <row r="1004" spans="1:21">
      <c r="A1004" s="4">
        <v>42180</v>
      </c>
      <c r="B1004" s="5">
        <v>16.27</v>
      </c>
      <c r="C1004" s="5">
        <v>15.99</v>
      </c>
      <c r="D1004" s="5">
        <v>8497.02</v>
      </c>
      <c r="E1004" s="5">
        <v>9592.24</v>
      </c>
      <c r="F1004" s="10">
        <f t="shared" si="148"/>
        <v>2.5078369905957576E-3</v>
      </c>
      <c r="G1004" s="10">
        <f t="shared" si="149"/>
        <v>5.5517816858294822E-3</v>
      </c>
      <c r="H1004" s="6"/>
      <c r="I1004" s="5">
        <v>20.85</v>
      </c>
      <c r="J1004" s="5">
        <v>20.71</v>
      </c>
      <c r="K1004" s="5">
        <v>8497.02</v>
      </c>
      <c r="L1004" s="5">
        <v>9592.24</v>
      </c>
      <c r="M1004" s="17">
        <f t="shared" si="150"/>
        <v>3.3914728682171713E-3</v>
      </c>
      <c r="N1004" s="17">
        <f t="shared" si="151"/>
        <v>5.5026199571150958E-3</v>
      </c>
      <c r="O1004" s="6"/>
      <c r="P1004" s="6">
        <v>12.39</v>
      </c>
      <c r="Q1004" s="6">
        <v>12.32</v>
      </c>
      <c r="R1004" s="6">
        <v>5350.35</v>
      </c>
      <c r="S1004" s="6">
        <v>6220.97</v>
      </c>
      <c r="T1004" s="19">
        <f t="shared" si="152"/>
        <v>3.2573289902280145E-3</v>
      </c>
      <c r="U1004" s="19">
        <f t="shared" si="153"/>
        <v>1.5858653511766629E-3</v>
      </c>
    </row>
    <row r="1005" spans="1:21">
      <c r="A1005" s="4">
        <v>42181</v>
      </c>
      <c r="B1005" s="5">
        <v>16.27</v>
      </c>
      <c r="C1005" s="5">
        <v>16</v>
      </c>
      <c r="D1005" s="5">
        <v>8477.82</v>
      </c>
      <c r="E1005" s="5">
        <v>9570.56</v>
      </c>
      <c r="F1005" s="10">
        <f t="shared" si="148"/>
        <v>6.2539086929325194E-4</v>
      </c>
      <c r="G1005" s="10">
        <f t="shared" si="149"/>
        <v>-2.260160296239544E-3</v>
      </c>
      <c r="H1005" s="6"/>
      <c r="I1005" s="5">
        <v>20.84</v>
      </c>
      <c r="J1005" s="5">
        <v>20.69</v>
      </c>
      <c r="K1005" s="5">
        <v>8477.82</v>
      </c>
      <c r="L1005" s="5">
        <v>9570.56</v>
      </c>
      <c r="M1005" s="17">
        <f t="shared" si="150"/>
        <v>-9.6571704490577837E-4</v>
      </c>
      <c r="N1005" s="17">
        <f t="shared" si="151"/>
        <v>-2.2596157241010495E-3</v>
      </c>
      <c r="O1005" s="6"/>
      <c r="P1005" s="6">
        <v>12.36</v>
      </c>
      <c r="Q1005" s="6">
        <v>12.29</v>
      </c>
      <c r="R1005" s="6">
        <v>5368.8</v>
      </c>
      <c r="S1005" s="6">
        <v>6242.42</v>
      </c>
      <c r="T1005" s="19">
        <f t="shared" si="152"/>
        <v>-2.4350649350650677E-3</v>
      </c>
      <c r="U1005" s="19">
        <f t="shared" si="153"/>
        <v>3.4480153416589499E-3</v>
      </c>
    </row>
    <row r="1006" spans="1:21">
      <c r="A1006" s="4">
        <v>42184</v>
      </c>
      <c r="B1006" s="5">
        <v>16.100000000000001</v>
      </c>
      <c r="C1006" s="5">
        <v>15.83</v>
      </c>
      <c r="D1006" s="5">
        <v>8408.5400000000009</v>
      </c>
      <c r="E1006" s="5">
        <v>9492.48</v>
      </c>
      <c r="F1006" s="10">
        <f t="shared" si="148"/>
        <v>-1.0624999999999996E-2</v>
      </c>
      <c r="G1006" s="10">
        <f t="shared" si="149"/>
        <v>-8.1583522803263531E-3</v>
      </c>
      <c r="H1006" s="6"/>
      <c r="I1006" s="5">
        <v>20.63</v>
      </c>
      <c r="J1006" s="5">
        <v>20.49</v>
      </c>
      <c r="K1006" s="5">
        <v>8408.5400000000009</v>
      </c>
      <c r="L1006" s="5">
        <v>9492.48</v>
      </c>
      <c r="M1006" s="17">
        <f t="shared" si="150"/>
        <v>-9.6665055582407788E-3</v>
      </c>
      <c r="N1006" s="17">
        <f t="shared" si="151"/>
        <v>-8.1719121189172128E-3</v>
      </c>
      <c r="O1006" s="6"/>
      <c r="P1006" s="6">
        <v>12.25</v>
      </c>
      <c r="Q1006" s="6">
        <v>12.17</v>
      </c>
      <c r="R1006" s="6">
        <v>5259.5</v>
      </c>
      <c r="S1006" s="6">
        <v>6115.38</v>
      </c>
      <c r="T1006" s="19">
        <f t="shared" si="152"/>
        <v>-9.7640358014645656E-3</v>
      </c>
      <c r="U1006" s="19">
        <f t="shared" si="153"/>
        <v>-2.0351081791997294E-2</v>
      </c>
    </row>
    <row r="1007" spans="1:21">
      <c r="A1007" s="4">
        <v>42185</v>
      </c>
      <c r="B1007" s="5">
        <v>16.22</v>
      </c>
      <c r="C1007" s="5">
        <v>15.94</v>
      </c>
      <c r="D1007" s="5">
        <v>8464.09</v>
      </c>
      <c r="E1007" s="5">
        <v>9555.18</v>
      </c>
      <c r="F1007" s="10">
        <f t="shared" si="148"/>
        <v>6.948831332912242E-3</v>
      </c>
      <c r="G1007" s="10">
        <f t="shared" si="149"/>
        <v>6.6052285598705573E-3</v>
      </c>
      <c r="H1007" s="6"/>
      <c r="I1007" s="5">
        <v>20.76</v>
      </c>
      <c r="J1007" s="5">
        <v>20.62</v>
      </c>
      <c r="K1007" s="5">
        <v>8464.09</v>
      </c>
      <c r="L1007" s="5">
        <v>9555.18</v>
      </c>
      <c r="M1007" s="17">
        <f t="shared" si="150"/>
        <v>6.3445583211323431E-3</v>
      </c>
      <c r="N1007" s="17">
        <f t="shared" si="151"/>
        <v>6.606378753029496E-3</v>
      </c>
      <c r="O1007" s="6"/>
      <c r="P1007" s="6">
        <v>12.38</v>
      </c>
      <c r="Q1007" s="6">
        <v>12.3</v>
      </c>
      <c r="R1007" s="6">
        <v>5323.95</v>
      </c>
      <c r="S1007" s="6">
        <v>6192.29</v>
      </c>
      <c r="T1007" s="19">
        <f t="shared" si="152"/>
        <v>1.0682004930156141E-2</v>
      </c>
      <c r="U1007" s="19">
        <f t="shared" si="153"/>
        <v>1.257648747911011E-2</v>
      </c>
    </row>
    <row r="1008" spans="1:21">
      <c r="A1008" s="4">
        <v>42186</v>
      </c>
      <c r="B1008" s="5">
        <v>16.34</v>
      </c>
      <c r="C1008" s="5">
        <v>16.059999999999999</v>
      </c>
      <c r="D1008" s="5">
        <v>8552.2199999999993</v>
      </c>
      <c r="E1008" s="5">
        <v>9654.67</v>
      </c>
      <c r="F1008" s="10">
        <f t="shared" si="148"/>
        <v>7.5282308657464991E-3</v>
      </c>
      <c r="G1008" s="10">
        <f t="shared" si="149"/>
        <v>1.0412153407889813E-2</v>
      </c>
      <c r="H1008" s="6"/>
      <c r="I1008" s="5">
        <v>20.94</v>
      </c>
      <c r="J1008" s="5">
        <v>20.79</v>
      </c>
      <c r="K1008" s="5">
        <v>8552.2199999999993</v>
      </c>
      <c r="L1008" s="5">
        <v>9654.67</v>
      </c>
      <c r="M1008" s="17">
        <f t="shared" si="150"/>
        <v>8.244422890397507E-3</v>
      </c>
      <c r="N1008" s="17">
        <f t="shared" si="151"/>
        <v>1.041222387758145E-2</v>
      </c>
      <c r="O1008" s="6"/>
      <c r="P1008" s="6">
        <v>12.48</v>
      </c>
      <c r="Q1008" s="6">
        <v>12.4</v>
      </c>
      <c r="R1008" s="6">
        <v>5399.9</v>
      </c>
      <c r="S1008" s="6">
        <v>6280.61</v>
      </c>
      <c r="T1008" s="19">
        <f t="shared" si="152"/>
        <v>8.1300813008129413E-3</v>
      </c>
      <c r="U1008" s="19">
        <f t="shared" si="153"/>
        <v>1.4262897893994042E-2</v>
      </c>
    </row>
    <row r="1009" spans="1:21">
      <c r="A1009" s="4">
        <v>42187</v>
      </c>
      <c r="B1009" s="5">
        <v>16.39</v>
      </c>
      <c r="C1009" s="5">
        <v>16.11</v>
      </c>
      <c r="D1009" s="5">
        <v>8549.91</v>
      </c>
      <c r="E1009" s="5">
        <v>9656.73</v>
      </c>
      <c r="F1009" s="10">
        <f t="shared" si="148"/>
        <v>3.1133250311332628E-3</v>
      </c>
      <c r="G1009" s="10">
        <f t="shared" si="149"/>
        <v>2.1336824562623313E-4</v>
      </c>
      <c r="H1009" s="6"/>
      <c r="I1009" s="5">
        <v>20.99</v>
      </c>
      <c r="J1009" s="5">
        <v>20.84</v>
      </c>
      <c r="K1009" s="5">
        <v>8549.91</v>
      </c>
      <c r="L1009" s="5">
        <v>9656.73</v>
      </c>
      <c r="M1009" s="17">
        <f t="shared" si="150"/>
        <v>2.4050024050024099E-3</v>
      </c>
      <c r="N1009" s="17">
        <f t="shared" si="151"/>
        <v>-2.7010530599069771E-4</v>
      </c>
      <c r="O1009" s="6"/>
      <c r="P1009" s="6">
        <v>12.54</v>
      </c>
      <c r="Q1009" s="6">
        <v>12.47</v>
      </c>
      <c r="R1009" s="6">
        <v>5419.4</v>
      </c>
      <c r="S1009" s="6">
        <v>6304.38</v>
      </c>
      <c r="T1009" s="19">
        <f t="shared" si="152"/>
        <v>5.6451612903225534E-3</v>
      </c>
      <c r="U1009" s="19">
        <f t="shared" si="153"/>
        <v>3.7846642284746768E-3</v>
      </c>
    </row>
    <row r="1010" spans="1:21">
      <c r="A1010" s="4">
        <v>42188</v>
      </c>
      <c r="B1010" s="5">
        <v>16.399999999999999</v>
      </c>
      <c r="C1010" s="5">
        <v>16.12</v>
      </c>
      <c r="D1010" s="5">
        <v>8584.9500000000007</v>
      </c>
      <c r="E1010" s="5">
        <v>9696.2999999999993</v>
      </c>
      <c r="F1010" s="10">
        <f t="shared" si="148"/>
        <v>6.2073246430793816E-4</v>
      </c>
      <c r="G1010" s="10">
        <f t="shared" si="149"/>
        <v>4.0976603881437423E-3</v>
      </c>
      <c r="H1010" s="6"/>
      <c r="I1010" s="5">
        <v>21</v>
      </c>
      <c r="J1010" s="5">
        <v>20.85</v>
      </c>
      <c r="K1010" s="5">
        <v>8584.9500000000007</v>
      </c>
      <c r="L1010" s="5">
        <v>9696.2999999999993</v>
      </c>
      <c r="M1010" s="17">
        <f t="shared" si="150"/>
        <v>4.7984644913645624E-4</v>
      </c>
      <c r="N1010" s="17">
        <f t="shared" si="151"/>
        <v>4.0982887539167123E-3</v>
      </c>
      <c r="O1010" s="6"/>
      <c r="P1010" s="6">
        <v>12.53</v>
      </c>
      <c r="Q1010" s="6">
        <v>12.46</v>
      </c>
      <c r="R1010" s="6">
        <v>5406.1</v>
      </c>
      <c r="S1010" s="6">
        <v>6289.71</v>
      </c>
      <c r="T1010" s="19">
        <f t="shared" si="152"/>
        <v>-8.0192461908579205E-4</v>
      </c>
      <c r="U1010" s="19">
        <f t="shared" si="153"/>
        <v>-2.3269536417538372E-3</v>
      </c>
    </row>
    <row r="1011" spans="1:21">
      <c r="A1011" s="4">
        <v>42191</v>
      </c>
      <c r="B1011" s="5">
        <v>16.510000000000002</v>
      </c>
      <c r="C1011" s="5">
        <v>16.22</v>
      </c>
      <c r="D1011" s="5">
        <v>8628.5</v>
      </c>
      <c r="E1011" s="5">
        <v>9746.5400000000009</v>
      </c>
      <c r="F1011" s="10">
        <f t="shared" si="148"/>
        <v>6.2034739454093213E-3</v>
      </c>
      <c r="G1011" s="10">
        <f t="shared" si="149"/>
        <v>5.181357837525713E-3</v>
      </c>
      <c r="H1011" s="6"/>
      <c r="I1011" s="5">
        <v>21.15</v>
      </c>
      <c r="J1011" s="5">
        <v>21</v>
      </c>
      <c r="K1011" s="5">
        <v>8628.5</v>
      </c>
      <c r="L1011" s="5">
        <v>9746.5400000000009</v>
      </c>
      <c r="M1011" s="17">
        <f t="shared" si="150"/>
        <v>7.194244604316502E-3</v>
      </c>
      <c r="N1011" s="17">
        <f t="shared" si="151"/>
        <v>5.0728309425214224E-3</v>
      </c>
      <c r="O1011" s="6"/>
      <c r="P1011" s="6">
        <v>12.72</v>
      </c>
      <c r="Q1011" s="6">
        <v>12.65</v>
      </c>
      <c r="R1011" s="6">
        <v>5495.45</v>
      </c>
      <c r="S1011" s="6">
        <v>6393.71</v>
      </c>
      <c r="T1011" s="19">
        <f t="shared" si="152"/>
        <v>1.5248796147672605E-2</v>
      </c>
      <c r="U1011" s="19">
        <f t="shared" si="153"/>
        <v>1.6534943582454442E-2</v>
      </c>
    </row>
    <row r="1012" spans="1:21">
      <c r="A1012" s="4">
        <v>42192</v>
      </c>
      <c r="B1012" s="5">
        <v>16.579999999999998</v>
      </c>
      <c r="C1012" s="5">
        <v>16.29</v>
      </c>
      <c r="D1012" s="5">
        <v>8627.43</v>
      </c>
      <c r="E1012" s="5">
        <v>9745.33</v>
      </c>
      <c r="F1012" s="10">
        <f t="shared" si="148"/>
        <v>4.3156596794080571E-3</v>
      </c>
      <c r="G1012" s="10">
        <f t="shared" si="149"/>
        <v>-1.2414662023663148E-4</v>
      </c>
      <c r="H1012" s="6"/>
      <c r="I1012" s="5">
        <v>21.26</v>
      </c>
      <c r="J1012" s="5">
        <v>21.11</v>
      </c>
      <c r="K1012" s="5">
        <v>8627.43</v>
      </c>
      <c r="L1012" s="5">
        <v>9745.33</v>
      </c>
      <c r="M1012" s="17">
        <f t="shared" si="150"/>
        <v>5.2380952380952639E-3</v>
      </c>
      <c r="N1012" s="17">
        <f t="shared" si="151"/>
        <v>-1.2400764906994599E-4</v>
      </c>
      <c r="O1012" s="6"/>
      <c r="P1012" s="6">
        <v>12.8</v>
      </c>
      <c r="Q1012" s="6">
        <v>12.72</v>
      </c>
      <c r="R1012" s="6">
        <v>5551.85</v>
      </c>
      <c r="S1012" s="6">
        <v>6459.3</v>
      </c>
      <c r="T1012" s="19">
        <f t="shared" si="152"/>
        <v>5.5335968379446321E-3</v>
      </c>
      <c r="U1012" s="19">
        <f t="shared" si="153"/>
        <v>1.025851970139402E-2</v>
      </c>
    </row>
    <row r="1013" spans="1:21">
      <c r="A1013" s="4">
        <v>42193</v>
      </c>
      <c r="B1013" s="5">
        <v>16.32</v>
      </c>
      <c r="C1013" s="5">
        <v>16.03</v>
      </c>
      <c r="D1013" s="5">
        <v>8481.33</v>
      </c>
      <c r="E1013" s="5">
        <v>9580.93</v>
      </c>
      <c r="F1013" s="10">
        <f t="shared" si="148"/>
        <v>-1.5960712093308627E-2</v>
      </c>
      <c r="G1013" s="10">
        <f t="shared" si="149"/>
        <v>-1.6869618576282108E-2</v>
      </c>
      <c r="H1013" s="6"/>
      <c r="I1013" s="5">
        <v>20.96</v>
      </c>
      <c r="J1013" s="5">
        <v>20.81</v>
      </c>
      <c r="K1013" s="5">
        <v>8481.33</v>
      </c>
      <c r="L1013" s="5">
        <v>9580.93</v>
      </c>
      <c r="M1013" s="17">
        <f t="shared" si="150"/>
        <v>-1.4211274277593611E-2</v>
      </c>
      <c r="N1013" s="17">
        <f t="shared" si="151"/>
        <v>-1.693435936310117E-2</v>
      </c>
      <c r="O1013" s="6"/>
      <c r="P1013" s="6">
        <v>12.63</v>
      </c>
      <c r="Q1013" s="6">
        <v>12.55</v>
      </c>
      <c r="R1013" s="6">
        <v>5466.8</v>
      </c>
      <c r="S1013" s="6">
        <v>6360.35</v>
      </c>
      <c r="T1013" s="19">
        <f t="shared" si="152"/>
        <v>-1.3364779874213806E-2</v>
      </c>
      <c r="U1013" s="19">
        <f t="shared" si="153"/>
        <v>-1.5318997414580537E-2</v>
      </c>
    </row>
    <row r="1014" spans="1:21">
      <c r="A1014" s="4">
        <v>42194</v>
      </c>
      <c r="B1014" s="5">
        <v>16.27</v>
      </c>
      <c r="C1014" s="5">
        <v>15.99</v>
      </c>
      <c r="D1014" s="5">
        <v>8451.3799999999992</v>
      </c>
      <c r="E1014" s="5">
        <v>9551.43</v>
      </c>
      <c r="F1014" s="10">
        <f t="shared" si="148"/>
        <v>-2.4953212726138707E-3</v>
      </c>
      <c r="G1014" s="10">
        <f t="shared" si="149"/>
        <v>-3.0790330375026764E-3</v>
      </c>
      <c r="H1014" s="6"/>
      <c r="I1014" s="5">
        <v>20.9</v>
      </c>
      <c r="J1014" s="5">
        <v>20.75</v>
      </c>
      <c r="K1014" s="5">
        <v>8451.3799999999992</v>
      </c>
      <c r="L1014" s="5">
        <v>9551.43</v>
      </c>
      <c r="M1014" s="17">
        <f t="shared" si="150"/>
        <v>-2.8832292167226825E-3</v>
      </c>
      <c r="N1014" s="17">
        <f t="shared" si="151"/>
        <v>-3.5312857771129247E-3</v>
      </c>
      <c r="O1014" s="6"/>
      <c r="P1014" s="6">
        <v>12.65</v>
      </c>
      <c r="Q1014" s="6">
        <v>12.58</v>
      </c>
      <c r="R1014" s="6">
        <v>5482.9</v>
      </c>
      <c r="S1014" s="6">
        <v>6381.2</v>
      </c>
      <c r="T1014" s="19">
        <f t="shared" si="152"/>
        <v>2.3904382470119057E-3</v>
      </c>
      <c r="U1014" s="19">
        <f t="shared" si="153"/>
        <v>3.2781214870249986E-3</v>
      </c>
    </row>
    <row r="1015" spans="1:21">
      <c r="A1015" s="4">
        <v>42195</v>
      </c>
      <c r="B1015" s="5">
        <v>16.350000000000001</v>
      </c>
      <c r="C1015" s="5">
        <v>16.059999999999999</v>
      </c>
      <c r="D1015" s="5">
        <v>8478.42</v>
      </c>
      <c r="E1015" s="5">
        <v>9583.01</v>
      </c>
      <c r="F1015" s="10">
        <f t="shared" si="148"/>
        <v>4.3777360850529856E-3</v>
      </c>
      <c r="G1015" s="10">
        <f t="shared" si="149"/>
        <v>3.3063112015687679E-3</v>
      </c>
      <c r="H1015" s="6"/>
      <c r="I1015" s="5">
        <v>21.01</v>
      </c>
      <c r="J1015" s="5">
        <v>20.86</v>
      </c>
      <c r="K1015" s="5">
        <v>8478.42</v>
      </c>
      <c r="L1015" s="5">
        <v>9583.01</v>
      </c>
      <c r="M1015" s="17">
        <f t="shared" si="150"/>
        <v>5.3012048192770944E-3</v>
      </c>
      <c r="N1015" s="17">
        <f t="shared" si="151"/>
        <v>3.1994774817840632E-3</v>
      </c>
      <c r="O1015" s="6"/>
      <c r="P1015" s="6">
        <v>12.71</v>
      </c>
      <c r="Q1015" s="6">
        <v>12.63</v>
      </c>
      <c r="R1015" s="6">
        <v>5502.65</v>
      </c>
      <c r="S1015" s="6">
        <v>6404.42</v>
      </c>
      <c r="T1015" s="19">
        <f t="shared" si="152"/>
        <v>3.9745627980922738E-3</v>
      </c>
      <c r="U1015" s="19">
        <f t="shared" si="153"/>
        <v>3.638814016172498E-3</v>
      </c>
    </row>
    <row r="1016" spans="1:21">
      <c r="A1016" s="4">
        <v>42198</v>
      </c>
      <c r="B1016" s="5">
        <v>16.48</v>
      </c>
      <c r="C1016" s="5">
        <v>16.190000000000001</v>
      </c>
      <c r="D1016" s="5">
        <v>8579.59</v>
      </c>
      <c r="E1016" s="5">
        <v>9697.36</v>
      </c>
      <c r="F1016" s="10">
        <f t="shared" si="148"/>
        <v>8.0946450809467052E-3</v>
      </c>
      <c r="G1016" s="10">
        <f t="shared" si="149"/>
        <v>1.1932576507798665E-2</v>
      </c>
      <c r="H1016" s="6"/>
      <c r="I1016" s="5">
        <v>21.15</v>
      </c>
      <c r="J1016" s="5">
        <v>21</v>
      </c>
      <c r="K1016" s="5">
        <v>8579.59</v>
      </c>
      <c r="L1016" s="5">
        <v>9697.36</v>
      </c>
      <c r="M1016" s="17">
        <f t="shared" si="150"/>
        <v>6.7114093959732557E-3</v>
      </c>
      <c r="N1016" s="17">
        <f t="shared" si="151"/>
        <v>1.1932647828251097E-2</v>
      </c>
      <c r="O1016" s="6"/>
      <c r="P1016" s="6">
        <v>12.81</v>
      </c>
      <c r="Q1016" s="6">
        <v>12.73</v>
      </c>
      <c r="R1016" s="6">
        <v>5564.35</v>
      </c>
      <c r="S1016" s="6">
        <v>6476.22</v>
      </c>
      <c r="T1016" s="19">
        <f t="shared" si="152"/>
        <v>7.9176563737133332E-3</v>
      </c>
      <c r="U1016" s="19">
        <f t="shared" si="153"/>
        <v>1.1211007398015838E-2</v>
      </c>
    </row>
    <row r="1017" spans="1:21">
      <c r="A1017" s="4">
        <v>42199</v>
      </c>
      <c r="B1017" s="5">
        <v>16.489999999999998</v>
      </c>
      <c r="C1017" s="5">
        <v>16.2</v>
      </c>
      <c r="D1017" s="5">
        <v>8573.1200000000008</v>
      </c>
      <c r="E1017" s="5">
        <v>9690.5400000000009</v>
      </c>
      <c r="F1017" s="10">
        <f t="shared" si="148"/>
        <v>6.1766522544770552E-4</v>
      </c>
      <c r="G1017" s="10">
        <f t="shared" si="149"/>
        <v>-7.0328419281118215E-4</v>
      </c>
      <c r="H1017" s="6"/>
      <c r="I1017" s="5">
        <v>21.15</v>
      </c>
      <c r="J1017" s="5">
        <v>21</v>
      </c>
      <c r="K1017" s="5">
        <v>8573.1200000000008</v>
      </c>
      <c r="L1017" s="5">
        <v>9690.5400000000009</v>
      </c>
      <c r="M1017" s="17">
        <f t="shared" si="150"/>
        <v>0</v>
      </c>
      <c r="N1017" s="17">
        <f t="shared" si="151"/>
        <v>-7.5411528989144383E-4</v>
      </c>
      <c r="O1017" s="6"/>
      <c r="P1017" s="6">
        <v>12.8</v>
      </c>
      <c r="Q1017" s="6">
        <v>12.72</v>
      </c>
      <c r="R1017" s="6">
        <v>5574.85</v>
      </c>
      <c r="S1017" s="6">
        <v>6489.33</v>
      </c>
      <c r="T1017" s="19">
        <f t="shared" si="152"/>
        <v>-7.8554595443836028E-4</v>
      </c>
      <c r="U1017" s="19">
        <f t="shared" si="153"/>
        <v>2.0243290067354369E-3</v>
      </c>
    </row>
    <row r="1018" spans="1:21">
      <c r="A1018" s="4">
        <v>42200</v>
      </c>
      <c r="B1018" s="5">
        <v>16.62</v>
      </c>
      <c r="C1018" s="5">
        <v>16.329999999999998</v>
      </c>
      <c r="D1018" s="5">
        <v>8637.43</v>
      </c>
      <c r="E1018" s="5">
        <v>9768.91</v>
      </c>
      <c r="F1018" s="10">
        <f t="shared" si="148"/>
        <v>8.0246913580246382E-3</v>
      </c>
      <c r="G1018" s="10">
        <f t="shared" si="149"/>
        <v>8.0872686145456729E-3</v>
      </c>
      <c r="H1018" s="6"/>
      <c r="I1018" s="5">
        <v>21.32</v>
      </c>
      <c r="J1018" s="5">
        <v>21.16</v>
      </c>
      <c r="K1018" s="5">
        <v>8637.43</v>
      </c>
      <c r="L1018" s="5">
        <v>9768.91</v>
      </c>
      <c r="M1018" s="17">
        <f t="shared" si="150"/>
        <v>7.6190476190476364E-3</v>
      </c>
      <c r="N1018" s="17">
        <f t="shared" si="151"/>
        <v>7.5013530663281536E-3</v>
      </c>
      <c r="O1018" s="6"/>
      <c r="P1018" s="6">
        <v>12.84</v>
      </c>
      <c r="Q1018" s="6">
        <v>12.76</v>
      </c>
      <c r="R1018" s="6">
        <v>5602.75</v>
      </c>
      <c r="S1018" s="6">
        <v>6522.59</v>
      </c>
      <c r="T1018" s="19">
        <f t="shared" si="152"/>
        <v>3.1446540880502027E-3</v>
      </c>
      <c r="U1018" s="19">
        <f t="shared" si="153"/>
        <v>5.1253365139389828E-3</v>
      </c>
    </row>
    <row r="1019" spans="1:21">
      <c r="A1019" s="4">
        <v>42201</v>
      </c>
      <c r="B1019" s="5">
        <v>16.73</v>
      </c>
      <c r="C1019" s="5">
        <v>16.440000000000001</v>
      </c>
      <c r="D1019" s="5">
        <v>8721.5</v>
      </c>
      <c r="E1019" s="5">
        <v>9865.9500000000007</v>
      </c>
      <c r="F1019" s="10">
        <f t="shared" si="148"/>
        <v>6.7360685854258584E-3</v>
      </c>
      <c r="G1019" s="10">
        <f t="shared" si="149"/>
        <v>9.9335545111993717E-3</v>
      </c>
      <c r="H1019" s="6"/>
      <c r="I1019" s="5">
        <v>21.44</v>
      </c>
      <c r="J1019" s="5">
        <v>21.28</v>
      </c>
      <c r="K1019" s="5">
        <v>8721.5</v>
      </c>
      <c r="L1019" s="5">
        <v>9865.9500000000007</v>
      </c>
      <c r="M1019" s="17">
        <f t="shared" si="150"/>
        <v>5.6710775047259521E-3</v>
      </c>
      <c r="N1019" s="17">
        <f t="shared" si="151"/>
        <v>9.7332192561907505E-3</v>
      </c>
      <c r="O1019" s="6"/>
      <c r="P1019" s="6">
        <v>12.89</v>
      </c>
      <c r="Q1019" s="6">
        <v>12.81</v>
      </c>
      <c r="R1019" s="6">
        <v>5637.6</v>
      </c>
      <c r="S1019" s="6">
        <v>6563.42</v>
      </c>
      <c r="T1019" s="19">
        <f t="shared" si="152"/>
        <v>3.9184952978057463E-3</v>
      </c>
      <c r="U1019" s="19">
        <f t="shared" si="153"/>
        <v>6.2597833069377717E-3</v>
      </c>
    </row>
    <row r="1020" spans="1:21">
      <c r="A1020" s="4">
        <v>42202</v>
      </c>
      <c r="B1020" s="5">
        <v>16.75</v>
      </c>
      <c r="C1020" s="5">
        <v>16.46</v>
      </c>
      <c r="D1020" s="5">
        <v>8728.8799999999992</v>
      </c>
      <c r="E1020" s="5">
        <v>9874.56</v>
      </c>
      <c r="F1020" s="10">
        <f t="shared" si="148"/>
        <v>1.2165450121655041E-3</v>
      </c>
      <c r="G1020" s="10">
        <f t="shared" si="149"/>
        <v>8.7269852371019141E-4</v>
      </c>
      <c r="H1020" s="6"/>
      <c r="I1020" s="5">
        <v>21.46</v>
      </c>
      <c r="J1020" s="5">
        <v>21.3</v>
      </c>
      <c r="K1020" s="5">
        <v>8728.8799999999992</v>
      </c>
      <c r="L1020" s="5">
        <v>9874.56</v>
      </c>
      <c r="M1020" s="17">
        <f t="shared" si="150"/>
        <v>9.3984962406024053E-4</v>
      </c>
      <c r="N1020" s="17">
        <f t="shared" si="151"/>
        <v>8.461847159317859E-4</v>
      </c>
      <c r="O1020" s="6"/>
      <c r="P1020" s="6">
        <v>12.91</v>
      </c>
      <c r="Q1020" s="6">
        <v>12.82</v>
      </c>
      <c r="R1020" s="6">
        <v>5686.45</v>
      </c>
      <c r="S1020" s="6">
        <v>6621.04</v>
      </c>
      <c r="T1020" s="19">
        <f t="shared" si="152"/>
        <v>7.8064012490242085E-4</v>
      </c>
      <c r="U1020" s="19">
        <f t="shared" si="153"/>
        <v>8.7789597496426008E-3</v>
      </c>
    </row>
    <row r="1021" spans="1:21">
      <c r="A1021" s="4">
        <v>42205</v>
      </c>
      <c r="B1021" s="5">
        <v>16.8</v>
      </c>
      <c r="C1021" s="5">
        <v>16.5</v>
      </c>
      <c r="D1021" s="5">
        <v>8727.7000000000007</v>
      </c>
      <c r="E1021" s="5">
        <v>9876.1</v>
      </c>
      <c r="F1021" s="10">
        <f t="shared" si="148"/>
        <v>2.430133657351119E-3</v>
      </c>
      <c r="G1021" s="10">
        <f t="shared" si="149"/>
        <v>1.5595631602827176E-4</v>
      </c>
      <c r="H1021" s="6"/>
      <c r="I1021" s="5">
        <v>21.54</v>
      </c>
      <c r="J1021" s="5">
        <v>21.38</v>
      </c>
      <c r="K1021" s="5">
        <v>8727.7000000000007</v>
      </c>
      <c r="L1021" s="5">
        <v>9876.1</v>
      </c>
      <c r="M1021" s="17">
        <f t="shared" si="150"/>
        <v>3.7558685446008599E-3</v>
      </c>
      <c r="N1021" s="17">
        <f t="shared" si="151"/>
        <v>-1.3518343705021252E-4</v>
      </c>
      <c r="O1021" s="6"/>
      <c r="P1021" s="6">
        <v>12.94</v>
      </c>
      <c r="Q1021" s="6">
        <v>12.85</v>
      </c>
      <c r="R1021" s="6">
        <v>5705.95</v>
      </c>
      <c r="S1021" s="6">
        <v>6643.73</v>
      </c>
      <c r="T1021" s="19">
        <f t="shared" si="152"/>
        <v>2.3400936037440978E-3</v>
      </c>
      <c r="U1021" s="19">
        <f t="shared" si="153"/>
        <v>3.4269540736802107E-3</v>
      </c>
    </row>
    <row r="1022" spans="1:21">
      <c r="A1022" s="4">
        <v>42206</v>
      </c>
      <c r="B1022" s="5">
        <v>16.579999999999998</v>
      </c>
      <c r="C1022" s="5">
        <v>16.29</v>
      </c>
      <c r="D1022" s="5">
        <v>8641.16</v>
      </c>
      <c r="E1022" s="5">
        <v>9778.18</v>
      </c>
      <c r="F1022" s="10">
        <f t="shared" si="148"/>
        <v>-1.2727272727272809E-2</v>
      </c>
      <c r="G1022" s="10">
        <f t="shared" si="149"/>
        <v>-9.9148449286662332E-3</v>
      </c>
      <c r="H1022" s="6"/>
      <c r="I1022" s="5">
        <v>21.33</v>
      </c>
      <c r="J1022" s="5">
        <v>21.17</v>
      </c>
      <c r="K1022" s="5">
        <v>8641.16</v>
      </c>
      <c r="L1022" s="5">
        <v>9778.18</v>
      </c>
      <c r="M1022" s="17">
        <f t="shared" si="150"/>
        <v>-9.8222637979418215E-3</v>
      </c>
      <c r="N1022" s="17">
        <f t="shared" si="151"/>
        <v>-9.9155562175602396E-3</v>
      </c>
      <c r="O1022" s="6"/>
      <c r="P1022" s="6">
        <v>12.75</v>
      </c>
      <c r="Q1022" s="6">
        <v>12.67</v>
      </c>
      <c r="R1022" s="6">
        <v>5600.35</v>
      </c>
      <c r="S1022" s="6">
        <v>6520.98</v>
      </c>
      <c r="T1022" s="19">
        <f t="shared" si="152"/>
        <v>-1.4007782101167265E-2</v>
      </c>
      <c r="U1022" s="19">
        <f t="shared" si="153"/>
        <v>-1.8476066908197697E-2</v>
      </c>
    </row>
    <row r="1023" spans="1:21">
      <c r="A1023" s="4">
        <v>42207</v>
      </c>
      <c r="B1023" s="5">
        <v>16.68</v>
      </c>
      <c r="C1023" s="5">
        <v>16.38</v>
      </c>
      <c r="D1023" s="5">
        <v>8743.6</v>
      </c>
      <c r="E1023" s="5">
        <v>9894.67</v>
      </c>
      <c r="F1023" s="10">
        <f t="shared" si="148"/>
        <v>5.5248618784531356E-3</v>
      </c>
      <c r="G1023" s="10">
        <f t="shared" si="149"/>
        <v>1.1913259931807252E-2</v>
      </c>
      <c r="H1023" s="6"/>
      <c r="I1023" s="5">
        <v>21.43</v>
      </c>
      <c r="J1023" s="5">
        <v>21.27</v>
      </c>
      <c r="K1023" s="5">
        <v>8743.6</v>
      </c>
      <c r="L1023" s="5">
        <v>9894.67</v>
      </c>
      <c r="M1023" s="17">
        <f t="shared" si="150"/>
        <v>4.7236655644780079E-3</v>
      </c>
      <c r="N1023" s="17">
        <f t="shared" si="151"/>
        <v>1.1854889852751294E-2</v>
      </c>
      <c r="O1023" s="6"/>
      <c r="P1023" s="6">
        <v>12.83</v>
      </c>
      <c r="Q1023" s="6">
        <v>12.75</v>
      </c>
      <c r="R1023" s="6">
        <v>5638.95</v>
      </c>
      <c r="S1023" s="6">
        <v>6566.37</v>
      </c>
      <c r="T1023" s="19">
        <f t="shared" si="152"/>
        <v>6.3141278610892027E-3</v>
      </c>
      <c r="U1023" s="19">
        <f t="shared" si="153"/>
        <v>6.9606102150290283E-3</v>
      </c>
    </row>
    <row r="1024" spans="1:21">
      <c r="A1024" s="4">
        <v>42208</v>
      </c>
      <c r="B1024" s="5">
        <v>16.59</v>
      </c>
      <c r="C1024" s="5">
        <v>16.3</v>
      </c>
      <c r="D1024" s="5">
        <v>8709.5</v>
      </c>
      <c r="E1024" s="5">
        <v>9859.64</v>
      </c>
      <c r="F1024" s="10">
        <f t="shared" si="148"/>
        <v>-4.8840048840047556E-3</v>
      </c>
      <c r="G1024" s="10">
        <f t="shared" si="149"/>
        <v>-3.5402898732348476E-3</v>
      </c>
      <c r="H1024" s="6"/>
      <c r="I1024" s="5">
        <v>21.35</v>
      </c>
      <c r="J1024" s="5">
        <v>21.19</v>
      </c>
      <c r="K1024" s="5">
        <v>8709.5</v>
      </c>
      <c r="L1024" s="5">
        <v>9859.64</v>
      </c>
      <c r="M1024" s="17">
        <f t="shared" si="150"/>
        <v>-3.761165961447932E-3</v>
      </c>
      <c r="N1024" s="17">
        <f t="shared" si="151"/>
        <v>-3.8999954252253444E-3</v>
      </c>
      <c r="O1024" s="6"/>
      <c r="P1024" s="6">
        <v>12.85</v>
      </c>
      <c r="Q1024" s="6">
        <v>12.77</v>
      </c>
      <c r="R1024" s="6">
        <v>5661.3</v>
      </c>
      <c r="S1024" s="6">
        <v>6595.16</v>
      </c>
      <c r="T1024" s="19">
        <f t="shared" si="152"/>
        <v>1.5686274509802978E-3</v>
      </c>
      <c r="U1024" s="19">
        <f t="shared" si="153"/>
        <v>4.384462039147996E-3</v>
      </c>
    </row>
    <row r="1025" spans="1:21">
      <c r="A1025" s="4">
        <v>42209</v>
      </c>
      <c r="B1025" s="5">
        <v>16.46</v>
      </c>
      <c r="C1025" s="5">
        <v>16.170000000000002</v>
      </c>
      <c r="D1025" s="5">
        <v>8641.86</v>
      </c>
      <c r="E1025" s="5">
        <v>9783.07</v>
      </c>
      <c r="F1025" s="10">
        <f t="shared" si="148"/>
        <v>-7.9754601226993405E-3</v>
      </c>
      <c r="G1025" s="10">
        <f t="shared" si="149"/>
        <v>-7.7660036269072696E-3</v>
      </c>
      <c r="H1025" s="6"/>
      <c r="I1025" s="5">
        <v>21.21</v>
      </c>
      <c r="J1025" s="5">
        <v>21.05</v>
      </c>
      <c r="K1025" s="5">
        <v>8641.86</v>
      </c>
      <c r="L1025" s="5">
        <v>9783.07</v>
      </c>
      <c r="M1025" s="17">
        <f t="shared" si="150"/>
        <v>-6.606890042472946E-3</v>
      </c>
      <c r="N1025" s="17">
        <f t="shared" si="151"/>
        <v>-7.7662322751018698E-3</v>
      </c>
      <c r="O1025" s="6"/>
      <c r="P1025" s="6">
        <v>12.81</v>
      </c>
      <c r="Q1025" s="6">
        <v>12.72</v>
      </c>
      <c r="R1025" s="6">
        <v>5622.65</v>
      </c>
      <c r="S1025" s="6">
        <v>6550.87</v>
      </c>
      <c r="T1025" s="19">
        <f t="shared" si="152"/>
        <v>-3.9154267815191268E-3</v>
      </c>
      <c r="U1025" s="19">
        <f t="shared" si="153"/>
        <v>-6.7155307831804345E-3</v>
      </c>
    </row>
    <row r="1026" spans="1:21">
      <c r="A1026" s="4">
        <v>42212</v>
      </c>
      <c r="B1026" s="5">
        <v>16.2</v>
      </c>
      <c r="C1026" s="5">
        <v>15.92</v>
      </c>
      <c r="D1026" s="5">
        <v>8484.8700000000008</v>
      </c>
      <c r="E1026" s="5">
        <v>9605.36</v>
      </c>
      <c r="F1026" s="10">
        <f t="shared" si="148"/>
        <v>-1.5460729746444191E-2</v>
      </c>
      <c r="G1026" s="10">
        <f t="shared" si="149"/>
        <v>-1.8165054527873092E-2</v>
      </c>
      <c r="H1026" s="6"/>
      <c r="I1026" s="5">
        <v>20.9</v>
      </c>
      <c r="J1026" s="5">
        <v>20.74</v>
      </c>
      <c r="K1026" s="5">
        <v>8484.8700000000008</v>
      </c>
      <c r="L1026" s="5">
        <v>9605.36</v>
      </c>
      <c r="M1026" s="17">
        <f t="shared" si="150"/>
        <v>-1.4726840855107004E-2</v>
      </c>
      <c r="N1026" s="17">
        <f t="shared" si="151"/>
        <v>-1.8166228103672077E-2</v>
      </c>
      <c r="O1026" s="6"/>
      <c r="P1026" s="6">
        <v>12.66</v>
      </c>
      <c r="Q1026" s="6">
        <v>12.58</v>
      </c>
      <c r="R1026" s="6">
        <v>5550.35</v>
      </c>
      <c r="S1026" s="6">
        <v>6467.07</v>
      </c>
      <c r="T1026" s="19">
        <f t="shared" si="152"/>
        <v>-1.1006289308176154E-2</v>
      </c>
      <c r="U1026" s="19">
        <f t="shared" si="153"/>
        <v>-1.2792194013924951E-2</v>
      </c>
    </row>
    <row r="1027" spans="1:21">
      <c r="A1027" s="4">
        <v>42213</v>
      </c>
      <c r="B1027" s="5">
        <v>16.14</v>
      </c>
      <c r="C1027" s="5">
        <v>15.85</v>
      </c>
      <c r="D1027" s="5">
        <v>8455.7099999999991</v>
      </c>
      <c r="E1027" s="5">
        <v>9572.34</v>
      </c>
      <c r="F1027" s="10">
        <f t="shared" si="148"/>
        <v>-4.3969849246231485E-3</v>
      </c>
      <c r="G1027" s="10">
        <f t="shared" si="149"/>
        <v>-3.4376639709495782E-3</v>
      </c>
      <c r="H1027" s="6"/>
      <c r="I1027" s="5">
        <v>20.85</v>
      </c>
      <c r="J1027" s="5">
        <v>20.69</v>
      </c>
      <c r="K1027" s="5">
        <v>8455.7099999999991</v>
      </c>
      <c r="L1027" s="5">
        <v>9572.34</v>
      </c>
      <c r="M1027" s="17">
        <f t="shared" si="150"/>
        <v>-2.4108003857279403E-3</v>
      </c>
      <c r="N1027" s="17">
        <f t="shared" si="151"/>
        <v>-3.4367055712111183E-3</v>
      </c>
      <c r="O1027" s="6"/>
      <c r="P1027" s="6">
        <v>12.63</v>
      </c>
      <c r="Q1027" s="6">
        <v>12.54</v>
      </c>
      <c r="R1027" s="6">
        <v>5517</v>
      </c>
      <c r="S1027" s="6">
        <v>6428.92</v>
      </c>
      <c r="T1027" s="19">
        <f t="shared" si="152"/>
        <v>-3.1796502384738856E-3</v>
      </c>
      <c r="U1027" s="19">
        <f t="shared" si="153"/>
        <v>-5.8991166014902285E-3</v>
      </c>
    </row>
    <row r="1028" spans="1:21">
      <c r="A1028" s="4">
        <v>42214</v>
      </c>
      <c r="B1028" s="5">
        <v>16.23</v>
      </c>
      <c r="C1028" s="5">
        <v>15.95</v>
      </c>
      <c r="D1028" s="5">
        <v>8491.86</v>
      </c>
      <c r="E1028" s="5">
        <v>9613.27</v>
      </c>
      <c r="F1028" s="10">
        <f t="shared" ref="F1028:F1091" si="154">C1028/C1027-1</f>
        <v>6.3091482649841879E-3</v>
      </c>
      <c r="G1028" s="10">
        <f t="shared" ref="G1028:G1091" si="155">E1028/E1027-1</f>
        <v>4.2758614925921812E-3</v>
      </c>
      <c r="H1028" s="6"/>
      <c r="I1028" s="5">
        <v>20.99</v>
      </c>
      <c r="J1028" s="5">
        <v>20.83</v>
      </c>
      <c r="K1028" s="5">
        <v>8491.86</v>
      </c>
      <c r="L1028" s="5">
        <v>9613.27</v>
      </c>
      <c r="M1028" s="17">
        <f t="shared" ref="M1028:M1091" si="156">J1028/J1027-1</f>
        <v>6.766553890768412E-3</v>
      </c>
      <c r="N1028" s="17">
        <f t="shared" ref="N1028:N1091" si="157">K1028/K1027-1</f>
        <v>4.2752175748697052E-3</v>
      </c>
      <c r="O1028" s="6"/>
      <c r="P1028" s="6">
        <v>12.71</v>
      </c>
      <c r="Q1028" s="6">
        <v>12.63</v>
      </c>
      <c r="R1028" s="6">
        <v>5577.35</v>
      </c>
      <c r="S1028" s="6">
        <v>6500.27</v>
      </c>
      <c r="T1028" s="19">
        <f t="shared" ref="T1028:T1091" si="158">Q1028/Q1027-1</f>
        <v>7.1770334928231705E-3</v>
      </c>
      <c r="U1028" s="19">
        <f t="shared" ref="U1028:U1091" si="159">S1028/S1027-1</f>
        <v>1.1098287115098637E-2</v>
      </c>
    </row>
    <row r="1029" spans="1:21">
      <c r="A1029" s="4">
        <v>42215</v>
      </c>
      <c r="B1029" s="5">
        <v>16.260000000000002</v>
      </c>
      <c r="C1029" s="5">
        <v>15.97</v>
      </c>
      <c r="D1029" s="5">
        <v>8545.2099999999991</v>
      </c>
      <c r="E1029" s="5">
        <v>9674.25</v>
      </c>
      <c r="F1029" s="10">
        <f t="shared" si="154"/>
        <v>1.2539184952979898E-3</v>
      </c>
      <c r="G1029" s="10">
        <f t="shared" si="155"/>
        <v>6.3433150218394907E-3</v>
      </c>
      <c r="H1029" s="6"/>
      <c r="I1029" s="5">
        <v>21.07</v>
      </c>
      <c r="J1029" s="5">
        <v>20.91</v>
      </c>
      <c r="K1029" s="5">
        <v>8545.2099999999991</v>
      </c>
      <c r="L1029" s="5">
        <v>9674.25</v>
      </c>
      <c r="M1029" s="17">
        <f t="shared" si="156"/>
        <v>3.8406144983198498E-3</v>
      </c>
      <c r="N1029" s="17">
        <f t="shared" si="157"/>
        <v>6.2824869934263727E-3</v>
      </c>
      <c r="O1029" s="6"/>
      <c r="P1029" s="6">
        <v>12.78</v>
      </c>
      <c r="Q1029" s="6">
        <v>12.69</v>
      </c>
      <c r="R1029" s="6">
        <v>5644.65</v>
      </c>
      <c r="S1029" s="6">
        <v>6579.57</v>
      </c>
      <c r="T1029" s="19">
        <f t="shared" si="158"/>
        <v>4.7505938242278223E-3</v>
      </c>
      <c r="U1029" s="19">
        <f t="shared" si="159"/>
        <v>1.2199493251818572E-2</v>
      </c>
    </row>
    <row r="1030" spans="1:21">
      <c r="A1030" s="4">
        <v>42216</v>
      </c>
      <c r="B1030" s="5">
        <v>16.47</v>
      </c>
      <c r="C1030" s="5">
        <v>16.18</v>
      </c>
      <c r="D1030" s="5">
        <v>8653.31</v>
      </c>
      <c r="E1030" s="5">
        <v>9797.4699999999993</v>
      </c>
      <c r="F1030" s="10">
        <f t="shared" si="154"/>
        <v>1.3149655604257848E-2</v>
      </c>
      <c r="G1030" s="10">
        <f t="shared" si="155"/>
        <v>1.2736904669612636E-2</v>
      </c>
      <c r="H1030" s="6"/>
      <c r="I1030" s="5">
        <v>21.33</v>
      </c>
      <c r="J1030" s="5">
        <v>21.16</v>
      </c>
      <c r="K1030" s="5">
        <v>8653.31</v>
      </c>
      <c r="L1030" s="5">
        <v>9797.4699999999993</v>
      </c>
      <c r="M1030" s="17">
        <f t="shared" si="156"/>
        <v>1.1956001912960312E-2</v>
      </c>
      <c r="N1030" s="17">
        <f t="shared" si="157"/>
        <v>1.265036201567904E-2</v>
      </c>
      <c r="O1030" s="6"/>
      <c r="P1030" s="6">
        <v>12.85</v>
      </c>
      <c r="Q1030" s="6">
        <v>12.76</v>
      </c>
      <c r="R1030" s="6">
        <v>5722.9</v>
      </c>
      <c r="S1030" s="6">
        <v>6670.81</v>
      </c>
      <c r="T1030" s="19">
        <f t="shared" si="158"/>
        <v>5.5161544523247841E-3</v>
      </c>
      <c r="U1030" s="19">
        <f t="shared" si="159"/>
        <v>1.3867167611257392E-2</v>
      </c>
    </row>
    <row r="1031" spans="1:21">
      <c r="A1031" s="4">
        <v>42219</v>
      </c>
      <c r="B1031" s="5">
        <v>16.52</v>
      </c>
      <c r="C1031" s="5">
        <v>16.23</v>
      </c>
      <c r="D1031" s="5">
        <v>8665.01</v>
      </c>
      <c r="E1031" s="5">
        <v>9810.7199999999993</v>
      </c>
      <c r="F1031" s="10">
        <f t="shared" si="154"/>
        <v>3.0902348578492056E-3</v>
      </c>
      <c r="G1031" s="10">
        <f t="shared" si="155"/>
        <v>1.3523899537328798E-3</v>
      </c>
      <c r="H1031" s="6"/>
      <c r="I1031" s="5">
        <v>21.47</v>
      </c>
      <c r="J1031" s="5">
        <v>21.31</v>
      </c>
      <c r="K1031" s="5">
        <v>8665.01</v>
      </c>
      <c r="L1031" s="5">
        <v>9810.7199999999993</v>
      </c>
      <c r="M1031" s="17">
        <f t="shared" si="156"/>
        <v>7.0888468809073846E-3</v>
      </c>
      <c r="N1031" s="17">
        <f t="shared" si="157"/>
        <v>1.3520837691012311E-3</v>
      </c>
      <c r="O1031" s="6"/>
      <c r="P1031" s="6">
        <v>12.97</v>
      </c>
      <c r="Q1031" s="6">
        <v>12.89</v>
      </c>
      <c r="R1031" s="6">
        <v>5809.55</v>
      </c>
      <c r="S1031" s="6">
        <v>6773.17</v>
      </c>
      <c r="T1031" s="19">
        <f t="shared" si="158"/>
        <v>1.0188087774294807E-2</v>
      </c>
      <c r="U1031" s="19">
        <f t="shared" si="159"/>
        <v>1.5344463415986942E-2</v>
      </c>
    </row>
    <row r="1032" spans="1:21">
      <c r="A1032" s="4">
        <v>42220</v>
      </c>
      <c r="B1032" s="5">
        <v>16.54</v>
      </c>
      <c r="C1032" s="5">
        <v>16.25</v>
      </c>
      <c r="D1032" s="5">
        <v>8658.5</v>
      </c>
      <c r="E1032" s="5">
        <v>9803.42</v>
      </c>
      <c r="F1032" s="10">
        <f t="shared" si="154"/>
        <v>1.2322858903264233E-3</v>
      </c>
      <c r="G1032" s="10">
        <f t="shared" si="155"/>
        <v>-7.4408402237546856E-4</v>
      </c>
      <c r="H1032" s="6"/>
      <c r="I1032" s="5">
        <v>21.53</v>
      </c>
      <c r="J1032" s="5">
        <v>21.36</v>
      </c>
      <c r="K1032" s="5">
        <v>8658.5</v>
      </c>
      <c r="L1032" s="5">
        <v>9803.42</v>
      </c>
      <c r="M1032" s="17">
        <f t="shared" si="156"/>
        <v>2.3463162834349571E-3</v>
      </c>
      <c r="N1032" s="17">
        <f t="shared" si="157"/>
        <v>-7.5129745955282434E-4</v>
      </c>
      <c r="O1032" s="6"/>
      <c r="P1032" s="6">
        <v>13.05</v>
      </c>
      <c r="Q1032" s="6">
        <v>12.97</v>
      </c>
      <c r="R1032" s="6">
        <v>5877.65</v>
      </c>
      <c r="S1032" s="6">
        <v>6852.61</v>
      </c>
      <c r="T1032" s="19">
        <f t="shared" si="158"/>
        <v>6.2063615205585343E-3</v>
      </c>
      <c r="U1032" s="19">
        <f t="shared" si="159"/>
        <v>1.172862928289109E-2</v>
      </c>
    </row>
    <row r="1033" spans="1:21">
      <c r="A1033" s="4">
        <v>42221</v>
      </c>
      <c r="B1033" s="5">
        <v>16.68</v>
      </c>
      <c r="C1033" s="5">
        <v>16.39</v>
      </c>
      <c r="D1033" s="5">
        <v>8716.15</v>
      </c>
      <c r="E1033" s="5">
        <v>9868.73</v>
      </c>
      <c r="F1033" s="10">
        <f t="shared" si="154"/>
        <v>8.6153846153846914E-3</v>
      </c>
      <c r="G1033" s="10">
        <f t="shared" si="155"/>
        <v>6.661960825915747E-3</v>
      </c>
      <c r="H1033" s="6"/>
      <c r="I1033" s="5">
        <v>21.78</v>
      </c>
      <c r="J1033" s="5">
        <v>21.61</v>
      </c>
      <c r="K1033" s="5">
        <v>8716.15</v>
      </c>
      <c r="L1033" s="5">
        <v>9868.73</v>
      </c>
      <c r="M1033" s="17">
        <f t="shared" si="156"/>
        <v>1.1704119850187267E-2</v>
      </c>
      <c r="N1033" s="17">
        <f t="shared" si="157"/>
        <v>6.6581971473118617E-3</v>
      </c>
      <c r="O1033" s="6"/>
      <c r="P1033" s="6">
        <v>13.25</v>
      </c>
      <c r="Q1033" s="6">
        <v>13.16</v>
      </c>
      <c r="R1033" s="6">
        <v>5933.15</v>
      </c>
      <c r="S1033" s="6">
        <v>6917.3</v>
      </c>
      <c r="T1033" s="19">
        <f t="shared" si="158"/>
        <v>1.4649190439475657E-2</v>
      </c>
      <c r="U1033" s="19">
        <f t="shared" si="159"/>
        <v>9.4401986980143793E-3</v>
      </c>
    </row>
    <row r="1034" spans="1:21">
      <c r="A1034" s="4">
        <v>42222</v>
      </c>
      <c r="B1034" s="5">
        <v>16.739999999999998</v>
      </c>
      <c r="C1034" s="5">
        <v>16.440000000000001</v>
      </c>
      <c r="D1034" s="5">
        <v>8742.68</v>
      </c>
      <c r="E1034" s="5">
        <v>9899.1200000000008</v>
      </c>
      <c r="F1034" s="10">
        <f t="shared" si="154"/>
        <v>3.0506406345331971E-3</v>
      </c>
      <c r="G1034" s="10">
        <f t="shared" si="155"/>
        <v>3.0794235935120984E-3</v>
      </c>
      <c r="H1034" s="6"/>
      <c r="I1034" s="5">
        <v>21.81</v>
      </c>
      <c r="J1034" s="5">
        <v>21.64</v>
      </c>
      <c r="K1034" s="5">
        <v>8742.68</v>
      </c>
      <c r="L1034" s="5">
        <v>9899.1200000000008</v>
      </c>
      <c r="M1034" s="17">
        <f t="shared" si="156"/>
        <v>1.3882461823231385E-3</v>
      </c>
      <c r="N1034" s="17">
        <f t="shared" si="157"/>
        <v>3.0437750612368752E-3</v>
      </c>
      <c r="O1034" s="6"/>
      <c r="P1034" s="6">
        <v>13.23</v>
      </c>
      <c r="Q1034" s="6">
        <v>13.14</v>
      </c>
      <c r="R1034" s="6">
        <v>5927.9</v>
      </c>
      <c r="S1034" s="6">
        <v>6911.16</v>
      </c>
      <c r="T1034" s="19">
        <f t="shared" si="158"/>
        <v>-1.5197568389057059E-3</v>
      </c>
      <c r="U1034" s="19">
        <f t="shared" si="159"/>
        <v>-8.8762956644938829E-4</v>
      </c>
    </row>
    <row r="1035" spans="1:21">
      <c r="A1035" s="4">
        <v>42223</v>
      </c>
      <c r="B1035" s="5">
        <v>16.75</v>
      </c>
      <c r="C1035" s="5">
        <v>16.45</v>
      </c>
      <c r="D1035" s="5">
        <v>8722.93</v>
      </c>
      <c r="E1035" s="5">
        <v>9878.48</v>
      </c>
      <c r="F1035" s="10">
        <f t="shared" si="154"/>
        <v>6.0827250608253003E-4</v>
      </c>
      <c r="G1035" s="10">
        <f t="shared" si="155"/>
        <v>-2.0850338211882979E-3</v>
      </c>
      <c r="H1035" s="6"/>
      <c r="I1035" s="5">
        <v>21.78</v>
      </c>
      <c r="J1035" s="5">
        <v>21.61</v>
      </c>
      <c r="K1035" s="5">
        <v>8722.93</v>
      </c>
      <c r="L1035" s="5">
        <v>9878.48</v>
      </c>
      <c r="M1035" s="17">
        <f t="shared" si="156"/>
        <v>-1.3863216266174483E-3</v>
      </c>
      <c r="N1035" s="17">
        <f t="shared" si="157"/>
        <v>-2.2590326993553456E-3</v>
      </c>
      <c r="O1035" s="6"/>
      <c r="P1035" s="6">
        <v>13.23</v>
      </c>
      <c r="Q1035" s="6">
        <v>13.14</v>
      </c>
      <c r="R1035" s="6">
        <v>5887</v>
      </c>
      <c r="S1035" s="6">
        <v>6863.47</v>
      </c>
      <c r="T1035" s="19">
        <f t="shared" si="158"/>
        <v>0</v>
      </c>
      <c r="U1035" s="19">
        <f t="shared" si="159"/>
        <v>-6.9004335017565088E-3</v>
      </c>
    </row>
    <row r="1036" spans="1:21">
      <c r="A1036" s="4">
        <v>42226</v>
      </c>
      <c r="B1036" s="5">
        <v>16.63</v>
      </c>
      <c r="C1036" s="5">
        <v>16.329999999999998</v>
      </c>
      <c r="D1036" s="5">
        <v>8683.36</v>
      </c>
      <c r="E1036" s="5">
        <v>9833.65</v>
      </c>
      <c r="F1036" s="10">
        <f t="shared" si="154"/>
        <v>-7.2948328267478102E-3</v>
      </c>
      <c r="G1036" s="10">
        <f t="shared" si="155"/>
        <v>-4.5381475692616302E-3</v>
      </c>
      <c r="H1036" s="6"/>
      <c r="I1036" s="5">
        <v>21.61</v>
      </c>
      <c r="J1036" s="5">
        <v>21.44</v>
      </c>
      <c r="K1036" s="5">
        <v>8683.36</v>
      </c>
      <c r="L1036" s="5">
        <v>9833.65</v>
      </c>
      <c r="M1036" s="17">
        <f t="shared" si="156"/>
        <v>-7.8667283664969334E-3</v>
      </c>
      <c r="N1036" s="17">
        <f t="shared" si="157"/>
        <v>-4.5363197916296061E-3</v>
      </c>
      <c r="O1036" s="6"/>
      <c r="P1036" s="6">
        <v>13.14</v>
      </c>
      <c r="Q1036" s="6">
        <v>13.05</v>
      </c>
      <c r="R1036" s="6">
        <v>5848.7</v>
      </c>
      <c r="S1036" s="6">
        <v>6818.83</v>
      </c>
      <c r="T1036" s="19">
        <f t="shared" si="158"/>
        <v>-6.8493150684931781E-3</v>
      </c>
      <c r="U1036" s="19">
        <f t="shared" si="159"/>
        <v>-6.503998706193892E-3</v>
      </c>
    </row>
    <row r="1037" spans="1:21">
      <c r="A1037" s="4">
        <v>42227</v>
      </c>
      <c r="B1037" s="5">
        <v>16.47</v>
      </c>
      <c r="C1037" s="5">
        <v>16.170000000000002</v>
      </c>
      <c r="D1037" s="5">
        <v>8612.15</v>
      </c>
      <c r="E1037" s="5">
        <v>9753.35</v>
      </c>
      <c r="F1037" s="10">
        <f t="shared" si="154"/>
        <v>-9.7979179424370066E-3</v>
      </c>
      <c r="G1037" s="10">
        <f t="shared" si="155"/>
        <v>-8.1658387272273147E-3</v>
      </c>
      <c r="H1037" s="6"/>
      <c r="I1037" s="5">
        <v>21.39</v>
      </c>
      <c r="J1037" s="5">
        <v>21.22</v>
      </c>
      <c r="K1037" s="5">
        <v>8612.15</v>
      </c>
      <c r="L1037" s="5">
        <v>9753.35</v>
      </c>
      <c r="M1037" s="17">
        <f t="shared" si="156"/>
        <v>-1.0261194029850818E-2</v>
      </c>
      <c r="N1037" s="17">
        <f t="shared" si="157"/>
        <v>-8.2007425696966063E-3</v>
      </c>
      <c r="O1037" s="6"/>
      <c r="P1037" s="6">
        <v>13.02</v>
      </c>
      <c r="Q1037" s="6">
        <v>12.93</v>
      </c>
      <c r="R1037" s="6">
        <v>5767.2</v>
      </c>
      <c r="S1037" s="6">
        <v>6723.81</v>
      </c>
      <c r="T1037" s="19">
        <f t="shared" si="158"/>
        <v>-9.1954022988506301E-3</v>
      </c>
      <c r="U1037" s="19">
        <f t="shared" si="159"/>
        <v>-1.3934941918188226E-2</v>
      </c>
    </row>
    <row r="1038" spans="1:21">
      <c r="A1038" s="4">
        <v>42228</v>
      </c>
      <c r="B1038" s="5">
        <v>16.190000000000001</v>
      </c>
      <c r="C1038" s="5">
        <v>15.9</v>
      </c>
      <c r="D1038" s="5">
        <v>8478.74</v>
      </c>
      <c r="E1038" s="5">
        <v>9602.27</v>
      </c>
      <c r="F1038" s="10">
        <f t="shared" si="154"/>
        <v>-1.6697588126159624E-2</v>
      </c>
      <c r="G1038" s="10">
        <f t="shared" si="155"/>
        <v>-1.5490062388820225E-2</v>
      </c>
      <c r="H1038" s="6"/>
      <c r="I1038" s="5">
        <v>20.98</v>
      </c>
      <c r="J1038" s="5">
        <v>20.81</v>
      </c>
      <c r="K1038" s="5">
        <v>8478.74</v>
      </c>
      <c r="L1038" s="5">
        <v>9602.27</v>
      </c>
      <c r="M1038" s="17">
        <f t="shared" si="156"/>
        <v>-1.9321394910461809E-2</v>
      </c>
      <c r="N1038" s="17">
        <f t="shared" si="157"/>
        <v>-1.549090529078101E-2</v>
      </c>
      <c r="O1038" s="6"/>
      <c r="P1038" s="6">
        <v>12.69</v>
      </c>
      <c r="Q1038" s="6">
        <v>12.6</v>
      </c>
      <c r="R1038" s="6">
        <v>5623.85</v>
      </c>
      <c r="S1038" s="6">
        <v>6556.89</v>
      </c>
      <c r="T1038" s="19">
        <f t="shared" si="158"/>
        <v>-2.5522041763341052E-2</v>
      </c>
      <c r="U1038" s="19">
        <f t="shared" si="159"/>
        <v>-2.4825210706429846E-2</v>
      </c>
    </row>
    <row r="1039" spans="1:21">
      <c r="A1039" s="4">
        <v>42229</v>
      </c>
      <c r="B1039" s="5">
        <v>16.13</v>
      </c>
      <c r="C1039" s="5">
        <v>15.84</v>
      </c>
      <c r="D1039" s="5">
        <v>8482.23</v>
      </c>
      <c r="E1039" s="5">
        <v>9607.08</v>
      </c>
      <c r="F1039" s="10">
        <f t="shared" si="154"/>
        <v>-3.7735849056603765E-3</v>
      </c>
      <c r="G1039" s="10">
        <f t="shared" si="155"/>
        <v>5.0092321919703586E-4</v>
      </c>
      <c r="H1039" s="6"/>
      <c r="I1039" s="5">
        <v>20.91</v>
      </c>
      <c r="J1039" s="5">
        <v>20.74</v>
      </c>
      <c r="K1039" s="5">
        <v>8482.23</v>
      </c>
      <c r="L1039" s="5">
        <v>9607.08</v>
      </c>
      <c r="M1039" s="17">
        <f t="shared" si="156"/>
        <v>-3.3637674195098333E-3</v>
      </c>
      <c r="N1039" s="17">
        <f t="shared" si="157"/>
        <v>4.1161776396014815E-4</v>
      </c>
      <c r="O1039" s="6"/>
      <c r="P1039" s="6">
        <v>12.53</v>
      </c>
      <c r="Q1039" s="6">
        <v>12.44</v>
      </c>
      <c r="R1039" s="6">
        <v>5535.35</v>
      </c>
      <c r="S1039" s="6">
        <v>6454.39</v>
      </c>
      <c r="T1039" s="19">
        <f t="shared" si="158"/>
        <v>-1.2698412698412764E-2</v>
      </c>
      <c r="U1039" s="19">
        <f t="shared" si="159"/>
        <v>-1.5632411097334264E-2</v>
      </c>
    </row>
    <row r="1040" spans="1:21">
      <c r="A1040" s="4">
        <v>42230</v>
      </c>
      <c r="B1040" s="5">
        <v>16.45</v>
      </c>
      <c r="C1040" s="5">
        <v>16.149999999999999</v>
      </c>
      <c r="D1040" s="5">
        <v>8657.59</v>
      </c>
      <c r="E1040" s="5">
        <v>9805.9500000000007</v>
      </c>
      <c r="F1040" s="10">
        <f t="shared" si="154"/>
        <v>1.9570707070706961E-2</v>
      </c>
      <c r="G1040" s="10">
        <f t="shared" si="155"/>
        <v>2.070035848561691E-2</v>
      </c>
      <c r="H1040" s="6"/>
      <c r="I1040" s="5">
        <v>21.34</v>
      </c>
      <c r="J1040" s="5">
        <v>21.17</v>
      </c>
      <c r="K1040" s="5">
        <v>8657.59</v>
      </c>
      <c r="L1040" s="5">
        <v>9805.9500000000007</v>
      </c>
      <c r="M1040" s="17">
        <f t="shared" si="156"/>
        <v>2.073288331726153E-2</v>
      </c>
      <c r="N1040" s="17">
        <f t="shared" si="157"/>
        <v>2.0673808656450188E-2</v>
      </c>
      <c r="O1040" s="6"/>
      <c r="P1040" s="6">
        <v>12.82</v>
      </c>
      <c r="Q1040" s="6">
        <v>12.72</v>
      </c>
      <c r="R1040" s="6">
        <v>5655.65</v>
      </c>
      <c r="S1040" s="6">
        <v>6595.83</v>
      </c>
      <c r="T1040" s="19">
        <f t="shared" si="158"/>
        <v>2.2508038585209E-2</v>
      </c>
      <c r="U1040" s="19">
        <f t="shared" si="159"/>
        <v>2.1913767218900482E-2</v>
      </c>
    </row>
    <row r="1041" spans="1:21">
      <c r="A1041" s="4">
        <v>42233</v>
      </c>
      <c r="B1041" s="5">
        <v>16.45</v>
      </c>
      <c r="C1041" s="5">
        <v>16.149999999999999</v>
      </c>
      <c r="D1041" s="5">
        <v>8625.0400000000009</v>
      </c>
      <c r="E1041" s="5">
        <v>9769.33</v>
      </c>
      <c r="F1041" s="10">
        <f t="shared" si="154"/>
        <v>0</v>
      </c>
      <c r="G1041" s="10">
        <f t="shared" si="155"/>
        <v>-3.7344673387077476E-3</v>
      </c>
      <c r="H1041" s="6"/>
      <c r="I1041" s="5">
        <v>21.39</v>
      </c>
      <c r="J1041" s="5">
        <v>21.22</v>
      </c>
      <c r="K1041" s="5">
        <v>8625.0400000000009</v>
      </c>
      <c r="L1041" s="5">
        <v>9769.33</v>
      </c>
      <c r="M1041" s="17">
        <f t="shared" si="156"/>
        <v>2.3618327822387819E-3</v>
      </c>
      <c r="N1041" s="17">
        <f t="shared" si="157"/>
        <v>-3.759706800622209E-3</v>
      </c>
      <c r="O1041" s="6"/>
      <c r="P1041" s="6">
        <v>12.86</v>
      </c>
      <c r="Q1041" s="6">
        <v>12.77</v>
      </c>
      <c r="R1041" s="6">
        <v>5660.3</v>
      </c>
      <c r="S1041" s="6">
        <v>6601.69</v>
      </c>
      <c r="T1041" s="19">
        <f t="shared" si="158"/>
        <v>3.9308176100627534E-3</v>
      </c>
      <c r="U1041" s="19">
        <f t="shared" si="159"/>
        <v>8.8844012050026677E-4</v>
      </c>
    </row>
    <row r="1042" spans="1:21">
      <c r="A1042" s="4">
        <v>42234</v>
      </c>
      <c r="B1042" s="5">
        <v>16.5</v>
      </c>
      <c r="C1042" s="5">
        <v>16.2</v>
      </c>
      <c r="D1042" s="5">
        <v>8624.2800000000007</v>
      </c>
      <c r="E1042" s="5">
        <v>9768.4699999999993</v>
      </c>
      <c r="F1042" s="10">
        <f t="shared" si="154"/>
        <v>3.0959752321981782E-3</v>
      </c>
      <c r="G1042" s="10">
        <f t="shared" si="155"/>
        <v>-8.8030601893995808E-5</v>
      </c>
      <c r="H1042" s="6"/>
      <c r="I1042" s="5">
        <v>21.54</v>
      </c>
      <c r="J1042" s="5">
        <v>21.37</v>
      </c>
      <c r="K1042" s="5">
        <v>8624.2800000000007</v>
      </c>
      <c r="L1042" s="5">
        <v>9768.4699999999993</v>
      </c>
      <c r="M1042" s="17">
        <f t="shared" si="156"/>
        <v>7.0688030160226401E-3</v>
      </c>
      <c r="N1042" s="17">
        <f t="shared" si="157"/>
        <v>-8.8115533377286503E-5</v>
      </c>
      <c r="O1042" s="6"/>
      <c r="P1042" s="6">
        <v>12.96</v>
      </c>
      <c r="Q1042" s="6">
        <v>12.86</v>
      </c>
      <c r="R1042" s="6">
        <v>5724.55</v>
      </c>
      <c r="S1042" s="6">
        <v>6676.63</v>
      </c>
      <c r="T1042" s="19">
        <f t="shared" si="158"/>
        <v>7.0477682067344727E-3</v>
      </c>
      <c r="U1042" s="19">
        <f t="shared" si="159"/>
        <v>1.1351638747048254E-2</v>
      </c>
    </row>
    <row r="1043" spans="1:21">
      <c r="A1043" s="4">
        <v>42235</v>
      </c>
      <c r="B1043" s="5">
        <v>16.53</v>
      </c>
      <c r="C1043" s="5">
        <v>16.23</v>
      </c>
      <c r="D1043" s="5">
        <v>8650.68</v>
      </c>
      <c r="E1043" s="5">
        <v>9798.3700000000008</v>
      </c>
      <c r="F1043" s="10">
        <f t="shared" si="154"/>
        <v>1.8518518518519933E-3</v>
      </c>
      <c r="G1043" s="10">
        <f t="shared" si="155"/>
        <v>3.060868283364826E-3</v>
      </c>
      <c r="H1043" s="6"/>
      <c r="I1043" s="5">
        <v>21.6</v>
      </c>
      <c r="J1043" s="5">
        <v>21.43</v>
      </c>
      <c r="K1043" s="5">
        <v>8650.68</v>
      </c>
      <c r="L1043" s="5">
        <v>9798.3700000000008</v>
      </c>
      <c r="M1043" s="17">
        <f t="shared" si="156"/>
        <v>2.8076743097800172E-3</v>
      </c>
      <c r="N1043" s="17">
        <f t="shared" si="157"/>
        <v>3.0611251026171349E-3</v>
      </c>
      <c r="O1043" s="6"/>
      <c r="P1043" s="6">
        <v>12.97</v>
      </c>
      <c r="Q1043" s="6">
        <v>12.87</v>
      </c>
      <c r="R1043" s="6">
        <v>5717.4</v>
      </c>
      <c r="S1043" s="6">
        <v>6668.25</v>
      </c>
      <c r="T1043" s="19">
        <f t="shared" si="158"/>
        <v>7.7760497667189732E-4</v>
      </c>
      <c r="U1043" s="19">
        <f t="shared" si="159"/>
        <v>-1.2551242168579169E-3</v>
      </c>
    </row>
    <row r="1044" spans="1:21">
      <c r="A1044" s="4">
        <v>42236</v>
      </c>
      <c r="B1044" s="5">
        <v>16.25</v>
      </c>
      <c r="C1044" s="5">
        <v>15.96</v>
      </c>
      <c r="D1044" s="5">
        <v>8533.2199999999993</v>
      </c>
      <c r="E1044" s="5">
        <v>9665.5499999999993</v>
      </c>
      <c r="F1044" s="10">
        <f t="shared" si="154"/>
        <v>-1.6635859519408491E-2</v>
      </c>
      <c r="G1044" s="10">
        <f t="shared" si="155"/>
        <v>-1.3555315833143844E-2</v>
      </c>
      <c r="H1044" s="6"/>
      <c r="I1044" s="5">
        <v>21.15</v>
      </c>
      <c r="J1044" s="5">
        <v>20.98</v>
      </c>
      <c r="K1044" s="5">
        <v>8533.2199999999993</v>
      </c>
      <c r="L1044" s="5">
        <v>9665.5499999999993</v>
      </c>
      <c r="M1044" s="17">
        <f t="shared" si="156"/>
        <v>-2.0998600093327102E-2</v>
      </c>
      <c r="N1044" s="17">
        <f t="shared" si="157"/>
        <v>-1.3578123338281012E-2</v>
      </c>
      <c r="O1044" s="6"/>
      <c r="P1044" s="6">
        <v>12.72</v>
      </c>
      <c r="Q1044" s="6">
        <v>12.62</v>
      </c>
      <c r="R1044" s="6">
        <v>5549.3</v>
      </c>
      <c r="S1044" s="6">
        <v>6473.51</v>
      </c>
      <c r="T1044" s="19">
        <f t="shared" si="158"/>
        <v>-1.9425019425019396E-2</v>
      </c>
      <c r="U1044" s="19">
        <f t="shared" si="159"/>
        <v>-2.9204064034791699E-2</v>
      </c>
    </row>
    <row r="1045" spans="1:21">
      <c r="A1045" s="4">
        <v>42237</v>
      </c>
      <c r="B1045" s="5">
        <v>16.149999999999999</v>
      </c>
      <c r="C1045" s="5">
        <v>15.86</v>
      </c>
      <c r="D1045" s="5">
        <v>8456.89</v>
      </c>
      <c r="E1045" s="5">
        <v>9579.1299999999992</v>
      </c>
      <c r="F1045" s="10">
        <f t="shared" si="154"/>
        <v>-6.2656641604010854E-3</v>
      </c>
      <c r="G1045" s="10">
        <f t="shared" si="155"/>
        <v>-8.9410328434491593E-3</v>
      </c>
      <c r="H1045" s="6"/>
      <c r="I1045" s="5">
        <v>21.06</v>
      </c>
      <c r="J1045" s="5">
        <v>20.89</v>
      </c>
      <c r="K1045" s="5">
        <v>8456.89</v>
      </c>
      <c r="L1045" s="5">
        <v>9579.1299999999992</v>
      </c>
      <c r="M1045" s="17">
        <f t="shared" si="156"/>
        <v>-4.2897998093421874E-3</v>
      </c>
      <c r="N1045" s="17">
        <f t="shared" si="157"/>
        <v>-8.945040676321514E-3</v>
      </c>
      <c r="O1045" s="6"/>
      <c r="P1045" s="6">
        <v>12.7</v>
      </c>
      <c r="Q1045" s="6">
        <v>12.61</v>
      </c>
      <c r="R1045" s="6">
        <v>5499.25</v>
      </c>
      <c r="S1045" s="6">
        <v>6415.11</v>
      </c>
      <c r="T1045" s="19">
        <f t="shared" si="158"/>
        <v>-7.9239302694134039E-4</v>
      </c>
      <c r="U1045" s="19">
        <f t="shared" si="159"/>
        <v>-9.0213809818785462E-3</v>
      </c>
    </row>
    <row r="1046" spans="1:21">
      <c r="A1046" s="4">
        <v>42240</v>
      </c>
      <c r="B1046" s="5">
        <v>15.14</v>
      </c>
      <c r="C1046" s="5">
        <v>14.86</v>
      </c>
      <c r="D1046" s="5">
        <v>7925.52</v>
      </c>
      <c r="E1046" s="5">
        <v>8977.24</v>
      </c>
      <c r="F1046" s="10">
        <f t="shared" si="154"/>
        <v>-6.3051702395964693E-2</v>
      </c>
      <c r="G1046" s="10">
        <f t="shared" si="155"/>
        <v>-6.2833472350829256E-2</v>
      </c>
      <c r="H1046" s="6"/>
      <c r="I1046" s="5">
        <v>19.62</v>
      </c>
      <c r="J1046" s="5">
        <v>19.46</v>
      </c>
      <c r="K1046" s="5">
        <v>7925.52</v>
      </c>
      <c r="L1046" s="5">
        <v>8977.24</v>
      </c>
      <c r="M1046" s="17">
        <f t="shared" si="156"/>
        <v>-6.8453805648635679E-2</v>
      </c>
      <c r="N1046" s="17">
        <f t="shared" si="157"/>
        <v>-6.2832790777697101E-2</v>
      </c>
      <c r="O1046" s="6"/>
      <c r="P1046" s="6">
        <v>11.73</v>
      </c>
      <c r="Q1046" s="6">
        <v>11.65</v>
      </c>
      <c r="R1046" s="6">
        <v>4915.8</v>
      </c>
      <c r="S1046" s="6">
        <v>5734.53</v>
      </c>
      <c r="T1046" s="19">
        <f t="shared" si="158"/>
        <v>-7.6130055511498762E-2</v>
      </c>
      <c r="U1046" s="19">
        <f t="shared" si="159"/>
        <v>-0.10609015277992118</v>
      </c>
    </row>
    <row r="1047" spans="1:21">
      <c r="A1047" s="4">
        <v>42241</v>
      </c>
      <c r="B1047" s="5">
        <v>15.22</v>
      </c>
      <c r="C1047" s="5">
        <v>14.94</v>
      </c>
      <c r="D1047" s="5">
        <v>8026.69</v>
      </c>
      <c r="E1047" s="5">
        <v>9091.83</v>
      </c>
      <c r="F1047" s="10">
        <f t="shared" si="154"/>
        <v>5.3835800807537915E-3</v>
      </c>
      <c r="G1047" s="10">
        <f t="shared" si="155"/>
        <v>1.2764502230084185E-2</v>
      </c>
      <c r="H1047" s="6"/>
      <c r="I1047" s="5">
        <v>19.79</v>
      </c>
      <c r="J1047" s="5">
        <v>19.63</v>
      </c>
      <c r="K1047" s="5">
        <v>8026.69</v>
      </c>
      <c r="L1047" s="5">
        <v>9091.83</v>
      </c>
      <c r="M1047" s="17">
        <f t="shared" si="156"/>
        <v>8.7358684480984827E-3</v>
      </c>
      <c r="N1047" s="17">
        <f t="shared" si="157"/>
        <v>1.2765093015978612E-2</v>
      </c>
      <c r="O1047" s="6"/>
      <c r="P1047" s="6">
        <v>11.82</v>
      </c>
      <c r="Q1047" s="6">
        <v>11.73</v>
      </c>
      <c r="R1047" s="6">
        <v>5003.8999999999996</v>
      </c>
      <c r="S1047" s="6">
        <v>5837.29</v>
      </c>
      <c r="T1047" s="19">
        <f t="shared" si="158"/>
        <v>6.8669527896996208E-3</v>
      </c>
      <c r="U1047" s="19">
        <f t="shared" si="159"/>
        <v>1.7919515635980598E-2</v>
      </c>
    </row>
    <row r="1048" spans="1:21">
      <c r="A1048" s="4">
        <v>42242</v>
      </c>
      <c r="B1048" s="5">
        <v>15.07</v>
      </c>
      <c r="C1048" s="5">
        <v>14.79</v>
      </c>
      <c r="D1048" s="5">
        <v>7935.11</v>
      </c>
      <c r="E1048" s="5">
        <v>8989.0300000000007</v>
      </c>
      <c r="F1048" s="10">
        <f t="shared" si="154"/>
        <v>-1.0040160642570295E-2</v>
      </c>
      <c r="G1048" s="10">
        <f t="shared" si="155"/>
        <v>-1.1306854615627304E-2</v>
      </c>
      <c r="H1048" s="6"/>
      <c r="I1048" s="5">
        <v>19.559999999999999</v>
      </c>
      <c r="J1048" s="5">
        <v>19.41</v>
      </c>
      <c r="K1048" s="5">
        <v>7935.11</v>
      </c>
      <c r="L1048" s="5">
        <v>8989.0300000000007</v>
      </c>
      <c r="M1048" s="17">
        <f t="shared" si="156"/>
        <v>-1.1207335710646915E-2</v>
      </c>
      <c r="N1048" s="17">
        <f t="shared" si="157"/>
        <v>-1.140943527157523E-2</v>
      </c>
      <c r="O1048" s="6"/>
      <c r="P1048" s="6">
        <v>11.8</v>
      </c>
      <c r="Q1048" s="6">
        <v>11.72</v>
      </c>
      <c r="R1048" s="6">
        <v>5018.6499999999996</v>
      </c>
      <c r="S1048" s="6">
        <v>5854.5</v>
      </c>
      <c r="T1048" s="19">
        <f t="shared" si="158"/>
        <v>-8.5251491901106036E-4</v>
      </c>
      <c r="U1048" s="19">
        <f t="shared" si="159"/>
        <v>2.9482859340550505E-3</v>
      </c>
    </row>
    <row r="1049" spans="1:21">
      <c r="A1049" s="4">
        <v>42243</v>
      </c>
      <c r="B1049" s="5">
        <v>15.4</v>
      </c>
      <c r="C1049" s="5">
        <v>15.12</v>
      </c>
      <c r="D1049" s="5">
        <v>8105.94</v>
      </c>
      <c r="E1049" s="5">
        <v>9182.93</v>
      </c>
      <c r="F1049" s="10">
        <f t="shared" si="154"/>
        <v>2.2312373225152227E-2</v>
      </c>
      <c r="G1049" s="10">
        <f t="shared" si="155"/>
        <v>2.157073677582555E-2</v>
      </c>
      <c r="H1049" s="6"/>
      <c r="I1049" s="5">
        <v>20.02</v>
      </c>
      <c r="J1049" s="5">
        <v>19.850000000000001</v>
      </c>
      <c r="K1049" s="5">
        <v>8105.94</v>
      </c>
      <c r="L1049" s="5">
        <v>9182.93</v>
      </c>
      <c r="M1049" s="17">
        <f t="shared" si="156"/>
        <v>2.2668727460072091E-2</v>
      </c>
      <c r="N1049" s="17">
        <f t="shared" si="157"/>
        <v>2.1528372007445284E-2</v>
      </c>
      <c r="O1049" s="6"/>
      <c r="P1049" s="6">
        <v>12.11</v>
      </c>
      <c r="Q1049" s="6">
        <v>12.02</v>
      </c>
      <c r="R1049" s="6">
        <v>5171.45</v>
      </c>
      <c r="S1049" s="6">
        <v>6032.73</v>
      </c>
      <c r="T1049" s="19">
        <f t="shared" si="158"/>
        <v>2.5597269624573205E-2</v>
      </c>
      <c r="U1049" s="19">
        <f t="shared" si="159"/>
        <v>3.044324878298732E-2</v>
      </c>
    </row>
    <row r="1050" spans="1:21">
      <c r="A1050" s="4">
        <v>42244</v>
      </c>
      <c r="B1050" s="5">
        <v>15.48</v>
      </c>
      <c r="C1050" s="5">
        <v>15.2</v>
      </c>
      <c r="D1050" s="5">
        <v>8148.07</v>
      </c>
      <c r="E1050" s="5">
        <v>9232.2900000000009</v>
      </c>
      <c r="F1050" s="10">
        <f t="shared" si="154"/>
        <v>5.2910052910053462E-3</v>
      </c>
      <c r="G1050" s="10">
        <f t="shared" si="155"/>
        <v>5.3751907071055705E-3</v>
      </c>
      <c r="H1050" s="6"/>
      <c r="I1050" s="5">
        <v>20.149999999999999</v>
      </c>
      <c r="J1050" s="5">
        <v>19.98</v>
      </c>
      <c r="K1050" s="5">
        <v>8148.07</v>
      </c>
      <c r="L1050" s="5">
        <v>9232.2900000000009</v>
      </c>
      <c r="M1050" s="17">
        <f t="shared" si="156"/>
        <v>6.5491183879091697E-3</v>
      </c>
      <c r="N1050" s="17">
        <f t="shared" si="157"/>
        <v>5.1974231242768454E-3</v>
      </c>
      <c r="O1050" s="6"/>
      <c r="P1050" s="6">
        <v>12.19</v>
      </c>
      <c r="Q1050" s="6">
        <v>12.1</v>
      </c>
      <c r="R1050" s="6">
        <v>5145.8500000000004</v>
      </c>
      <c r="S1050" s="6">
        <v>6004.84</v>
      </c>
      <c r="T1050" s="19">
        <f t="shared" si="158"/>
        <v>6.6555740432612254E-3</v>
      </c>
      <c r="U1050" s="19">
        <f t="shared" si="159"/>
        <v>-4.6231142451260698E-3</v>
      </c>
    </row>
    <row r="1051" spans="1:21">
      <c r="A1051" s="4">
        <v>42247</v>
      </c>
      <c r="B1051" s="5">
        <v>15.41</v>
      </c>
      <c r="C1051" s="5">
        <v>15.13</v>
      </c>
      <c r="D1051" s="5">
        <v>8120.97</v>
      </c>
      <c r="E1051" s="5">
        <v>9201.58</v>
      </c>
      <c r="F1051" s="10">
        <f t="shared" si="154"/>
        <v>-4.6052631578946679E-3</v>
      </c>
      <c r="G1051" s="10">
        <f t="shared" si="155"/>
        <v>-3.3263686474320764E-3</v>
      </c>
      <c r="H1051" s="6"/>
      <c r="I1051" s="5">
        <v>20.149999999999999</v>
      </c>
      <c r="J1051" s="5">
        <v>19.98</v>
      </c>
      <c r="K1051" s="5">
        <v>8120.97</v>
      </c>
      <c r="L1051" s="5">
        <v>9201.58</v>
      </c>
      <c r="M1051" s="17">
        <f t="shared" si="156"/>
        <v>0</v>
      </c>
      <c r="N1051" s="17">
        <f t="shared" si="157"/>
        <v>-3.3259409897067327E-3</v>
      </c>
      <c r="O1051" s="6"/>
      <c r="P1051" s="6">
        <v>12.22</v>
      </c>
      <c r="Q1051" s="6">
        <v>12.13</v>
      </c>
      <c r="R1051" s="6">
        <v>5167.25</v>
      </c>
      <c r="S1051" s="6">
        <v>6031.86</v>
      </c>
      <c r="T1051" s="19">
        <f t="shared" si="158"/>
        <v>2.4793388429753538E-3</v>
      </c>
      <c r="U1051" s="19">
        <f t="shared" si="159"/>
        <v>4.4997035724514411E-3</v>
      </c>
    </row>
    <row r="1052" spans="1:21">
      <c r="A1052" s="4">
        <v>42248</v>
      </c>
      <c r="B1052" s="5">
        <v>15.07</v>
      </c>
      <c r="C1052" s="5">
        <v>14.79</v>
      </c>
      <c r="D1052" s="5">
        <v>7932.61</v>
      </c>
      <c r="E1052" s="5">
        <v>8991.86</v>
      </c>
      <c r="F1052" s="10">
        <f t="shared" si="154"/>
        <v>-2.2471910112359605E-2</v>
      </c>
      <c r="G1052" s="10">
        <f t="shared" si="155"/>
        <v>-2.2791737940657919E-2</v>
      </c>
      <c r="H1052" s="6"/>
      <c r="I1052" s="5">
        <v>19.71</v>
      </c>
      <c r="J1052" s="5">
        <v>19.55</v>
      </c>
      <c r="K1052" s="5">
        <v>7932.61</v>
      </c>
      <c r="L1052" s="5">
        <v>8991.86</v>
      </c>
      <c r="M1052" s="17">
        <f t="shared" si="156"/>
        <v>-2.1521521521521536E-2</v>
      </c>
      <c r="N1052" s="17">
        <f t="shared" si="157"/>
        <v>-2.3194273590470216E-2</v>
      </c>
      <c r="O1052" s="6"/>
      <c r="P1052" s="6">
        <v>11.94</v>
      </c>
      <c r="Q1052" s="6">
        <v>11.85</v>
      </c>
      <c r="R1052" s="6">
        <v>5041.25</v>
      </c>
      <c r="S1052" s="6">
        <v>5884.78</v>
      </c>
      <c r="T1052" s="19">
        <f t="shared" si="158"/>
        <v>-2.3083264633141032E-2</v>
      </c>
      <c r="U1052" s="19">
        <f t="shared" si="159"/>
        <v>-2.4383855062949045E-2</v>
      </c>
    </row>
    <row r="1053" spans="1:21">
      <c r="A1053" s="4">
        <v>42249</v>
      </c>
      <c r="B1053" s="5">
        <v>14.95</v>
      </c>
      <c r="C1053" s="5">
        <v>14.68</v>
      </c>
      <c r="D1053" s="5">
        <v>7863.77</v>
      </c>
      <c r="E1053" s="5">
        <v>8915.06</v>
      </c>
      <c r="F1053" s="10">
        <f t="shared" si="154"/>
        <v>-7.4374577417173349E-3</v>
      </c>
      <c r="G1053" s="10">
        <f t="shared" si="155"/>
        <v>-8.5410582460136997E-3</v>
      </c>
      <c r="H1053" s="6"/>
      <c r="I1053" s="5">
        <v>19.57</v>
      </c>
      <c r="J1053" s="5">
        <v>19.41</v>
      </c>
      <c r="K1053" s="5">
        <v>7863.77</v>
      </c>
      <c r="L1053" s="5">
        <v>8915.06</v>
      </c>
      <c r="M1053" s="17">
        <f t="shared" si="156"/>
        <v>-7.1611253196931512E-3</v>
      </c>
      <c r="N1053" s="17">
        <f t="shared" si="157"/>
        <v>-8.6781021630962796E-3</v>
      </c>
      <c r="O1053" s="6"/>
      <c r="P1053" s="6">
        <v>11.95</v>
      </c>
      <c r="Q1053" s="6">
        <v>11.85</v>
      </c>
      <c r="R1053" s="6">
        <v>5041.8500000000004</v>
      </c>
      <c r="S1053" s="6">
        <v>5885.45</v>
      </c>
      <c r="T1053" s="19">
        <f t="shared" si="158"/>
        <v>0</v>
      </c>
      <c r="U1053" s="19">
        <f t="shared" si="159"/>
        <v>1.1385302424216093E-4</v>
      </c>
    </row>
    <row r="1054" spans="1:21">
      <c r="A1054" s="4">
        <v>42250</v>
      </c>
      <c r="B1054" s="5">
        <v>15.13</v>
      </c>
      <c r="C1054" s="5">
        <v>14.85</v>
      </c>
      <c r="D1054" s="5">
        <v>7970.96</v>
      </c>
      <c r="E1054" s="5">
        <v>9037.9</v>
      </c>
      <c r="F1054" s="10">
        <f t="shared" si="154"/>
        <v>1.1580381471389734E-2</v>
      </c>
      <c r="G1054" s="10">
        <f t="shared" si="155"/>
        <v>1.3778931381280612E-2</v>
      </c>
      <c r="H1054" s="6"/>
      <c r="I1054" s="5">
        <v>19.78</v>
      </c>
      <c r="J1054" s="5">
        <v>19.62</v>
      </c>
      <c r="K1054" s="5">
        <v>7970.96</v>
      </c>
      <c r="L1054" s="5">
        <v>9037.9</v>
      </c>
      <c r="M1054" s="17">
        <f t="shared" si="156"/>
        <v>1.0819165378670892E-2</v>
      </c>
      <c r="N1054" s="17">
        <f t="shared" si="157"/>
        <v>1.3630866619954496E-2</v>
      </c>
      <c r="O1054" s="6"/>
      <c r="P1054" s="6">
        <v>12.07</v>
      </c>
      <c r="Q1054" s="6">
        <v>11.98</v>
      </c>
      <c r="R1054" s="6">
        <v>5108.2</v>
      </c>
      <c r="S1054" s="6">
        <v>5963.27</v>
      </c>
      <c r="T1054" s="19">
        <f t="shared" si="158"/>
        <v>1.097046413502123E-2</v>
      </c>
      <c r="U1054" s="19">
        <f t="shared" si="159"/>
        <v>1.3222438386189861E-2</v>
      </c>
    </row>
    <row r="1055" spans="1:21">
      <c r="A1055" s="4">
        <v>42251</v>
      </c>
      <c r="B1055" s="5">
        <v>14.82</v>
      </c>
      <c r="C1055" s="5">
        <v>14.55</v>
      </c>
      <c r="D1055" s="5">
        <v>7798.19</v>
      </c>
      <c r="E1055" s="5">
        <v>8842.4500000000007</v>
      </c>
      <c r="F1055" s="10">
        <f t="shared" si="154"/>
        <v>-2.020202020202011E-2</v>
      </c>
      <c r="G1055" s="10">
        <f t="shared" si="155"/>
        <v>-2.1625598866993334E-2</v>
      </c>
      <c r="H1055" s="6"/>
      <c r="I1055" s="5">
        <v>19.399999999999999</v>
      </c>
      <c r="J1055" s="5">
        <v>19.239999999999998</v>
      </c>
      <c r="K1055" s="5">
        <v>7798.19</v>
      </c>
      <c r="L1055" s="5">
        <v>8842.4500000000007</v>
      </c>
      <c r="M1055" s="17">
        <f t="shared" si="156"/>
        <v>-1.9367991845056221E-2</v>
      </c>
      <c r="N1055" s="17">
        <f t="shared" si="157"/>
        <v>-2.1674929995885162E-2</v>
      </c>
      <c r="O1055" s="6"/>
      <c r="P1055" s="6">
        <v>11.83</v>
      </c>
      <c r="Q1055" s="6">
        <v>11.74</v>
      </c>
      <c r="R1055" s="6">
        <v>4964.8</v>
      </c>
      <c r="S1055" s="6">
        <v>5795.84</v>
      </c>
      <c r="T1055" s="19">
        <f t="shared" si="158"/>
        <v>-2.0033388981636091E-2</v>
      </c>
      <c r="U1055" s="19">
        <f t="shared" si="159"/>
        <v>-2.8076877283772173E-2</v>
      </c>
    </row>
    <row r="1056" spans="1:21">
      <c r="A1056" s="4">
        <v>42254</v>
      </c>
      <c r="B1056" s="5">
        <v>14.59</v>
      </c>
      <c r="C1056" s="5">
        <v>14.32</v>
      </c>
      <c r="D1056" s="5">
        <v>7686.54</v>
      </c>
      <c r="E1056" s="5">
        <v>8717.26</v>
      </c>
      <c r="F1056" s="10">
        <f t="shared" si="154"/>
        <v>-1.58075601374571E-2</v>
      </c>
      <c r="G1056" s="10">
        <f t="shared" si="155"/>
        <v>-1.4157840869894689E-2</v>
      </c>
      <c r="H1056" s="6"/>
      <c r="I1056" s="5">
        <v>19.07</v>
      </c>
      <c r="J1056" s="5">
        <v>18.91</v>
      </c>
      <c r="K1056" s="5">
        <v>7686.54</v>
      </c>
      <c r="L1056" s="5">
        <v>8717.26</v>
      </c>
      <c r="M1056" s="17">
        <f t="shared" si="156"/>
        <v>-1.7151767151767028E-2</v>
      </c>
      <c r="N1056" s="17">
        <f t="shared" si="157"/>
        <v>-1.4317424940915702E-2</v>
      </c>
      <c r="O1056" s="6"/>
      <c r="P1056" s="6">
        <v>11.61</v>
      </c>
      <c r="Q1056" s="6">
        <v>11.51</v>
      </c>
      <c r="R1056" s="6">
        <v>4854.8999999999996</v>
      </c>
      <c r="S1056" s="6">
        <v>5667.63</v>
      </c>
      <c r="T1056" s="19">
        <f t="shared" si="158"/>
        <v>-1.9591141396933631E-2</v>
      </c>
      <c r="U1056" s="19">
        <f t="shared" si="159"/>
        <v>-2.212103853798586E-2</v>
      </c>
    </row>
    <row r="1057" spans="1:21">
      <c r="A1057" s="4">
        <v>42255</v>
      </c>
      <c r="B1057" s="5">
        <v>14.8</v>
      </c>
      <c r="C1057" s="5">
        <v>14.53</v>
      </c>
      <c r="D1057" s="5">
        <v>7809.65</v>
      </c>
      <c r="E1057" s="5">
        <v>8856.8700000000008</v>
      </c>
      <c r="F1057" s="10">
        <f t="shared" si="154"/>
        <v>1.4664804469273651E-2</v>
      </c>
      <c r="G1057" s="10">
        <f t="shared" si="155"/>
        <v>1.6015353448216585E-2</v>
      </c>
      <c r="H1057" s="6"/>
      <c r="I1057" s="5">
        <v>19.29</v>
      </c>
      <c r="J1057" s="5">
        <v>19.13</v>
      </c>
      <c r="K1057" s="5">
        <v>7809.65</v>
      </c>
      <c r="L1057" s="5">
        <v>8856.8700000000008</v>
      </c>
      <c r="M1057" s="17">
        <f t="shared" si="156"/>
        <v>1.1634056054997233E-2</v>
      </c>
      <c r="N1057" s="17">
        <f t="shared" si="157"/>
        <v>1.6016309028509479E-2</v>
      </c>
      <c r="O1057" s="6"/>
      <c r="P1057" s="6">
        <v>11.63</v>
      </c>
      <c r="Q1057" s="6">
        <v>11.54</v>
      </c>
      <c r="R1057" s="6">
        <v>4915.1499999999996</v>
      </c>
      <c r="S1057" s="6">
        <v>5737.97</v>
      </c>
      <c r="T1057" s="19">
        <f t="shared" si="158"/>
        <v>2.6064291920069316E-3</v>
      </c>
      <c r="U1057" s="19">
        <f t="shared" si="159"/>
        <v>1.2410831335143646E-2</v>
      </c>
    </row>
    <row r="1058" spans="1:21">
      <c r="A1058" s="4">
        <v>42256</v>
      </c>
      <c r="B1058" s="5">
        <v>15.04</v>
      </c>
      <c r="C1058" s="5">
        <v>14.76</v>
      </c>
      <c r="D1058" s="5">
        <v>7943.22</v>
      </c>
      <c r="E1058" s="5">
        <v>9008.6</v>
      </c>
      <c r="F1058" s="10">
        <f t="shared" si="154"/>
        <v>1.5829318651066737E-2</v>
      </c>
      <c r="G1058" s="10">
        <f t="shared" si="155"/>
        <v>1.713133420723123E-2</v>
      </c>
      <c r="H1058" s="6"/>
      <c r="I1058" s="5">
        <v>19.55</v>
      </c>
      <c r="J1058" s="5">
        <v>19.38</v>
      </c>
      <c r="K1058" s="5">
        <v>7943.22</v>
      </c>
      <c r="L1058" s="5">
        <v>9008.6</v>
      </c>
      <c r="M1058" s="17">
        <f t="shared" si="156"/>
        <v>1.3068478829064256E-2</v>
      </c>
      <c r="N1058" s="17">
        <f t="shared" si="157"/>
        <v>1.7103199247085366E-2</v>
      </c>
      <c r="O1058" s="6"/>
      <c r="P1058" s="6">
        <v>11.8</v>
      </c>
      <c r="Q1058" s="6">
        <v>11.71</v>
      </c>
      <c r="R1058" s="6">
        <v>5037.75</v>
      </c>
      <c r="S1058" s="6">
        <v>5881.06</v>
      </c>
      <c r="T1058" s="19">
        <f t="shared" si="158"/>
        <v>1.4731369150779994E-2</v>
      </c>
      <c r="U1058" s="19">
        <f t="shared" si="159"/>
        <v>2.4937390749690147E-2</v>
      </c>
    </row>
    <row r="1059" spans="1:21">
      <c r="A1059" s="4">
        <v>42257</v>
      </c>
      <c r="B1059" s="5">
        <v>15.01</v>
      </c>
      <c r="C1059" s="5">
        <v>14.73</v>
      </c>
      <c r="D1059" s="5">
        <v>7922.77</v>
      </c>
      <c r="E1059" s="5">
        <v>8985.67</v>
      </c>
      <c r="F1059" s="10">
        <f t="shared" si="154"/>
        <v>-2.0325203252031798E-3</v>
      </c>
      <c r="G1059" s="10">
        <f t="shared" si="155"/>
        <v>-2.54534555868835E-3</v>
      </c>
      <c r="H1059" s="6"/>
      <c r="I1059" s="5">
        <v>19.54</v>
      </c>
      <c r="J1059" s="5">
        <v>19.37</v>
      </c>
      <c r="K1059" s="5">
        <v>7922.77</v>
      </c>
      <c r="L1059" s="5">
        <v>8985.67</v>
      </c>
      <c r="M1059" s="17">
        <f t="shared" si="156"/>
        <v>-5.1599587203288166E-4</v>
      </c>
      <c r="N1059" s="17">
        <f t="shared" si="157"/>
        <v>-2.5745226746834993E-3</v>
      </c>
      <c r="O1059" s="6"/>
      <c r="P1059" s="6">
        <v>11.83</v>
      </c>
      <c r="Q1059" s="6">
        <v>11.73</v>
      </c>
      <c r="R1059" s="6">
        <v>5013.2</v>
      </c>
      <c r="S1059" s="6">
        <v>5853.01</v>
      </c>
      <c r="T1059" s="19">
        <f t="shared" si="158"/>
        <v>1.7079419299743659E-3</v>
      </c>
      <c r="U1059" s="19">
        <f t="shared" si="159"/>
        <v>-4.7695483467266042E-3</v>
      </c>
    </row>
    <row r="1060" spans="1:21">
      <c r="A1060" s="4">
        <v>42258</v>
      </c>
      <c r="B1060" s="5">
        <v>15.04</v>
      </c>
      <c r="C1060" s="5">
        <v>14.76</v>
      </c>
      <c r="D1060" s="5">
        <v>7917.92</v>
      </c>
      <c r="E1060" s="5">
        <v>8980.17</v>
      </c>
      <c r="F1060" s="10">
        <f t="shared" si="154"/>
        <v>2.0366598778003286E-3</v>
      </c>
      <c r="G1060" s="10">
        <f t="shared" si="155"/>
        <v>-6.120856875446723E-4</v>
      </c>
      <c r="H1060" s="6"/>
      <c r="I1060" s="5">
        <v>19.62</v>
      </c>
      <c r="J1060" s="5">
        <v>19.45</v>
      </c>
      <c r="K1060" s="5">
        <v>7917.92</v>
      </c>
      <c r="L1060" s="5">
        <v>8980.17</v>
      </c>
      <c r="M1060" s="17">
        <f t="shared" si="156"/>
        <v>4.1300980898295592E-3</v>
      </c>
      <c r="N1060" s="17">
        <f t="shared" si="157"/>
        <v>-6.1215963608696189E-4</v>
      </c>
      <c r="O1060" s="6"/>
      <c r="P1060" s="6">
        <v>11.87</v>
      </c>
      <c r="Q1060" s="6">
        <v>11.78</v>
      </c>
      <c r="R1060" s="6">
        <v>5052.95</v>
      </c>
      <c r="S1060" s="6">
        <v>5899.44</v>
      </c>
      <c r="T1060" s="19">
        <f t="shared" si="158"/>
        <v>4.2625745950553018E-3</v>
      </c>
      <c r="U1060" s="19">
        <f t="shared" si="159"/>
        <v>7.9326705404567655E-3</v>
      </c>
    </row>
    <row r="1061" spans="1:21">
      <c r="A1061" s="4">
        <v>42261</v>
      </c>
      <c r="B1061" s="5">
        <v>15.15</v>
      </c>
      <c r="C1061" s="5">
        <v>14.86</v>
      </c>
      <c r="D1061" s="5">
        <v>8007.51</v>
      </c>
      <c r="E1061" s="5">
        <v>9081.9500000000007</v>
      </c>
      <c r="F1061" s="10">
        <f t="shared" si="154"/>
        <v>6.7750677506774881E-3</v>
      </c>
      <c r="G1061" s="10">
        <f t="shared" si="155"/>
        <v>1.1333861162984737E-2</v>
      </c>
      <c r="H1061" s="6"/>
      <c r="I1061" s="5">
        <v>19.75</v>
      </c>
      <c r="J1061" s="5">
        <v>19.579999999999998</v>
      </c>
      <c r="K1061" s="5">
        <v>8007.51</v>
      </c>
      <c r="L1061" s="5">
        <v>9081.9500000000007</v>
      </c>
      <c r="M1061" s="17">
        <f t="shared" si="156"/>
        <v>6.6838046272492679E-3</v>
      </c>
      <c r="N1061" s="17">
        <f t="shared" si="157"/>
        <v>1.1314840261078762E-2</v>
      </c>
      <c r="O1061" s="6"/>
      <c r="P1061" s="6">
        <v>11.94</v>
      </c>
      <c r="Q1061" s="6">
        <v>11.85</v>
      </c>
      <c r="R1061" s="6">
        <v>5102.7</v>
      </c>
      <c r="S1061" s="6">
        <v>5959.3</v>
      </c>
      <c r="T1061" s="19">
        <f t="shared" si="158"/>
        <v>5.9422750424449333E-3</v>
      </c>
      <c r="U1061" s="19">
        <f t="shared" si="159"/>
        <v>1.0146725790922684E-2</v>
      </c>
    </row>
    <row r="1062" spans="1:21">
      <c r="A1062" s="4">
        <v>42262</v>
      </c>
      <c r="B1062" s="5">
        <v>15.05</v>
      </c>
      <c r="C1062" s="5">
        <v>14.76</v>
      </c>
      <c r="D1062" s="5">
        <v>7957.33</v>
      </c>
      <c r="E1062" s="5">
        <v>9025.09</v>
      </c>
      <c r="F1062" s="10">
        <f t="shared" si="154"/>
        <v>-6.7294751009421283E-3</v>
      </c>
      <c r="G1062" s="10">
        <f t="shared" si="155"/>
        <v>-6.2607699888240775E-3</v>
      </c>
      <c r="H1062" s="6"/>
      <c r="I1062" s="5">
        <v>19.600000000000001</v>
      </c>
      <c r="J1062" s="5">
        <v>19.43</v>
      </c>
      <c r="K1062" s="5">
        <v>7957.33</v>
      </c>
      <c r="L1062" s="5">
        <v>9025.09</v>
      </c>
      <c r="M1062" s="17">
        <f t="shared" si="156"/>
        <v>-7.6608784473952696E-3</v>
      </c>
      <c r="N1062" s="17">
        <f t="shared" si="157"/>
        <v>-6.2666172130912967E-3</v>
      </c>
      <c r="O1062" s="6"/>
      <c r="P1062" s="6">
        <v>11.86</v>
      </c>
      <c r="Q1062" s="6">
        <v>11.77</v>
      </c>
      <c r="R1062" s="6">
        <v>5062</v>
      </c>
      <c r="S1062" s="6">
        <v>5911.76</v>
      </c>
      <c r="T1062" s="19">
        <f t="shared" si="158"/>
        <v>-6.7510548523206371E-3</v>
      </c>
      <c r="U1062" s="19">
        <f t="shared" si="159"/>
        <v>-7.977447015589112E-3</v>
      </c>
    </row>
    <row r="1063" spans="1:21">
      <c r="A1063" s="4">
        <v>42263</v>
      </c>
      <c r="B1063" s="5">
        <v>15.15</v>
      </c>
      <c r="C1063" s="5">
        <v>14.86</v>
      </c>
      <c r="D1063" s="5">
        <v>8017.87</v>
      </c>
      <c r="E1063" s="5">
        <v>9094.35</v>
      </c>
      <c r="F1063" s="10">
        <f t="shared" si="154"/>
        <v>6.7750677506774881E-3</v>
      </c>
      <c r="G1063" s="10">
        <f t="shared" si="155"/>
        <v>7.6741616981104155E-3</v>
      </c>
      <c r="H1063" s="6"/>
      <c r="I1063" s="5">
        <v>19.66</v>
      </c>
      <c r="J1063" s="5">
        <v>19.5</v>
      </c>
      <c r="K1063" s="5">
        <v>8017.87</v>
      </c>
      <c r="L1063" s="5">
        <v>9094.35</v>
      </c>
      <c r="M1063" s="17">
        <f t="shared" si="156"/>
        <v>3.6026762738035067E-3</v>
      </c>
      <c r="N1063" s="17">
        <f t="shared" si="157"/>
        <v>7.6080795945374646E-3</v>
      </c>
      <c r="O1063" s="6"/>
      <c r="P1063" s="6">
        <v>11.86</v>
      </c>
      <c r="Q1063" s="6">
        <v>11.77</v>
      </c>
      <c r="R1063" s="6">
        <v>5020.6499999999996</v>
      </c>
      <c r="S1063" s="6">
        <v>5866.94</v>
      </c>
      <c r="T1063" s="19">
        <f t="shared" si="158"/>
        <v>0</v>
      </c>
      <c r="U1063" s="19">
        <f t="shared" si="159"/>
        <v>-7.581498572337253E-3</v>
      </c>
    </row>
    <row r="1064" spans="1:21">
      <c r="A1064" s="4">
        <v>42265</v>
      </c>
      <c r="B1064" s="5">
        <v>15.32</v>
      </c>
      <c r="C1064" s="5">
        <v>15.03</v>
      </c>
      <c r="D1064" s="5">
        <v>8105.2</v>
      </c>
      <c r="E1064" s="5">
        <v>9193.59</v>
      </c>
      <c r="F1064" s="10">
        <f t="shared" si="154"/>
        <v>1.1440107671601529E-2</v>
      </c>
      <c r="G1064" s="10">
        <f t="shared" si="155"/>
        <v>1.09122697059163E-2</v>
      </c>
      <c r="H1064" s="6"/>
      <c r="I1064" s="5">
        <v>19.93</v>
      </c>
      <c r="J1064" s="5">
        <v>19.760000000000002</v>
      </c>
      <c r="K1064" s="5">
        <v>8105.2</v>
      </c>
      <c r="L1064" s="5">
        <v>9193.59</v>
      </c>
      <c r="M1064" s="17">
        <f t="shared" si="156"/>
        <v>1.3333333333333419E-2</v>
      </c>
      <c r="N1064" s="17">
        <f t="shared" si="157"/>
        <v>1.0891920173312863E-2</v>
      </c>
      <c r="O1064" s="6"/>
      <c r="P1064" s="6">
        <v>12.01</v>
      </c>
      <c r="Q1064" s="6">
        <v>11.91</v>
      </c>
      <c r="R1064" s="6">
        <v>5115.8</v>
      </c>
      <c r="S1064" s="6">
        <v>5978.14</v>
      </c>
      <c r="T1064" s="19">
        <f t="shared" si="158"/>
        <v>1.1894647408666081E-2</v>
      </c>
      <c r="U1064" s="19">
        <f t="shared" si="159"/>
        <v>1.8953662386184345E-2</v>
      </c>
    </row>
    <row r="1065" spans="1:21">
      <c r="A1065" s="4">
        <v>42268</v>
      </c>
      <c r="B1065" s="5">
        <v>15.38</v>
      </c>
      <c r="C1065" s="5">
        <v>15.09</v>
      </c>
      <c r="D1065" s="5">
        <v>8107.2</v>
      </c>
      <c r="E1065" s="5">
        <v>9196.15</v>
      </c>
      <c r="F1065" s="10">
        <f t="shared" si="154"/>
        <v>3.9920159680639777E-3</v>
      </c>
      <c r="G1065" s="10">
        <f t="shared" si="155"/>
        <v>2.7845487997613105E-4</v>
      </c>
      <c r="H1065" s="6"/>
      <c r="I1065" s="5">
        <v>20.100000000000001</v>
      </c>
      <c r="J1065" s="5">
        <v>19.920000000000002</v>
      </c>
      <c r="K1065" s="5">
        <v>8107.2</v>
      </c>
      <c r="L1065" s="5">
        <v>9196.15</v>
      </c>
      <c r="M1065" s="17">
        <f t="shared" si="156"/>
        <v>8.0971659919029104E-3</v>
      </c>
      <c r="N1065" s="17">
        <f t="shared" si="157"/>
        <v>2.4675516952088472E-4</v>
      </c>
      <c r="O1065" s="6"/>
      <c r="P1065" s="6">
        <v>12.15</v>
      </c>
      <c r="Q1065" s="6">
        <v>12.05</v>
      </c>
      <c r="R1065" s="6">
        <v>5196.55</v>
      </c>
      <c r="S1065" s="6">
        <v>6072.95</v>
      </c>
      <c r="T1065" s="19">
        <f t="shared" si="158"/>
        <v>1.1754827875734675E-2</v>
      </c>
      <c r="U1065" s="19">
        <f t="shared" si="159"/>
        <v>1.5859447921928727E-2</v>
      </c>
    </row>
    <row r="1066" spans="1:21">
      <c r="A1066" s="4">
        <v>42269</v>
      </c>
      <c r="B1066" s="5">
        <v>15.16</v>
      </c>
      <c r="C1066" s="5">
        <v>14.87</v>
      </c>
      <c r="D1066" s="5">
        <v>7940.28</v>
      </c>
      <c r="E1066" s="5">
        <v>9006.81</v>
      </c>
      <c r="F1066" s="10">
        <f t="shared" si="154"/>
        <v>-1.4579191517561374E-2</v>
      </c>
      <c r="G1066" s="10">
        <f t="shared" si="155"/>
        <v>-2.0589050852802493E-2</v>
      </c>
      <c r="H1066" s="6"/>
      <c r="I1066" s="5">
        <v>19.82</v>
      </c>
      <c r="J1066" s="5">
        <v>19.64</v>
      </c>
      <c r="K1066" s="5">
        <v>7940.28</v>
      </c>
      <c r="L1066" s="5">
        <v>9006.81</v>
      </c>
      <c r="M1066" s="17">
        <f t="shared" si="156"/>
        <v>-1.4056224899598457E-2</v>
      </c>
      <c r="N1066" s="17">
        <f t="shared" si="157"/>
        <v>-2.0589105979869737E-2</v>
      </c>
      <c r="O1066" s="6"/>
      <c r="P1066" s="6">
        <v>11.99</v>
      </c>
      <c r="Q1066" s="6">
        <v>11.89</v>
      </c>
      <c r="R1066" s="6">
        <v>5116.75</v>
      </c>
      <c r="S1066" s="6">
        <v>5981.69</v>
      </c>
      <c r="T1066" s="19">
        <f t="shared" si="158"/>
        <v>-1.3278008298755251E-2</v>
      </c>
      <c r="U1066" s="19">
        <f t="shared" si="159"/>
        <v>-1.5027293160655097E-2</v>
      </c>
    </row>
    <row r="1067" spans="1:21">
      <c r="A1067" s="4">
        <v>42270</v>
      </c>
      <c r="B1067" s="5">
        <v>15.25</v>
      </c>
      <c r="C1067" s="5">
        <v>14.96</v>
      </c>
      <c r="D1067" s="5">
        <v>7980.28</v>
      </c>
      <c r="E1067" s="5">
        <v>9052.18</v>
      </c>
      <c r="F1067" s="10">
        <f t="shared" si="154"/>
        <v>6.0524546065905405E-3</v>
      </c>
      <c r="G1067" s="10">
        <f t="shared" si="155"/>
        <v>5.0372995544483157E-3</v>
      </c>
      <c r="H1067" s="6"/>
      <c r="I1067" s="5">
        <v>19.93</v>
      </c>
      <c r="J1067" s="5">
        <v>19.760000000000002</v>
      </c>
      <c r="K1067" s="5">
        <v>7980.28</v>
      </c>
      <c r="L1067" s="5">
        <v>9052.18</v>
      </c>
      <c r="M1067" s="17">
        <f t="shared" si="156"/>
        <v>6.109979633401208E-3</v>
      </c>
      <c r="N1067" s="17">
        <f t="shared" si="157"/>
        <v>5.0376057267502716E-3</v>
      </c>
      <c r="O1067" s="6"/>
      <c r="P1067" s="6">
        <v>12.05</v>
      </c>
      <c r="Q1067" s="6">
        <v>11.95</v>
      </c>
      <c r="R1067" s="6">
        <v>5138.3</v>
      </c>
      <c r="S1067" s="6">
        <v>6008.77</v>
      </c>
      <c r="T1067" s="19">
        <f t="shared" si="158"/>
        <v>5.046257359125228E-3</v>
      </c>
      <c r="U1067" s="19">
        <f t="shared" si="159"/>
        <v>4.5271486820614992E-3</v>
      </c>
    </row>
    <row r="1068" spans="1:21">
      <c r="A1068" s="4">
        <v>42271</v>
      </c>
      <c r="B1068" s="5">
        <v>15.36</v>
      </c>
      <c r="C1068" s="5">
        <v>15.06</v>
      </c>
      <c r="D1068" s="5">
        <v>7994.31</v>
      </c>
      <c r="E1068" s="5">
        <v>9068.1</v>
      </c>
      <c r="F1068" s="10">
        <f t="shared" si="154"/>
        <v>6.6844919786095414E-3</v>
      </c>
      <c r="G1068" s="10">
        <f t="shared" si="155"/>
        <v>1.7586923812826782E-3</v>
      </c>
      <c r="H1068" s="6"/>
      <c r="I1068" s="5">
        <v>20.02</v>
      </c>
      <c r="J1068" s="5">
        <v>19.84</v>
      </c>
      <c r="K1068" s="5">
        <v>7994.31</v>
      </c>
      <c r="L1068" s="5">
        <v>9068.1</v>
      </c>
      <c r="M1068" s="17">
        <f t="shared" si="156"/>
        <v>4.0485829959513442E-3</v>
      </c>
      <c r="N1068" s="17">
        <f t="shared" si="157"/>
        <v>1.7580836762620677E-3</v>
      </c>
      <c r="O1068" s="6"/>
      <c r="P1068" s="6">
        <v>12.13</v>
      </c>
      <c r="Q1068" s="6">
        <v>12.02</v>
      </c>
      <c r="R1068" s="6">
        <v>5163</v>
      </c>
      <c r="S1068" s="6">
        <v>6037.68</v>
      </c>
      <c r="T1068" s="19">
        <f t="shared" si="158"/>
        <v>5.8577405857740406E-3</v>
      </c>
      <c r="U1068" s="19">
        <f t="shared" si="159"/>
        <v>4.8113008153083392E-3</v>
      </c>
    </row>
    <row r="1069" spans="1:21">
      <c r="A1069" s="4">
        <v>42275</v>
      </c>
      <c r="B1069" s="5">
        <v>15.25</v>
      </c>
      <c r="C1069" s="5">
        <v>14.96</v>
      </c>
      <c r="D1069" s="5">
        <v>7926.32</v>
      </c>
      <c r="E1069" s="5">
        <v>8990.98</v>
      </c>
      <c r="F1069" s="10">
        <f t="shared" si="154"/>
        <v>-6.6401062416998613E-3</v>
      </c>
      <c r="G1069" s="10">
        <f t="shared" si="155"/>
        <v>-8.5045378855549414E-3</v>
      </c>
      <c r="H1069" s="6"/>
      <c r="I1069" s="5">
        <v>19.86</v>
      </c>
      <c r="J1069" s="5">
        <v>19.68</v>
      </c>
      <c r="K1069" s="5">
        <v>7926.32</v>
      </c>
      <c r="L1069" s="5">
        <v>8990.98</v>
      </c>
      <c r="M1069" s="17">
        <f t="shared" si="156"/>
        <v>-8.0645161290322509E-3</v>
      </c>
      <c r="N1069" s="17">
        <f t="shared" si="157"/>
        <v>-8.5047990383161354E-3</v>
      </c>
      <c r="O1069" s="6"/>
      <c r="P1069" s="6">
        <v>12.07</v>
      </c>
      <c r="Q1069" s="6">
        <v>11.97</v>
      </c>
      <c r="R1069" s="6">
        <v>5170.25</v>
      </c>
      <c r="S1069" s="6">
        <v>6046.12</v>
      </c>
      <c r="T1069" s="19">
        <f t="shared" si="158"/>
        <v>-4.1597337770381548E-3</v>
      </c>
      <c r="U1069" s="19">
        <f t="shared" si="159"/>
        <v>1.3978879304632486E-3</v>
      </c>
    </row>
    <row r="1070" spans="1:21">
      <c r="A1070" s="4">
        <v>42276</v>
      </c>
      <c r="B1070" s="5">
        <v>15.27</v>
      </c>
      <c r="C1070" s="5">
        <v>14.98</v>
      </c>
      <c r="D1070" s="5">
        <v>7966.33</v>
      </c>
      <c r="E1070" s="5">
        <v>9036.36</v>
      </c>
      <c r="F1070" s="10">
        <f t="shared" si="154"/>
        <v>1.3368983957218195E-3</v>
      </c>
      <c r="G1070" s="10">
        <f t="shared" si="155"/>
        <v>5.0472807191208613E-3</v>
      </c>
      <c r="H1070" s="6"/>
      <c r="I1070" s="5">
        <v>19.89</v>
      </c>
      <c r="J1070" s="5">
        <v>19.71</v>
      </c>
      <c r="K1070" s="5">
        <v>7966.33</v>
      </c>
      <c r="L1070" s="5">
        <v>9036.36</v>
      </c>
      <c r="M1070" s="17">
        <f t="shared" si="156"/>
        <v>1.5243902439026069E-3</v>
      </c>
      <c r="N1070" s="17">
        <f t="shared" si="157"/>
        <v>5.0477396824757381E-3</v>
      </c>
      <c r="O1070" s="6"/>
      <c r="P1070" s="6">
        <v>12.02</v>
      </c>
      <c r="Q1070" s="6">
        <v>11.92</v>
      </c>
      <c r="R1070" s="6">
        <v>5172.8</v>
      </c>
      <c r="S1070" s="6">
        <v>6049.14</v>
      </c>
      <c r="T1070" s="19">
        <f t="shared" si="158"/>
        <v>-4.1771094402673903E-3</v>
      </c>
      <c r="U1070" s="19">
        <f t="shared" si="159"/>
        <v>4.9949389029668723E-4</v>
      </c>
    </row>
    <row r="1071" spans="1:21">
      <c r="A1071" s="4">
        <v>42277</v>
      </c>
      <c r="B1071" s="5">
        <v>15.46</v>
      </c>
      <c r="C1071" s="5">
        <v>15.16</v>
      </c>
      <c r="D1071" s="5">
        <v>8077.41</v>
      </c>
      <c r="E1071" s="5">
        <v>9162.35</v>
      </c>
      <c r="F1071" s="10">
        <f t="shared" si="154"/>
        <v>1.2016021361815676E-2</v>
      </c>
      <c r="G1071" s="10">
        <f t="shared" si="155"/>
        <v>1.3942560942680426E-2</v>
      </c>
      <c r="H1071" s="6"/>
      <c r="I1071" s="5">
        <v>20.149999999999999</v>
      </c>
      <c r="J1071" s="5">
        <v>19.98</v>
      </c>
      <c r="K1071" s="5">
        <v>8077.41</v>
      </c>
      <c r="L1071" s="5">
        <v>9162.35</v>
      </c>
      <c r="M1071" s="17">
        <f t="shared" si="156"/>
        <v>1.3698630136986356E-2</v>
      </c>
      <c r="N1071" s="17">
        <f t="shared" si="157"/>
        <v>1.3943685486290436E-2</v>
      </c>
      <c r="O1071" s="6"/>
      <c r="P1071" s="6">
        <v>12.18</v>
      </c>
      <c r="Q1071" s="6">
        <v>12.07</v>
      </c>
      <c r="R1071" s="6">
        <v>5233.3500000000004</v>
      </c>
      <c r="S1071" s="6">
        <v>6119.94</v>
      </c>
      <c r="T1071" s="19">
        <f t="shared" si="158"/>
        <v>1.2583892617449743E-2</v>
      </c>
      <c r="U1071" s="19">
        <f t="shared" si="159"/>
        <v>1.1704143068270723E-2</v>
      </c>
    </row>
    <row r="1072" spans="1:21">
      <c r="A1072" s="4">
        <v>42278</v>
      </c>
      <c r="B1072" s="5">
        <v>15.41</v>
      </c>
      <c r="C1072" s="5">
        <v>15.12</v>
      </c>
      <c r="D1072" s="5">
        <v>8083.97</v>
      </c>
      <c r="E1072" s="5">
        <v>9169.7999999999993</v>
      </c>
      <c r="F1072" s="10">
        <f t="shared" si="154"/>
        <v>-2.6385224274406704E-3</v>
      </c>
      <c r="G1072" s="10">
        <f t="shared" si="155"/>
        <v>8.1311017369989358E-4</v>
      </c>
      <c r="H1072" s="6"/>
      <c r="I1072" s="5">
        <v>20.02</v>
      </c>
      <c r="J1072" s="5">
        <v>19.850000000000001</v>
      </c>
      <c r="K1072" s="5">
        <v>8083.97</v>
      </c>
      <c r="L1072" s="5">
        <v>9169.7999999999993</v>
      </c>
      <c r="M1072" s="17">
        <f t="shared" si="156"/>
        <v>-6.5065065065064154E-3</v>
      </c>
      <c r="N1072" s="17">
        <f t="shared" si="157"/>
        <v>8.1214151565922599E-4</v>
      </c>
      <c r="O1072" s="6"/>
      <c r="P1072" s="6">
        <v>12.13</v>
      </c>
      <c r="Q1072" s="6">
        <v>12.02</v>
      </c>
      <c r="R1072" s="6">
        <v>5243.45</v>
      </c>
      <c r="S1072" s="6">
        <v>6131.75</v>
      </c>
      <c r="T1072" s="19">
        <f t="shared" si="158"/>
        <v>-4.1425020712511085E-3</v>
      </c>
      <c r="U1072" s="19">
        <f t="shared" si="159"/>
        <v>1.9297574812826568E-3</v>
      </c>
    </row>
    <row r="1073" spans="1:21">
      <c r="A1073" s="4">
        <v>42282</v>
      </c>
      <c r="B1073" s="5">
        <v>15.67</v>
      </c>
      <c r="C1073" s="5">
        <v>15.37</v>
      </c>
      <c r="D1073" s="5">
        <v>8251.8799999999992</v>
      </c>
      <c r="E1073" s="5">
        <v>9360.26</v>
      </c>
      <c r="F1073" s="10">
        <f t="shared" si="154"/>
        <v>1.6534391534391624E-2</v>
      </c>
      <c r="G1073" s="10">
        <f t="shared" si="155"/>
        <v>2.0770354860520479E-2</v>
      </c>
      <c r="H1073" s="6"/>
      <c r="I1073" s="5">
        <v>20.399999999999999</v>
      </c>
      <c r="J1073" s="5">
        <v>20.22</v>
      </c>
      <c r="K1073" s="5">
        <v>8251.8799999999992</v>
      </c>
      <c r="L1073" s="5">
        <v>9360.26</v>
      </c>
      <c r="M1073" s="17">
        <f t="shared" si="156"/>
        <v>1.8639798488664816E-2</v>
      </c>
      <c r="N1073" s="17">
        <f t="shared" si="157"/>
        <v>2.0770735170961618E-2</v>
      </c>
      <c r="O1073" s="6"/>
      <c r="P1073" s="6">
        <v>12.29</v>
      </c>
      <c r="Q1073" s="6">
        <v>12.18</v>
      </c>
      <c r="R1073" s="6">
        <v>5343.05</v>
      </c>
      <c r="S1073" s="6">
        <v>6248.21</v>
      </c>
      <c r="T1073" s="19">
        <f t="shared" si="158"/>
        <v>1.3311148086522451E-2</v>
      </c>
      <c r="U1073" s="19">
        <f t="shared" si="159"/>
        <v>1.8992946548701539E-2</v>
      </c>
    </row>
    <row r="1074" spans="1:21">
      <c r="A1074" s="4">
        <v>42283</v>
      </c>
      <c r="B1074" s="5">
        <v>15.64</v>
      </c>
      <c r="C1074" s="5">
        <v>15.34</v>
      </c>
      <c r="D1074" s="5">
        <v>8287.0300000000007</v>
      </c>
      <c r="E1074" s="5">
        <v>9400.1299999999992</v>
      </c>
      <c r="F1074" s="10">
        <f t="shared" si="154"/>
        <v>-1.9518542615484247E-3</v>
      </c>
      <c r="G1074" s="10">
        <f t="shared" si="155"/>
        <v>4.2594970652523045E-3</v>
      </c>
      <c r="H1074" s="6"/>
      <c r="I1074" s="5">
        <v>20.37</v>
      </c>
      <c r="J1074" s="5">
        <v>20.190000000000001</v>
      </c>
      <c r="K1074" s="5">
        <v>8287.0300000000007</v>
      </c>
      <c r="L1074" s="5">
        <v>9400.1299999999992</v>
      </c>
      <c r="M1074" s="17">
        <f t="shared" si="156"/>
        <v>-1.4836795252224366E-3</v>
      </c>
      <c r="N1074" s="17">
        <f t="shared" si="157"/>
        <v>4.2596353800590236E-3</v>
      </c>
      <c r="O1074" s="6"/>
      <c r="P1074" s="6">
        <v>12.34</v>
      </c>
      <c r="Q1074" s="6">
        <v>12.23</v>
      </c>
      <c r="R1074" s="6">
        <v>5392.7</v>
      </c>
      <c r="S1074" s="6">
        <v>6306.28</v>
      </c>
      <c r="T1074" s="19">
        <f t="shared" si="158"/>
        <v>4.1050903119870252E-3</v>
      </c>
      <c r="U1074" s="19">
        <f t="shared" si="159"/>
        <v>9.2938617620086372E-3</v>
      </c>
    </row>
    <row r="1075" spans="1:21">
      <c r="A1075" s="4">
        <v>42284</v>
      </c>
      <c r="B1075" s="5">
        <v>15.63</v>
      </c>
      <c r="C1075" s="5">
        <v>15.32</v>
      </c>
      <c r="D1075" s="5">
        <v>8309.08</v>
      </c>
      <c r="E1075" s="5">
        <v>9425.14</v>
      </c>
      <c r="F1075" s="10">
        <f t="shared" si="154"/>
        <v>-1.3037809647978849E-3</v>
      </c>
      <c r="G1075" s="10">
        <f t="shared" si="155"/>
        <v>2.660601502319615E-3</v>
      </c>
      <c r="H1075" s="6"/>
      <c r="I1075" s="5">
        <v>20.309999999999999</v>
      </c>
      <c r="J1075" s="5">
        <v>20.13</v>
      </c>
      <c r="K1075" s="5">
        <v>8309.08</v>
      </c>
      <c r="L1075" s="5">
        <v>9425.14</v>
      </c>
      <c r="M1075" s="17">
        <f t="shared" si="156"/>
        <v>-2.9717682020803382E-3</v>
      </c>
      <c r="N1075" s="17">
        <f t="shared" si="157"/>
        <v>2.660784382341852E-3</v>
      </c>
      <c r="O1075" s="6"/>
      <c r="P1075" s="6">
        <v>12.31</v>
      </c>
      <c r="Q1075" s="6">
        <v>12.2</v>
      </c>
      <c r="R1075" s="6">
        <v>5427.45</v>
      </c>
      <c r="S1075" s="6">
        <v>6346.91</v>
      </c>
      <c r="T1075" s="19">
        <f t="shared" si="158"/>
        <v>-2.4529844644318732E-3</v>
      </c>
      <c r="U1075" s="19">
        <f t="shared" si="159"/>
        <v>6.4427840184704266E-3</v>
      </c>
    </row>
    <row r="1076" spans="1:21">
      <c r="A1076" s="4">
        <v>42285</v>
      </c>
      <c r="B1076" s="5">
        <v>15.57</v>
      </c>
      <c r="C1076" s="5">
        <v>15.27</v>
      </c>
      <c r="D1076" s="5">
        <v>8256.91</v>
      </c>
      <c r="E1076" s="5">
        <v>9365.9699999999993</v>
      </c>
      <c r="F1076" s="10">
        <f t="shared" si="154"/>
        <v>-3.2637075718016106E-3</v>
      </c>
      <c r="G1076" s="10">
        <f t="shared" si="155"/>
        <v>-6.2778908323908311E-3</v>
      </c>
      <c r="H1076" s="6"/>
      <c r="I1076" s="5">
        <v>20.29</v>
      </c>
      <c r="J1076" s="5">
        <v>20.100000000000001</v>
      </c>
      <c r="K1076" s="5">
        <v>8256.91</v>
      </c>
      <c r="L1076" s="5">
        <v>9365.9699999999993</v>
      </c>
      <c r="M1076" s="17">
        <f t="shared" si="156"/>
        <v>-1.4903129657226621E-3</v>
      </c>
      <c r="N1076" s="17">
        <f t="shared" si="157"/>
        <v>-6.2786734512124687E-3</v>
      </c>
      <c r="O1076" s="6"/>
      <c r="P1076" s="6">
        <v>12.31</v>
      </c>
      <c r="Q1076" s="6">
        <v>12.2</v>
      </c>
      <c r="R1076" s="6">
        <v>5419.9</v>
      </c>
      <c r="S1076" s="6">
        <v>6338.17</v>
      </c>
      <c r="T1076" s="19">
        <f t="shared" si="158"/>
        <v>0</v>
      </c>
      <c r="U1076" s="19">
        <f t="shared" si="159"/>
        <v>-1.3770480438511923E-3</v>
      </c>
    </row>
    <row r="1077" spans="1:21">
      <c r="A1077" s="4">
        <v>42286</v>
      </c>
      <c r="B1077" s="5">
        <v>15.65</v>
      </c>
      <c r="C1077" s="5">
        <v>15.35</v>
      </c>
      <c r="D1077" s="5">
        <v>8305.1200000000008</v>
      </c>
      <c r="E1077" s="5">
        <v>9420.65</v>
      </c>
      <c r="F1077" s="10">
        <f t="shared" si="154"/>
        <v>5.2390307793057644E-3</v>
      </c>
      <c r="G1077" s="10">
        <f t="shared" si="155"/>
        <v>5.8381566458145517E-3</v>
      </c>
      <c r="H1077" s="6"/>
      <c r="I1077" s="5">
        <v>20.41</v>
      </c>
      <c r="J1077" s="5">
        <v>20.22</v>
      </c>
      <c r="K1077" s="5">
        <v>8305.1200000000008</v>
      </c>
      <c r="L1077" s="5">
        <v>9420.65</v>
      </c>
      <c r="M1077" s="17">
        <f t="shared" si="156"/>
        <v>5.9701492537311829E-3</v>
      </c>
      <c r="N1077" s="17">
        <f t="shared" si="157"/>
        <v>5.8387459715560919E-3</v>
      </c>
      <c r="O1077" s="6"/>
      <c r="P1077" s="6">
        <v>12.34</v>
      </c>
      <c r="Q1077" s="6">
        <v>12.23</v>
      </c>
      <c r="R1077" s="6">
        <v>5418</v>
      </c>
      <c r="S1077" s="6">
        <v>6335.95</v>
      </c>
      <c r="T1077" s="19">
        <f t="shared" si="158"/>
        <v>2.4590163934428144E-3</v>
      </c>
      <c r="U1077" s="19">
        <f t="shared" si="159"/>
        <v>-3.5025882865247215E-4</v>
      </c>
    </row>
    <row r="1078" spans="1:21">
      <c r="A1078" s="4">
        <v>42289</v>
      </c>
      <c r="B1078" s="5">
        <v>15.58</v>
      </c>
      <c r="C1078" s="5">
        <v>15.27</v>
      </c>
      <c r="D1078" s="5">
        <v>8272.14</v>
      </c>
      <c r="E1078" s="5">
        <v>9383.24</v>
      </c>
      <c r="F1078" s="10">
        <f t="shared" si="154"/>
        <v>-5.2117263843648454E-3</v>
      </c>
      <c r="G1078" s="10">
        <f t="shared" si="155"/>
        <v>-3.9710635678005257E-3</v>
      </c>
      <c r="H1078" s="6"/>
      <c r="I1078" s="5">
        <v>20.3</v>
      </c>
      <c r="J1078" s="5">
        <v>20.11</v>
      </c>
      <c r="K1078" s="5">
        <v>8272.14</v>
      </c>
      <c r="L1078" s="5">
        <v>9383.24</v>
      </c>
      <c r="M1078" s="17">
        <f t="shared" si="156"/>
        <v>-5.4401582591493414E-3</v>
      </c>
      <c r="N1078" s="17">
        <f t="shared" si="157"/>
        <v>-3.9710443678118157E-3</v>
      </c>
      <c r="O1078" s="6"/>
      <c r="P1078" s="6">
        <v>12.37</v>
      </c>
      <c r="Q1078" s="6">
        <v>12.26</v>
      </c>
      <c r="R1078" s="6">
        <v>5418.15</v>
      </c>
      <c r="S1078" s="6">
        <v>6336.13</v>
      </c>
      <c r="T1078" s="19">
        <f t="shared" si="158"/>
        <v>2.4529844644316512E-3</v>
      </c>
      <c r="U1078" s="19">
        <f t="shared" si="159"/>
        <v>2.8409315098842924E-5</v>
      </c>
    </row>
    <row r="1079" spans="1:21">
      <c r="A1079" s="4">
        <v>42290</v>
      </c>
      <c r="B1079" s="5">
        <v>15.59</v>
      </c>
      <c r="C1079" s="5">
        <v>15.28</v>
      </c>
      <c r="D1079" s="5">
        <v>8256.2099999999991</v>
      </c>
      <c r="E1079" s="5">
        <v>9365.17</v>
      </c>
      <c r="F1079" s="10">
        <f t="shared" si="154"/>
        <v>6.5487884741322056E-4</v>
      </c>
      <c r="G1079" s="10">
        <f t="shared" si="155"/>
        <v>-1.9257740396706469E-3</v>
      </c>
      <c r="H1079" s="6"/>
      <c r="I1079" s="5">
        <v>20.23</v>
      </c>
      <c r="J1079" s="5">
        <v>20.04</v>
      </c>
      <c r="K1079" s="5">
        <v>8256.2099999999991</v>
      </c>
      <c r="L1079" s="5">
        <v>9365.17</v>
      </c>
      <c r="M1079" s="17">
        <f t="shared" si="156"/>
        <v>-3.4808552958727201E-3</v>
      </c>
      <c r="N1079" s="17">
        <f t="shared" si="157"/>
        <v>-1.9257411020606741E-3</v>
      </c>
      <c r="O1079" s="6"/>
      <c r="P1079" s="6">
        <v>12.35</v>
      </c>
      <c r="Q1079" s="6">
        <v>12.24</v>
      </c>
      <c r="R1079" s="6">
        <v>5449.35</v>
      </c>
      <c r="S1079" s="6">
        <v>6372.63</v>
      </c>
      <c r="T1079" s="19">
        <f t="shared" si="158"/>
        <v>-1.6313213703099683E-3</v>
      </c>
      <c r="U1079" s="19">
        <f t="shared" si="159"/>
        <v>5.7606141288135682E-3</v>
      </c>
    </row>
    <row r="1080" spans="1:21">
      <c r="A1080" s="4">
        <v>42291</v>
      </c>
      <c r="B1080" s="5">
        <v>15.58</v>
      </c>
      <c r="C1080" s="5">
        <v>15.28</v>
      </c>
      <c r="D1080" s="5">
        <v>8234.85</v>
      </c>
      <c r="E1080" s="5">
        <v>9340.94</v>
      </c>
      <c r="F1080" s="10">
        <f t="shared" si="154"/>
        <v>0</v>
      </c>
      <c r="G1080" s="10">
        <f t="shared" si="155"/>
        <v>-2.5872461471601049E-3</v>
      </c>
      <c r="H1080" s="6"/>
      <c r="I1080" s="5">
        <v>20.21</v>
      </c>
      <c r="J1080" s="5">
        <v>20.02</v>
      </c>
      <c r="K1080" s="5">
        <v>8234.85</v>
      </c>
      <c r="L1080" s="5">
        <v>9340.94</v>
      </c>
      <c r="M1080" s="17">
        <f t="shared" si="156"/>
        <v>-9.9800399201599443E-4</v>
      </c>
      <c r="N1080" s="17">
        <f t="shared" si="157"/>
        <v>-2.5871434956231676E-3</v>
      </c>
      <c r="O1080" s="6"/>
      <c r="P1080" s="6">
        <v>12.3</v>
      </c>
      <c r="Q1080" s="6">
        <v>12.19</v>
      </c>
      <c r="R1080" s="6">
        <v>5459.1</v>
      </c>
      <c r="S1080" s="6">
        <v>6384.04</v>
      </c>
      <c r="T1080" s="19">
        <f t="shared" si="158"/>
        <v>-4.0849673202615344E-3</v>
      </c>
      <c r="U1080" s="19">
        <f t="shared" si="159"/>
        <v>1.7904695549559868E-3</v>
      </c>
    </row>
    <row r="1081" spans="1:21">
      <c r="A1081" s="4">
        <v>42292</v>
      </c>
      <c r="B1081" s="5">
        <v>15.68</v>
      </c>
      <c r="C1081" s="5">
        <v>15.37</v>
      </c>
      <c r="D1081" s="5">
        <v>8306.7099999999991</v>
      </c>
      <c r="E1081" s="5">
        <v>9422.4599999999991</v>
      </c>
      <c r="F1081" s="10">
        <f t="shared" si="154"/>
        <v>5.8900523560210249E-3</v>
      </c>
      <c r="G1081" s="10">
        <f t="shared" si="155"/>
        <v>8.7271730682350057E-3</v>
      </c>
      <c r="H1081" s="6"/>
      <c r="I1081" s="5">
        <v>20.239999999999998</v>
      </c>
      <c r="J1081" s="5">
        <v>20.059999999999999</v>
      </c>
      <c r="K1081" s="5">
        <v>8306.7099999999991</v>
      </c>
      <c r="L1081" s="5">
        <v>9422.4599999999991</v>
      </c>
      <c r="M1081" s="17">
        <f t="shared" si="156"/>
        <v>1.9980019980019303E-3</v>
      </c>
      <c r="N1081" s="17">
        <f t="shared" si="157"/>
        <v>8.7263277412459317E-3</v>
      </c>
      <c r="O1081" s="6"/>
      <c r="P1081" s="6">
        <v>12.3</v>
      </c>
      <c r="Q1081" s="6">
        <v>12.19</v>
      </c>
      <c r="R1081" s="6">
        <v>5493.4</v>
      </c>
      <c r="S1081" s="6">
        <v>6424.15</v>
      </c>
      <c r="T1081" s="19">
        <f t="shared" si="158"/>
        <v>0</v>
      </c>
      <c r="U1081" s="19">
        <f t="shared" si="159"/>
        <v>6.2828553705802648E-3</v>
      </c>
    </row>
    <row r="1082" spans="1:21">
      <c r="A1082" s="4">
        <v>42293</v>
      </c>
      <c r="B1082" s="5">
        <v>15.76</v>
      </c>
      <c r="C1082" s="5">
        <v>15.45</v>
      </c>
      <c r="D1082" s="5">
        <v>8363.3700000000008</v>
      </c>
      <c r="E1082" s="5">
        <v>9492.25</v>
      </c>
      <c r="F1082" s="10">
        <f t="shared" si="154"/>
        <v>5.2049446974626878E-3</v>
      </c>
      <c r="G1082" s="10">
        <f t="shared" si="155"/>
        <v>7.4067706310243508E-3</v>
      </c>
      <c r="H1082" s="6"/>
      <c r="I1082" s="5">
        <v>20.37</v>
      </c>
      <c r="J1082" s="5">
        <v>20.18</v>
      </c>
      <c r="K1082" s="5">
        <v>8363.3700000000008</v>
      </c>
      <c r="L1082" s="5">
        <v>9492.25</v>
      </c>
      <c r="M1082" s="17">
        <f t="shared" si="156"/>
        <v>5.9820538384844912E-3</v>
      </c>
      <c r="N1082" s="17">
        <f t="shared" si="157"/>
        <v>6.8209917042971746E-3</v>
      </c>
      <c r="O1082" s="6"/>
      <c r="P1082" s="6">
        <v>12.35</v>
      </c>
      <c r="Q1082" s="6">
        <v>12.24</v>
      </c>
      <c r="R1082" s="6">
        <v>5504.6</v>
      </c>
      <c r="S1082" s="6">
        <v>6437.25</v>
      </c>
      <c r="T1082" s="19">
        <f t="shared" si="158"/>
        <v>4.1017227235440323E-3</v>
      </c>
      <c r="U1082" s="19">
        <f t="shared" si="159"/>
        <v>2.039180280659858E-3</v>
      </c>
    </row>
    <row r="1083" spans="1:21">
      <c r="A1083" s="4">
        <v>42296</v>
      </c>
      <c r="B1083" s="5">
        <v>15.8</v>
      </c>
      <c r="C1083" s="5">
        <v>15.49</v>
      </c>
      <c r="D1083" s="5">
        <v>8397.77</v>
      </c>
      <c r="E1083" s="5">
        <v>9532.59</v>
      </c>
      <c r="F1083" s="10">
        <f t="shared" si="154"/>
        <v>2.5889967637540146E-3</v>
      </c>
      <c r="G1083" s="10">
        <f t="shared" si="155"/>
        <v>4.2497827174801106E-3</v>
      </c>
      <c r="H1083" s="6"/>
      <c r="I1083" s="5">
        <v>20.41</v>
      </c>
      <c r="J1083" s="5">
        <v>20.22</v>
      </c>
      <c r="K1083" s="5">
        <v>8397.77</v>
      </c>
      <c r="L1083" s="5">
        <v>9532.59</v>
      </c>
      <c r="M1083" s="17">
        <f t="shared" si="156"/>
        <v>1.982160555004997E-3</v>
      </c>
      <c r="N1083" s="17">
        <f t="shared" si="157"/>
        <v>4.1131744739262288E-3</v>
      </c>
      <c r="O1083" s="6"/>
      <c r="P1083" s="6">
        <v>12.43</v>
      </c>
      <c r="Q1083" s="6">
        <v>12.31</v>
      </c>
      <c r="R1083" s="6">
        <v>5562.2</v>
      </c>
      <c r="S1083" s="6">
        <v>6504.57</v>
      </c>
      <c r="T1083" s="19">
        <f t="shared" si="158"/>
        <v>5.7189542483659928E-3</v>
      </c>
      <c r="U1083" s="19">
        <f t="shared" si="159"/>
        <v>1.0457881859489593E-2</v>
      </c>
    </row>
    <row r="1084" spans="1:21">
      <c r="A1084" s="4">
        <v>42297</v>
      </c>
      <c r="B1084" s="5">
        <v>15.8</v>
      </c>
      <c r="C1084" s="5">
        <v>15.49</v>
      </c>
      <c r="D1084" s="5">
        <v>8390.1</v>
      </c>
      <c r="E1084" s="5">
        <v>9523.8799999999992</v>
      </c>
      <c r="F1084" s="10">
        <f t="shared" si="154"/>
        <v>0</v>
      </c>
      <c r="G1084" s="10">
        <f t="shared" si="155"/>
        <v>-9.1370760727160771E-4</v>
      </c>
      <c r="H1084" s="6"/>
      <c r="I1084" s="5">
        <v>20.399999999999999</v>
      </c>
      <c r="J1084" s="5">
        <v>20.21</v>
      </c>
      <c r="K1084" s="5">
        <v>8390.1</v>
      </c>
      <c r="L1084" s="5">
        <v>9523.8799999999992</v>
      </c>
      <c r="M1084" s="17">
        <f t="shared" si="156"/>
        <v>-4.9455984174073819E-4</v>
      </c>
      <c r="N1084" s="17">
        <f t="shared" si="157"/>
        <v>-9.1333770751045318E-4</v>
      </c>
      <c r="O1084" s="6"/>
      <c r="P1084" s="6">
        <v>12.48</v>
      </c>
      <c r="Q1084" s="6">
        <v>12.37</v>
      </c>
      <c r="R1084" s="6">
        <v>5592.3</v>
      </c>
      <c r="S1084" s="6">
        <v>6539.8</v>
      </c>
      <c r="T1084" s="19">
        <f t="shared" si="158"/>
        <v>4.8740861088545362E-3</v>
      </c>
      <c r="U1084" s="19">
        <f t="shared" si="159"/>
        <v>5.4161920003936714E-3</v>
      </c>
    </row>
    <row r="1085" spans="1:21">
      <c r="A1085" s="4">
        <v>42298</v>
      </c>
      <c r="B1085" s="5">
        <v>15.75</v>
      </c>
      <c r="C1085" s="5">
        <v>15.44</v>
      </c>
      <c r="D1085" s="5">
        <v>8373.9500000000007</v>
      </c>
      <c r="E1085" s="5">
        <v>9506.4500000000007</v>
      </c>
      <c r="F1085" s="10">
        <f t="shared" si="154"/>
        <v>-3.2278889606197625E-3</v>
      </c>
      <c r="G1085" s="10">
        <f t="shared" si="155"/>
        <v>-1.8301364569900391E-3</v>
      </c>
      <c r="H1085" s="6"/>
      <c r="I1085" s="5">
        <v>20.46</v>
      </c>
      <c r="J1085" s="5">
        <v>20.27</v>
      </c>
      <c r="K1085" s="5">
        <v>8373.9500000000007</v>
      </c>
      <c r="L1085" s="5">
        <v>9506.4500000000007</v>
      </c>
      <c r="M1085" s="17">
        <f t="shared" si="156"/>
        <v>2.9688273132111309E-3</v>
      </c>
      <c r="N1085" s="17">
        <f t="shared" si="157"/>
        <v>-1.9248876652244729E-3</v>
      </c>
      <c r="O1085" s="6"/>
      <c r="P1085" s="6">
        <v>12.48</v>
      </c>
      <c r="Q1085" s="6">
        <v>12.37</v>
      </c>
      <c r="R1085" s="6">
        <v>5563.2</v>
      </c>
      <c r="S1085" s="6">
        <v>6505.74</v>
      </c>
      <c r="T1085" s="19">
        <f t="shared" si="158"/>
        <v>0</v>
      </c>
      <c r="U1085" s="19">
        <f t="shared" si="159"/>
        <v>-5.2081103397657591E-3</v>
      </c>
    </row>
    <row r="1086" spans="1:21">
      <c r="A1086" s="4">
        <v>42300</v>
      </c>
      <c r="B1086" s="5">
        <v>15.71</v>
      </c>
      <c r="C1086" s="5">
        <v>15.4</v>
      </c>
      <c r="D1086" s="5">
        <v>8411.91</v>
      </c>
      <c r="E1086" s="5">
        <v>9551.2099999999991</v>
      </c>
      <c r="F1086" s="10">
        <f t="shared" si="154"/>
        <v>-2.5906735751294319E-3</v>
      </c>
      <c r="G1086" s="10">
        <f t="shared" si="155"/>
        <v>4.708382203661543E-3</v>
      </c>
      <c r="H1086" s="6"/>
      <c r="I1086" s="5">
        <v>20.32</v>
      </c>
      <c r="J1086" s="5">
        <v>20.13</v>
      </c>
      <c r="K1086" s="5">
        <v>8411.91</v>
      </c>
      <c r="L1086" s="5">
        <v>9551.2099999999991</v>
      </c>
      <c r="M1086" s="17">
        <f t="shared" si="156"/>
        <v>-6.9067587567834821E-3</v>
      </c>
      <c r="N1086" s="17">
        <f t="shared" si="157"/>
        <v>4.533105643095503E-3</v>
      </c>
      <c r="O1086" s="6"/>
      <c r="P1086" s="6">
        <v>12.37</v>
      </c>
      <c r="Q1086" s="6">
        <v>12.25</v>
      </c>
      <c r="R1086" s="6">
        <v>5542.75</v>
      </c>
      <c r="S1086" s="6">
        <v>6481.83</v>
      </c>
      <c r="T1086" s="19">
        <f t="shared" si="158"/>
        <v>-9.7008892481810216E-3</v>
      </c>
      <c r="U1086" s="19">
        <f t="shared" si="159"/>
        <v>-3.6752160399893263E-3</v>
      </c>
    </row>
    <row r="1087" spans="1:21">
      <c r="A1087" s="4">
        <v>42303</v>
      </c>
      <c r="B1087" s="5">
        <v>15.66</v>
      </c>
      <c r="C1087" s="5">
        <v>15.35</v>
      </c>
      <c r="D1087" s="5">
        <v>8375.41</v>
      </c>
      <c r="E1087" s="5">
        <v>9509.77</v>
      </c>
      <c r="F1087" s="10">
        <f t="shared" si="154"/>
        <v>-3.2467532467532756E-3</v>
      </c>
      <c r="G1087" s="10">
        <f t="shared" si="155"/>
        <v>-4.3387172934108431E-3</v>
      </c>
      <c r="H1087" s="6"/>
      <c r="I1087" s="5">
        <v>20.23</v>
      </c>
      <c r="J1087" s="5">
        <v>20.04</v>
      </c>
      <c r="K1087" s="5">
        <v>8375.41</v>
      </c>
      <c r="L1087" s="5">
        <v>9509.77</v>
      </c>
      <c r="M1087" s="17">
        <f t="shared" si="156"/>
        <v>-4.4709388971684305E-3</v>
      </c>
      <c r="N1087" s="17">
        <f t="shared" si="157"/>
        <v>-4.3390858913135988E-3</v>
      </c>
      <c r="O1087" s="6"/>
      <c r="P1087" s="6">
        <v>12.33</v>
      </c>
      <c r="Q1087" s="6">
        <v>12.22</v>
      </c>
      <c r="R1087" s="6">
        <v>5475.55</v>
      </c>
      <c r="S1087" s="6">
        <v>6403.25</v>
      </c>
      <c r="T1087" s="19">
        <f t="shared" si="158"/>
        <v>-2.448979591836653E-3</v>
      </c>
      <c r="U1087" s="19">
        <f t="shared" si="159"/>
        <v>-1.2123119551114447E-2</v>
      </c>
    </row>
    <row r="1088" spans="1:21">
      <c r="A1088" s="4">
        <v>42304</v>
      </c>
      <c r="B1088" s="5">
        <v>15.6</v>
      </c>
      <c r="C1088" s="5">
        <v>15.29</v>
      </c>
      <c r="D1088" s="5">
        <v>8354.7999999999993</v>
      </c>
      <c r="E1088" s="5">
        <v>9486.3700000000008</v>
      </c>
      <c r="F1088" s="10">
        <f t="shared" si="154"/>
        <v>-3.9087947882736618E-3</v>
      </c>
      <c r="G1088" s="10">
        <f t="shared" si="155"/>
        <v>-2.460627333784049E-3</v>
      </c>
      <c r="H1088" s="6"/>
      <c r="I1088" s="5">
        <v>20.18</v>
      </c>
      <c r="J1088" s="5">
        <v>19.989999999999998</v>
      </c>
      <c r="K1088" s="5">
        <v>8354.7999999999993</v>
      </c>
      <c r="L1088" s="5">
        <v>9486.3700000000008</v>
      </c>
      <c r="M1088" s="17">
        <f t="shared" si="156"/>
        <v>-2.4950099800399306E-3</v>
      </c>
      <c r="N1088" s="17">
        <f t="shared" si="157"/>
        <v>-2.4607750545944107E-3</v>
      </c>
      <c r="O1088" s="6"/>
      <c r="P1088" s="6">
        <v>12.29</v>
      </c>
      <c r="Q1088" s="6">
        <v>12.17</v>
      </c>
      <c r="R1088" s="6">
        <v>5489.95</v>
      </c>
      <c r="S1088" s="6">
        <v>6420.09</v>
      </c>
      <c r="T1088" s="19">
        <f t="shared" si="158"/>
        <v>-4.0916530278233276E-3</v>
      </c>
      <c r="U1088" s="19">
        <f t="shared" si="159"/>
        <v>2.6299144965447052E-3</v>
      </c>
    </row>
    <row r="1089" spans="1:21">
      <c r="A1089" s="4">
        <v>42305</v>
      </c>
      <c r="B1089" s="5">
        <v>15.48</v>
      </c>
      <c r="C1089" s="5">
        <v>15.18</v>
      </c>
      <c r="D1089" s="5">
        <v>8296.59</v>
      </c>
      <c r="E1089" s="5">
        <v>9420.5400000000009</v>
      </c>
      <c r="F1089" s="10">
        <f t="shared" si="154"/>
        <v>-7.194244604316502E-3</v>
      </c>
      <c r="G1089" s="10">
        <f t="shared" si="155"/>
        <v>-6.9394299400086235E-3</v>
      </c>
      <c r="H1089" s="6"/>
      <c r="I1089" s="5">
        <v>20.100000000000001</v>
      </c>
      <c r="J1089" s="5">
        <v>19.91</v>
      </c>
      <c r="K1089" s="5">
        <v>8296.59</v>
      </c>
      <c r="L1089" s="5">
        <v>9420.5400000000009</v>
      </c>
      <c r="M1089" s="17">
        <f t="shared" si="156"/>
        <v>-4.0020010005001883E-3</v>
      </c>
      <c r="N1089" s="17">
        <f t="shared" si="157"/>
        <v>-6.967252357925835E-3</v>
      </c>
      <c r="O1089" s="6"/>
      <c r="P1089" s="6">
        <v>12.29</v>
      </c>
      <c r="Q1089" s="6">
        <v>12.17</v>
      </c>
      <c r="R1089" s="6">
        <v>5462.6</v>
      </c>
      <c r="S1089" s="6">
        <v>6388.14</v>
      </c>
      <c r="T1089" s="19">
        <f t="shared" si="158"/>
        <v>0</v>
      </c>
      <c r="U1089" s="19">
        <f t="shared" si="159"/>
        <v>-4.9765657490782322E-3</v>
      </c>
    </row>
    <row r="1090" spans="1:21">
      <c r="A1090" s="4">
        <v>42306</v>
      </c>
      <c r="B1090" s="5">
        <v>15.45</v>
      </c>
      <c r="C1090" s="5">
        <v>15.14</v>
      </c>
      <c r="D1090" s="5">
        <v>8237.77</v>
      </c>
      <c r="E1090" s="5">
        <v>9353.76</v>
      </c>
      <c r="F1090" s="10">
        <f t="shared" si="154"/>
        <v>-2.6350461133068936E-3</v>
      </c>
      <c r="G1090" s="10">
        <f t="shared" si="155"/>
        <v>-7.0887656121624287E-3</v>
      </c>
      <c r="H1090" s="6"/>
      <c r="I1090" s="5">
        <v>19.940000000000001</v>
      </c>
      <c r="J1090" s="5">
        <v>19.75</v>
      </c>
      <c r="K1090" s="5">
        <v>8237.77</v>
      </c>
      <c r="L1090" s="5">
        <v>9353.76</v>
      </c>
      <c r="M1090" s="17">
        <f t="shared" si="156"/>
        <v>-8.0361627322953488E-3</v>
      </c>
      <c r="N1090" s="17">
        <f t="shared" si="157"/>
        <v>-7.0896597276711715E-3</v>
      </c>
      <c r="O1090" s="6"/>
      <c r="P1090" s="6">
        <v>12.29</v>
      </c>
      <c r="Q1090" s="6">
        <v>12.17</v>
      </c>
      <c r="R1090" s="6">
        <v>5427.3</v>
      </c>
      <c r="S1090" s="6">
        <v>6346.83</v>
      </c>
      <c r="T1090" s="19">
        <f t="shared" si="158"/>
        <v>0</v>
      </c>
      <c r="U1090" s="19">
        <f t="shared" si="159"/>
        <v>-6.4666710497891522E-3</v>
      </c>
    </row>
    <row r="1091" spans="1:21">
      <c r="A1091" s="4">
        <v>42307</v>
      </c>
      <c r="B1091" s="5">
        <v>15.32</v>
      </c>
      <c r="C1091" s="5">
        <v>15.01</v>
      </c>
      <c r="D1091" s="5">
        <v>8193.8700000000008</v>
      </c>
      <c r="E1091" s="5">
        <v>9305.01</v>
      </c>
      <c r="F1091" s="10">
        <f t="shared" si="154"/>
        <v>-8.5865257595773015E-3</v>
      </c>
      <c r="G1091" s="10">
        <f t="shared" si="155"/>
        <v>-5.2118078719146643E-3</v>
      </c>
      <c r="H1091" s="6"/>
      <c r="I1091" s="5">
        <v>19.78</v>
      </c>
      <c r="J1091" s="5">
        <v>19.59</v>
      </c>
      <c r="K1091" s="5">
        <v>8193.8700000000008</v>
      </c>
      <c r="L1091" s="5">
        <v>9305.01</v>
      </c>
      <c r="M1091" s="17">
        <f t="shared" si="156"/>
        <v>-8.1012658227848089E-3</v>
      </c>
      <c r="N1091" s="17">
        <f t="shared" si="157"/>
        <v>-5.3291121262185603E-3</v>
      </c>
      <c r="O1091" s="6"/>
      <c r="P1091" s="6">
        <v>12.15</v>
      </c>
      <c r="Q1091" s="6">
        <v>12.03</v>
      </c>
      <c r="R1091" s="6">
        <v>5362.45</v>
      </c>
      <c r="S1091" s="6">
        <v>6270.99</v>
      </c>
      <c r="T1091" s="19">
        <f t="shared" si="158"/>
        <v>-1.1503697617091246E-2</v>
      </c>
      <c r="U1091" s="19">
        <f t="shared" si="159"/>
        <v>-1.1949272313895309E-2</v>
      </c>
    </row>
    <row r="1092" spans="1:21">
      <c r="A1092" s="4">
        <v>42310</v>
      </c>
      <c r="B1092" s="5">
        <v>15.23</v>
      </c>
      <c r="C1092" s="5">
        <v>14.92</v>
      </c>
      <c r="D1092" s="5">
        <v>8181.72</v>
      </c>
      <c r="E1092" s="5">
        <v>9291.98</v>
      </c>
      <c r="F1092" s="10">
        <f t="shared" ref="F1092:F1155" si="160">C1092/C1091-1</f>
        <v>-5.9960026648900877E-3</v>
      </c>
      <c r="G1092" s="10">
        <f t="shared" ref="G1092:G1155" si="161">E1092/E1091-1</f>
        <v>-1.4003209023956131E-3</v>
      </c>
      <c r="H1092" s="6"/>
      <c r="I1092" s="5">
        <v>19.64</v>
      </c>
      <c r="J1092" s="5">
        <v>19.46</v>
      </c>
      <c r="K1092" s="5">
        <v>8181.72</v>
      </c>
      <c r="L1092" s="5">
        <v>9291.98</v>
      </c>
      <c r="M1092" s="17">
        <f t="shared" ref="M1092:M1155" si="162">J1092/J1091-1</f>
        <v>-6.6360387953037225E-3</v>
      </c>
      <c r="N1092" s="17">
        <f t="shared" ref="N1092:N1155" si="163">K1092/K1091-1</f>
        <v>-1.48281581230858E-3</v>
      </c>
      <c r="O1092" s="6"/>
      <c r="P1092" s="6">
        <v>12.1</v>
      </c>
      <c r="Q1092" s="6">
        <v>11.98</v>
      </c>
      <c r="R1092" s="6">
        <v>5352.4</v>
      </c>
      <c r="S1092" s="6">
        <v>6259.26</v>
      </c>
      <c r="T1092" s="19">
        <f t="shared" ref="T1092:T1155" si="164">Q1092/Q1091-1</f>
        <v>-4.1562759767247437E-3</v>
      </c>
      <c r="U1092" s="19">
        <f t="shared" ref="U1092:U1155" si="165">S1092/S1091-1</f>
        <v>-1.870518052173531E-3</v>
      </c>
    </row>
    <row r="1093" spans="1:21">
      <c r="A1093" s="4">
        <v>42311</v>
      </c>
      <c r="B1093" s="5">
        <v>15.23</v>
      </c>
      <c r="C1093" s="5">
        <v>14.93</v>
      </c>
      <c r="D1093" s="5">
        <v>8194.7199999999993</v>
      </c>
      <c r="E1093" s="5">
        <v>9306.74</v>
      </c>
      <c r="F1093" s="10">
        <f t="shared" si="160"/>
        <v>6.7024128686332674E-4</v>
      </c>
      <c r="G1093" s="10">
        <f t="shared" si="161"/>
        <v>1.5884666131438241E-3</v>
      </c>
      <c r="H1093" s="6"/>
      <c r="I1093" s="5">
        <v>19.72</v>
      </c>
      <c r="J1093" s="5">
        <v>19.53</v>
      </c>
      <c r="K1093" s="5">
        <v>8194.7199999999993</v>
      </c>
      <c r="L1093" s="5">
        <v>9306.74</v>
      </c>
      <c r="M1093" s="17">
        <f t="shared" si="162"/>
        <v>3.597122302158251E-3</v>
      </c>
      <c r="N1093" s="17">
        <f t="shared" si="163"/>
        <v>1.5889079557842578E-3</v>
      </c>
      <c r="O1093" s="6"/>
      <c r="P1093" s="6">
        <v>12.17</v>
      </c>
      <c r="Q1093" s="6">
        <v>12.05</v>
      </c>
      <c r="R1093" s="6">
        <v>5363.45</v>
      </c>
      <c r="S1093" s="6">
        <v>6272.15</v>
      </c>
      <c r="T1093" s="19">
        <f t="shared" si="164"/>
        <v>5.8430717863104942E-3</v>
      </c>
      <c r="U1093" s="19">
        <f t="shared" si="165"/>
        <v>2.0593488687159489E-3</v>
      </c>
    </row>
    <row r="1094" spans="1:21">
      <c r="A1094" s="4">
        <v>42312</v>
      </c>
      <c r="B1094" s="5">
        <v>15.24</v>
      </c>
      <c r="C1094" s="5">
        <v>14.93</v>
      </c>
      <c r="D1094" s="5">
        <v>8184.22</v>
      </c>
      <c r="E1094" s="5">
        <v>9294.81</v>
      </c>
      <c r="F1094" s="10">
        <f t="shared" si="160"/>
        <v>0</v>
      </c>
      <c r="G1094" s="10">
        <f t="shared" si="161"/>
        <v>-1.28186669016217E-3</v>
      </c>
      <c r="H1094" s="6"/>
      <c r="I1094" s="5">
        <v>19.71</v>
      </c>
      <c r="J1094" s="5">
        <v>19.52</v>
      </c>
      <c r="K1094" s="5">
        <v>8184.22</v>
      </c>
      <c r="L1094" s="5">
        <v>9294.81</v>
      </c>
      <c r="M1094" s="17">
        <f t="shared" si="162"/>
        <v>-5.1203277009737036E-4</v>
      </c>
      <c r="N1094" s="17">
        <f t="shared" si="163"/>
        <v>-1.2813128453441625E-3</v>
      </c>
      <c r="O1094" s="6"/>
      <c r="P1094" s="6">
        <v>12.11</v>
      </c>
      <c r="Q1094" s="6">
        <v>12</v>
      </c>
      <c r="R1094" s="6">
        <v>5355.2</v>
      </c>
      <c r="S1094" s="6">
        <v>6262.5</v>
      </c>
      <c r="T1094" s="19">
        <f t="shared" si="164"/>
        <v>-4.1493775933610921E-3</v>
      </c>
      <c r="U1094" s="19">
        <f t="shared" si="165"/>
        <v>-1.5385473880566991E-3</v>
      </c>
    </row>
    <row r="1095" spans="1:21">
      <c r="A1095" s="4">
        <v>42313</v>
      </c>
      <c r="B1095" s="5">
        <v>15.09</v>
      </c>
      <c r="C1095" s="5">
        <v>14.78</v>
      </c>
      <c r="D1095" s="5">
        <v>8094.35</v>
      </c>
      <c r="E1095" s="5">
        <v>9193.4599999999991</v>
      </c>
      <c r="F1095" s="10">
        <f t="shared" si="160"/>
        <v>-1.0046885465505695E-2</v>
      </c>
      <c r="G1095" s="10">
        <f t="shared" si="161"/>
        <v>-1.0903934561330542E-2</v>
      </c>
      <c r="H1095" s="6"/>
      <c r="I1095" s="5">
        <v>19.52</v>
      </c>
      <c r="J1095" s="5">
        <v>19.329999999999998</v>
      </c>
      <c r="K1095" s="5">
        <v>8094.35</v>
      </c>
      <c r="L1095" s="5">
        <v>9193.4599999999991</v>
      </c>
      <c r="M1095" s="17">
        <f t="shared" si="162"/>
        <v>-9.7336065573770947E-3</v>
      </c>
      <c r="N1095" s="17">
        <f t="shared" si="163"/>
        <v>-1.0980887610548051E-2</v>
      </c>
      <c r="O1095" s="6"/>
      <c r="P1095" s="6">
        <v>11.98</v>
      </c>
      <c r="Q1095" s="6">
        <v>11.86</v>
      </c>
      <c r="R1095" s="6">
        <v>5258.95</v>
      </c>
      <c r="S1095" s="6">
        <v>6151.63</v>
      </c>
      <c r="T1095" s="19">
        <f t="shared" si="164"/>
        <v>-1.1666666666666714E-2</v>
      </c>
      <c r="U1095" s="19">
        <f t="shared" si="165"/>
        <v>-1.7703792415169617E-2</v>
      </c>
    </row>
    <row r="1096" spans="1:21">
      <c r="A1096" s="4">
        <v>42314</v>
      </c>
      <c r="B1096" s="5">
        <v>15.07</v>
      </c>
      <c r="C1096" s="5">
        <v>14.77</v>
      </c>
      <c r="D1096" s="5">
        <v>8079.61</v>
      </c>
      <c r="E1096" s="5">
        <v>9176.7199999999993</v>
      </c>
      <c r="F1096" s="10">
        <f t="shared" si="160"/>
        <v>-6.7658998646813462E-4</v>
      </c>
      <c r="G1096" s="10">
        <f t="shared" si="161"/>
        <v>-1.8208596110713682E-3</v>
      </c>
      <c r="H1096" s="6"/>
      <c r="I1096" s="5">
        <v>19.46</v>
      </c>
      <c r="J1096" s="5">
        <v>19.28</v>
      </c>
      <c r="K1096" s="5">
        <v>8079.61</v>
      </c>
      <c r="L1096" s="5">
        <v>9176.7199999999993</v>
      </c>
      <c r="M1096" s="17">
        <f t="shared" si="162"/>
        <v>-2.586652871184536E-3</v>
      </c>
      <c r="N1096" s="17">
        <f t="shared" si="163"/>
        <v>-1.8210233063804537E-3</v>
      </c>
      <c r="O1096" s="6"/>
      <c r="P1096" s="6">
        <v>11.89</v>
      </c>
      <c r="Q1096" s="6">
        <v>11.77</v>
      </c>
      <c r="R1096" s="6">
        <v>5222.5</v>
      </c>
      <c r="S1096" s="6">
        <v>6108.99</v>
      </c>
      <c r="T1096" s="19">
        <f t="shared" si="164"/>
        <v>-7.5885328836424737E-3</v>
      </c>
      <c r="U1096" s="19">
        <f t="shared" si="165"/>
        <v>-6.9314962050709417E-3</v>
      </c>
    </row>
    <row r="1097" spans="1:21">
      <c r="A1097" s="4">
        <v>42317</v>
      </c>
      <c r="B1097" s="5">
        <v>15.04</v>
      </c>
      <c r="C1097" s="5">
        <v>14.74</v>
      </c>
      <c r="D1097" s="5">
        <v>8051.98</v>
      </c>
      <c r="E1097" s="5">
        <v>9145.33</v>
      </c>
      <c r="F1097" s="10">
        <f t="shared" si="160"/>
        <v>-2.0311442112389555E-3</v>
      </c>
      <c r="G1097" s="10">
        <f t="shared" si="161"/>
        <v>-3.4206121577208259E-3</v>
      </c>
      <c r="H1097" s="6"/>
      <c r="I1097" s="5">
        <v>19.39</v>
      </c>
      <c r="J1097" s="5">
        <v>19.21</v>
      </c>
      <c r="K1097" s="5">
        <v>8051.98</v>
      </c>
      <c r="L1097" s="5">
        <v>9145.33</v>
      </c>
      <c r="M1097" s="17">
        <f t="shared" si="162"/>
        <v>-3.6307053941908585E-3</v>
      </c>
      <c r="N1097" s="17">
        <f t="shared" si="163"/>
        <v>-3.4197195161648208E-3</v>
      </c>
      <c r="O1097" s="6"/>
      <c r="P1097" s="6">
        <v>11.93</v>
      </c>
      <c r="Q1097" s="6">
        <v>11.81</v>
      </c>
      <c r="R1097" s="6">
        <v>5277</v>
      </c>
      <c r="S1097" s="6">
        <v>6172.77</v>
      </c>
      <c r="T1097" s="19">
        <f t="shared" si="164"/>
        <v>3.3984706881904359E-3</v>
      </c>
      <c r="U1097" s="19">
        <f t="shared" si="165"/>
        <v>1.0440351023655481E-2</v>
      </c>
    </row>
    <row r="1098" spans="1:21">
      <c r="A1098" s="4">
        <v>42318</v>
      </c>
      <c r="B1098" s="5">
        <v>14.83</v>
      </c>
      <c r="C1098" s="5">
        <v>14.53</v>
      </c>
      <c r="D1098" s="5">
        <v>7919.89</v>
      </c>
      <c r="E1098" s="5">
        <v>8997.5300000000007</v>
      </c>
      <c r="F1098" s="10">
        <f t="shared" si="160"/>
        <v>-1.424694708276808E-2</v>
      </c>
      <c r="G1098" s="10">
        <f t="shared" si="161"/>
        <v>-1.6161253885862981E-2</v>
      </c>
      <c r="H1098" s="6"/>
      <c r="I1098" s="5">
        <v>19.18</v>
      </c>
      <c r="J1098" s="5">
        <v>19</v>
      </c>
      <c r="K1098" s="5">
        <v>7919.89</v>
      </c>
      <c r="L1098" s="5">
        <v>8997.5300000000007</v>
      </c>
      <c r="M1098" s="17">
        <f t="shared" si="162"/>
        <v>-1.0931806350858997E-2</v>
      </c>
      <c r="N1098" s="17">
        <f t="shared" si="163"/>
        <v>-1.6404660716991204E-2</v>
      </c>
      <c r="O1098" s="6"/>
      <c r="P1098" s="6">
        <v>11.82</v>
      </c>
      <c r="Q1098" s="6">
        <v>11.7</v>
      </c>
      <c r="R1098" s="6">
        <v>5206.7</v>
      </c>
      <c r="S1098" s="6">
        <v>6090.55</v>
      </c>
      <c r="T1098" s="19">
        <f t="shared" si="164"/>
        <v>-9.3141405588484938E-3</v>
      </c>
      <c r="U1098" s="19">
        <f t="shared" si="165"/>
        <v>-1.3319789980835273E-2</v>
      </c>
    </row>
    <row r="1099" spans="1:21">
      <c r="A1099" s="4">
        <v>42319</v>
      </c>
      <c r="B1099" s="5">
        <f t="shared" ref="B1099:C1099" si="166">B1098</f>
        <v>14.83</v>
      </c>
      <c r="C1099" s="5">
        <f t="shared" si="166"/>
        <v>14.53</v>
      </c>
      <c r="D1099" s="5">
        <v>7969.22</v>
      </c>
      <c r="E1099" s="5">
        <v>9053.58</v>
      </c>
      <c r="F1099" s="10">
        <f t="shared" si="160"/>
        <v>0</v>
      </c>
      <c r="G1099" s="10">
        <f t="shared" si="161"/>
        <v>6.2294874259936073E-3</v>
      </c>
      <c r="H1099" s="6"/>
      <c r="I1099" s="5">
        <f t="shared" ref="I1099:J1099" si="167">I1098</f>
        <v>19.18</v>
      </c>
      <c r="J1099" s="5">
        <f t="shared" si="167"/>
        <v>19</v>
      </c>
      <c r="K1099" s="5">
        <v>7969.22</v>
      </c>
      <c r="L1099" s="5">
        <v>9053.58</v>
      </c>
      <c r="M1099" s="17">
        <f t="shared" si="162"/>
        <v>0</v>
      </c>
      <c r="N1099" s="17">
        <f t="shared" si="163"/>
        <v>6.2286218621723233E-3</v>
      </c>
      <c r="O1099" s="6"/>
      <c r="P1099" s="6">
        <f t="shared" ref="P1099:Q1099" si="168">P1098</f>
        <v>11.82</v>
      </c>
      <c r="Q1099" s="6">
        <f t="shared" si="168"/>
        <v>11.7</v>
      </c>
      <c r="R1099" s="6">
        <v>5287.75</v>
      </c>
      <c r="S1099" s="6">
        <v>6185.33</v>
      </c>
      <c r="T1099" s="19">
        <f t="shared" si="164"/>
        <v>0</v>
      </c>
      <c r="U1099" s="19">
        <f t="shared" si="165"/>
        <v>1.5561812972555877E-2</v>
      </c>
    </row>
    <row r="1100" spans="1:21">
      <c r="A1100" s="4">
        <v>42321</v>
      </c>
      <c r="B1100" s="5">
        <v>14.8</v>
      </c>
      <c r="C1100" s="5">
        <v>14.5</v>
      </c>
      <c r="D1100" s="5">
        <v>7898.38</v>
      </c>
      <c r="E1100" s="5">
        <v>8973.1</v>
      </c>
      <c r="F1100" s="10">
        <f t="shared" si="160"/>
        <v>-2.0646937370956131E-3</v>
      </c>
      <c r="G1100" s="10">
        <f t="shared" si="161"/>
        <v>-8.8893012487877288E-3</v>
      </c>
      <c r="H1100" s="6"/>
      <c r="I1100" s="5">
        <v>19.170000000000002</v>
      </c>
      <c r="J1100" s="5">
        <v>18.98</v>
      </c>
      <c r="K1100" s="5">
        <v>7898.38</v>
      </c>
      <c r="L1100" s="5">
        <v>8973.1</v>
      </c>
      <c r="M1100" s="17">
        <f t="shared" si="162"/>
        <v>-1.0526315789473051E-3</v>
      </c>
      <c r="N1100" s="17">
        <f t="shared" si="163"/>
        <v>-8.8892012016232869E-3</v>
      </c>
      <c r="O1100" s="6"/>
      <c r="P1100" s="6">
        <v>11.86</v>
      </c>
      <c r="Q1100" s="6">
        <v>11.75</v>
      </c>
      <c r="R1100" s="6">
        <v>5256</v>
      </c>
      <c r="S1100" s="6">
        <v>6148.18</v>
      </c>
      <c r="T1100" s="19">
        <f t="shared" si="164"/>
        <v>4.2735042735042583E-3</v>
      </c>
      <c r="U1100" s="19">
        <f t="shared" si="165"/>
        <v>-6.0061468021915809E-3</v>
      </c>
    </row>
    <row r="1101" spans="1:21">
      <c r="A1101" s="4">
        <v>42324</v>
      </c>
      <c r="B1101" s="5">
        <v>14.9</v>
      </c>
      <c r="C1101" s="5">
        <v>14.6</v>
      </c>
      <c r="D1101" s="5">
        <v>7938.3</v>
      </c>
      <c r="E1101" s="5">
        <v>9018.4500000000007</v>
      </c>
      <c r="F1101" s="10">
        <f t="shared" si="160"/>
        <v>6.8965517241379448E-3</v>
      </c>
      <c r="G1101" s="10">
        <f t="shared" si="161"/>
        <v>5.0539947175447519E-3</v>
      </c>
      <c r="H1101" s="6"/>
      <c r="I1101" s="5">
        <v>19.25</v>
      </c>
      <c r="J1101" s="5">
        <v>19.059999999999999</v>
      </c>
      <c r="K1101" s="5">
        <v>7938.3</v>
      </c>
      <c r="L1101" s="5">
        <v>9018.4500000000007</v>
      </c>
      <c r="M1101" s="17">
        <f t="shared" si="162"/>
        <v>4.2149631190726566E-3</v>
      </c>
      <c r="N1101" s="17">
        <f t="shared" si="163"/>
        <v>5.054200988050761E-3</v>
      </c>
      <c r="O1101" s="6"/>
      <c r="P1101" s="6">
        <v>11.95</v>
      </c>
      <c r="Q1101" s="6">
        <v>11.83</v>
      </c>
      <c r="R1101" s="6">
        <v>5313.05</v>
      </c>
      <c r="S1101" s="6">
        <v>6215.79</v>
      </c>
      <c r="T1101" s="19">
        <f t="shared" si="164"/>
        <v>6.8085106382977933E-3</v>
      </c>
      <c r="U1101" s="19">
        <f t="shared" si="165"/>
        <v>1.0996750257799892E-2</v>
      </c>
    </row>
    <row r="1102" spans="1:21">
      <c r="A1102" s="4">
        <v>42325</v>
      </c>
      <c r="B1102" s="5">
        <v>15</v>
      </c>
      <c r="C1102" s="5">
        <v>14.69</v>
      </c>
      <c r="D1102" s="5">
        <v>7964.4</v>
      </c>
      <c r="E1102" s="5">
        <v>9048.1</v>
      </c>
      <c r="F1102" s="10">
        <f t="shared" si="160"/>
        <v>6.164383561643838E-3</v>
      </c>
      <c r="G1102" s="10">
        <f t="shared" si="161"/>
        <v>3.2877046499120155E-3</v>
      </c>
      <c r="H1102" s="6"/>
      <c r="I1102" s="5">
        <v>19.350000000000001</v>
      </c>
      <c r="J1102" s="5">
        <v>19.16</v>
      </c>
      <c r="K1102" s="5">
        <v>7964.4</v>
      </c>
      <c r="L1102" s="5">
        <v>9048.1</v>
      </c>
      <c r="M1102" s="17">
        <f t="shared" si="162"/>
        <v>5.2465897166842357E-3</v>
      </c>
      <c r="N1102" s="17">
        <f t="shared" si="163"/>
        <v>3.28785760175343E-3</v>
      </c>
      <c r="O1102" s="6"/>
      <c r="P1102" s="6">
        <v>12.05</v>
      </c>
      <c r="Q1102" s="6">
        <v>11.92</v>
      </c>
      <c r="R1102" s="6">
        <v>5362</v>
      </c>
      <c r="S1102" s="6">
        <v>6273.02</v>
      </c>
      <c r="T1102" s="19">
        <f t="shared" si="164"/>
        <v>7.6077768385460764E-3</v>
      </c>
      <c r="U1102" s="19">
        <f t="shared" si="165"/>
        <v>9.2071965108218023E-3</v>
      </c>
    </row>
    <row r="1103" spans="1:21">
      <c r="A1103" s="4">
        <v>42326</v>
      </c>
      <c r="B1103" s="5">
        <v>14.86</v>
      </c>
      <c r="C1103" s="5">
        <v>14.55</v>
      </c>
      <c r="D1103" s="5">
        <v>7866.06</v>
      </c>
      <c r="E1103" s="5">
        <v>8936.39</v>
      </c>
      <c r="F1103" s="10">
        <f t="shared" si="160"/>
        <v>-9.5302927161333706E-3</v>
      </c>
      <c r="G1103" s="10">
        <f t="shared" si="161"/>
        <v>-1.234623843679894E-2</v>
      </c>
      <c r="H1103" s="6"/>
      <c r="I1103" s="5">
        <v>19.16</v>
      </c>
      <c r="J1103" s="5">
        <v>18.97</v>
      </c>
      <c r="K1103" s="5">
        <v>7866.06</v>
      </c>
      <c r="L1103" s="5">
        <v>8936.39</v>
      </c>
      <c r="M1103" s="17">
        <f t="shared" si="162"/>
        <v>-9.9164926931106789E-3</v>
      </c>
      <c r="N1103" s="17">
        <f t="shared" si="163"/>
        <v>-1.2347446135302032E-2</v>
      </c>
      <c r="O1103" s="6"/>
      <c r="P1103" s="6">
        <v>11.93</v>
      </c>
      <c r="Q1103" s="6">
        <v>11.81</v>
      </c>
      <c r="R1103" s="6">
        <v>5307.05</v>
      </c>
      <c r="S1103" s="6">
        <v>6208.77</v>
      </c>
      <c r="T1103" s="19">
        <f t="shared" si="164"/>
        <v>-9.2281879194630045E-3</v>
      </c>
      <c r="U1103" s="19">
        <f t="shared" si="165"/>
        <v>-1.0242275650324761E-2</v>
      </c>
    </row>
    <row r="1104" spans="1:21">
      <c r="A1104" s="4">
        <v>42327</v>
      </c>
      <c r="B1104" s="5">
        <v>15.08</v>
      </c>
      <c r="C1104" s="5">
        <v>14.77</v>
      </c>
      <c r="D1104" s="5">
        <v>7977.86</v>
      </c>
      <c r="E1104" s="5">
        <v>9063.64</v>
      </c>
      <c r="F1104" s="10">
        <f t="shared" si="160"/>
        <v>1.5120274914089293E-2</v>
      </c>
      <c r="G1104" s="10">
        <f t="shared" si="161"/>
        <v>1.4239530727732319E-2</v>
      </c>
      <c r="H1104" s="6"/>
      <c r="I1104" s="5">
        <v>19.41</v>
      </c>
      <c r="J1104" s="5">
        <v>19.21</v>
      </c>
      <c r="K1104" s="5">
        <v>7977.86</v>
      </c>
      <c r="L1104" s="5">
        <v>9063.64</v>
      </c>
      <c r="M1104" s="17">
        <f t="shared" si="162"/>
        <v>1.265155508697946E-2</v>
      </c>
      <c r="N1104" s="17">
        <f t="shared" si="163"/>
        <v>1.4212960491020832E-2</v>
      </c>
      <c r="O1104" s="6"/>
      <c r="P1104" s="6">
        <v>12.11</v>
      </c>
      <c r="Q1104" s="6">
        <v>11.99</v>
      </c>
      <c r="R1104" s="6">
        <v>5371.6</v>
      </c>
      <c r="S1104" s="6">
        <v>6284.56</v>
      </c>
      <c r="T1104" s="19">
        <f t="shared" si="164"/>
        <v>1.5241320914479273E-2</v>
      </c>
      <c r="U1104" s="19">
        <f t="shared" si="165"/>
        <v>1.220692665374945E-2</v>
      </c>
    </row>
    <row r="1105" spans="1:21">
      <c r="A1105" s="4">
        <v>42328</v>
      </c>
      <c r="B1105" s="5">
        <v>15.12</v>
      </c>
      <c r="C1105" s="5">
        <v>14.81</v>
      </c>
      <c r="D1105" s="5">
        <v>7995.51</v>
      </c>
      <c r="E1105" s="5">
        <v>9083.69</v>
      </c>
      <c r="F1105" s="10">
        <f t="shared" si="160"/>
        <v>2.7081922816520887E-3</v>
      </c>
      <c r="G1105" s="10">
        <f t="shared" si="161"/>
        <v>2.2121355217110672E-3</v>
      </c>
      <c r="H1105" s="6"/>
      <c r="I1105" s="5">
        <v>19.45</v>
      </c>
      <c r="J1105" s="5">
        <v>19.260000000000002</v>
      </c>
      <c r="K1105" s="5">
        <v>7995.51</v>
      </c>
      <c r="L1105" s="5">
        <v>9083.69</v>
      </c>
      <c r="M1105" s="17">
        <f t="shared" si="162"/>
        <v>2.6028110359188616E-3</v>
      </c>
      <c r="N1105" s="17">
        <f t="shared" si="163"/>
        <v>2.2123727415623851E-3</v>
      </c>
      <c r="O1105" s="6"/>
      <c r="P1105" s="6">
        <v>12.16</v>
      </c>
      <c r="Q1105" s="6">
        <v>12.04</v>
      </c>
      <c r="R1105" s="6">
        <v>5385.5</v>
      </c>
      <c r="S1105" s="6">
        <v>6300.84</v>
      </c>
      <c r="T1105" s="19">
        <f t="shared" si="164"/>
        <v>4.170141784820558E-3</v>
      </c>
      <c r="U1105" s="19">
        <f t="shared" si="165"/>
        <v>2.5904757055386085E-3</v>
      </c>
    </row>
    <row r="1106" spans="1:21">
      <c r="A1106" s="4">
        <v>42331</v>
      </c>
      <c r="B1106" s="5">
        <v>15.12</v>
      </c>
      <c r="C1106" s="5">
        <v>14.81</v>
      </c>
      <c r="D1106" s="5">
        <v>7994.34</v>
      </c>
      <c r="E1106" s="5">
        <v>9082.36</v>
      </c>
      <c r="F1106" s="10">
        <f t="shared" si="160"/>
        <v>0</v>
      </c>
      <c r="G1106" s="10">
        <f t="shared" si="161"/>
        <v>-1.4641626915934403E-4</v>
      </c>
      <c r="H1106" s="6"/>
      <c r="I1106" s="5">
        <v>19.46</v>
      </c>
      <c r="J1106" s="5">
        <v>19.27</v>
      </c>
      <c r="K1106" s="5">
        <v>7994.34</v>
      </c>
      <c r="L1106" s="5">
        <v>9082.36</v>
      </c>
      <c r="M1106" s="17">
        <f t="shared" si="162"/>
        <v>5.1921079958461291E-4</v>
      </c>
      <c r="N1106" s="17">
        <f t="shared" si="163"/>
        <v>-1.4633212890735603E-4</v>
      </c>
      <c r="O1106" s="6"/>
      <c r="P1106" s="6">
        <v>12.2</v>
      </c>
      <c r="Q1106" s="6">
        <v>12.08</v>
      </c>
      <c r="R1106" s="6">
        <v>5397.85</v>
      </c>
      <c r="S1106" s="6">
        <v>6315.32</v>
      </c>
      <c r="T1106" s="19">
        <f t="shared" si="164"/>
        <v>3.3222591362127574E-3</v>
      </c>
      <c r="U1106" s="19">
        <f t="shared" si="165"/>
        <v>2.2981062842413191E-3</v>
      </c>
    </row>
    <row r="1107" spans="1:21">
      <c r="A1107" s="4">
        <v>42332</v>
      </c>
      <c r="B1107" s="5">
        <v>15.11</v>
      </c>
      <c r="C1107" s="5">
        <v>14.8</v>
      </c>
      <c r="D1107" s="5">
        <v>7982.11</v>
      </c>
      <c r="E1107" s="5">
        <v>9068.4599999999991</v>
      </c>
      <c r="F1107" s="10">
        <f t="shared" si="160"/>
        <v>-6.7521944631998565E-4</v>
      </c>
      <c r="G1107" s="10">
        <f t="shared" si="161"/>
        <v>-1.5304392250473642E-3</v>
      </c>
      <c r="H1107" s="6"/>
      <c r="I1107" s="5">
        <v>19.420000000000002</v>
      </c>
      <c r="J1107" s="5">
        <v>19.23</v>
      </c>
      <c r="K1107" s="5">
        <v>7982.11</v>
      </c>
      <c r="L1107" s="5">
        <v>9068.4599999999991</v>
      </c>
      <c r="M1107" s="17">
        <f t="shared" si="162"/>
        <v>-2.0757654385054058E-3</v>
      </c>
      <c r="N1107" s="17">
        <f t="shared" si="163"/>
        <v>-1.5298323563922578E-3</v>
      </c>
      <c r="O1107" s="6"/>
      <c r="P1107" s="6">
        <v>12.23</v>
      </c>
      <c r="Q1107" s="6">
        <v>12.1</v>
      </c>
      <c r="R1107" s="6">
        <v>5418.05</v>
      </c>
      <c r="S1107" s="6">
        <v>6338.91</v>
      </c>
      <c r="T1107" s="19">
        <f t="shared" si="164"/>
        <v>1.6556291390728006E-3</v>
      </c>
      <c r="U1107" s="19">
        <f t="shared" si="165"/>
        <v>3.7353609951673583E-3</v>
      </c>
    </row>
    <row r="1108" spans="1:21">
      <c r="A1108" s="4">
        <v>42334</v>
      </c>
      <c r="B1108" s="5">
        <v>15.17</v>
      </c>
      <c r="C1108" s="5">
        <v>14.86</v>
      </c>
      <c r="D1108" s="5">
        <v>8029.23</v>
      </c>
      <c r="E1108" s="5">
        <v>9122</v>
      </c>
      <c r="F1108" s="10">
        <f t="shared" si="160"/>
        <v>4.0540540540539016E-3</v>
      </c>
      <c r="G1108" s="10">
        <f t="shared" si="161"/>
        <v>5.903979286450145E-3</v>
      </c>
      <c r="H1108" s="6"/>
      <c r="I1108" s="5">
        <v>19.489999999999998</v>
      </c>
      <c r="J1108" s="5">
        <v>19.29</v>
      </c>
      <c r="K1108" s="5">
        <v>8029.23</v>
      </c>
      <c r="L1108" s="5">
        <v>9122</v>
      </c>
      <c r="M1108" s="17">
        <f t="shared" si="162"/>
        <v>3.1201248049921304E-3</v>
      </c>
      <c r="N1108" s="17">
        <f t="shared" si="163"/>
        <v>5.9032010333106566E-3</v>
      </c>
      <c r="O1108" s="6"/>
      <c r="P1108" s="6">
        <v>12.28</v>
      </c>
      <c r="Q1108" s="6">
        <v>12.16</v>
      </c>
      <c r="R1108" s="6">
        <v>5446.4</v>
      </c>
      <c r="S1108" s="6">
        <v>6372.12</v>
      </c>
      <c r="T1108" s="19">
        <f t="shared" si="164"/>
        <v>4.9586776859504855E-3</v>
      </c>
      <c r="U1108" s="19">
        <f t="shared" si="165"/>
        <v>5.239071070578305E-3</v>
      </c>
    </row>
    <row r="1109" spans="1:21">
      <c r="A1109" s="4">
        <v>42335</v>
      </c>
      <c r="B1109" s="5">
        <v>15.3</v>
      </c>
      <c r="C1109" s="5">
        <v>14.99</v>
      </c>
      <c r="D1109" s="5">
        <v>8078.82</v>
      </c>
      <c r="E1109" s="5">
        <v>9178.33</v>
      </c>
      <c r="F1109" s="10">
        <f t="shared" si="160"/>
        <v>8.7483176312248556E-3</v>
      </c>
      <c r="G1109" s="10">
        <f t="shared" si="161"/>
        <v>6.175180881385689E-3</v>
      </c>
      <c r="H1109" s="6"/>
      <c r="I1109" s="5">
        <v>19.66</v>
      </c>
      <c r="J1109" s="5">
        <v>19.46</v>
      </c>
      <c r="K1109" s="5">
        <v>8078.82</v>
      </c>
      <c r="L1109" s="5">
        <v>9178.33</v>
      </c>
      <c r="M1109" s="17">
        <f t="shared" si="162"/>
        <v>8.8128564022811329E-3</v>
      </c>
      <c r="N1109" s="17">
        <f t="shared" si="163"/>
        <v>6.1761837685556653E-3</v>
      </c>
      <c r="O1109" s="6"/>
      <c r="P1109" s="6">
        <v>12.33</v>
      </c>
      <c r="Q1109" s="6">
        <v>12.2</v>
      </c>
      <c r="R1109" s="6">
        <v>5487.85</v>
      </c>
      <c r="S1109" s="6">
        <v>6420.58</v>
      </c>
      <c r="T1109" s="19">
        <f t="shared" si="164"/>
        <v>3.2894736842103978E-3</v>
      </c>
      <c r="U1109" s="19">
        <f t="shared" si="165"/>
        <v>7.605004299981788E-3</v>
      </c>
    </row>
    <row r="1110" spans="1:21">
      <c r="A1110" s="4">
        <v>42338</v>
      </c>
      <c r="B1110" s="5">
        <v>15.32</v>
      </c>
      <c r="C1110" s="5">
        <v>15</v>
      </c>
      <c r="D1110" s="5">
        <v>8082.02</v>
      </c>
      <c r="E1110" s="5">
        <v>9181.9699999999993</v>
      </c>
      <c r="F1110" s="10">
        <f t="shared" si="160"/>
        <v>6.6711140760511434E-4</v>
      </c>
      <c r="G1110" s="10">
        <f t="shared" si="161"/>
        <v>3.9658630709493714E-4</v>
      </c>
      <c r="H1110" s="6"/>
      <c r="I1110" s="5">
        <v>19.77</v>
      </c>
      <c r="J1110" s="5">
        <v>19.57</v>
      </c>
      <c r="K1110" s="5">
        <v>8082.02</v>
      </c>
      <c r="L1110" s="5">
        <v>9181.9699999999993</v>
      </c>
      <c r="M1110" s="17">
        <f t="shared" si="162"/>
        <v>5.6526207605342993E-3</v>
      </c>
      <c r="N1110" s="17">
        <f t="shared" si="163"/>
        <v>3.960974498751213E-4</v>
      </c>
      <c r="O1110" s="6"/>
      <c r="P1110" s="6">
        <v>12.4</v>
      </c>
      <c r="Q1110" s="6">
        <v>12.27</v>
      </c>
      <c r="R1110" s="6">
        <v>5546.45</v>
      </c>
      <c r="S1110" s="6">
        <v>6489.15</v>
      </c>
      <c r="T1110" s="19">
        <f t="shared" si="164"/>
        <v>5.7377049180327155E-3</v>
      </c>
      <c r="U1110" s="19">
        <f t="shared" si="165"/>
        <v>1.0679720523691039E-2</v>
      </c>
    </row>
    <row r="1111" spans="1:21">
      <c r="A1111" s="4">
        <v>42339</v>
      </c>
      <c r="B1111" s="5">
        <v>15.35</v>
      </c>
      <c r="C1111" s="5">
        <v>15.03</v>
      </c>
      <c r="D1111" s="5">
        <v>8098.3</v>
      </c>
      <c r="E1111" s="5">
        <v>9200.4699999999993</v>
      </c>
      <c r="F1111" s="10">
        <f t="shared" si="160"/>
        <v>2.0000000000000018E-3</v>
      </c>
      <c r="G1111" s="10">
        <f t="shared" si="161"/>
        <v>2.0148181708281587E-3</v>
      </c>
      <c r="H1111" s="6"/>
      <c r="I1111" s="5">
        <v>19.78</v>
      </c>
      <c r="J1111" s="5">
        <v>19.579999999999998</v>
      </c>
      <c r="K1111" s="5">
        <v>8098.3</v>
      </c>
      <c r="L1111" s="5">
        <v>9200.4699999999993</v>
      </c>
      <c r="M1111" s="17">
        <f t="shared" si="162"/>
        <v>5.1098620337231004E-4</v>
      </c>
      <c r="N1111" s="17">
        <f t="shared" si="163"/>
        <v>2.0143478981740071E-3</v>
      </c>
      <c r="O1111" s="6"/>
      <c r="P1111" s="6">
        <v>12.42</v>
      </c>
      <c r="Q1111" s="6">
        <v>12.29</v>
      </c>
      <c r="R1111" s="6">
        <v>5583.85</v>
      </c>
      <c r="S1111" s="6">
        <v>6532.9</v>
      </c>
      <c r="T1111" s="19">
        <f t="shared" si="164"/>
        <v>1.6299918500406463E-3</v>
      </c>
      <c r="U1111" s="19">
        <f t="shared" si="165"/>
        <v>6.7420232233805777E-3</v>
      </c>
    </row>
    <row r="1112" spans="1:21">
      <c r="A1112" s="4">
        <v>42340</v>
      </c>
      <c r="B1112" s="5">
        <v>15.28</v>
      </c>
      <c r="C1112" s="5">
        <v>14.96</v>
      </c>
      <c r="D1112" s="5">
        <v>8079.83</v>
      </c>
      <c r="E1112" s="5">
        <v>9179.48</v>
      </c>
      <c r="F1112" s="10">
        <f t="shared" si="160"/>
        <v>-4.6573519627410853E-3</v>
      </c>
      <c r="G1112" s="10">
        <f t="shared" si="161"/>
        <v>-2.2814051890827081E-3</v>
      </c>
      <c r="H1112" s="6"/>
      <c r="I1112" s="5">
        <v>19.649999999999999</v>
      </c>
      <c r="J1112" s="5">
        <v>19.45</v>
      </c>
      <c r="K1112" s="5">
        <v>8079.83</v>
      </c>
      <c r="L1112" s="5">
        <v>9179.48</v>
      </c>
      <c r="M1112" s="17">
        <f t="shared" si="162"/>
        <v>-6.63942798774253E-3</v>
      </c>
      <c r="N1112" s="17">
        <f t="shared" si="163"/>
        <v>-2.2807255843819707E-3</v>
      </c>
      <c r="O1112" s="6"/>
      <c r="P1112" s="6">
        <v>12.39</v>
      </c>
      <c r="Q1112" s="6">
        <v>12.26</v>
      </c>
      <c r="R1112" s="6">
        <v>5573.25</v>
      </c>
      <c r="S1112" s="6">
        <v>6520.48</v>
      </c>
      <c r="T1112" s="19">
        <f t="shared" si="164"/>
        <v>-2.4410089503661414E-3</v>
      </c>
      <c r="U1112" s="19">
        <f t="shared" si="165"/>
        <v>-1.9011465046151477E-3</v>
      </c>
    </row>
    <row r="1113" spans="1:21">
      <c r="A1113" s="4">
        <v>42341</v>
      </c>
      <c r="B1113" s="5">
        <v>15.22</v>
      </c>
      <c r="C1113" s="5">
        <v>14.9</v>
      </c>
      <c r="D1113" s="5">
        <v>8014.64</v>
      </c>
      <c r="E1113" s="5">
        <v>9105.42</v>
      </c>
      <c r="F1113" s="10">
        <f t="shared" si="160"/>
        <v>-4.0106951871657914E-3</v>
      </c>
      <c r="G1113" s="10">
        <f t="shared" si="161"/>
        <v>-8.0679951369794223E-3</v>
      </c>
      <c r="H1113" s="6"/>
      <c r="I1113" s="5">
        <v>19.600000000000001</v>
      </c>
      <c r="J1113" s="5">
        <v>19.399999999999999</v>
      </c>
      <c r="K1113" s="5">
        <v>8014.64</v>
      </c>
      <c r="L1113" s="5">
        <v>9105.42</v>
      </c>
      <c r="M1113" s="17">
        <f t="shared" si="162"/>
        <v>-2.5706940874036244E-3</v>
      </c>
      <c r="N1113" s="17">
        <f t="shared" si="163"/>
        <v>-8.0682390594850606E-3</v>
      </c>
      <c r="O1113" s="6"/>
      <c r="P1113" s="6">
        <v>12.32</v>
      </c>
      <c r="Q1113" s="6">
        <v>12.19</v>
      </c>
      <c r="R1113" s="6">
        <v>5569.9</v>
      </c>
      <c r="S1113" s="6">
        <v>6516.6</v>
      </c>
      <c r="T1113" s="19">
        <f t="shared" si="164"/>
        <v>-5.7096247960848334E-3</v>
      </c>
      <c r="U1113" s="19">
        <f t="shared" si="165"/>
        <v>-5.9504821730904656E-4</v>
      </c>
    </row>
    <row r="1114" spans="1:21">
      <c r="A1114" s="4">
        <v>42342</v>
      </c>
      <c r="B1114" s="5">
        <v>15.11</v>
      </c>
      <c r="C1114" s="5">
        <v>14.79</v>
      </c>
      <c r="D1114" s="5">
        <v>7933.15</v>
      </c>
      <c r="E1114" s="5">
        <v>9012.84</v>
      </c>
      <c r="F1114" s="10">
        <f t="shared" si="160"/>
        <v>-7.3825503355705591E-3</v>
      </c>
      <c r="G1114" s="10">
        <f t="shared" si="161"/>
        <v>-1.0167570523929692E-2</v>
      </c>
      <c r="H1114" s="6"/>
      <c r="I1114" s="5">
        <v>19.47</v>
      </c>
      <c r="J1114" s="5">
        <v>19.27</v>
      </c>
      <c r="K1114" s="5">
        <v>7933.15</v>
      </c>
      <c r="L1114" s="5">
        <v>9012.84</v>
      </c>
      <c r="M1114" s="17">
        <f t="shared" si="162"/>
        <v>-6.7010309278350277E-3</v>
      </c>
      <c r="N1114" s="17">
        <f t="shared" si="163"/>
        <v>-1.0167643212920408E-2</v>
      </c>
      <c r="O1114" s="6"/>
      <c r="P1114" s="6">
        <v>12.21</v>
      </c>
      <c r="Q1114" s="6">
        <v>12.08</v>
      </c>
      <c r="R1114" s="6">
        <v>5474</v>
      </c>
      <c r="S1114" s="6">
        <v>6404.39</v>
      </c>
      <c r="T1114" s="19">
        <f t="shared" si="164"/>
        <v>-9.0237899917965381E-3</v>
      </c>
      <c r="U1114" s="19">
        <f t="shared" si="165"/>
        <v>-1.7219101985698093E-2</v>
      </c>
    </row>
    <row r="1115" spans="1:21">
      <c r="A1115" s="4">
        <v>42345</v>
      </c>
      <c r="B1115" s="5">
        <v>15.1</v>
      </c>
      <c r="C1115" s="5">
        <v>14.78</v>
      </c>
      <c r="D1115" s="5">
        <v>7920.85</v>
      </c>
      <c r="E1115" s="5">
        <v>8998.86</v>
      </c>
      <c r="F1115" s="10">
        <f t="shared" si="160"/>
        <v>-6.7613252197429308E-4</v>
      </c>
      <c r="G1115" s="10">
        <f t="shared" si="161"/>
        <v>-1.5511204015603575E-3</v>
      </c>
      <c r="H1115" s="6"/>
      <c r="I1115" s="5">
        <v>19.48</v>
      </c>
      <c r="J1115" s="5">
        <v>19.28</v>
      </c>
      <c r="K1115" s="5">
        <v>7920.85</v>
      </c>
      <c r="L1115" s="5">
        <v>8998.86</v>
      </c>
      <c r="M1115" s="17">
        <f t="shared" si="162"/>
        <v>5.1894135962649024E-4</v>
      </c>
      <c r="N1115" s="17">
        <f t="shared" si="163"/>
        <v>-1.5504559979326871E-3</v>
      </c>
      <c r="O1115" s="6"/>
      <c r="P1115" s="6">
        <v>12.26</v>
      </c>
      <c r="Q1115" s="6">
        <v>12.13</v>
      </c>
      <c r="R1115" s="6">
        <v>5492.7</v>
      </c>
      <c r="S1115" s="6">
        <v>6426.24</v>
      </c>
      <c r="T1115" s="19">
        <f t="shared" si="164"/>
        <v>4.1390728476822236E-3</v>
      </c>
      <c r="U1115" s="19">
        <f t="shared" si="165"/>
        <v>3.4117222717542361E-3</v>
      </c>
    </row>
    <row r="1116" spans="1:21">
      <c r="A1116" s="4">
        <v>42346</v>
      </c>
      <c r="B1116" s="5">
        <v>14.96</v>
      </c>
      <c r="C1116" s="5">
        <v>14.64</v>
      </c>
      <c r="D1116" s="5">
        <v>7848.48</v>
      </c>
      <c r="E1116" s="5">
        <v>8916.65</v>
      </c>
      <c r="F1116" s="10">
        <f t="shared" si="160"/>
        <v>-9.4722598105547728E-3</v>
      </c>
      <c r="G1116" s="10">
        <f t="shared" si="161"/>
        <v>-9.135601620649858E-3</v>
      </c>
      <c r="H1116" s="6"/>
      <c r="I1116" s="5">
        <v>19.32</v>
      </c>
      <c r="J1116" s="5">
        <v>19.12</v>
      </c>
      <c r="K1116" s="5">
        <v>7848.48</v>
      </c>
      <c r="L1116" s="5">
        <v>8916.65</v>
      </c>
      <c r="M1116" s="17">
        <f t="shared" si="162"/>
        <v>-8.2987551867219622E-3</v>
      </c>
      <c r="N1116" s="17">
        <f t="shared" si="163"/>
        <v>-9.1366456882785441E-3</v>
      </c>
      <c r="O1116" s="6"/>
      <c r="P1116" s="6">
        <v>12.13</v>
      </c>
      <c r="Q1116" s="6">
        <v>12</v>
      </c>
      <c r="R1116" s="6">
        <v>5380.7</v>
      </c>
      <c r="S1116" s="6">
        <v>6295.21</v>
      </c>
      <c r="T1116" s="19">
        <f t="shared" si="164"/>
        <v>-1.0717230008244094E-2</v>
      </c>
      <c r="U1116" s="19">
        <f t="shared" si="165"/>
        <v>-2.0389839159446255E-2</v>
      </c>
    </row>
    <row r="1117" spans="1:21">
      <c r="A1117" s="4">
        <v>42347</v>
      </c>
      <c r="B1117" s="5">
        <v>14.76</v>
      </c>
      <c r="C1117" s="5">
        <v>14.44</v>
      </c>
      <c r="D1117" s="5">
        <v>7747.35</v>
      </c>
      <c r="E1117" s="5">
        <v>8801.75</v>
      </c>
      <c r="F1117" s="10">
        <f t="shared" si="160"/>
        <v>-1.3661202185792476E-2</v>
      </c>
      <c r="G1117" s="10">
        <f t="shared" si="161"/>
        <v>-1.2886005394402544E-2</v>
      </c>
      <c r="H1117" s="6"/>
      <c r="I1117" s="5">
        <v>19.07</v>
      </c>
      <c r="J1117" s="5">
        <v>18.88</v>
      </c>
      <c r="K1117" s="5">
        <v>7747.35</v>
      </c>
      <c r="L1117" s="5">
        <v>8801.75</v>
      </c>
      <c r="M1117" s="17">
        <f t="shared" si="162"/>
        <v>-1.2552301255230214E-2</v>
      </c>
      <c r="N1117" s="17">
        <f t="shared" si="163"/>
        <v>-1.2885297535318863E-2</v>
      </c>
      <c r="O1117" s="6"/>
      <c r="P1117" s="6">
        <v>11.93</v>
      </c>
      <c r="Q1117" s="6">
        <v>11.8</v>
      </c>
      <c r="R1117" s="6">
        <v>5256.5</v>
      </c>
      <c r="S1117" s="6">
        <v>6149.9</v>
      </c>
      <c r="T1117" s="19">
        <f t="shared" si="164"/>
        <v>-1.6666666666666607E-2</v>
      </c>
      <c r="U1117" s="19">
        <f t="shared" si="165"/>
        <v>-2.3082629491311679E-2</v>
      </c>
    </row>
    <row r="1118" spans="1:21">
      <c r="A1118" s="4">
        <v>42348</v>
      </c>
      <c r="B1118" s="5">
        <v>14.84</v>
      </c>
      <c r="C1118" s="5">
        <v>14.52</v>
      </c>
      <c r="D1118" s="5">
        <v>7815.43</v>
      </c>
      <c r="E1118" s="5">
        <v>8879.2099999999991</v>
      </c>
      <c r="F1118" s="10">
        <f t="shared" si="160"/>
        <v>5.5401662049860967E-3</v>
      </c>
      <c r="G1118" s="10">
        <f t="shared" si="161"/>
        <v>8.8005226233418554E-3</v>
      </c>
      <c r="H1118" s="6"/>
      <c r="I1118" s="5">
        <v>19.170000000000002</v>
      </c>
      <c r="J1118" s="5">
        <v>18.97</v>
      </c>
      <c r="K1118" s="5">
        <v>7815.43</v>
      </c>
      <c r="L1118" s="5">
        <v>8879.2099999999991</v>
      </c>
      <c r="M1118" s="17">
        <f t="shared" si="162"/>
        <v>4.7669491525423879E-3</v>
      </c>
      <c r="N1118" s="17">
        <f t="shared" si="163"/>
        <v>8.7875208942411742E-3</v>
      </c>
      <c r="O1118" s="6"/>
      <c r="P1118" s="6">
        <v>12.01</v>
      </c>
      <c r="Q1118" s="6">
        <v>11.88</v>
      </c>
      <c r="R1118" s="6">
        <v>5332.35</v>
      </c>
      <c r="S1118" s="6">
        <v>6238.64</v>
      </c>
      <c r="T1118" s="19">
        <f t="shared" si="164"/>
        <v>6.7796610169492677E-3</v>
      </c>
      <c r="U1118" s="19">
        <f t="shared" si="165"/>
        <v>1.4429502918746673E-2</v>
      </c>
    </row>
    <row r="1119" spans="1:21">
      <c r="A1119" s="4">
        <v>42349</v>
      </c>
      <c r="B1119" s="5">
        <v>14.7</v>
      </c>
      <c r="C1119" s="5">
        <v>14.39</v>
      </c>
      <c r="D1119" s="5">
        <v>7741.92</v>
      </c>
      <c r="E1119" s="5">
        <v>8795.85</v>
      </c>
      <c r="F1119" s="10">
        <f t="shared" si="160"/>
        <v>-8.9531680440770867E-3</v>
      </c>
      <c r="G1119" s="10">
        <f t="shared" si="161"/>
        <v>-9.3882226008844549E-3</v>
      </c>
      <c r="H1119" s="6"/>
      <c r="I1119" s="5">
        <v>19.02</v>
      </c>
      <c r="J1119" s="5">
        <v>18.82</v>
      </c>
      <c r="K1119" s="5">
        <v>7741.92</v>
      </c>
      <c r="L1119" s="5">
        <v>8795.85</v>
      </c>
      <c r="M1119" s="17">
        <f t="shared" si="162"/>
        <v>-7.9072219293621071E-3</v>
      </c>
      <c r="N1119" s="17">
        <f t="shared" si="163"/>
        <v>-9.4057524665949188E-3</v>
      </c>
      <c r="O1119" s="6"/>
      <c r="P1119" s="6">
        <v>11.92</v>
      </c>
      <c r="Q1119" s="6">
        <v>11.79</v>
      </c>
      <c r="R1119" s="6">
        <v>5275.6</v>
      </c>
      <c r="S1119" s="6">
        <v>6172.26</v>
      </c>
      <c r="T1119" s="19">
        <f t="shared" si="164"/>
        <v>-7.5757575757576801E-3</v>
      </c>
      <c r="U1119" s="19">
        <f t="shared" si="165"/>
        <v>-1.0640139517587133E-2</v>
      </c>
    </row>
    <row r="1120" spans="1:21">
      <c r="A1120" s="4">
        <v>42352</v>
      </c>
      <c r="B1120" s="5">
        <v>14.75</v>
      </c>
      <c r="C1120" s="5">
        <v>14.44</v>
      </c>
      <c r="D1120" s="5">
        <v>7784.57</v>
      </c>
      <c r="E1120" s="5">
        <v>8844.2999999999993</v>
      </c>
      <c r="F1120" s="10">
        <f t="shared" si="160"/>
        <v>3.4746351633077044E-3</v>
      </c>
      <c r="G1120" s="10">
        <f t="shared" si="161"/>
        <v>5.5082794727057127E-3</v>
      </c>
      <c r="H1120" s="6"/>
      <c r="I1120" s="5">
        <v>19.079999999999998</v>
      </c>
      <c r="J1120" s="5">
        <v>18.88</v>
      </c>
      <c r="K1120" s="5">
        <v>7784.57</v>
      </c>
      <c r="L1120" s="5">
        <v>8844.2999999999993</v>
      </c>
      <c r="M1120" s="17">
        <f t="shared" si="162"/>
        <v>3.1880977683313994E-3</v>
      </c>
      <c r="N1120" s="17">
        <f t="shared" si="163"/>
        <v>5.5089693512719862E-3</v>
      </c>
      <c r="O1120" s="6"/>
      <c r="P1120" s="6">
        <v>11.95</v>
      </c>
      <c r="Q1120" s="6">
        <v>11.82</v>
      </c>
      <c r="R1120" s="6">
        <v>5321.6</v>
      </c>
      <c r="S1120" s="6">
        <v>6226.06</v>
      </c>
      <c r="T1120" s="19">
        <f t="shared" si="164"/>
        <v>2.5445292620867033E-3</v>
      </c>
      <c r="U1120" s="19">
        <f t="shared" si="165"/>
        <v>8.716418297349815E-3</v>
      </c>
    </row>
    <row r="1121" spans="1:21">
      <c r="A1121" s="4">
        <v>42353</v>
      </c>
      <c r="B1121" s="5">
        <v>14.82</v>
      </c>
      <c r="C1121" s="5">
        <v>14.51</v>
      </c>
      <c r="D1121" s="5">
        <v>7831.81</v>
      </c>
      <c r="E1121" s="5">
        <v>8897.98</v>
      </c>
      <c r="F1121" s="10">
        <f t="shared" si="160"/>
        <v>4.8476454293628901E-3</v>
      </c>
      <c r="G1121" s="10">
        <f t="shared" si="161"/>
        <v>6.0694458577841282E-3</v>
      </c>
      <c r="H1121" s="6"/>
      <c r="I1121" s="5">
        <v>19.21</v>
      </c>
      <c r="J1121" s="5">
        <v>19.010000000000002</v>
      </c>
      <c r="K1121" s="5">
        <v>7831.81</v>
      </c>
      <c r="L1121" s="5">
        <v>8897.98</v>
      </c>
      <c r="M1121" s="17">
        <f t="shared" si="162"/>
        <v>6.8855932203391035E-3</v>
      </c>
      <c r="N1121" s="17">
        <f t="shared" si="163"/>
        <v>6.0684148257386106E-3</v>
      </c>
      <c r="O1121" s="6"/>
      <c r="P1121" s="6">
        <v>12.05</v>
      </c>
      <c r="Q1121" s="6">
        <v>11.92</v>
      </c>
      <c r="R1121" s="6">
        <v>5362.25</v>
      </c>
      <c r="S1121" s="6">
        <v>6273.63</v>
      </c>
      <c r="T1121" s="19">
        <f t="shared" si="164"/>
        <v>8.4602368866328881E-3</v>
      </c>
      <c r="U1121" s="19">
        <f t="shared" si="165"/>
        <v>7.6404660411237835E-3</v>
      </c>
    </row>
    <row r="1122" spans="1:21">
      <c r="A1122" s="4">
        <v>42354</v>
      </c>
      <c r="B1122" s="5">
        <v>14.88</v>
      </c>
      <c r="C1122" s="5">
        <v>14.56</v>
      </c>
      <c r="D1122" s="5">
        <v>7885.52</v>
      </c>
      <c r="E1122" s="5">
        <v>8959</v>
      </c>
      <c r="F1122" s="10">
        <f t="shared" si="160"/>
        <v>3.4458993797381599E-3</v>
      </c>
      <c r="G1122" s="10">
        <f t="shared" si="161"/>
        <v>6.8577362502502126E-3</v>
      </c>
      <c r="H1122" s="6"/>
      <c r="I1122" s="5">
        <v>19.23</v>
      </c>
      <c r="J1122" s="5">
        <v>19.03</v>
      </c>
      <c r="K1122" s="5">
        <v>7885.52</v>
      </c>
      <c r="L1122" s="5">
        <v>8959</v>
      </c>
      <c r="M1122" s="17">
        <f t="shared" si="162"/>
        <v>1.0520778537610465E-3</v>
      </c>
      <c r="N1122" s="17">
        <f t="shared" si="163"/>
        <v>6.8579293930777219E-3</v>
      </c>
      <c r="O1122" s="6"/>
      <c r="P1122" s="6">
        <v>12.07</v>
      </c>
      <c r="Q1122" s="6">
        <v>11.94</v>
      </c>
      <c r="R1122" s="6">
        <v>5377.4</v>
      </c>
      <c r="S1122" s="6">
        <v>6291.39</v>
      </c>
      <c r="T1122" s="19">
        <f t="shared" si="164"/>
        <v>1.6778523489933139E-3</v>
      </c>
      <c r="U1122" s="19">
        <f t="shared" si="165"/>
        <v>2.8308969448309629E-3</v>
      </c>
    </row>
    <row r="1123" spans="1:21">
      <c r="A1123" s="4">
        <v>42355</v>
      </c>
      <c r="B1123" s="5">
        <v>15.09</v>
      </c>
      <c r="C1123" s="5">
        <v>14.77</v>
      </c>
      <c r="D1123" s="5">
        <v>7983.9</v>
      </c>
      <c r="E1123" s="5">
        <v>9070.77</v>
      </c>
      <c r="F1123" s="10">
        <f t="shared" si="160"/>
        <v>1.4423076923076872E-2</v>
      </c>
      <c r="G1123" s="10">
        <f t="shared" si="161"/>
        <v>1.2475722736912553E-2</v>
      </c>
      <c r="H1123" s="6"/>
      <c r="I1123" s="5">
        <v>19.579999999999998</v>
      </c>
      <c r="J1123" s="5">
        <v>19.38</v>
      </c>
      <c r="K1123" s="5">
        <v>7983.9</v>
      </c>
      <c r="L1123" s="5">
        <v>9070.77</v>
      </c>
      <c r="M1123" s="17">
        <f t="shared" si="162"/>
        <v>1.8392012611665676E-2</v>
      </c>
      <c r="N1123" s="17">
        <f t="shared" si="163"/>
        <v>1.2476032018180039E-2</v>
      </c>
      <c r="O1123" s="6"/>
      <c r="P1123" s="6">
        <v>12.31</v>
      </c>
      <c r="Q1123" s="6">
        <v>12.18</v>
      </c>
      <c r="R1123" s="6">
        <v>5477.75</v>
      </c>
      <c r="S1123" s="6">
        <v>6408.76</v>
      </c>
      <c r="T1123" s="19">
        <f t="shared" si="164"/>
        <v>2.0100502512562901E-2</v>
      </c>
      <c r="U1123" s="19">
        <f t="shared" si="165"/>
        <v>1.8655654791707388E-2</v>
      </c>
    </row>
    <row r="1124" spans="1:21">
      <c r="A1124" s="4">
        <v>42356</v>
      </c>
      <c r="B1124" s="5">
        <v>14.95</v>
      </c>
      <c r="C1124" s="5">
        <v>14.63</v>
      </c>
      <c r="D1124" s="5">
        <v>7915.43</v>
      </c>
      <c r="E1124" s="5">
        <v>8992.98</v>
      </c>
      <c r="F1124" s="10">
        <f t="shared" si="160"/>
        <v>-9.4786729857818663E-3</v>
      </c>
      <c r="G1124" s="10">
        <f t="shared" si="161"/>
        <v>-8.5758981872543494E-3</v>
      </c>
      <c r="H1124" s="6"/>
      <c r="I1124" s="5">
        <v>19.48</v>
      </c>
      <c r="J1124" s="5">
        <v>19.27</v>
      </c>
      <c r="K1124" s="5">
        <v>7915.43</v>
      </c>
      <c r="L1124" s="5">
        <v>8992.98</v>
      </c>
      <c r="M1124" s="17">
        <f t="shared" si="162"/>
        <v>-5.6759545923632526E-3</v>
      </c>
      <c r="N1124" s="17">
        <f t="shared" si="163"/>
        <v>-8.5760092185522829E-3</v>
      </c>
      <c r="O1124" s="6"/>
      <c r="P1124" s="6">
        <v>12.31</v>
      </c>
      <c r="Q1124" s="6">
        <v>12.18</v>
      </c>
      <c r="R1124" s="6">
        <v>5488.55</v>
      </c>
      <c r="S1124" s="6">
        <v>6421.42</v>
      </c>
      <c r="T1124" s="19">
        <f t="shared" si="164"/>
        <v>0</v>
      </c>
      <c r="U1124" s="19">
        <f t="shared" si="165"/>
        <v>1.9754211423115287E-3</v>
      </c>
    </row>
    <row r="1125" spans="1:21">
      <c r="A1125" s="4">
        <v>42359</v>
      </c>
      <c r="B1125" s="5">
        <v>15.06</v>
      </c>
      <c r="C1125" s="5">
        <v>14.74</v>
      </c>
      <c r="D1125" s="5">
        <v>7978.61</v>
      </c>
      <c r="E1125" s="5">
        <v>9064.76</v>
      </c>
      <c r="F1125" s="10">
        <f t="shared" si="160"/>
        <v>7.5187969924812581E-3</v>
      </c>
      <c r="G1125" s="10">
        <f t="shared" si="161"/>
        <v>7.9817813450047126E-3</v>
      </c>
      <c r="H1125" s="6"/>
      <c r="I1125" s="5">
        <v>19.63</v>
      </c>
      <c r="J1125" s="5">
        <v>19.420000000000002</v>
      </c>
      <c r="K1125" s="5">
        <v>7978.61</v>
      </c>
      <c r="L1125" s="5">
        <v>9064.76</v>
      </c>
      <c r="M1125" s="17">
        <f t="shared" si="162"/>
        <v>7.7841203943955772E-3</v>
      </c>
      <c r="N1125" s="17">
        <f t="shared" si="163"/>
        <v>7.9818784323781866E-3</v>
      </c>
      <c r="O1125" s="6"/>
      <c r="P1125" s="6">
        <v>12.43</v>
      </c>
      <c r="Q1125" s="6">
        <v>12.3</v>
      </c>
      <c r="R1125" s="6">
        <v>5533.4</v>
      </c>
      <c r="S1125" s="6">
        <v>6473.9</v>
      </c>
      <c r="T1125" s="19">
        <f t="shared" si="164"/>
        <v>9.8522167487684609E-3</v>
      </c>
      <c r="U1125" s="19">
        <f t="shared" si="165"/>
        <v>8.1726471714977933E-3</v>
      </c>
    </row>
    <row r="1126" spans="1:21">
      <c r="A1126" s="4">
        <v>42360</v>
      </c>
      <c r="B1126" s="5">
        <v>15</v>
      </c>
      <c r="C1126" s="5">
        <v>14.68</v>
      </c>
      <c r="D1126" s="5">
        <v>7937.91</v>
      </c>
      <c r="E1126" s="5">
        <v>9018.5300000000007</v>
      </c>
      <c r="F1126" s="10">
        <f t="shared" si="160"/>
        <v>-4.070556309362261E-3</v>
      </c>
      <c r="G1126" s="10">
        <f t="shared" si="161"/>
        <v>-5.0999695524205357E-3</v>
      </c>
      <c r="H1126" s="6"/>
      <c r="I1126" s="5">
        <v>19.559999999999999</v>
      </c>
      <c r="J1126" s="5">
        <v>19.350000000000001</v>
      </c>
      <c r="K1126" s="5">
        <v>7937.91</v>
      </c>
      <c r="L1126" s="5">
        <v>9018.5300000000007</v>
      </c>
      <c r="M1126" s="17">
        <f t="shared" si="162"/>
        <v>-3.6045314109165449E-3</v>
      </c>
      <c r="N1126" s="17">
        <f t="shared" si="163"/>
        <v>-5.1011391708580822E-3</v>
      </c>
      <c r="O1126" s="6"/>
      <c r="P1126" s="6">
        <v>12.39</v>
      </c>
      <c r="Q1126" s="6">
        <v>12.25</v>
      </c>
      <c r="R1126" s="6">
        <v>5521</v>
      </c>
      <c r="S1126" s="6">
        <v>6459.35</v>
      </c>
      <c r="T1126" s="19">
        <f t="shared" si="164"/>
        <v>-4.0650406504065817E-3</v>
      </c>
      <c r="U1126" s="19">
        <f t="shared" si="165"/>
        <v>-2.2474860594076107E-3</v>
      </c>
    </row>
    <row r="1127" spans="1:21">
      <c r="A1127" s="4">
        <v>42361</v>
      </c>
      <c r="B1127" s="5">
        <v>15.12</v>
      </c>
      <c r="C1127" s="5">
        <v>14.79</v>
      </c>
      <c r="D1127" s="5">
        <v>8011.9</v>
      </c>
      <c r="E1127" s="5">
        <v>9103.59</v>
      </c>
      <c r="F1127" s="10">
        <f t="shared" si="160"/>
        <v>7.4931880108990434E-3</v>
      </c>
      <c r="G1127" s="10">
        <f t="shared" si="161"/>
        <v>9.4316923046215972E-3</v>
      </c>
      <c r="H1127" s="6"/>
      <c r="I1127" s="5">
        <v>19.72</v>
      </c>
      <c r="J1127" s="5">
        <v>19.52</v>
      </c>
      <c r="K1127" s="5">
        <v>8011.9</v>
      </c>
      <c r="L1127" s="5">
        <v>9103.59</v>
      </c>
      <c r="M1127" s="17">
        <f t="shared" si="162"/>
        <v>8.7855297157621859E-3</v>
      </c>
      <c r="N1127" s="17">
        <f t="shared" si="163"/>
        <v>9.3210933356513426E-3</v>
      </c>
      <c r="O1127" s="6"/>
      <c r="P1127" s="6">
        <v>12.48</v>
      </c>
      <c r="Q1127" s="6">
        <v>12.34</v>
      </c>
      <c r="R1127" s="6">
        <v>5550.6</v>
      </c>
      <c r="S1127" s="6">
        <v>6494</v>
      </c>
      <c r="T1127" s="19">
        <f t="shared" si="164"/>
        <v>7.3469387755102922E-3</v>
      </c>
      <c r="U1127" s="19">
        <f t="shared" si="165"/>
        <v>5.3643168430259625E-3</v>
      </c>
    </row>
    <row r="1128" spans="1:21">
      <c r="A1128" s="4">
        <v>42362</v>
      </c>
      <c r="B1128" s="5">
        <v>15.15</v>
      </c>
      <c r="C1128" s="5">
        <v>14.82</v>
      </c>
      <c r="D1128" s="5">
        <v>8013.14</v>
      </c>
      <c r="E1128" s="5">
        <v>9105</v>
      </c>
      <c r="F1128" s="10">
        <f t="shared" si="160"/>
        <v>2.0283975659229903E-3</v>
      </c>
      <c r="G1128" s="10">
        <f t="shared" si="161"/>
        <v>1.5488395237484021E-4</v>
      </c>
      <c r="H1128" s="6"/>
      <c r="I1128" s="5">
        <v>19.79</v>
      </c>
      <c r="J1128" s="5">
        <v>19.579999999999998</v>
      </c>
      <c r="K1128" s="5">
        <v>8013.14</v>
      </c>
      <c r="L1128" s="5">
        <v>9105</v>
      </c>
      <c r="M1128" s="17">
        <f t="shared" si="162"/>
        <v>3.0737704918031294E-3</v>
      </c>
      <c r="N1128" s="17">
        <f t="shared" si="163"/>
        <v>1.5476977995243502E-4</v>
      </c>
      <c r="O1128" s="6"/>
      <c r="P1128" s="6">
        <v>12.53</v>
      </c>
      <c r="Q1128" s="6">
        <v>12.39</v>
      </c>
      <c r="R1128" s="6">
        <v>5603.15</v>
      </c>
      <c r="S1128" s="6">
        <v>6555.48</v>
      </c>
      <c r="T1128" s="19">
        <f t="shared" si="164"/>
        <v>4.0518638573745491E-3</v>
      </c>
      <c r="U1128" s="19">
        <f t="shared" si="165"/>
        <v>9.4672004927625064E-3</v>
      </c>
    </row>
    <row r="1129" spans="1:21">
      <c r="A1129" s="4">
        <v>42366</v>
      </c>
      <c r="B1129" s="5">
        <v>15.21</v>
      </c>
      <c r="C1129" s="5">
        <v>14.88</v>
      </c>
      <c r="D1129" s="5">
        <v>8063.86</v>
      </c>
      <c r="E1129" s="5">
        <v>9162.64</v>
      </c>
      <c r="F1129" s="10">
        <f t="shared" si="160"/>
        <v>4.0485829959513442E-3</v>
      </c>
      <c r="G1129" s="10">
        <f t="shared" si="161"/>
        <v>6.3305875892365471E-3</v>
      </c>
      <c r="H1129" s="6"/>
      <c r="I1129" s="5">
        <v>19.809999999999999</v>
      </c>
      <c r="J1129" s="5">
        <v>19.600000000000001</v>
      </c>
      <c r="K1129" s="5">
        <v>8063.86</v>
      </c>
      <c r="L1129" s="5">
        <v>9162.64</v>
      </c>
      <c r="M1129" s="17">
        <f t="shared" si="162"/>
        <v>1.0214504596528506E-3</v>
      </c>
      <c r="N1129" s="17">
        <f t="shared" si="163"/>
        <v>6.3296036260440669E-3</v>
      </c>
      <c r="O1129" s="6"/>
      <c r="P1129" s="6">
        <v>12.54</v>
      </c>
      <c r="Q1129" s="6">
        <v>12.4</v>
      </c>
      <c r="R1129" s="6">
        <v>5621.15</v>
      </c>
      <c r="S1129" s="6">
        <v>6576.57</v>
      </c>
      <c r="T1129" s="19">
        <f t="shared" si="164"/>
        <v>8.0710250201776468E-4</v>
      </c>
      <c r="U1129" s="19">
        <f t="shared" si="165"/>
        <v>3.217155723150622E-3</v>
      </c>
    </row>
    <row r="1130" spans="1:21">
      <c r="A1130" s="4">
        <v>42367</v>
      </c>
      <c r="B1130" s="5">
        <v>15.23</v>
      </c>
      <c r="C1130" s="5">
        <v>14.9</v>
      </c>
      <c r="D1130" s="5">
        <v>8079.6</v>
      </c>
      <c r="E1130" s="5">
        <v>9180.52</v>
      </c>
      <c r="F1130" s="10">
        <f t="shared" si="160"/>
        <v>1.3440860215052641E-3</v>
      </c>
      <c r="G1130" s="10">
        <f t="shared" si="161"/>
        <v>1.9514026525107031E-3</v>
      </c>
      <c r="H1130" s="6"/>
      <c r="I1130" s="5">
        <v>19.86</v>
      </c>
      <c r="J1130" s="5">
        <v>19.649999999999999</v>
      </c>
      <c r="K1130" s="5">
        <v>8079.6</v>
      </c>
      <c r="L1130" s="5">
        <v>9180.52</v>
      </c>
      <c r="M1130" s="17">
        <f t="shared" si="162"/>
        <v>2.5510204081631294E-3</v>
      </c>
      <c r="N1130" s="17">
        <f t="shared" si="163"/>
        <v>1.9519188081142946E-3</v>
      </c>
      <c r="O1130" s="6"/>
      <c r="P1130" s="6">
        <v>12.57</v>
      </c>
      <c r="Q1130" s="6">
        <v>12.43</v>
      </c>
      <c r="R1130" s="6">
        <v>5607.75</v>
      </c>
      <c r="S1130" s="6">
        <v>6560.88</v>
      </c>
      <c r="T1130" s="19">
        <f t="shared" si="164"/>
        <v>2.4193548387096975E-3</v>
      </c>
      <c r="U1130" s="19">
        <f t="shared" si="165"/>
        <v>-2.3857421117694511E-3</v>
      </c>
    </row>
    <row r="1131" spans="1:21">
      <c r="A1131" s="4">
        <v>42368</v>
      </c>
      <c r="B1131" s="5">
        <v>15.18</v>
      </c>
      <c r="C1131" s="5">
        <v>14.85</v>
      </c>
      <c r="D1131" s="5">
        <v>8050.48</v>
      </c>
      <c r="E1131" s="5">
        <v>9147.43</v>
      </c>
      <c r="F1131" s="10">
        <f t="shared" si="160"/>
        <v>-3.3557046979866278E-3</v>
      </c>
      <c r="G1131" s="10">
        <f t="shared" si="161"/>
        <v>-3.6043709942356061E-3</v>
      </c>
      <c r="H1131" s="6"/>
      <c r="I1131" s="5">
        <v>19.809999999999999</v>
      </c>
      <c r="J1131" s="5">
        <v>19.600000000000001</v>
      </c>
      <c r="K1131" s="5">
        <v>8050.48</v>
      </c>
      <c r="L1131" s="5">
        <v>9147.43</v>
      </c>
      <c r="M1131" s="17">
        <f t="shared" si="162"/>
        <v>-2.5445292620863702E-3</v>
      </c>
      <c r="N1131" s="17">
        <f t="shared" si="163"/>
        <v>-3.6041388187535439E-3</v>
      </c>
      <c r="O1131" s="6"/>
      <c r="P1131" s="6">
        <v>12.56</v>
      </c>
      <c r="Q1131" s="6">
        <v>12.42</v>
      </c>
      <c r="R1131" s="6">
        <v>5597.85</v>
      </c>
      <c r="S1131" s="6">
        <v>6549.31</v>
      </c>
      <c r="T1131" s="19">
        <f t="shared" si="164"/>
        <v>-8.045052292839916E-4</v>
      </c>
      <c r="U1131" s="19">
        <f t="shared" si="165"/>
        <v>-1.7634829474094671E-3</v>
      </c>
    </row>
    <row r="1132" spans="1:21">
      <c r="A1132" s="4">
        <v>42369</v>
      </c>
      <c r="B1132" s="5">
        <v>15.19</v>
      </c>
      <c r="C1132" s="5">
        <v>14.86</v>
      </c>
      <c r="D1132" s="5">
        <v>8097.57</v>
      </c>
      <c r="E1132" s="5">
        <v>9200.94</v>
      </c>
      <c r="F1132" s="10">
        <f t="shared" si="160"/>
        <v>6.7340067340060372E-4</v>
      </c>
      <c r="G1132" s="10">
        <f t="shared" si="161"/>
        <v>5.8497304707443298E-3</v>
      </c>
      <c r="H1132" s="6"/>
      <c r="I1132" s="5">
        <v>19.87</v>
      </c>
      <c r="J1132" s="5">
        <v>19.649999999999999</v>
      </c>
      <c r="K1132" s="5">
        <v>8097.57</v>
      </c>
      <c r="L1132" s="5">
        <v>9200.94</v>
      </c>
      <c r="M1132" s="17">
        <f t="shared" si="162"/>
        <v>2.5510204081631294E-3</v>
      </c>
      <c r="N1132" s="17">
        <f t="shared" si="163"/>
        <v>5.8493406604327447E-3</v>
      </c>
      <c r="O1132" s="6"/>
      <c r="P1132" s="6">
        <v>12.58</v>
      </c>
      <c r="Q1132" s="6">
        <v>12.44</v>
      </c>
      <c r="R1132" s="6">
        <v>5653.3</v>
      </c>
      <c r="S1132" s="6">
        <v>6614.19</v>
      </c>
      <c r="T1132" s="19">
        <f t="shared" si="164"/>
        <v>1.6103059581320522E-3</v>
      </c>
      <c r="U1132" s="19">
        <f t="shared" si="165"/>
        <v>9.9063870850515379E-3</v>
      </c>
    </row>
    <row r="1133" spans="1:21">
      <c r="A1133" s="4">
        <v>42370</v>
      </c>
      <c r="B1133" s="5">
        <v>15.28</v>
      </c>
      <c r="C1133" s="5">
        <v>14.94</v>
      </c>
      <c r="D1133" s="5">
        <v>8123.19</v>
      </c>
      <c r="E1133" s="5">
        <v>9230.0400000000009</v>
      </c>
      <c r="F1133" s="10">
        <f t="shared" si="160"/>
        <v>5.3835800807537915E-3</v>
      </c>
      <c r="G1133" s="10">
        <f t="shared" si="161"/>
        <v>3.162720330748936E-3</v>
      </c>
      <c r="H1133" s="6"/>
      <c r="I1133" s="5">
        <v>19.96</v>
      </c>
      <c r="J1133" s="5">
        <v>19.739999999999998</v>
      </c>
      <c r="K1133" s="5">
        <v>8123.19</v>
      </c>
      <c r="L1133" s="5">
        <v>9230.0400000000009</v>
      </c>
      <c r="M1133" s="17">
        <f t="shared" si="162"/>
        <v>4.5801526717557106E-3</v>
      </c>
      <c r="N1133" s="17">
        <f t="shared" si="163"/>
        <v>3.1639121366038303E-3</v>
      </c>
      <c r="O1133" s="6"/>
      <c r="P1133" s="6">
        <v>12.69</v>
      </c>
      <c r="Q1133" s="6">
        <v>12.55</v>
      </c>
      <c r="R1133" s="6">
        <v>5716.55</v>
      </c>
      <c r="S1133" s="6">
        <v>6688.16</v>
      </c>
      <c r="T1133" s="19">
        <f t="shared" si="164"/>
        <v>8.8424437299037262E-3</v>
      </c>
      <c r="U1133" s="19">
        <f t="shared" si="165"/>
        <v>1.1183531165569915E-2</v>
      </c>
    </row>
    <row r="1134" spans="1:21">
      <c r="A1134" s="4">
        <v>42373</v>
      </c>
      <c r="B1134" s="5">
        <v>14.96</v>
      </c>
      <c r="C1134" s="5">
        <v>14.63</v>
      </c>
      <c r="D1134" s="5">
        <v>7964.36</v>
      </c>
      <c r="E1134" s="5">
        <v>9049.57</v>
      </c>
      <c r="F1134" s="10">
        <f t="shared" si="160"/>
        <v>-2.0749665327978506E-2</v>
      </c>
      <c r="G1134" s="10">
        <f t="shared" si="161"/>
        <v>-1.9552461311110325E-2</v>
      </c>
      <c r="H1134" s="6"/>
      <c r="I1134" s="5">
        <v>19.62</v>
      </c>
      <c r="J1134" s="5">
        <v>19.41</v>
      </c>
      <c r="K1134" s="5">
        <v>7964.36</v>
      </c>
      <c r="L1134" s="5">
        <v>9049.57</v>
      </c>
      <c r="M1134" s="17">
        <f t="shared" si="162"/>
        <v>-1.6717325227963431E-2</v>
      </c>
      <c r="N1134" s="17">
        <f t="shared" si="163"/>
        <v>-1.9552663424098116E-2</v>
      </c>
      <c r="O1134" s="6"/>
      <c r="P1134" s="6">
        <v>12.52</v>
      </c>
      <c r="Q1134" s="6">
        <v>12.38</v>
      </c>
      <c r="R1134" s="6">
        <v>5648.6</v>
      </c>
      <c r="S1134" s="6">
        <v>6608.65</v>
      </c>
      <c r="T1134" s="19">
        <f t="shared" si="164"/>
        <v>-1.3545816733067761E-2</v>
      </c>
      <c r="U1134" s="19">
        <f t="shared" si="165"/>
        <v>-1.1888172531757668E-2</v>
      </c>
    </row>
    <row r="1135" spans="1:21">
      <c r="A1135" s="4">
        <v>42374</v>
      </c>
      <c r="B1135" s="5">
        <v>14.93</v>
      </c>
      <c r="C1135" s="5">
        <v>14.6</v>
      </c>
      <c r="D1135" s="5">
        <v>7966.97</v>
      </c>
      <c r="E1135" s="5">
        <v>9052.5400000000009</v>
      </c>
      <c r="F1135" s="10">
        <f t="shared" si="160"/>
        <v>-2.0505809979495249E-3</v>
      </c>
      <c r="G1135" s="10">
        <f t="shared" si="161"/>
        <v>3.2819238925174687E-4</v>
      </c>
      <c r="H1135" s="6"/>
      <c r="I1135" s="5">
        <v>19.600000000000001</v>
      </c>
      <c r="J1135" s="5">
        <v>19.39</v>
      </c>
      <c r="K1135" s="5">
        <v>7966.97</v>
      </c>
      <c r="L1135" s="5">
        <v>9052.5400000000009</v>
      </c>
      <c r="M1135" s="17">
        <f t="shared" si="162"/>
        <v>-1.0303967027305294E-3</v>
      </c>
      <c r="N1135" s="17">
        <f t="shared" si="163"/>
        <v>3.2770994781761154E-4</v>
      </c>
      <c r="O1135" s="6"/>
      <c r="P1135" s="6">
        <v>12.56</v>
      </c>
      <c r="Q1135" s="6">
        <v>12.42</v>
      </c>
      <c r="R1135" s="6">
        <v>5696.3</v>
      </c>
      <c r="S1135" s="6">
        <v>6664.47</v>
      </c>
      <c r="T1135" s="19">
        <f t="shared" si="164"/>
        <v>3.2310177705976439E-3</v>
      </c>
      <c r="U1135" s="19">
        <f t="shared" si="165"/>
        <v>8.4465057159934798E-3</v>
      </c>
    </row>
    <row r="1136" spans="1:21">
      <c r="A1136" s="4">
        <v>42375</v>
      </c>
      <c r="B1136" s="5">
        <v>14.86</v>
      </c>
      <c r="C1136" s="5">
        <v>14.54</v>
      </c>
      <c r="D1136" s="5">
        <v>7920.52</v>
      </c>
      <c r="E1136" s="5">
        <v>8999.76</v>
      </c>
      <c r="F1136" s="10">
        <f t="shared" si="160"/>
        <v>-4.109589041095929E-3</v>
      </c>
      <c r="G1136" s="10">
        <f t="shared" si="161"/>
        <v>-5.830407819241934E-3</v>
      </c>
      <c r="H1136" s="6"/>
      <c r="I1136" s="5">
        <v>19.559999999999999</v>
      </c>
      <c r="J1136" s="5">
        <v>19.350000000000001</v>
      </c>
      <c r="K1136" s="5">
        <v>7920.52</v>
      </c>
      <c r="L1136" s="5">
        <v>8999.76</v>
      </c>
      <c r="M1136" s="17">
        <f t="shared" si="162"/>
        <v>-2.0629190304279899E-3</v>
      </c>
      <c r="N1136" s="17">
        <f t="shared" si="163"/>
        <v>-5.8303219417168428E-3</v>
      </c>
      <c r="O1136" s="6"/>
      <c r="P1136" s="6">
        <v>12.51</v>
      </c>
      <c r="Q1136" s="6">
        <v>12.37</v>
      </c>
      <c r="R1136" s="6">
        <v>5664.85</v>
      </c>
      <c r="S1136" s="6">
        <v>6627.69</v>
      </c>
      <c r="T1136" s="19">
        <f t="shared" si="164"/>
        <v>-4.0257648953301306E-3</v>
      </c>
      <c r="U1136" s="19">
        <f t="shared" si="165"/>
        <v>-5.5188184506795857E-3</v>
      </c>
    </row>
    <row r="1137" spans="1:21">
      <c r="A1137" s="4">
        <v>42376</v>
      </c>
      <c r="B1137" s="5">
        <v>14.48</v>
      </c>
      <c r="C1137" s="5">
        <v>14.17</v>
      </c>
      <c r="D1137" s="5">
        <v>7727.05</v>
      </c>
      <c r="E1137" s="5">
        <v>8779.93</v>
      </c>
      <c r="F1137" s="10">
        <f t="shared" si="160"/>
        <v>-2.5447042640990292E-2</v>
      </c>
      <c r="G1137" s="10">
        <f t="shared" si="161"/>
        <v>-2.4426206921073446E-2</v>
      </c>
      <c r="H1137" s="6"/>
      <c r="I1137" s="5">
        <v>19.09</v>
      </c>
      <c r="J1137" s="5">
        <v>18.88</v>
      </c>
      <c r="K1137" s="5">
        <v>7727.05</v>
      </c>
      <c r="L1137" s="5">
        <v>8779.93</v>
      </c>
      <c r="M1137" s="17">
        <f t="shared" si="162"/>
        <v>-2.4289405684754684E-2</v>
      </c>
      <c r="N1137" s="17">
        <f t="shared" si="163"/>
        <v>-2.4426426547751956E-2</v>
      </c>
      <c r="O1137" s="6"/>
      <c r="P1137" s="6">
        <v>12.22</v>
      </c>
      <c r="Q1137" s="6">
        <v>12.07</v>
      </c>
      <c r="R1137" s="6">
        <v>5450.45</v>
      </c>
      <c r="S1137" s="6">
        <v>6376.82</v>
      </c>
      <c r="T1137" s="19">
        <f t="shared" si="164"/>
        <v>-2.425222312045261E-2</v>
      </c>
      <c r="U1137" s="19">
        <f t="shared" si="165"/>
        <v>-3.7851800551926829E-2</v>
      </c>
    </row>
    <row r="1138" spans="1:21">
      <c r="A1138" s="4">
        <v>42377</v>
      </c>
      <c r="B1138" s="5">
        <v>14.56</v>
      </c>
      <c r="C1138" s="5">
        <v>14.24</v>
      </c>
      <c r="D1138" s="5">
        <v>7771.71</v>
      </c>
      <c r="E1138" s="5">
        <v>8830.68</v>
      </c>
      <c r="F1138" s="10">
        <f t="shared" si="160"/>
        <v>4.9400141143260967E-3</v>
      </c>
      <c r="G1138" s="10">
        <f t="shared" si="161"/>
        <v>5.7802283161709767E-3</v>
      </c>
      <c r="H1138" s="6"/>
      <c r="I1138" s="5">
        <v>19.21</v>
      </c>
      <c r="J1138" s="5">
        <v>19</v>
      </c>
      <c r="K1138" s="5">
        <v>7771.71</v>
      </c>
      <c r="L1138" s="5">
        <v>8830.68</v>
      </c>
      <c r="M1138" s="17">
        <f t="shared" si="162"/>
        <v>6.3559322033899246E-3</v>
      </c>
      <c r="N1138" s="17">
        <f t="shared" si="163"/>
        <v>5.7796960030023214E-3</v>
      </c>
      <c r="O1138" s="6"/>
      <c r="P1138" s="6">
        <v>12.32</v>
      </c>
      <c r="Q1138" s="6">
        <v>12.17</v>
      </c>
      <c r="R1138" s="6">
        <v>5533.05</v>
      </c>
      <c r="S1138" s="6">
        <v>6473.45</v>
      </c>
      <c r="T1138" s="19">
        <f t="shared" si="164"/>
        <v>8.2850041425019949E-3</v>
      </c>
      <c r="U1138" s="19">
        <f t="shared" si="165"/>
        <v>1.5153320934258696E-2</v>
      </c>
    </row>
    <row r="1139" spans="1:21">
      <c r="A1139" s="4">
        <v>42380</v>
      </c>
      <c r="B1139" s="5">
        <v>14.45</v>
      </c>
      <c r="C1139" s="5">
        <v>14.14</v>
      </c>
      <c r="D1139" s="5">
        <v>7731.47</v>
      </c>
      <c r="E1139" s="5">
        <v>8784.9500000000007</v>
      </c>
      <c r="F1139" s="10">
        <f t="shared" si="160"/>
        <v>-7.0224719101122934E-3</v>
      </c>
      <c r="G1139" s="10">
        <f t="shared" si="161"/>
        <v>-5.178536647234333E-3</v>
      </c>
      <c r="H1139" s="6"/>
      <c r="I1139" s="5">
        <v>19.04</v>
      </c>
      <c r="J1139" s="5">
        <v>18.829999999999998</v>
      </c>
      <c r="K1139" s="5">
        <v>7731.47</v>
      </c>
      <c r="L1139" s="5">
        <v>8784.9500000000007</v>
      </c>
      <c r="M1139" s="17">
        <f t="shared" si="162"/>
        <v>-8.9473684210527038E-3</v>
      </c>
      <c r="N1139" s="17">
        <f t="shared" si="163"/>
        <v>-5.1777536732584561E-3</v>
      </c>
      <c r="O1139" s="6"/>
      <c r="P1139" s="6">
        <v>12.23</v>
      </c>
      <c r="Q1139" s="6">
        <v>12.08</v>
      </c>
      <c r="R1139" s="6">
        <v>5510.7</v>
      </c>
      <c r="S1139" s="6">
        <v>6447.31</v>
      </c>
      <c r="T1139" s="19">
        <f t="shared" si="164"/>
        <v>-7.3952341824157219E-3</v>
      </c>
      <c r="U1139" s="19">
        <f t="shared" si="165"/>
        <v>-4.0380322702731064E-3</v>
      </c>
    </row>
    <row r="1140" spans="1:21">
      <c r="A1140" s="4">
        <v>42381</v>
      </c>
      <c r="B1140" s="5">
        <v>14.33</v>
      </c>
      <c r="C1140" s="5">
        <v>14.02</v>
      </c>
      <c r="D1140" s="5">
        <v>7674.9</v>
      </c>
      <c r="E1140" s="5">
        <v>8720.67</v>
      </c>
      <c r="F1140" s="10">
        <f t="shared" si="160"/>
        <v>-8.4865629420085575E-3</v>
      </c>
      <c r="G1140" s="10">
        <f t="shared" si="161"/>
        <v>-7.3170592888975872E-3</v>
      </c>
      <c r="H1140" s="6"/>
      <c r="I1140" s="5">
        <v>18.899999999999999</v>
      </c>
      <c r="J1140" s="5">
        <v>18.690000000000001</v>
      </c>
      <c r="K1140" s="5">
        <v>7674.9</v>
      </c>
      <c r="L1140" s="5">
        <v>8720.67</v>
      </c>
      <c r="M1140" s="17">
        <f t="shared" si="162"/>
        <v>-7.4349442379180175E-3</v>
      </c>
      <c r="N1140" s="17">
        <f t="shared" si="163"/>
        <v>-7.3168491890934773E-3</v>
      </c>
      <c r="O1140" s="6"/>
      <c r="P1140" s="6">
        <v>12.11</v>
      </c>
      <c r="Q1140" s="6">
        <v>11.97</v>
      </c>
      <c r="R1140" s="6">
        <v>5453.15</v>
      </c>
      <c r="S1140" s="6">
        <v>6380.01</v>
      </c>
      <c r="T1140" s="19">
        <f t="shared" si="164"/>
        <v>-9.1059602649006255E-3</v>
      </c>
      <c r="U1140" s="19">
        <f t="shared" si="165"/>
        <v>-1.0438461932185672E-2</v>
      </c>
    </row>
    <row r="1141" spans="1:21">
      <c r="A1141" s="4">
        <v>42382</v>
      </c>
      <c r="B1141" s="5">
        <v>14.36</v>
      </c>
      <c r="C1141" s="5">
        <v>14.04</v>
      </c>
      <c r="D1141" s="5">
        <v>7709.23</v>
      </c>
      <c r="E1141" s="5">
        <v>8759.68</v>
      </c>
      <c r="F1141" s="10">
        <f t="shared" si="160"/>
        <v>1.4265335235377208E-3</v>
      </c>
      <c r="G1141" s="10">
        <f t="shared" si="161"/>
        <v>4.473280149346337E-3</v>
      </c>
      <c r="H1141" s="6"/>
      <c r="I1141" s="5">
        <v>18.91</v>
      </c>
      <c r="J1141" s="5">
        <v>18.7</v>
      </c>
      <c r="K1141" s="5">
        <v>7709.23</v>
      </c>
      <c r="L1141" s="5">
        <v>8759.68</v>
      </c>
      <c r="M1141" s="17">
        <f t="shared" si="162"/>
        <v>5.3504547886551457E-4</v>
      </c>
      <c r="N1141" s="17">
        <f t="shared" si="163"/>
        <v>4.473022449803965E-3</v>
      </c>
      <c r="O1141" s="6"/>
      <c r="P1141" s="6">
        <v>11.95</v>
      </c>
      <c r="Q1141" s="6">
        <v>11.81</v>
      </c>
      <c r="R1141" s="6">
        <v>5309.4</v>
      </c>
      <c r="S1141" s="6">
        <v>6211.84</v>
      </c>
      <c r="T1141" s="19">
        <f t="shared" si="164"/>
        <v>-1.3366750208855471E-2</v>
      </c>
      <c r="U1141" s="19">
        <f t="shared" si="165"/>
        <v>-2.6358892854399962E-2</v>
      </c>
    </row>
    <row r="1142" spans="1:21">
      <c r="A1142" s="4">
        <v>42383</v>
      </c>
      <c r="B1142" s="5">
        <v>14.28</v>
      </c>
      <c r="C1142" s="5">
        <v>13.97</v>
      </c>
      <c r="D1142" s="5">
        <v>7674.88</v>
      </c>
      <c r="E1142" s="5">
        <v>8720.65</v>
      </c>
      <c r="F1142" s="10">
        <f t="shared" si="160"/>
        <v>-4.985754985754931E-3</v>
      </c>
      <c r="G1142" s="10">
        <f t="shared" si="161"/>
        <v>-4.4556422152408626E-3</v>
      </c>
      <c r="H1142" s="6"/>
      <c r="I1142" s="5">
        <v>18.75</v>
      </c>
      <c r="J1142" s="5">
        <v>18.54</v>
      </c>
      <c r="K1142" s="5">
        <v>7674.88</v>
      </c>
      <c r="L1142" s="5">
        <v>8720.65</v>
      </c>
      <c r="M1142" s="17">
        <f t="shared" si="162"/>
        <v>-8.5561497326203106E-3</v>
      </c>
      <c r="N1142" s="17">
        <f t="shared" si="163"/>
        <v>-4.4556979101673111E-3</v>
      </c>
      <c r="O1142" s="6"/>
      <c r="P1142" s="6">
        <v>11.79</v>
      </c>
      <c r="Q1142" s="6">
        <v>11.65</v>
      </c>
      <c r="R1142" s="6">
        <v>5248.6</v>
      </c>
      <c r="S1142" s="6">
        <v>6140.7</v>
      </c>
      <c r="T1142" s="19">
        <f t="shared" si="164"/>
        <v>-1.3547840812870415E-2</v>
      </c>
      <c r="U1142" s="19">
        <f t="shared" si="165"/>
        <v>-1.1452323305172096E-2</v>
      </c>
    </row>
    <row r="1143" spans="1:21">
      <c r="A1143" s="4">
        <v>42384</v>
      </c>
      <c r="B1143" s="5">
        <v>13.96</v>
      </c>
      <c r="C1143" s="5">
        <v>13.66</v>
      </c>
      <c r="D1143" s="5">
        <v>7554.78</v>
      </c>
      <c r="E1143" s="5">
        <v>8584.19</v>
      </c>
      <c r="F1143" s="10">
        <f t="shared" si="160"/>
        <v>-2.2190408017179752E-2</v>
      </c>
      <c r="G1143" s="10">
        <f t="shared" si="161"/>
        <v>-1.5647916153038954E-2</v>
      </c>
      <c r="H1143" s="6"/>
      <c r="I1143" s="5">
        <v>18.37</v>
      </c>
      <c r="J1143" s="5">
        <v>18.170000000000002</v>
      </c>
      <c r="K1143" s="5">
        <v>7554.78</v>
      </c>
      <c r="L1143" s="5">
        <v>8584.19</v>
      </c>
      <c r="M1143" s="17">
        <f t="shared" si="162"/>
        <v>-1.9956850053937325E-2</v>
      </c>
      <c r="N1143" s="17">
        <f t="shared" si="163"/>
        <v>-1.5648453135423623E-2</v>
      </c>
      <c r="O1143" s="6"/>
      <c r="P1143" s="6">
        <v>11.51</v>
      </c>
      <c r="Q1143" s="6">
        <v>11.38</v>
      </c>
      <c r="R1143" s="6">
        <v>5007.6499999999996</v>
      </c>
      <c r="S1143" s="6">
        <v>5858.78</v>
      </c>
      <c r="T1143" s="19">
        <f t="shared" si="164"/>
        <v>-2.3175965665236054E-2</v>
      </c>
      <c r="U1143" s="19">
        <f t="shared" si="165"/>
        <v>-4.5910075398570172E-2</v>
      </c>
    </row>
    <row r="1144" spans="1:21">
      <c r="A1144" s="4">
        <v>42387</v>
      </c>
      <c r="B1144" s="5">
        <v>13.71</v>
      </c>
      <c r="C1144" s="5">
        <v>13.4</v>
      </c>
      <c r="D1144" s="5">
        <v>7453.06</v>
      </c>
      <c r="E1144" s="5">
        <v>8468.61</v>
      </c>
      <c r="F1144" s="10">
        <f t="shared" si="160"/>
        <v>-1.9033674963396807E-2</v>
      </c>
      <c r="G1144" s="10">
        <f t="shared" si="161"/>
        <v>-1.3464287253660445E-2</v>
      </c>
      <c r="H1144" s="6"/>
      <c r="I1144" s="5">
        <v>17.97</v>
      </c>
      <c r="J1144" s="5">
        <v>17.77</v>
      </c>
      <c r="K1144" s="5">
        <v>7453.06</v>
      </c>
      <c r="L1144" s="5">
        <v>8468.61</v>
      </c>
      <c r="M1144" s="17">
        <f t="shared" si="162"/>
        <v>-2.2014309301045754E-2</v>
      </c>
      <c r="N1144" s="17">
        <f t="shared" si="163"/>
        <v>-1.3464323249651078E-2</v>
      </c>
      <c r="O1144" s="6"/>
      <c r="P1144" s="6">
        <v>11.11</v>
      </c>
      <c r="Q1144" s="6">
        <v>10.98</v>
      </c>
      <c r="R1144" s="6">
        <v>4803.8999999999996</v>
      </c>
      <c r="S1144" s="6">
        <v>5620.41</v>
      </c>
      <c r="T1144" s="19">
        <f t="shared" si="164"/>
        <v>-3.5149384885764579E-2</v>
      </c>
      <c r="U1144" s="19">
        <f t="shared" si="165"/>
        <v>-4.0685944855413547E-2</v>
      </c>
    </row>
    <row r="1145" spans="1:21">
      <c r="A1145" s="4">
        <v>42388</v>
      </c>
      <c r="B1145" s="5">
        <v>13.91</v>
      </c>
      <c r="C1145" s="5">
        <v>13.6</v>
      </c>
      <c r="D1145" s="5">
        <v>7538.45</v>
      </c>
      <c r="E1145" s="5">
        <v>8565.6299999999992</v>
      </c>
      <c r="F1145" s="10">
        <f t="shared" si="160"/>
        <v>1.4925373134328401E-2</v>
      </c>
      <c r="G1145" s="10">
        <f t="shared" si="161"/>
        <v>1.145642555271742E-2</v>
      </c>
      <c r="H1145" s="6"/>
      <c r="I1145" s="5">
        <v>18.18</v>
      </c>
      <c r="J1145" s="5">
        <v>17.98</v>
      </c>
      <c r="K1145" s="5">
        <v>7538.45</v>
      </c>
      <c r="L1145" s="5">
        <v>8565.6299999999992</v>
      </c>
      <c r="M1145" s="17">
        <f t="shared" si="162"/>
        <v>1.1817670230725996E-2</v>
      </c>
      <c r="N1145" s="17">
        <f t="shared" si="163"/>
        <v>1.1457039122185986E-2</v>
      </c>
      <c r="O1145" s="6"/>
      <c r="P1145" s="6">
        <v>11.26</v>
      </c>
      <c r="Q1145" s="6">
        <v>11.12</v>
      </c>
      <c r="R1145" s="6">
        <v>4894.25</v>
      </c>
      <c r="S1145" s="6">
        <v>5726.11</v>
      </c>
      <c r="T1145" s="19">
        <f t="shared" si="164"/>
        <v>1.2750455373406133E-2</v>
      </c>
      <c r="U1145" s="19">
        <f t="shared" si="165"/>
        <v>1.8806457180170044E-2</v>
      </c>
    </row>
    <row r="1146" spans="1:21">
      <c r="A1146" s="4">
        <v>42389</v>
      </c>
      <c r="B1146" s="5">
        <v>13.7</v>
      </c>
      <c r="C1146" s="5">
        <v>13.39</v>
      </c>
      <c r="D1146" s="5">
        <v>7405.06</v>
      </c>
      <c r="E1146" s="5">
        <v>8414.06</v>
      </c>
      <c r="F1146" s="10">
        <f t="shared" si="160"/>
        <v>-1.544117647058818E-2</v>
      </c>
      <c r="G1146" s="10">
        <f t="shared" si="161"/>
        <v>-1.7695137427136132E-2</v>
      </c>
      <c r="H1146" s="6"/>
      <c r="I1146" s="5">
        <v>17.850000000000001</v>
      </c>
      <c r="J1146" s="5">
        <v>17.649999999999999</v>
      </c>
      <c r="K1146" s="5">
        <v>7405.06</v>
      </c>
      <c r="L1146" s="5">
        <v>8414.06</v>
      </c>
      <c r="M1146" s="17">
        <f t="shared" si="162"/>
        <v>-1.8353726362625222E-2</v>
      </c>
      <c r="N1146" s="17">
        <f t="shared" si="163"/>
        <v>-1.769461892033497E-2</v>
      </c>
      <c r="O1146" s="6"/>
      <c r="P1146" s="6">
        <v>11.03</v>
      </c>
      <c r="Q1146" s="6">
        <v>10.9</v>
      </c>
      <c r="R1146" s="6">
        <v>4778.3500000000004</v>
      </c>
      <c r="S1146" s="6">
        <v>5590.53</v>
      </c>
      <c r="T1146" s="19">
        <f t="shared" si="164"/>
        <v>-1.9784172661870381E-2</v>
      </c>
      <c r="U1146" s="19">
        <f t="shared" si="165"/>
        <v>-2.3677505322112213E-2</v>
      </c>
    </row>
    <row r="1147" spans="1:21">
      <c r="A1147" s="4">
        <v>42390</v>
      </c>
      <c r="B1147" s="5">
        <v>13.71</v>
      </c>
      <c r="C1147" s="5">
        <v>13.4</v>
      </c>
      <c r="D1147" s="5">
        <v>7370.79</v>
      </c>
      <c r="E1147" s="5">
        <v>8376.0400000000009</v>
      </c>
      <c r="F1147" s="10">
        <f t="shared" si="160"/>
        <v>7.468259895444529E-4</v>
      </c>
      <c r="G1147" s="10">
        <f t="shared" si="161"/>
        <v>-4.5186271550237134E-3</v>
      </c>
      <c r="H1147" s="6"/>
      <c r="I1147" s="5">
        <v>17.97</v>
      </c>
      <c r="J1147" s="5">
        <v>17.77</v>
      </c>
      <c r="K1147" s="5">
        <v>7370.79</v>
      </c>
      <c r="L1147" s="5">
        <v>8376.0400000000009</v>
      </c>
      <c r="M1147" s="17">
        <f t="shared" si="162"/>
        <v>6.7988668555241105E-3</v>
      </c>
      <c r="N1147" s="17">
        <f t="shared" si="163"/>
        <v>-4.6279165867664229E-3</v>
      </c>
      <c r="O1147" s="6"/>
      <c r="P1147" s="6">
        <v>11.1</v>
      </c>
      <c r="Q1147" s="6">
        <v>10.96</v>
      </c>
      <c r="R1147" s="6">
        <v>4784.6499999999996</v>
      </c>
      <c r="S1147" s="6">
        <v>5597.89</v>
      </c>
      <c r="T1147" s="19">
        <f t="shared" si="164"/>
        <v>5.5045871559633586E-3</v>
      </c>
      <c r="U1147" s="19">
        <f t="shared" si="165"/>
        <v>1.3165120301654731E-3</v>
      </c>
    </row>
    <row r="1148" spans="1:21">
      <c r="A1148" s="4">
        <v>42391</v>
      </c>
      <c r="B1148" s="5">
        <v>13.95</v>
      </c>
      <c r="C1148" s="5">
        <v>13.64</v>
      </c>
      <c r="D1148" s="5">
        <v>7515.69</v>
      </c>
      <c r="E1148" s="5">
        <v>8540.7000000000007</v>
      </c>
      <c r="F1148" s="10">
        <f t="shared" si="160"/>
        <v>1.7910447761193993E-2</v>
      </c>
      <c r="G1148" s="10">
        <f t="shared" si="161"/>
        <v>1.9658454353131072E-2</v>
      </c>
      <c r="H1148" s="6"/>
      <c r="I1148" s="5">
        <v>18.309999999999999</v>
      </c>
      <c r="J1148" s="5">
        <v>18.11</v>
      </c>
      <c r="K1148" s="5">
        <v>7515.69</v>
      </c>
      <c r="L1148" s="5">
        <v>8540.7000000000007</v>
      </c>
      <c r="M1148" s="17">
        <f t="shared" si="162"/>
        <v>1.9133370849746756E-2</v>
      </c>
      <c r="N1148" s="17">
        <f t="shared" si="163"/>
        <v>1.9658679734465334E-2</v>
      </c>
      <c r="O1148" s="6"/>
      <c r="P1148" s="6">
        <v>11.29</v>
      </c>
      <c r="Q1148" s="6">
        <v>11.15</v>
      </c>
      <c r="R1148" s="6">
        <v>4899.1000000000004</v>
      </c>
      <c r="S1148" s="6">
        <v>5731.78</v>
      </c>
      <c r="T1148" s="19">
        <f t="shared" si="164"/>
        <v>1.7335766423357546E-2</v>
      </c>
      <c r="U1148" s="19">
        <f t="shared" si="165"/>
        <v>2.391794050972762E-2</v>
      </c>
    </row>
    <row r="1149" spans="1:21">
      <c r="A1149" s="4">
        <v>42394</v>
      </c>
      <c r="B1149" s="5">
        <v>14.01</v>
      </c>
      <c r="C1149" s="5">
        <v>13.7</v>
      </c>
      <c r="D1149" s="5">
        <v>7526.39</v>
      </c>
      <c r="E1149" s="5">
        <v>8553.74</v>
      </c>
      <c r="F1149" s="10">
        <f t="shared" si="160"/>
        <v>4.3988269794721369E-3</v>
      </c>
      <c r="G1149" s="10">
        <f t="shared" si="161"/>
        <v>1.526806936199554E-3</v>
      </c>
      <c r="H1149" s="6"/>
      <c r="I1149" s="5">
        <v>18.420000000000002</v>
      </c>
      <c r="J1149" s="5">
        <v>18.21</v>
      </c>
      <c r="K1149" s="5">
        <v>7526.39</v>
      </c>
      <c r="L1149" s="5">
        <v>8553.74</v>
      </c>
      <c r="M1149" s="17">
        <f t="shared" si="162"/>
        <v>5.5218111540586978E-3</v>
      </c>
      <c r="N1149" s="17">
        <f t="shared" si="163"/>
        <v>1.4236883107208165E-3</v>
      </c>
      <c r="O1149" s="6"/>
      <c r="P1149" s="6">
        <v>11.37</v>
      </c>
      <c r="Q1149" s="6">
        <v>11.24</v>
      </c>
      <c r="R1149" s="6">
        <v>4931.6499999999996</v>
      </c>
      <c r="S1149" s="6">
        <v>5769.88</v>
      </c>
      <c r="T1149" s="19">
        <f t="shared" si="164"/>
        <v>8.0717488789237013E-3</v>
      </c>
      <c r="U1149" s="19">
        <f t="shared" si="165"/>
        <v>6.6471497510371957E-3</v>
      </c>
    </row>
    <row r="1150" spans="1:21">
      <c r="A1150" s="4">
        <v>42396</v>
      </c>
      <c r="B1150" s="5">
        <v>14.04</v>
      </c>
      <c r="C1150" s="5">
        <v>13.73</v>
      </c>
      <c r="D1150" s="5">
        <v>7531.88</v>
      </c>
      <c r="E1150" s="5">
        <v>8560.8799999999992</v>
      </c>
      <c r="F1150" s="10">
        <f t="shared" si="160"/>
        <v>2.1897810218978186E-3</v>
      </c>
      <c r="G1150" s="10">
        <f t="shared" si="161"/>
        <v>8.3472258918315667E-4</v>
      </c>
      <c r="H1150" s="6"/>
      <c r="I1150" s="5">
        <v>18.48</v>
      </c>
      <c r="J1150" s="5">
        <v>18.27</v>
      </c>
      <c r="K1150" s="5">
        <v>7531.88</v>
      </c>
      <c r="L1150" s="5">
        <v>8560.8799999999992</v>
      </c>
      <c r="M1150" s="17">
        <f t="shared" si="162"/>
        <v>3.2948929159801743E-3</v>
      </c>
      <c r="N1150" s="17">
        <f t="shared" si="163"/>
        <v>7.2943336712549822E-4</v>
      </c>
      <c r="O1150" s="6"/>
      <c r="P1150" s="6">
        <v>11.4</v>
      </c>
      <c r="Q1150" s="6">
        <v>11.26</v>
      </c>
      <c r="R1150" s="6">
        <v>4974.8</v>
      </c>
      <c r="S1150" s="6">
        <v>5820.35</v>
      </c>
      <c r="T1150" s="19">
        <f t="shared" si="164"/>
        <v>1.779359430605032E-3</v>
      </c>
      <c r="U1150" s="19">
        <f t="shared" si="165"/>
        <v>8.7471489875006192E-3</v>
      </c>
    </row>
    <row r="1151" spans="1:21">
      <c r="A1151" s="4">
        <v>42397</v>
      </c>
      <c r="B1151" s="5">
        <v>13.97</v>
      </c>
      <c r="C1151" s="5">
        <v>13.65</v>
      </c>
      <c r="D1151" s="5">
        <v>7520.52</v>
      </c>
      <c r="E1151" s="5">
        <v>8547.9699999999993</v>
      </c>
      <c r="F1151" s="10">
        <f t="shared" si="160"/>
        <v>-5.8266569555717185E-3</v>
      </c>
      <c r="G1151" s="10">
        <f t="shared" si="161"/>
        <v>-1.508022539738918E-3</v>
      </c>
      <c r="H1151" s="6"/>
      <c r="I1151" s="5">
        <v>18.45</v>
      </c>
      <c r="J1151" s="5">
        <v>18.239999999999998</v>
      </c>
      <c r="K1151" s="5">
        <v>7520.52</v>
      </c>
      <c r="L1151" s="5">
        <v>8547.9699999999993</v>
      </c>
      <c r="M1151" s="17">
        <f t="shared" si="162"/>
        <v>-1.6420361247948545E-3</v>
      </c>
      <c r="N1151" s="17">
        <f t="shared" si="163"/>
        <v>-1.5082555749692528E-3</v>
      </c>
      <c r="O1151" s="6"/>
      <c r="P1151" s="6">
        <v>11.37</v>
      </c>
      <c r="Q1151" s="6">
        <v>11.23</v>
      </c>
      <c r="R1151" s="6">
        <v>4966.8999999999996</v>
      </c>
      <c r="S1151" s="6">
        <v>5811.11</v>
      </c>
      <c r="T1151" s="19">
        <f t="shared" si="164"/>
        <v>-2.6642984014209059E-3</v>
      </c>
      <c r="U1151" s="19">
        <f t="shared" si="165"/>
        <v>-1.5875333957581228E-3</v>
      </c>
    </row>
    <row r="1152" spans="1:21">
      <c r="A1152" s="4">
        <v>42398</v>
      </c>
      <c r="B1152" s="5">
        <v>14.21</v>
      </c>
      <c r="C1152" s="5">
        <v>13.9</v>
      </c>
      <c r="D1152" s="5">
        <v>7651.7</v>
      </c>
      <c r="E1152" s="5">
        <v>8697.06</v>
      </c>
      <c r="F1152" s="10">
        <f t="shared" si="160"/>
        <v>1.831501831501825E-2</v>
      </c>
      <c r="G1152" s="10">
        <f t="shared" si="161"/>
        <v>1.7441567998015994E-2</v>
      </c>
      <c r="H1152" s="6"/>
      <c r="I1152" s="5">
        <v>18.760000000000002</v>
      </c>
      <c r="J1152" s="5">
        <v>18.55</v>
      </c>
      <c r="K1152" s="5">
        <v>7651.7</v>
      </c>
      <c r="L1152" s="5">
        <v>8697.06</v>
      </c>
      <c r="M1152" s="17">
        <f t="shared" si="162"/>
        <v>1.6995614035087758E-2</v>
      </c>
      <c r="N1152" s="17">
        <f t="shared" si="163"/>
        <v>1.7442942775233616E-2</v>
      </c>
      <c r="O1152" s="6"/>
      <c r="P1152" s="6">
        <v>11.56</v>
      </c>
      <c r="Q1152" s="6">
        <v>11.42</v>
      </c>
      <c r="R1152" s="6">
        <v>5030.45</v>
      </c>
      <c r="S1152" s="6">
        <v>5885.47</v>
      </c>
      <c r="T1152" s="19">
        <f t="shared" si="164"/>
        <v>1.6918967052537814E-2</v>
      </c>
      <c r="U1152" s="19">
        <f t="shared" si="165"/>
        <v>1.2796178354909982E-2</v>
      </c>
    </row>
    <row r="1153" spans="1:21">
      <c r="A1153" s="4">
        <v>42401</v>
      </c>
      <c r="B1153" s="5">
        <v>14.2</v>
      </c>
      <c r="C1153" s="5">
        <v>13.88</v>
      </c>
      <c r="D1153" s="5">
        <v>7649.86</v>
      </c>
      <c r="E1153" s="5">
        <v>8695.7199999999993</v>
      </c>
      <c r="F1153" s="10">
        <f t="shared" si="160"/>
        <v>-1.4388489208633226E-3</v>
      </c>
      <c r="G1153" s="10">
        <f t="shared" si="161"/>
        <v>-1.5407505524855925E-4</v>
      </c>
      <c r="H1153" s="6"/>
      <c r="I1153" s="5">
        <v>18.84</v>
      </c>
      <c r="J1153" s="5">
        <v>18.63</v>
      </c>
      <c r="K1153" s="5">
        <v>7649.86</v>
      </c>
      <c r="L1153" s="5">
        <v>8695.7199999999993</v>
      </c>
      <c r="M1153" s="17">
        <f t="shared" si="162"/>
        <v>4.3126684636116686E-3</v>
      </c>
      <c r="N1153" s="17">
        <f t="shared" si="163"/>
        <v>-2.4046943816413702E-4</v>
      </c>
      <c r="O1153" s="6"/>
      <c r="P1153" s="6">
        <v>11.67</v>
      </c>
      <c r="Q1153" s="6">
        <v>11.52</v>
      </c>
      <c r="R1153" s="6">
        <v>5047.3999999999996</v>
      </c>
      <c r="S1153" s="6">
        <v>5905.27</v>
      </c>
      <c r="T1153" s="19">
        <f t="shared" si="164"/>
        <v>8.7565674255691839E-3</v>
      </c>
      <c r="U1153" s="19">
        <f t="shared" si="165"/>
        <v>3.364217301252026E-3</v>
      </c>
    </row>
    <row r="1154" spans="1:21">
      <c r="A1154" s="4">
        <v>42402</v>
      </c>
      <c r="B1154" s="5">
        <v>14.08</v>
      </c>
      <c r="C1154" s="5">
        <v>13.76</v>
      </c>
      <c r="D1154" s="5">
        <v>7545.22</v>
      </c>
      <c r="E1154" s="5">
        <v>8577.66</v>
      </c>
      <c r="F1154" s="10">
        <f t="shared" si="160"/>
        <v>-8.6455331412104153E-3</v>
      </c>
      <c r="G1154" s="10">
        <f t="shared" si="161"/>
        <v>-1.3576794101005984E-2</v>
      </c>
      <c r="H1154" s="6"/>
      <c r="I1154" s="5">
        <v>18.72</v>
      </c>
      <c r="J1154" s="5">
        <v>18.5</v>
      </c>
      <c r="K1154" s="5">
        <v>7545.22</v>
      </c>
      <c r="L1154" s="5">
        <v>8577.66</v>
      </c>
      <c r="M1154" s="17">
        <f t="shared" si="162"/>
        <v>-6.977992485238782E-3</v>
      </c>
      <c r="N1154" s="17">
        <f t="shared" si="163"/>
        <v>-1.3678681701364437E-2</v>
      </c>
      <c r="O1154" s="6"/>
      <c r="P1154" s="6">
        <v>11.55</v>
      </c>
      <c r="Q1154" s="6">
        <v>11.41</v>
      </c>
      <c r="R1154" s="6">
        <v>4973.25</v>
      </c>
      <c r="S1154" s="6">
        <v>5818.53</v>
      </c>
      <c r="T1154" s="19">
        <f t="shared" si="164"/>
        <v>-9.5486111111110494E-3</v>
      </c>
      <c r="U1154" s="19">
        <f t="shared" si="165"/>
        <v>-1.4688574781508867E-2</v>
      </c>
    </row>
    <row r="1155" spans="1:21">
      <c r="A1155" s="4">
        <v>42403</v>
      </c>
      <c r="B1155" s="5">
        <v>13.83</v>
      </c>
      <c r="C1155" s="5">
        <v>13.52</v>
      </c>
      <c r="D1155" s="5">
        <v>7441.67</v>
      </c>
      <c r="E1155" s="5">
        <v>8460.4599999999991</v>
      </c>
      <c r="F1155" s="10">
        <f t="shared" si="160"/>
        <v>-1.744186046511631E-2</v>
      </c>
      <c r="G1155" s="10">
        <f t="shared" si="161"/>
        <v>-1.3663400041503238E-2</v>
      </c>
      <c r="H1155" s="6"/>
      <c r="I1155" s="5">
        <v>18.32</v>
      </c>
      <c r="J1155" s="5">
        <v>18.11</v>
      </c>
      <c r="K1155" s="5">
        <v>7441.67</v>
      </c>
      <c r="L1155" s="5">
        <v>8460.4599999999991</v>
      </c>
      <c r="M1155" s="17">
        <f t="shared" si="162"/>
        <v>-2.1081081081081088E-2</v>
      </c>
      <c r="N1155" s="17">
        <f t="shared" si="163"/>
        <v>-1.3723920574880588E-2</v>
      </c>
      <c r="O1155" s="6"/>
      <c r="P1155" s="6">
        <v>11.37</v>
      </c>
      <c r="Q1155" s="6">
        <v>11.22</v>
      </c>
      <c r="R1155" s="6">
        <v>4815.3</v>
      </c>
      <c r="S1155" s="6">
        <v>5633.74</v>
      </c>
      <c r="T1155" s="19">
        <f t="shared" si="164"/>
        <v>-1.6652059596844793E-2</v>
      </c>
      <c r="U1155" s="19">
        <f t="shared" si="165"/>
        <v>-3.1758880679484291E-2</v>
      </c>
    </row>
    <row r="1156" spans="1:21">
      <c r="A1156" s="4">
        <v>42404</v>
      </c>
      <c r="B1156" s="5">
        <v>13.88</v>
      </c>
      <c r="C1156" s="5">
        <v>13.57</v>
      </c>
      <c r="D1156" s="5">
        <v>7479.52</v>
      </c>
      <c r="E1156" s="5">
        <v>8503.49</v>
      </c>
      <c r="F1156" s="10">
        <f t="shared" ref="F1156:F1219" si="169">C1156/C1155-1</f>
        <v>3.6982248520711636E-3</v>
      </c>
      <c r="G1156" s="10">
        <f t="shared" ref="G1156:G1219" si="170">E1156/E1155-1</f>
        <v>5.0860118716951064E-3</v>
      </c>
      <c r="H1156" s="6"/>
      <c r="I1156" s="5">
        <v>18.3</v>
      </c>
      <c r="J1156" s="5">
        <v>18.09</v>
      </c>
      <c r="K1156" s="5">
        <v>7479.52</v>
      </c>
      <c r="L1156" s="5">
        <v>8503.49</v>
      </c>
      <c r="M1156" s="17">
        <f t="shared" ref="M1156:M1219" si="171">J1156/J1155-1</f>
        <v>-1.104362230811673E-3</v>
      </c>
      <c r="N1156" s="17">
        <f t="shared" ref="N1156:N1219" si="172">K1156/K1155-1</f>
        <v>5.086223925543587E-3</v>
      </c>
      <c r="O1156" s="6"/>
      <c r="P1156" s="6">
        <v>11.31</v>
      </c>
      <c r="Q1156" s="6">
        <v>11.17</v>
      </c>
      <c r="R1156" s="6">
        <v>4766.95</v>
      </c>
      <c r="S1156" s="6">
        <v>5577.18</v>
      </c>
      <c r="T1156" s="19">
        <f t="shared" ref="T1156:T1219" si="173">Q1156/Q1155-1</f>
        <v>-4.4563279857398053E-3</v>
      </c>
      <c r="U1156" s="19">
        <f t="shared" ref="U1156:U1219" si="174">S1156/S1155-1</f>
        <v>-1.0039511940558077E-2</v>
      </c>
    </row>
    <row r="1157" spans="1:21">
      <c r="A1157" s="4">
        <v>42405</v>
      </c>
      <c r="B1157" s="5">
        <v>14.08</v>
      </c>
      <c r="C1157" s="5">
        <v>13.76</v>
      </c>
      <c r="D1157" s="5">
        <v>7580.19</v>
      </c>
      <c r="E1157" s="5">
        <v>8618.84</v>
      </c>
      <c r="F1157" s="10">
        <f t="shared" si="169"/>
        <v>1.4001473839351464E-2</v>
      </c>
      <c r="G1157" s="10">
        <f t="shared" si="170"/>
        <v>1.3565018598246104E-2</v>
      </c>
      <c r="H1157" s="6"/>
      <c r="I1157" s="5">
        <v>18.53</v>
      </c>
      <c r="J1157" s="5">
        <v>18.309999999999999</v>
      </c>
      <c r="K1157" s="5">
        <v>7580.19</v>
      </c>
      <c r="L1157" s="5">
        <v>8618.84</v>
      </c>
      <c r="M1157" s="17">
        <f t="shared" si="171"/>
        <v>1.2161415146489718E-2</v>
      </c>
      <c r="N1157" s="17">
        <f t="shared" si="172"/>
        <v>1.3459419855819554E-2</v>
      </c>
      <c r="O1157" s="6"/>
      <c r="P1157" s="6">
        <v>11.43</v>
      </c>
      <c r="Q1157" s="6">
        <v>11.29</v>
      </c>
      <c r="R1157" s="6">
        <v>4856.7</v>
      </c>
      <c r="S1157" s="6">
        <v>5682.16</v>
      </c>
      <c r="T1157" s="19">
        <f t="shared" si="173"/>
        <v>1.07430617726052E-2</v>
      </c>
      <c r="U1157" s="19">
        <f t="shared" si="174"/>
        <v>1.8823132837742396E-2</v>
      </c>
    </row>
    <row r="1158" spans="1:21">
      <c r="A1158" s="4">
        <v>42408</v>
      </c>
      <c r="B1158" s="5">
        <v>14.01</v>
      </c>
      <c r="C1158" s="5">
        <v>13.7</v>
      </c>
      <c r="D1158" s="5">
        <v>7490.43</v>
      </c>
      <c r="E1158" s="5">
        <v>8516.7800000000007</v>
      </c>
      <c r="F1158" s="10">
        <f t="shared" si="169"/>
        <v>-4.3604651162790775E-3</v>
      </c>
      <c r="G1158" s="10">
        <f t="shared" si="170"/>
        <v>-1.1841500712392761E-2</v>
      </c>
      <c r="H1158" s="6"/>
      <c r="I1158" s="5">
        <v>18.41</v>
      </c>
      <c r="J1158" s="5">
        <v>18.2</v>
      </c>
      <c r="K1158" s="5">
        <v>7490.43</v>
      </c>
      <c r="L1158" s="5">
        <v>8516.7800000000007</v>
      </c>
      <c r="M1158" s="17">
        <f t="shared" si="171"/>
        <v>-6.007646095030017E-3</v>
      </c>
      <c r="N1158" s="17">
        <f t="shared" si="172"/>
        <v>-1.1841391838463111E-2</v>
      </c>
      <c r="O1158" s="6"/>
      <c r="P1158" s="6">
        <v>11.38</v>
      </c>
      <c r="Q1158" s="6">
        <v>11.24</v>
      </c>
      <c r="R1158" s="6">
        <v>4855.8</v>
      </c>
      <c r="S1158" s="6">
        <v>5681.31</v>
      </c>
      <c r="T1158" s="19">
        <f t="shared" si="173"/>
        <v>-4.4286979627988776E-3</v>
      </c>
      <c r="U1158" s="19">
        <f t="shared" si="174"/>
        <v>-1.4959100060529806E-4</v>
      </c>
    </row>
    <row r="1159" spans="1:21">
      <c r="A1159" s="4">
        <v>42409</v>
      </c>
      <c r="B1159" s="5">
        <v>13.82</v>
      </c>
      <c r="C1159" s="5">
        <v>13.51</v>
      </c>
      <c r="D1159" s="5">
        <v>7389.27</v>
      </c>
      <c r="E1159" s="5">
        <v>8401.76</v>
      </c>
      <c r="F1159" s="10">
        <f t="shared" si="169"/>
        <v>-1.3868613138686148E-2</v>
      </c>
      <c r="G1159" s="10">
        <f t="shared" si="170"/>
        <v>-1.3505104041668381E-2</v>
      </c>
      <c r="H1159" s="6"/>
      <c r="I1159" s="5">
        <v>18.14</v>
      </c>
      <c r="J1159" s="5">
        <v>17.93</v>
      </c>
      <c r="K1159" s="5">
        <v>7389.27</v>
      </c>
      <c r="L1159" s="5">
        <v>8401.76</v>
      </c>
      <c r="M1159" s="17">
        <f t="shared" si="171"/>
        <v>-1.4835164835164782E-2</v>
      </c>
      <c r="N1159" s="17">
        <f t="shared" si="172"/>
        <v>-1.350523267689574E-2</v>
      </c>
      <c r="O1159" s="6"/>
      <c r="P1159" s="6">
        <v>11.21</v>
      </c>
      <c r="Q1159" s="6">
        <v>11.07</v>
      </c>
      <c r="R1159" s="6">
        <v>4784.8500000000004</v>
      </c>
      <c r="S1159" s="6">
        <v>5598.28</v>
      </c>
      <c r="T1159" s="19">
        <f t="shared" si="173"/>
        <v>-1.5124555160142328E-2</v>
      </c>
      <c r="U1159" s="19">
        <f t="shared" si="174"/>
        <v>-1.4614587128672918E-2</v>
      </c>
    </row>
    <row r="1160" spans="1:21">
      <c r="A1160" s="4">
        <v>42410</v>
      </c>
      <c r="B1160" s="5">
        <v>13.59</v>
      </c>
      <c r="C1160" s="5">
        <v>13.28</v>
      </c>
      <c r="D1160" s="5">
        <v>7301.99</v>
      </c>
      <c r="E1160" s="5">
        <v>8302.52</v>
      </c>
      <c r="F1160" s="10">
        <f t="shared" si="169"/>
        <v>-1.7024426350851218E-2</v>
      </c>
      <c r="G1160" s="10">
        <f t="shared" si="170"/>
        <v>-1.1811810858677219E-2</v>
      </c>
      <c r="H1160" s="6"/>
      <c r="I1160" s="5">
        <v>17.920000000000002</v>
      </c>
      <c r="J1160" s="5">
        <v>17.72</v>
      </c>
      <c r="K1160" s="5">
        <v>7301.99</v>
      </c>
      <c r="L1160" s="5">
        <v>8302.52</v>
      </c>
      <c r="M1160" s="17">
        <f t="shared" si="171"/>
        <v>-1.171221416620194E-2</v>
      </c>
      <c r="N1160" s="17">
        <f t="shared" si="172"/>
        <v>-1.1811721590901492E-2</v>
      </c>
      <c r="O1160" s="6"/>
      <c r="P1160" s="6">
        <v>11.07</v>
      </c>
      <c r="Q1160" s="6">
        <v>10.93</v>
      </c>
      <c r="R1160" s="6">
        <v>4669.1499999999996</v>
      </c>
      <c r="S1160" s="6">
        <v>5462.88</v>
      </c>
      <c r="T1160" s="19">
        <f t="shared" si="173"/>
        <v>-1.2646793134598044E-2</v>
      </c>
      <c r="U1160" s="19">
        <f t="shared" si="174"/>
        <v>-2.4185999985709805E-2</v>
      </c>
    </row>
    <row r="1161" spans="1:21">
      <c r="A1161" s="4">
        <v>42411</v>
      </c>
      <c r="B1161" s="5">
        <v>13.14</v>
      </c>
      <c r="C1161" s="5">
        <v>12.84</v>
      </c>
      <c r="D1161" s="5">
        <v>7056.67</v>
      </c>
      <c r="E1161" s="5">
        <v>8024.29</v>
      </c>
      <c r="F1161" s="10">
        <f t="shared" si="169"/>
        <v>-3.3132530120481896E-2</v>
      </c>
      <c r="G1161" s="10">
        <f t="shared" si="170"/>
        <v>-3.3511512167390234E-2</v>
      </c>
      <c r="H1161" s="6"/>
      <c r="I1161" s="5">
        <v>17.2</v>
      </c>
      <c r="J1161" s="5">
        <v>17</v>
      </c>
      <c r="K1161" s="5">
        <v>7056.67</v>
      </c>
      <c r="L1161" s="5">
        <v>8024.29</v>
      </c>
      <c r="M1161" s="17">
        <f t="shared" si="171"/>
        <v>-4.0632054176072185E-2</v>
      </c>
      <c r="N1161" s="17">
        <f t="shared" si="172"/>
        <v>-3.3596321002904661E-2</v>
      </c>
      <c r="O1161" s="6"/>
      <c r="P1161" s="6">
        <v>10.59</v>
      </c>
      <c r="Q1161" s="6">
        <v>10.46</v>
      </c>
      <c r="R1161" s="6">
        <v>4416.7</v>
      </c>
      <c r="S1161" s="6">
        <v>5170.33</v>
      </c>
      <c r="T1161" s="19">
        <f t="shared" si="173"/>
        <v>-4.300091491308311E-2</v>
      </c>
      <c r="U1161" s="19">
        <f t="shared" si="174"/>
        <v>-5.3552338693143575E-2</v>
      </c>
    </row>
    <row r="1162" spans="1:21">
      <c r="A1162" s="4">
        <v>42412</v>
      </c>
      <c r="B1162" s="5">
        <v>13.1</v>
      </c>
      <c r="C1162" s="5">
        <v>12.81</v>
      </c>
      <c r="D1162" s="5">
        <v>7062.4</v>
      </c>
      <c r="E1162" s="5">
        <v>8030.81</v>
      </c>
      <c r="F1162" s="10">
        <f t="shared" si="169"/>
        <v>-2.3364485981307581E-3</v>
      </c>
      <c r="G1162" s="10">
        <f t="shared" si="170"/>
        <v>8.1253294684024979E-4</v>
      </c>
      <c r="H1162" s="6"/>
      <c r="I1162" s="5">
        <v>17.16</v>
      </c>
      <c r="J1162" s="5">
        <v>16.96</v>
      </c>
      <c r="K1162" s="5">
        <v>7062.4</v>
      </c>
      <c r="L1162" s="5">
        <v>8030.81</v>
      </c>
      <c r="M1162" s="17">
        <f t="shared" si="171"/>
        <v>-2.3529411764705577E-3</v>
      </c>
      <c r="N1162" s="17">
        <f t="shared" si="172"/>
        <v>8.1199772697315709E-4</v>
      </c>
      <c r="O1162" s="6"/>
      <c r="P1162" s="6">
        <v>10.47</v>
      </c>
      <c r="Q1162" s="6">
        <v>10.34</v>
      </c>
      <c r="R1162" s="6">
        <v>4354.25</v>
      </c>
      <c r="S1162" s="6">
        <v>5098.07</v>
      </c>
      <c r="T1162" s="19">
        <f t="shared" si="173"/>
        <v>-1.1472275334608151E-2</v>
      </c>
      <c r="U1162" s="19">
        <f t="shared" si="174"/>
        <v>-1.3975897089740896E-2</v>
      </c>
    </row>
    <row r="1163" spans="1:21">
      <c r="A1163" s="4">
        <v>42415</v>
      </c>
      <c r="B1163" s="5">
        <v>13.49</v>
      </c>
      <c r="C1163" s="5">
        <v>13.19</v>
      </c>
      <c r="D1163" s="5">
        <v>7252.71</v>
      </c>
      <c r="E1163" s="5">
        <v>8247.2099999999991</v>
      </c>
      <c r="F1163" s="10">
        <f t="shared" si="169"/>
        <v>2.966432474629177E-2</v>
      </c>
      <c r="G1163" s="10">
        <f t="shared" si="170"/>
        <v>2.6946223357295018E-2</v>
      </c>
      <c r="H1163" s="6"/>
      <c r="I1163" s="5">
        <v>17.690000000000001</v>
      </c>
      <c r="J1163" s="5">
        <v>17.48</v>
      </c>
      <c r="K1163" s="5">
        <v>7252.71</v>
      </c>
      <c r="L1163" s="5">
        <v>8247.2099999999991</v>
      </c>
      <c r="M1163" s="17">
        <f t="shared" si="171"/>
        <v>3.0660377358490587E-2</v>
      </c>
      <c r="N1163" s="17">
        <f t="shared" si="172"/>
        <v>2.6946930222020882E-2</v>
      </c>
      <c r="O1163" s="6"/>
      <c r="P1163" s="6">
        <v>10.81</v>
      </c>
      <c r="Q1163" s="6">
        <v>10.68</v>
      </c>
      <c r="R1163" s="6">
        <v>4532.3</v>
      </c>
      <c r="S1163" s="6">
        <v>5306.54</v>
      </c>
      <c r="T1163" s="19">
        <f t="shared" si="173"/>
        <v>3.2882011605415817E-2</v>
      </c>
      <c r="U1163" s="19">
        <f t="shared" si="174"/>
        <v>4.0891945383253026E-2</v>
      </c>
    </row>
    <row r="1164" spans="1:21">
      <c r="A1164" s="4">
        <v>42416</v>
      </c>
      <c r="B1164" s="5">
        <v>13.25</v>
      </c>
      <c r="C1164" s="5">
        <v>12.95</v>
      </c>
      <c r="D1164" s="5">
        <v>7129.62</v>
      </c>
      <c r="E1164" s="5">
        <v>8108.08</v>
      </c>
      <c r="F1164" s="10">
        <f t="shared" si="169"/>
        <v>-1.8195602729340399E-2</v>
      </c>
      <c r="G1164" s="10">
        <f t="shared" si="170"/>
        <v>-1.6869947533771912E-2</v>
      </c>
      <c r="H1164" s="6"/>
      <c r="I1164" s="5">
        <v>17.41</v>
      </c>
      <c r="J1164" s="5">
        <v>17.2</v>
      </c>
      <c r="K1164" s="5">
        <v>7129.62</v>
      </c>
      <c r="L1164" s="5">
        <v>8108.08</v>
      </c>
      <c r="M1164" s="17">
        <f t="shared" si="171"/>
        <v>-1.6018306636155666E-2</v>
      </c>
      <c r="N1164" s="17">
        <f t="shared" si="172"/>
        <v>-1.697158717224323E-2</v>
      </c>
      <c r="O1164" s="6"/>
      <c r="P1164" s="6">
        <v>10.56</v>
      </c>
      <c r="Q1164" s="6">
        <v>10.42</v>
      </c>
      <c r="R1164" s="6">
        <v>4433.2</v>
      </c>
      <c r="S1164" s="6">
        <v>5191.6400000000003</v>
      </c>
      <c r="T1164" s="19">
        <f t="shared" si="173"/>
        <v>-2.4344569288389462E-2</v>
      </c>
      <c r="U1164" s="19">
        <f t="shared" si="174"/>
        <v>-2.1652526881922984E-2</v>
      </c>
    </row>
    <row r="1165" spans="1:21">
      <c r="A1165" s="4">
        <v>42417</v>
      </c>
      <c r="B1165" s="5">
        <v>13.32</v>
      </c>
      <c r="C1165" s="5">
        <v>13.02</v>
      </c>
      <c r="D1165" s="5">
        <v>7184.62</v>
      </c>
      <c r="E1165" s="5">
        <v>8171.99</v>
      </c>
      <c r="F1165" s="10">
        <f t="shared" si="169"/>
        <v>5.4054054054053502E-3</v>
      </c>
      <c r="G1165" s="10">
        <f t="shared" si="170"/>
        <v>7.8822606585036148E-3</v>
      </c>
      <c r="H1165" s="6"/>
      <c r="I1165" s="5">
        <v>17.5</v>
      </c>
      <c r="J1165" s="5">
        <v>17.29</v>
      </c>
      <c r="K1165" s="5">
        <v>7184.62</v>
      </c>
      <c r="L1165" s="5">
        <v>8171.99</v>
      </c>
      <c r="M1165" s="17">
        <f t="shared" si="171"/>
        <v>5.2325581395349374E-3</v>
      </c>
      <c r="N1165" s="17">
        <f t="shared" si="172"/>
        <v>7.7142961335947557E-3</v>
      </c>
      <c r="O1165" s="6"/>
      <c r="P1165" s="6">
        <v>10.62</v>
      </c>
      <c r="Q1165" s="6">
        <v>10.48</v>
      </c>
      <c r="R1165" s="6">
        <v>4453.5</v>
      </c>
      <c r="S1165" s="6">
        <v>5219.03</v>
      </c>
      <c r="T1165" s="19">
        <f t="shared" si="173"/>
        <v>5.7581573896352545E-3</v>
      </c>
      <c r="U1165" s="19">
        <f t="shared" si="174"/>
        <v>5.2757895385657783E-3</v>
      </c>
    </row>
    <row r="1166" spans="1:21">
      <c r="A1166" s="4">
        <v>42418</v>
      </c>
      <c r="B1166" s="5">
        <v>13.49</v>
      </c>
      <c r="C1166" s="5">
        <v>13.18</v>
      </c>
      <c r="D1166" s="5">
        <v>7261.65</v>
      </c>
      <c r="E1166" s="5">
        <v>8259.66</v>
      </c>
      <c r="F1166" s="10">
        <f t="shared" si="169"/>
        <v>1.228878648233489E-2</v>
      </c>
      <c r="G1166" s="10">
        <f t="shared" si="170"/>
        <v>1.0728109065233804E-2</v>
      </c>
      <c r="H1166" s="6"/>
      <c r="I1166" s="5">
        <v>17.579999999999998</v>
      </c>
      <c r="J1166" s="5">
        <v>17.37</v>
      </c>
      <c r="K1166" s="5">
        <v>7261.65</v>
      </c>
      <c r="L1166" s="5">
        <v>8259.66</v>
      </c>
      <c r="M1166" s="17">
        <f t="shared" si="171"/>
        <v>4.6269519953732186E-3</v>
      </c>
      <c r="N1166" s="17">
        <f t="shared" si="172"/>
        <v>1.0721513455130616E-2</v>
      </c>
      <c r="O1166" s="6"/>
      <c r="P1166" s="6">
        <v>10.73</v>
      </c>
      <c r="Q1166" s="6">
        <v>10.59</v>
      </c>
      <c r="R1166" s="6">
        <v>4464.8999999999996</v>
      </c>
      <c r="S1166" s="6">
        <v>5232.37</v>
      </c>
      <c r="T1166" s="19">
        <f t="shared" si="173"/>
        <v>1.0496183206106791E-2</v>
      </c>
      <c r="U1166" s="19">
        <f t="shared" si="174"/>
        <v>2.5560305267453565E-3</v>
      </c>
    </row>
    <row r="1167" spans="1:21">
      <c r="A1167" s="4">
        <v>42419</v>
      </c>
      <c r="B1167" s="5">
        <v>13.54</v>
      </c>
      <c r="C1167" s="5">
        <v>13.23</v>
      </c>
      <c r="D1167" s="5">
        <v>7281.95</v>
      </c>
      <c r="E1167" s="5">
        <v>8282.75</v>
      </c>
      <c r="F1167" s="10">
        <f t="shared" si="169"/>
        <v>3.793626707132125E-3</v>
      </c>
      <c r="G1167" s="10">
        <f t="shared" si="170"/>
        <v>2.7955145853462149E-3</v>
      </c>
      <c r="H1167" s="6"/>
      <c r="I1167" s="5">
        <v>17.59</v>
      </c>
      <c r="J1167" s="5">
        <v>17.38</v>
      </c>
      <c r="K1167" s="5">
        <v>7281.95</v>
      </c>
      <c r="L1167" s="5">
        <v>8282.75</v>
      </c>
      <c r="M1167" s="17">
        <f t="shared" si="171"/>
        <v>5.7570523891747882E-4</v>
      </c>
      <c r="N1167" s="17">
        <f t="shared" si="172"/>
        <v>2.7955079079824419E-3</v>
      </c>
      <c r="O1167" s="6"/>
      <c r="P1167" s="6">
        <v>10.7</v>
      </c>
      <c r="Q1167" s="6">
        <v>10.56</v>
      </c>
      <c r="R1167" s="6">
        <v>4491.3999999999996</v>
      </c>
      <c r="S1167" s="6">
        <v>5263.45</v>
      </c>
      <c r="T1167" s="19">
        <f t="shared" si="173"/>
        <v>-2.8328611898016387E-3</v>
      </c>
      <c r="U1167" s="19">
        <f t="shared" si="174"/>
        <v>5.9399469074243871E-3</v>
      </c>
    </row>
    <row r="1168" spans="1:21">
      <c r="A1168" s="4">
        <v>42422</v>
      </c>
      <c r="B1168" s="5">
        <v>13.59</v>
      </c>
      <c r="C1168" s="5">
        <v>13.28</v>
      </c>
      <c r="D1168" s="5">
        <v>7312.63</v>
      </c>
      <c r="E1168" s="5">
        <v>8318.0499999999993</v>
      </c>
      <c r="F1168" s="10">
        <f t="shared" si="169"/>
        <v>3.7792894935750887E-3</v>
      </c>
      <c r="G1168" s="10">
        <f t="shared" si="170"/>
        <v>4.2618695481573265E-3</v>
      </c>
      <c r="H1168" s="6"/>
      <c r="I1168" s="5">
        <v>17.600000000000001</v>
      </c>
      <c r="J1168" s="5">
        <v>17.39</v>
      </c>
      <c r="K1168" s="5">
        <v>7312.63</v>
      </c>
      <c r="L1168" s="5">
        <v>8318.0499999999993</v>
      </c>
      <c r="M1168" s="17">
        <f t="shared" si="171"/>
        <v>5.7537399309559589E-4</v>
      </c>
      <c r="N1168" s="17">
        <f t="shared" si="172"/>
        <v>4.2131571900383413E-3</v>
      </c>
      <c r="O1168" s="6"/>
      <c r="P1168" s="6">
        <v>10.71</v>
      </c>
      <c r="Q1168" s="6">
        <v>10.57</v>
      </c>
      <c r="R1168" s="6">
        <v>4517</v>
      </c>
      <c r="S1168" s="6">
        <v>5293.44</v>
      </c>
      <c r="T1168" s="19">
        <f t="shared" si="173"/>
        <v>9.4696969696972388E-4</v>
      </c>
      <c r="U1168" s="19">
        <f t="shared" si="174"/>
        <v>5.6977837730005643E-3</v>
      </c>
    </row>
    <row r="1169" spans="1:21">
      <c r="A1169" s="4">
        <v>42423</v>
      </c>
      <c r="B1169" s="5">
        <v>13.36</v>
      </c>
      <c r="C1169" s="5">
        <v>13.06</v>
      </c>
      <c r="D1169" s="5">
        <v>7193.38</v>
      </c>
      <c r="E1169" s="5">
        <v>8183.13</v>
      </c>
      <c r="F1169" s="10">
        <f t="shared" si="169"/>
        <v>-1.6566265060240837E-2</v>
      </c>
      <c r="G1169" s="10">
        <f t="shared" si="170"/>
        <v>-1.6220147750975245E-2</v>
      </c>
      <c r="H1169" s="6"/>
      <c r="I1169" s="5">
        <v>17.309999999999999</v>
      </c>
      <c r="J1169" s="5">
        <v>17.11</v>
      </c>
      <c r="K1169" s="5">
        <v>7193.38</v>
      </c>
      <c r="L1169" s="5">
        <v>8183.13</v>
      </c>
      <c r="M1169" s="17">
        <f t="shared" si="171"/>
        <v>-1.6101207590569322E-2</v>
      </c>
      <c r="N1169" s="17">
        <f t="shared" si="172"/>
        <v>-1.6307402398316295E-2</v>
      </c>
      <c r="O1169" s="6"/>
      <c r="P1169" s="6">
        <v>10.54</v>
      </c>
      <c r="Q1169" s="6">
        <v>10.4</v>
      </c>
      <c r="R1169" s="6">
        <v>4455.2</v>
      </c>
      <c r="S1169" s="6">
        <v>5220.9799999999996</v>
      </c>
      <c r="T1169" s="19">
        <f t="shared" si="173"/>
        <v>-1.6083254493850507E-2</v>
      </c>
      <c r="U1169" s="19">
        <f t="shared" si="174"/>
        <v>-1.3688641034941385E-2</v>
      </c>
    </row>
    <row r="1170" spans="1:21">
      <c r="A1170" s="4">
        <v>42424</v>
      </c>
      <c r="B1170" s="5">
        <v>13.19</v>
      </c>
      <c r="C1170" s="5">
        <v>12.88</v>
      </c>
      <c r="D1170" s="5">
        <v>7100.67</v>
      </c>
      <c r="E1170" s="5">
        <v>8079.72</v>
      </c>
      <c r="F1170" s="10">
        <f t="shared" si="169"/>
        <v>-1.3782542113323082E-2</v>
      </c>
      <c r="G1170" s="10">
        <f t="shared" si="170"/>
        <v>-1.2636973871855917E-2</v>
      </c>
      <c r="H1170" s="6"/>
      <c r="I1170" s="5">
        <v>17.11</v>
      </c>
      <c r="J1170" s="5">
        <v>16.91</v>
      </c>
      <c r="K1170" s="5">
        <v>7100.67</v>
      </c>
      <c r="L1170" s="5">
        <v>8079.72</v>
      </c>
      <c r="M1170" s="17">
        <f t="shared" si="171"/>
        <v>-1.1689070718877814E-2</v>
      </c>
      <c r="N1170" s="17">
        <f t="shared" si="172"/>
        <v>-1.2888238908552063E-2</v>
      </c>
      <c r="O1170" s="6"/>
      <c r="P1170" s="6">
        <v>10.4</v>
      </c>
      <c r="Q1170" s="6">
        <v>10.26</v>
      </c>
      <c r="R1170" s="6">
        <v>4421.75</v>
      </c>
      <c r="S1170" s="6">
        <v>5181.8</v>
      </c>
      <c r="T1170" s="19">
        <f t="shared" si="173"/>
        <v>-1.3461538461538525E-2</v>
      </c>
      <c r="U1170" s="19">
        <f t="shared" si="174"/>
        <v>-7.5043382659959468E-3</v>
      </c>
    </row>
    <row r="1171" spans="1:21">
      <c r="A1171" s="4">
        <v>42425</v>
      </c>
      <c r="B1171" s="5">
        <v>13.05</v>
      </c>
      <c r="C1171" s="5">
        <v>12.74</v>
      </c>
      <c r="D1171" s="5">
        <v>7050.96</v>
      </c>
      <c r="E1171" s="5">
        <v>8023.16</v>
      </c>
      <c r="F1171" s="10">
        <f t="shared" si="169"/>
        <v>-1.0869565217391353E-2</v>
      </c>
      <c r="G1171" s="10">
        <f t="shared" si="170"/>
        <v>-7.0002425826638515E-3</v>
      </c>
      <c r="H1171" s="6"/>
      <c r="I1171" s="5">
        <v>16.96</v>
      </c>
      <c r="J1171" s="5">
        <v>16.75</v>
      </c>
      <c r="K1171" s="5">
        <v>7050.96</v>
      </c>
      <c r="L1171" s="5">
        <v>8023.16</v>
      </c>
      <c r="M1171" s="17">
        <f t="shared" si="171"/>
        <v>-9.4618568894145882E-3</v>
      </c>
      <c r="N1171" s="17">
        <f t="shared" si="172"/>
        <v>-7.0007478167553039E-3</v>
      </c>
      <c r="O1171" s="6"/>
      <c r="P1171" s="6">
        <v>10.3</v>
      </c>
      <c r="Q1171" s="6">
        <v>10.16</v>
      </c>
      <c r="R1171" s="6">
        <v>4386.3500000000004</v>
      </c>
      <c r="S1171" s="6">
        <v>5140.3100000000004</v>
      </c>
      <c r="T1171" s="19">
        <f t="shared" si="173"/>
        <v>-9.746588693957059E-3</v>
      </c>
      <c r="U1171" s="19">
        <f t="shared" si="174"/>
        <v>-8.0068701995444913E-3</v>
      </c>
    </row>
    <row r="1172" spans="1:21">
      <c r="A1172" s="4">
        <v>42426</v>
      </c>
      <c r="B1172" s="5">
        <v>13.08</v>
      </c>
      <c r="C1172" s="5">
        <v>12.78</v>
      </c>
      <c r="D1172" s="5">
        <v>7106.9</v>
      </c>
      <c r="E1172" s="5">
        <v>8086.82</v>
      </c>
      <c r="F1172" s="10">
        <f t="shared" si="169"/>
        <v>3.1397174254317317E-3</v>
      </c>
      <c r="G1172" s="10">
        <f t="shared" si="170"/>
        <v>7.9345295369903646E-3</v>
      </c>
      <c r="H1172" s="6"/>
      <c r="I1172" s="5">
        <v>16.93</v>
      </c>
      <c r="J1172" s="5">
        <v>16.73</v>
      </c>
      <c r="K1172" s="5">
        <v>7106.9</v>
      </c>
      <c r="L1172" s="5">
        <v>8086.82</v>
      </c>
      <c r="M1172" s="17">
        <f t="shared" si="171"/>
        <v>-1.1940298507462366E-3</v>
      </c>
      <c r="N1172" s="17">
        <f t="shared" si="172"/>
        <v>7.9336714433211331E-3</v>
      </c>
      <c r="O1172" s="6"/>
      <c r="P1172" s="6">
        <v>10.220000000000001</v>
      </c>
      <c r="Q1172" s="6">
        <v>10.08</v>
      </c>
      <c r="R1172" s="6">
        <v>4371.45</v>
      </c>
      <c r="S1172" s="6">
        <v>5122.8500000000004</v>
      </c>
      <c r="T1172" s="19">
        <f t="shared" si="173"/>
        <v>-7.8740157480314821E-3</v>
      </c>
      <c r="U1172" s="19">
        <f t="shared" si="174"/>
        <v>-3.3966823012619995E-3</v>
      </c>
    </row>
    <row r="1173" spans="1:21">
      <c r="A1173" s="4">
        <v>42429</v>
      </c>
      <c r="B1173" s="5">
        <v>13.02</v>
      </c>
      <c r="C1173" s="5">
        <v>12.72</v>
      </c>
      <c r="D1173" s="5">
        <v>7075.44</v>
      </c>
      <c r="E1173" s="5">
        <v>8051.02</v>
      </c>
      <c r="F1173" s="10">
        <f t="shared" si="169"/>
        <v>-4.6948356807510194E-3</v>
      </c>
      <c r="G1173" s="10">
        <f t="shared" si="170"/>
        <v>-4.4269564550712959E-3</v>
      </c>
      <c r="H1173" s="6"/>
      <c r="I1173" s="5">
        <v>16.89</v>
      </c>
      <c r="J1173" s="5">
        <v>16.690000000000001</v>
      </c>
      <c r="K1173" s="5">
        <v>7075.44</v>
      </c>
      <c r="L1173" s="5">
        <v>8051.02</v>
      </c>
      <c r="M1173" s="17">
        <f t="shared" si="171"/>
        <v>-2.3909145248056651E-3</v>
      </c>
      <c r="N1173" s="17">
        <f t="shared" si="172"/>
        <v>-4.4266839268879421E-3</v>
      </c>
      <c r="O1173" s="6"/>
      <c r="P1173" s="6">
        <v>10.220000000000001</v>
      </c>
      <c r="Q1173" s="6">
        <v>10.09</v>
      </c>
      <c r="R1173" s="6">
        <v>4362.55</v>
      </c>
      <c r="S1173" s="6">
        <v>5112.42</v>
      </c>
      <c r="T1173" s="19">
        <f t="shared" si="173"/>
        <v>9.9206349206348854E-4</v>
      </c>
      <c r="U1173" s="19">
        <f t="shared" si="174"/>
        <v>-2.0359760680090933E-3</v>
      </c>
    </row>
    <row r="1174" spans="1:21">
      <c r="A1174" s="4">
        <v>42430</v>
      </c>
      <c r="B1174" s="5">
        <v>13.38</v>
      </c>
      <c r="C1174" s="5">
        <v>13.07</v>
      </c>
      <c r="D1174" s="5">
        <v>7309.69</v>
      </c>
      <c r="E1174" s="5">
        <v>8317.57</v>
      </c>
      <c r="F1174" s="10">
        <f t="shared" si="169"/>
        <v>2.7515723270440162E-2</v>
      </c>
      <c r="G1174" s="10">
        <f t="shared" si="170"/>
        <v>3.3107606241196574E-2</v>
      </c>
      <c r="H1174" s="6"/>
      <c r="I1174" s="5">
        <v>17.47</v>
      </c>
      <c r="J1174" s="5">
        <v>17.260000000000002</v>
      </c>
      <c r="K1174" s="5">
        <v>7309.69</v>
      </c>
      <c r="L1174" s="5">
        <v>8317.57</v>
      </c>
      <c r="M1174" s="17">
        <f t="shared" si="171"/>
        <v>3.4152186938286366E-2</v>
      </c>
      <c r="N1174" s="17">
        <f t="shared" si="172"/>
        <v>3.3107481654851112E-2</v>
      </c>
      <c r="O1174" s="6"/>
      <c r="P1174" s="6">
        <v>10.56</v>
      </c>
      <c r="Q1174" s="6">
        <v>10.42</v>
      </c>
      <c r="R1174" s="6">
        <v>4520.25</v>
      </c>
      <c r="S1174" s="6">
        <v>5297.23</v>
      </c>
      <c r="T1174" s="19">
        <f t="shared" si="173"/>
        <v>3.2705649157581673E-2</v>
      </c>
      <c r="U1174" s="19">
        <f t="shared" si="174"/>
        <v>3.6149220916904312E-2</v>
      </c>
    </row>
    <row r="1175" spans="1:21">
      <c r="A1175" s="4">
        <v>42431</v>
      </c>
      <c r="B1175" s="5">
        <v>13.6</v>
      </c>
      <c r="C1175" s="5">
        <v>13.28</v>
      </c>
      <c r="D1175" s="5">
        <v>7453.51</v>
      </c>
      <c r="E1175" s="5">
        <v>8481.2099999999991</v>
      </c>
      <c r="F1175" s="10">
        <f t="shared" si="169"/>
        <v>1.6067329762815552E-2</v>
      </c>
      <c r="G1175" s="10">
        <f t="shared" si="170"/>
        <v>1.9674015367469044E-2</v>
      </c>
      <c r="H1175" s="6"/>
      <c r="I1175" s="5">
        <v>17.760000000000002</v>
      </c>
      <c r="J1175" s="5">
        <v>17.55</v>
      </c>
      <c r="K1175" s="5">
        <v>7453.51</v>
      </c>
      <c r="L1175" s="5">
        <v>8481.2099999999991</v>
      </c>
      <c r="M1175" s="17">
        <f t="shared" si="171"/>
        <v>1.6801853997682414E-2</v>
      </c>
      <c r="N1175" s="17">
        <f t="shared" si="172"/>
        <v>1.9675252986104841E-2</v>
      </c>
      <c r="O1175" s="6"/>
      <c r="P1175" s="6">
        <v>10.79</v>
      </c>
      <c r="Q1175" s="6">
        <v>10.65</v>
      </c>
      <c r="R1175" s="6">
        <v>4628.3999999999996</v>
      </c>
      <c r="S1175" s="6">
        <v>5423.96</v>
      </c>
      <c r="T1175" s="19">
        <f t="shared" si="173"/>
        <v>2.2072936660268772E-2</v>
      </c>
      <c r="U1175" s="19">
        <f t="shared" si="174"/>
        <v>2.3923824338380806E-2</v>
      </c>
    </row>
    <row r="1176" spans="1:21">
      <c r="A1176" s="4">
        <v>42432</v>
      </c>
      <c r="B1176" s="5">
        <v>13.8</v>
      </c>
      <c r="C1176" s="5">
        <v>13.48</v>
      </c>
      <c r="D1176" s="5">
        <v>7555.93</v>
      </c>
      <c r="E1176" s="5">
        <v>8598</v>
      </c>
      <c r="F1176" s="10">
        <f t="shared" si="169"/>
        <v>1.5060240963855609E-2</v>
      </c>
      <c r="G1176" s="10">
        <f t="shared" si="170"/>
        <v>1.377044077437084E-2</v>
      </c>
      <c r="H1176" s="6"/>
      <c r="I1176" s="5">
        <v>18</v>
      </c>
      <c r="J1176" s="5">
        <v>17.78</v>
      </c>
      <c r="K1176" s="5">
        <v>7555.93</v>
      </c>
      <c r="L1176" s="5">
        <v>8598</v>
      </c>
      <c r="M1176" s="17">
        <f t="shared" si="171"/>
        <v>1.3105413105413133E-2</v>
      </c>
      <c r="N1176" s="17">
        <f t="shared" si="172"/>
        <v>1.3741176975679892E-2</v>
      </c>
      <c r="O1176" s="6"/>
      <c r="P1176" s="6">
        <v>10.87</v>
      </c>
      <c r="Q1176" s="6">
        <v>10.73</v>
      </c>
      <c r="R1176" s="6">
        <v>4715.5</v>
      </c>
      <c r="S1176" s="6">
        <v>5526.04</v>
      </c>
      <c r="T1176" s="19">
        <f t="shared" si="173"/>
        <v>7.5117370892019419E-3</v>
      </c>
      <c r="U1176" s="19">
        <f t="shared" si="174"/>
        <v>1.8820197789069182E-2</v>
      </c>
    </row>
    <row r="1177" spans="1:21">
      <c r="A1177" s="4">
        <v>42433</v>
      </c>
      <c r="B1177" s="5">
        <v>13.84</v>
      </c>
      <c r="C1177" s="5">
        <v>13.52</v>
      </c>
      <c r="D1177" s="5">
        <v>7581.57</v>
      </c>
      <c r="E1177" s="5">
        <v>8627.18</v>
      </c>
      <c r="F1177" s="10">
        <f t="shared" si="169"/>
        <v>2.9673590504450953E-3</v>
      </c>
      <c r="G1177" s="10">
        <f t="shared" si="170"/>
        <v>3.3938125145382969E-3</v>
      </c>
      <c r="H1177" s="6"/>
      <c r="I1177" s="5">
        <v>18.03</v>
      </c>
      <c r="J1177" s="5">
        <v>17.809999999999999</v>
      </c>
      <c r="K1177" s="5">
        <v>7581.57</v>
      </c>
      <c r="L1177" s="5">
        <v>8627.18</v>
      </c>
      <c r="M1177" s="17">
        <f t="shared" si="171"/>
        <v>1.6872890888637304E-3</v>
      </c>
      <c r="N1177" s="17">
        <f t="shared" si="172"/>
        <v>3.3933612407737179E-3</v>
      </c>
      <c r="O1177" s="6"/>
      <c r="P1177" s="6">
        <v>10.93</v>
      </c>
      <c r="Q1177" s="6">
        <v>10.78</v>
      </c>
      <c r="R1177" s="6">
        <v>4760.55</v>
      </c>
      <c r="S1177" s="6">
        <v>5578.87</v>
      </c>
      <c r="T1177" s="19">
        <f t="shared" si="173"/>
        <v>4.6598322460389419E-3</v>
      </c>
      <c r="U1177" s="19">
        <f t="shared" si="174"/>
        <v>9.5601913847891407E-3</v>
      </c>
    </row>
    <row r="1178" spans="1:21">
      <c r="A1178" s="4">
        <v>42437</v>
      </c>
      <c r="B1178" s="5">
        <v>13.87</v>
      </c>
      <c r="C1178" s="5">
        <v>13.55</v>
      </c>
      <c r="D1178" s="5">
        <v>7582.78</v>
      </c>
      <c r="E1178" s="5">
        <v>8628.56</v>
      </c>
      <c r="F1178" s="10">
        <f t="shared" si="169"/>
        <v>2.2189349112426981E-3</v>
      </c>
      <c r="G1178" s="10">
        <f t="shared" si="170"/>
        <v>1.5995956963910096E-4</v>
      </c>
      <c r="H1178" s="6"/>
      <c r="I1178" s="5">
        <v>17.96</v>
      </c>
      <c r="J1178" s="5">
        <v>17.739999999999998</v>
      </c>
      <c r="K1178" s="5">
        <v>7582.78</v>
      </c>
      <c r="L1178" s="5">
        <v>8628.56</v>
      </c>
      <c r="M1178" s="17">
        <f t="shared" si="171"/>
        <v>-3.9303761931499537E-3</v>
      </c>
      <c r="N1178" s="17">
        <f t="shared" si="172"/>
        <v>1.5959755037542322E-4</v>
      </c>
      <c r="O1178" s="6"/>
      <c r="P1178" s="6">
        <v>10.9</v>
      </c>
      <c r="Q1178" s="6">
        <v>10.75</v>
      </c>
      <c r="R1178" s="6">
        <v>4793.25</v>
      </c>
      <c r="S1178" s="6">
        <v>5617.14</v>
      </c>
      <c r="T1178" s="19">
        <f t="shared" si="173"/>
        <v>-2.7829313543599188E-3</v>
      </c>
      <c r="U1178" s="19">
        <f t="shared" si="174"/>
        <v>6.8598121124887612E-3</v>
      </c>
    </row>
    <row r="1179" spans="1:21">
      <c r="A1179" s="4">
        <v>42438</v>
      </c>
      <c r="B1179" s="5">
        <v>13.92</v>
      </c>
      <c r="C1179" s="5">
        <v>13.59</v>
      </c>
      <c r="D1179" s="5">
        <v>7629.57</v>
      </c>
      <c r="E1179" s="5">
        <v>8681.7999999999993</v>
      </c>
      <c r="F1179" s="10">
        <f t="shared" si="169"/>
        <v>2.952029520295163E-3</v>
      </c>
      <c r="G1179" s="10">
        <f t="shared" si="170"/>
        <v>6.1702068479561056E-3</v>
      </c>
      <c r="H1179" s="6"/>
      <c r="I1179" s="5">
        <v>18.02</v>
      </c>
      <c r="J1179" s="5">
        <v>17.8</v>
      </c>
      <c r="K1179" s="5">
        <v>7629.57</v>
      </c>
      <c r="L1179" s="5">
        <v>8681.7999999999993</v>
      </c>
      <c r="M1179" s="17">
        <f t="shared" si="171"/>
        <v>3.3821871476888976E-3</v>
      </c>
      <c r="N1179" s="17">
        <f t="shared" si="172"/>
        <v>6.1705601375747765E-3</v>
      </c>
      <c r="O1179" s="6"/>
      <c r="P1179" s="6">
        <v>10.94</v>
      </c>
      <c r="Q1179" s="6">
        <v>10.79</v>
      </c>
      <c r="R1179" s="6">
        <v>4812.8999999999996</v>
      </c>
      <c r="S1179" s="6">
        <v>5640.2</v>
      </c>
      <c r="T1179" s="19">
        <f t="shared" si="173"/>
        <v>3.7209302325580396E-3</v>
      </c>
      <c r="U1179" s="19">
        <f t="shared" si="174"/>
        <v>4.1052920169337703E-3</v>
      </c>
    </row>
    <row r="1180" spans="1:21">
      <c r="A1180" s="4">
        <v>42439</v>
      </c>
      <c r="B1180" s="5">
        <v>13.88</v>
      </c>
      <c r="C1180" s="5">
        <v>13.55</v>
      </c>
      <c r="D1180" s="5">
        <v>7582.6</v>
      </c>
      <c r="E1180" s="5">
        <v>8628.35</v>
      </c>
      <c r="F1180" s="10">
        <f t="shared" si="169"/>
        <v>-2.9433406916850036E-3</v>
      </c>
      <c r="G1180" s="10">
        <f t="shared" si="170"/>
        <v>-6.1565573959315723E-3</v>
      </c>
      <c r="H1180" s="6"/>
      <c r="I1180" s="5">
        <v>17.989999999999998</v>
      </c>
      <c r="J1180" s="5">
        <v>17.77</v>
      </c>
      <c r="K1180" s="5">
        <v>7582.6</v>
      </c>
      <c r="L1180" s="5">
        <v>8628.35</v>
      </c>
      <c r="M1180" s="17">
        <f t="shared" si="171"/>
        <v>-1.6853932584269815E-3</v>
      </c>
      <c r="N1180" s="17">
        <f t="shared" si="172"/>
        <v>-6.1563102507742329E-3</v>
      </c>
      <c r="O1180" s="6"/>
      <c r="P1180" s="6">
        <v>10.94</v>
      </c>
      <c r="Q1180" s="6">
        <v>10.79</v>
      </c>
      <c r="R1180" s="6">
        <v>4791.2</v>
      </c>
      <c r="S1180" s="6">
        <v>5614.76</v>
      </c>
      <c r="T1180" s="19">
        <f t="shared" si="173"/>
        <v>0</v>
      </c>
      <c r="U1180" s="19">
        <f t="shared" si="174"/>
        <v>-4.5104783518313818E-3</v>
      </c>
    </row>
    <row r="1181" spans="1:21">
      <c r="A1181" s="4">
        <v>42440</v>
      </c>
      <c r="B1181" s="5">
        <v>13.93</v>
      </c>
      <c r="C1181" s="5">
        <v>13.6</v>
      </c>
      <c r="D1181" s="5">
        <v>7604.43</v>
      </c>
      <c r="E1181" s="5">
        <v>8653.2000000000007</v>
      </c>
      <c r="F1181" s="10">
        <f t="shared" si="169"/>
        <v>3.6900369003689537E-3</v>
      </c>
      <c r="G1181" s="10">
        <f t="shared" si="170"/>
        <v>2.8800407957489949E-3</v>
      </c>
      <c r="H1181" s="6"/>
      <c r="I1181" s="5">
        <v>17.989999999999998</v>
      </c>
      <c r="J1181" s="5">
        <v>17.77</v>
      </c>
      <c r="K1181" s="5">
        <v>7604.43</v>
      </c>
      <c r="L1181" s="5">
        <v>8653.2000000000007</v>
      </c>
      <c r="M1181" s="17">
        <f t="shared" si="171"/>
        <v>0</v>
      </c>
      <c r="N1181" s="17">
        <f t="shared" si="172"/>
        <v>2.8789597235776565E-3</v>
      </c>
      <c r="O1181" s="6"/>
      <c r="P1181" s="6">
        <v>10.92</v>
      </c>
      <c r="Q1181" s="6">
        <v>10.78</v>
      </c>
      <c r="R1181" s="6">
        <v>4766.3500000000004</v>
      </c>
      <c r="S1181" s="6">
        <v>5585.64</v>
      </c>
      <c r="T1181" s="19">
        <f t="shared" si="173"/>
        <v>-9.26784059314123E-4</v>
      </c>
      <c r="U1181" s="19">
        <f t="shared" si="174"/>
        <v>-5.1863303150980755E-3</v>
      </c>
    </row>
    <row r="1182" spans="1:21">
      <c r="A1182" s="4">
        <v>42443</v>
      </c>
      <c r="B1182" s="5">
        <v>13.95</v>
      </c>
      <c r="C1182" s="5">
        <v>13.62</v>
      </c>
      <c r="D1182" s="5">
        <v>7630.28</v>
      </c>
      <c r="E1182" s="5">
        <v>8692.0300000000007</v>
      </c>
      <c r="F1182" s="10">
        <f t="shared" si="169"/>
        <v>1.4705882352941124E-3</v>
      </c>
      <c r="G1182" s="10">
        <f t="shared" si="170"/>
        <v>4.4873572782322402E-3</v>
      </c>
      <c r="H1182" s="6"/>
      <c r="I1182" s="5">
        <v>18</v>
      </c>
      <c r="J1182" s="5">
        <v>17.78</v>
      </c>
      <c r="K1182" s="5">
        <v>7630.28</v>
      </c>
      <c r="L1182" s="5">
        <v>8692.0300000000007</v>
      </c>
      <c r="M1182" s="17">
        <f t="shared" si="171"/>
        <v>5.6274620146323784E-4</v>
      </c>
      <c r="N1182" s="17">
        <f t="shared" si="172"/>
        <v>3.3993343353806438E-3</v>
      </c>
      <c r="O1182" s="6"/>
      <c r="P1182" s="6">
        <v>10.95</v>
      </c>
      <c r="Q1182" s="6">
        <v>10.8</v>
      </c>
      <c r="R1182" s="6">
        <v>4786.7</v>
      </c>
      <c r="S1182" s="6">
        <v>5609.94</v>
      </c>
      <c r="T1182" s="19">
        <f t="shared" si="173"/>
        <v>1.8552875695734272E-3</v>
      </c>
      <c r="U1182" s="19">
        <f t="shared" si="174"/>
        <v>4.3504414892472365E-3</v>
      </c>
    </row>
    <row r="1183" spans="1:21">
      <c r="A1183" s="4">
        <v>42444</v>
      </c>
      <c r="B1183" s="5">
        <v>13.81</v>
      </c>
      <c r="C1183" s="5">
        <v>13.48</v>
      </c>
      <c r="D1183" s="5">
        <v>7561.14</v>
      </c>
      <c r="E1183" s="5">
        <v>8613.27</v>
      </c>
      <c r="F1183" s="10">
        <f t="shared" si="169"/>
        <v>-1.0279001468428639E-2</v>
      </c>
      <c r="G1183" s="10">
        <f t="shared" si="170"/>
        <v>-9.0611744322097731E-3</v>
      </c>
      <c r="H1183" s="6"/>
      <c r="I1183" s="5">
        <v>17.86</v>
      </c>
      <c r="J1183" s="5">
        <v>17.64</v>
      </c>
      <c r="K1183" s="5">
        <v>7561.14</v>
      </c>
      <c r="L1183" s="5">
        <v>8613.27</v>
      </c>
      <c r="M1183" s="17">
        <f t="shared" si="171"/>
        <v>-7.8740157480314821E-3</v>
      </c>
      <c r="N1183" s="17">
        <f t="shared" si="172"/>
        <v>-9.0612664279684507E-3</v>
      </c>
      <c r="O1183" s="6"/>
      <c r="P1183" s="6">
        <v>10.87</v>
      </c>
      <c r="Q1183" s="6">
        <v>10.73</v>
      </c>
      <c r="R1183" s="6">
        <v>4784.1499999999996</v>
      </c>
      <c r="S1183" s="6">
        <v>5606.95</v>
      </c>
      <c r="T1183" s="19">
        <f t="shared" si="173"/>
        <v>-6.4814814814815325E-3</v>
      </c>
      <c r="U1183" s="19">
        <f t="shared" si="174"/>
        <v>-5.329825274422717E-4</v>
      </c>
    </row>
    <row r="1184" spans="1:21">
      <c r="A1184" s="4">
        <v>42445</v>
      </c>
      <c r="B1184" s="5">
        <v>13.85</v>
      </c>
      <c r="C1184" s="5">
        <v>13.53</v>
      </c>
      <c r="D1184" s="5">
        <v>7585.29</v>
      </c>
      <c r="E1184" s="5">
        <v>8643</v>
      </c>
      <c r="F1184" s="10">
        <f t="shared" si="169"/>
        <v>3.7091988130562026E-3</v>
      </c>
      <c r="G1184" s="10">
        <f t="shared" si="170"/>
        <v>3.4516507667818885E-3</v>
      </c>
      <c r="H1184" s="6"/>
      <c r="I1184" s="5">
        <v>17.89</v>
      </c>
      <c r="J1184" s="5">
        <v>17.66</v>
      </c>
      <c r="K1184" s="5">
        <v>7585.29</v>
      </c>
      <c r="L1184" s="5">
        <v>8643</v>
      </c>
      <c r="M1184" s="17">
        <f t="shared" si="171"/>
        <v>1.1337868480725266E-3</v>
      </c>
      <c r="N1184" s="17">
        <f t="shared" si="172"/>
        <v>3.1939628151309574E-3</v>
      </c>
      <c r="O1184" s="6"/>
      <c r="P1184" s="6">
        <v>10.87</v>
      </c>
      <c r="Q1184" s="6">
        <v>10.72</v>
      </c>
      <c r="R1184" s="6">
        <v>4789.05</v>
      </c>
      <c r="S1184" s="6">
        <v>5613.85</v>
      </c>
      <c r="T1184" s="19">
        <f t="shared" si="173"/>
        <v>-9.3196644920778837E-4</v>
      </c>
      <c r="U1184" s="19">
        <f t="shared" si="174"/>
        <v>1.2306155753127879E-3</v>
      </c>
    </row>
    <row r="1185" spans="1:21">
      <c r="A1185" s="4">
        <v>42446</v>
      </c>
      <c r="B1185" s="5">
        <v>13.86</v>
      </c>
      <c r="C1185" s="5">
        <v>13.53</v>
      </c>
      <c r="D1185" s="5">
        <v>7600.28</v>
      </c>
      <c r="E1185" s="5">
        <v>8665.83</v>
      </c>
      <c r="F1185" s="10">
        <f t="shared" si="169"/>
        <v>0</v>
      </c>
      <c r="G1185" s="10">
        <f t="shared" si="170"/>
        <v>2.6414439430753056E-3</v>
      </c>
      <c r="H1185" s="6"/>
      <c r="I1185" s="5">
        <v>17.89</v>
      </c>
      <c r="J1185" s="5">
        <v>17.670000000000002</v>
      </c>
      <c r="K1185" s="5">
        <v>7600.28</v>
      </c>
      <c r="L1185" s="5">
        <v>8665.83</v>
      </c>
      <c r="M1185" s="17">
        <f t="shared" si="171"/>
        <v>5.662514156286047E-4</v>
      </c>
      <c r="N1185" s="17">
        <f t="shared" si="172"/>
        <v>1.9761933953743593E-3</v>
      </c>
      <c r="O1185" s="6"/>
      <c r="P1185" s="6">
        <v>10.93</v>
      </c>
      <c r="Q1185" s="6">
        <v>10.78</v>
      </c>
      <c r="R1185" s="6">
        <v>4787.7</v>
      </c>
      <c r="S1185" s="6">
        <v>5615.93</v>
      </c>
      <c r="T1185" s="19">
        <f t="shared" si="173"/>
        <v>5.5970149253730117E-3</v>
      </c>
      <c r="U1185" s="19">
        <f t="shared" si="174"/>
        <v>3.7051221532458101E-4</v>
      </c>
    </row>
    <row r="1186" spans="1:21">
      <c r="A1186" s="4">
        <v>42447</v>
      </c>
      <c r="B1186" s="5">
        <v>14.01</v>
      </c>
      <c r="C1186" s="5">
        <v>13.67</v>
      </c>
      <c r="D1186" s="5">
        <v>7686.29</v>
      </c>
      <c r="E1186" s="5">
        <v>8764.7900000000009</v>
      </c>
      <c r="F1186" s="10">
        <f t="shared" si="169"/>
        <v>1.0347376201034875E-2</v>
      </c>
      <c r="G1186" s="10">
        <f t="shared" si="170"/>
        <v>1.1419563965598289E-2</v>
      </c>
      <c r="H1186" s="6"/>
      <c r="I1186" s="5">
        <v>18.13</v>
      </c>
      <c r="J1186" s="5">
        <v>17.899999999999999</v>
      </c>
      <c r="K1186" s="5">
        <v>7686.29</v>
      </c>
      <c r="L1186" s="5">
        <v>8764.7900000000009</v>
      </c>
      <c r="M1186" s="17">
        <f t="shared" si="171"/>
        <v>1.3016411997736066E-2</v>
      </c>
      <c r="N1186" s="17">
        <f t="shared" si="172"/>
        <v>1.1316688332535074E-2</v>
      </c>
      <c r="O1186" s="6"/>
      <c r="P1186" s="6">
        <v>11.06</v>
      </c>
      <c r="Q1186" s="6">
        <v>10.9</v>
      </c>
      <c r="R1186" s="6">
        <v>4817.6000000000004</v>
      </c>
      <c r="S1186" s="6">
        <v>5651</v>
      </c>
      <c r="T1186" s="19">
        <f t="shared" si="173"/>
        <v>1.1131725417439897E-2</v>
      </c>
      <c r="U1186" s="19">
        <f t="shared" si="174"/>
        <v>6.2447359564665739E-3</v>
      </c>
    </row>
    <row r="1187" spans="1:21">
      <c r="A1187" s="4">
        <v>42450</v>
      </c>
      <c r="B1187" s="5">
        <v>14.17</v>
      </c>
      <c r="C1187" s="5">
        <v>13.84</v>
      </c>
      <c r="D1187" s="5">
        <v>7790.19</v>
      </c>
      <c r="E1187" s="5">
        <v>8884.6</v>
      </c>
      <c r="F1187" s="10">
        <f t="shared" si="169"/>
        <v>1.2435991221653175E-2</v>
      </c>
      <c r="G1187" s="10">
        <f t="shared" si="170"/>
        <v>1.3669466125257879E-2</v>
      </c>
      <c r="H1187" s="6"/>
      <c r="I1187" s="5">
        <v>18.39</v>
      </c>
      <c r="J1187" s="5">
        <v>18.16</v>
      </c>
      <c r="K1187" s="5">
        <v>7790.19</v>
      </c>
      <c r="L1187" s="5">
        <v>8884.6</v>
      </c>
      <c r="M1187" s="17">
        <f t="shared" si="171"/>
        <v>1.4525139664804509E-2</v>
      </c>
      <c r="N1187" s="17">
        <f t="shared" si="172"/>
        <v>1.3517574798765031E-2</v>
      </c>
      <c r="O1187" s="6"/>
      <c r="P1187" s="6">
        <v>11.17</v>
      </c>
      <c r="Q1187" s="6">
        <v>11.02</v>
      </c>
      <c r="R1187" s="6">
        <v>4878.1000000000004</v>
      </c>
      <c r="S1187" s="6">
        <v>5721.97</v>
      </c>
      <c r="T1187" s="19">
        <f t="shared" si="173"/>
        <v>1.1009174311926495E-2</v>
      </c>
      <c r="U1187" s="19">
        <f t="shared" si="174"/>
        <v>1.2558839143514522E-2</v>
      </c>
    </row>
    <row r="1188" spans="1:21">
      <c r="A1188" s="4">
        <v>42451</v>
      </c>
      <c r="B1188" s="5">
        <v>14.23</v>
      </c>
      <c r="C1188" s="5">
        <v>13.89</v>
      </c>
      <c r="D1188" s="5">
        <v>7807.12</v>
      </c>
      <c r="E1188" s="5">
        <v>8905.07</v>
      </c>
      <c r="F1188" s="10">
        <f t="shared" si="169"/>
        <v>3.6127167630057855E-3</v>
      </c>
      <c r="G1188" s="10">
        <f t="shared" si="170"/>
        <v>2.3039866735699022E-3</v>
      </c>
      <c r="H1188" s="6"/>
      <c r="I1188" s="5">
        <v>18.54</v>
      </c>
      <c r="J1188" s="5">
        <v>18.309999999999999</v>
      </c>
      <c r="K1188" s="5">
        <v>7807.12</v>
      </c>
      <c r="L1188" s="5">
        <v>8905.07</v>
      </c>
      <c r="M1188" s="17">
        <f t="shared" si="171"/>
        <v>8.2599118942729977E-3</v>
      </c>
      <c r="N1188" s="17">
        <f t="shared" si="172"/>
        <v>2.1732460954098087E-3</v>
      </c>
      <c r="O1188" s="6"/>
      <c r="P1188" s="6">
        <v>11.27</v>
      </c>
      <c r="Q1188" s="6">
        <v>11.11</v>
      </c>
      <c r="R1188" s="6">
        <v>4891.8500000000004</v>
      </c>
      <c r="S1188" s="6">
        <v>5740.51</v>
      </c>
      <c r="T1188" s="19">
        <f t="shared" si="173"/>
        <v>8.1669691470054318E-3</v>
      </c>
      <c r="U1188" s="19">
        <f t="shared" si="174"/>
        <v>3.2401428179456015E-3</v>
      </c>
    </row>
    <row r="1189" spans="1:21">
      <c r="A1189" s="4">
        <v>42452</v>
      </c>
      <c r="B1189" s="5">
        <v>14.28</v>
      </c>
      <c r="C1189" s="5">
        <v>13.94</v>
      </c>
      <c r="D1189" s="5">
        <v>7807.85</v>
      </c>
      <c r="E1189" s="5">
        <v>8905.9</v>
      </c>
      <c r="F1189" s="10">
        <f t="shared" si="169"/>
        <v>3.5997120230379931E-3</v>
      </c>
      <c r="G1189" s="10">
        <f t="shared" si="170"/>
        <v>9.3205331344936582E-5</v>
      </c>
      <c r="H1189" s="6"/>
      <c r="I1189" s="5">
        <v>18.59</v>
      </c>
      <c r="J1189" s="5">
        <v>18.350000000000001</v>
      </c>
      <c r="K1189" s="5">
        <v>7807.85</v>
      </c>
      <c r="L1189" s="5">
        <v>8905.9</v>
      </c>
      <c r="M1189" s="17">
        <f t="shared" si="171"/>
        <v>2.1845985800110768E-3</v>
      </c>
      <c r="N1189" s="17">
        <f t="shared" si="172"/>
        <v>9.3504390863863307E-5</v>
      </c>
      <c r="O1189" s="6"/>
      <c r="P1189" s="6">
        <v>11.34</v>
      </c>
      <c r="Q1189" s="6">
        <v>11.18</v>
      </c>
      <c r="R1189" s="6">
        <v>4874.05</v>
      </c>
      <c r="S1189" s="6">
        <v>5719.66</v>
      </c>
      <c r="T1189" s="19">
        <f t="shared" si="173"/>
        <v>6.3006300630064072E-3</v>
      </c>
      <c r="U1189" s="19">
        <f t="shared" si="174"/>
        <v>-3.6320814701132909E-3</v>
      </c>
    </row>
    <row r="1190" spans="1:21">
      <c r="A1190" s="4">
        <v>42457</v>
      </c>
      <c r="B1190" s="5">
        <v>14.11</v>
      </c>
      <c r="C1190" s="5">
        <v>13.77</v>
      </c>
      <c r="D1190" s="5">
        <v>7702.24</v>
      </c>
      <c r="E1190" s="5">
        <v>8785.69</v>
      </c>
      <c r="F1190" s="10">
        <f t="shared" si="169"/>
        <v>-1.2195121951219523E-2</v>
      </c>
      <c r="G1190" s="10">
        <f t="shared" si="170"/>
        <v>-1.3497793597502694E-2</v>
      </c>
      <c r="H1190" s="6"/>
      <c r="I1190" s="5">
        <v>18.399999999999999</v>
      </c>
      <c r="J1190" s="5">
        <v>18.16</v>
      </c>
      <c r="K1190" s="5">
        <v>7702.24</v>
      </c>
      <c r="L1190" s="5">
        <v>8785.69</v>
      </c>
      <c r="M1190" s="17">
        <f t="shared" si="171"/>
        <v>-1.0354223433242549E-2</v>
      </c>
      <c r="N1190" s="17">
        <f t="shared" si="172"/>
        <v>-1.3526130753024224E-2</v>
      </c>
      <c r="O1190" s="6"/>
      <c r="P1190" s="6">
        <v>11.19</v>
      </c>
      <c r="Q1190" s="6">
        <v>11.04</v>
      </c>
      <c r="R1190" s="6">
        <v>4777.8</v>
      </c>
      <c r="S1190" s="6">
        <v>5606.7</v>
      </c>
      <c r="T1190" s="19">
        <f t="shared" si="173"/>
        <v>-1.2522361359570744E-2</v>
      </c>
      <c r="U1190" s="19">
        <f t="shared" si="174"/>
        <v>-1.9749425665161913E-2</v>
      </c>
    </row>
    <row r="1191" spans="1:21">
      <c r="A1191" s="4">
        <v>42458</v>
      </c>
      <c r="B1191" s="5">
        <v>14.14</v>
      </c>
      <c r="C1191" s="5">
        <v>13.8</v>
      </c>
      <c r="D1191" s="5">
        <v>7687.14</v>
      </c>
      <c r="E1191" s="5">
        <v>8768.4599999999991</v>
      </c>
      <c r="F1191" s="10">
        <f t="shared" si="169"/>
        <v>2.1786492374729072E-3</v>
      </c>
      <c r="G1191" s="10">
        <f t="shared" si="170"/>
        <v>-1.9611436324297182E-3</v>
      </c>
      <c r="H1191" s="6"/>
      <c r="I1191" s="5">
        <v>18.38</v>
      </c>
      <c r="J1191" s="5">
        <v>18.14</v>
      </c>
      <c r="K1191" s="5">
        <v>7687.14</v>
      </c>
      <c r="L1191" s="5">
        <v>8768.4599999999991</v>
      </c>
      <c r="M1191" s="17">
        <f t="shared" si="171"/>
        <v>-1.1013215859030367E-3</v>
      </c>
      <c r="N1191" s="17">
        <f t="shared" si="172"/>
        <v>-1.9604686428882356E-3</v>
      </c>
      <c r="O1191" s="6"/>
      <c r="P1191" s="6">
        <v>11.16</v>
      </c>
      <c r="Q1191" s="6">
        <v>11</v>
      </c>
      <c r="R1191" s="6">
        <v>4771.25</v>
      </c>
      <c r="S1191" s="6">
        <v>5599.01</v>
      </c>
      <c r="T1191" s="19">
        <f t="shared" si="173"/>
        <v>-3.6231884057970065E-3</v>
      </c>
      <c r="U1191" s="19">
        <f t="shared" si="174"/>
        <v>-1.3715732962348293E-3</v>
      </c>
    </row>
    <row r="1192" spans="1:21">
      <c r="A1192" s="4">
        <v>42459</v>
      </c>
      <c r="B1192" s="5">
        <v>14.38</v>
      </c>
      <c r="C1192" s="5">
        <v>14.04</v>
      </c>
      <c r="D1192" s="5">
        <v>7823.12</v>
      </c>
      <c r="E1192" s="5">
        <v>8925.18</v>
      </c>
      <c r="F1192" s="10">
        <f t="shared" si="169"/>
        <v>1.7391304347825987E-2</v>
      </c>
      <c r="G1192" s="10">
        <f t="shared" si="170"/>
        <v>1.78731499031759E-2</v>
      </c>
      <c r="H1192" s="6"/>
      <c r="I1192" s="5">
        <v>18.63</v>
      </c>
      <c r="J1192" s="5">
        <v>18.39</v>
      </c>
      <c r="K1192" s="5">
        <v>7823.12</v>
      </c>
      <c r="L1192" s="5">
        <v>8925.18</v>
      </c>
      <c r="M1192" s="17">
        <f t="shared" si="171"/>
        <v>1.3781697905181911E-2</v>
      </c>
      <c r="N1192" s="17">
        <f t="shared" si="172"/>
        <v>1.7689283660763166E-2</v>
      </c>
      <c r="O1192" s="6"/>
      <c r="P1192" s="6">
        <v>11.31</v>
      </c>
      <c r="Q1192" s="6">
        <v>11.15</v>
      </c>
      <c r="R1192" s="6">
        <v>4856.3999999999996</v>
      </c>
      <c r="S1192" s="6">
        <v>5698.91</v>
      </c>
      <c r="T1192" s="19">
        <f t="shared" si="173"/>
        <v>1.3636363636363669E-2</v>
      </c>
      <c r="U1192" s="19">
        <f t="shared" si="174"/>
        <v>1.784244000278612E-2</v>
      </c>
    </row>
    <row r="1193" spans="1:21">
      <c r="A1193" s="4">
        <v>42460</v>
      </c>
      <c r="B1193" s="5">
        <v>14.45</v>
      </c>
      <c r="C1193" s="5">
        <v>14.11</v>
      </c>
      <c r="D1193" s="5">
        <v>7835.45</v>
      </c>
      <c r="E1193" s="5">
        <v>8939.25</v>
      </c>
      <c r="F1193" s="10">
        <f t="shared" si="169"/>
        <v>4.9857549857550421E-3</v>
      </c>
      <c r="G1193" s="10">
        <f t="shared" si="170"/>
        <v>1.5764387945116365E-3</v>
      </c>
      <c r="H1193" s="6"/>
      <c r="I1193" s="5">
        <v>18.760000000000002</v>
      </c>
      <c r="J1193" s="5">
        <v>18.52</v>
      </c>
      <c r="K1193" s="5">
        <v>7835.45</v>
      </c>
      <c r="L1193" s="5">
        <v>8939.25</v>
      </c>
      <c r="M1193" s="17">
        <f t="shared" si="171"/>
        <v>7.0690592713431588E-3</v>
      </c>
      <c r="N1193" s="17">
        <f t="shared" si="172"/>
        <v>1.5760975160805657E-3</v>
      </c>
      <c r="O1193" s="6"/>
      <c r="P1193" s="6">
        <v>11.4</v>
      </c>
      <c r="Q1193" s="6">
        <v>11.24</v>
      </c>
      <c r="R1193" s="6">
        <v>4884.8500000000004</v>
      </c>
      <c r="S1193" s="6">
        <v>5732.33</v>
      </c>
      <c r="T1193" s="19">
        <f t="shared" si="173"/>
        <v>8.0717488789237013E-3</v>
      </c>
      <c r="U1193" s="19">
        <f t="shared" si="174"/>
        <v>5.864279309552245E-3</v>
      </c>
    </row>
    <row r="1194" spans="1:21">
      <c r="A1194" s="4">
        <v>42461</v>
      </c>
      <c r="B1194" s="5">
        <v>14.41</v>
      </c>
      <c r="C1194" s="5">
        <v>14.06</v>
      </c>
      <c r="D1194" s="5">
        <v>7818.4</v>
      </c>
      <c r="E1194" s="5">
        <v>8919.7999999999993</v>
      </c>
      <c r="F1194" s="10">
        <f t="shared" si="169"/>
        <v>-3.5435861091424048E-3</v>
      </c>
      <c r="G1194" s="10">
        <f t="shared" si="170"/>
        <v>-2.1757977458959354E-3</v>
      </c>
      <c r="H1194" s="6"/>
      <c r="I1194" s="5">
        <v>18.739999999999998</v>
      </c>
      <c r="J1194" s="5">
        <v>18.510000000000002</v>
      </c>
      <c r="K1194" s="5">
        <v>7818.4</v>
      </c>
      <c r="L1194" s="5">
        <v>8919.7999999999993</v>
      </c>
      <c r="M1194" s="17">
        <f t="shared" si="171"/>
        <v>-5.3995680345564345E-4</v>
      </c>
      <c r="N1194" s="17">
        <f t="shared" si="172"/>
        <v>-2.1760077596053584E-3</v>
      </c>
      <c r="O1194" s="6"/>
      <c r="P1194" s="6">
        <v>11.47</v>
      </c>
      <c r="Q1194" s="6">
        <v>11.31</v>
      </c>
      <c r="R1194" s="6">
        <v>4984.6000000000004</v>
      </c>
      <c r="S1194" s="6">
        <v>5849.37</v>
      </c>
      <c r="T1194" s="19">
        <f t="shared" si="173"/>
        <v>6.2277580071175009E-3</v>
      </c>
      <c r="U1194" s="19">
        <f t="shared" si="174"/>
        <v>2.0417526555519316E-2</v>
      </c>
    </row>
    <row r="1195" spans="1:21">
      <c r="A1195" s="4">
        <v>42464</v>
      </c>
      <c r="B1195" s="5">
        <v>14.5</v>
      </c>
      <c r="C1195" s="5">
        <v>14.15</v>
      </c>
      <c r="D1195" s="5">
        <v>7858.73</v>
      </c>
      <c r="E1195" s="5">
        <v>8965.81</v>
      </c>
      <c r="F1195" s="10">
        <f t="shared" si="169"/>
        <v>6.4011379800852364E-3</v>
      </c>
      <c r="G1195" s="10">
        <f t="shared" si="170"/>
        <v>5.1581874033050923E-3</v>
      </c>
      <c r="H1195" s="6"/>
      <c r="I1195" s="5">
        <v>18.82</v>
      </c>
      <c r="J1195" s="5">
        <v>18.579999999999998</v>
      </c>
      <c r="K1195" s="5">
        <v>7858.73</v>
      </c>
      <c r="L1195" s="5">
        <v>8965.81</v>
      </c>
      <c r="M1195" s="17">
        <f t="shared" si="171"/>
        <v>3.7817396002159942E-3</v>
      </c>
      <c r="N1195" s="17">
        <f t="shared" si="172"/>
        <v>5.1583444182952132E-3</v>
      </c>
      <c r="O1195" s="6"/>
      <c r="P1195" s="6">
        <v>11.53</v>
      </c>
      <c r="Q1195" s="6">
        <v>11.37</v>
      </c>
      <c r="R1195" s="6">
        <v>5018.3999999999996</v>
      </c>
      <c r="S1195" s="6">
        <v>5889.03</v>
      </c>
      <c r="T1195" s="19">
        <f t="shared" si="173"/>
        <v>5.3050397877982824E-3</v>
      </c>
      <c r="U1195" s="19">
        <f t="shared" si="174"/>
        <v>6.7802173567410584E-3</v>
      </c>
    </row>
    <row r="1196" spans="1:21">
      <c r="A1196" s="4">
        <v>42465</v>
      </c>
      <c r="B1196" s="5">
        <v>14.22</v>
      </c>
      <c r="C1196" s="5">
        <v>13.88</v>
      </c>
      <c r="D1196" s="5">
        <v>7702.69</v>
      </c>
      <c r="E1196" s="5">
        <v>8787.7900000000009</v>
      </c>
      <c r="F1196" s="10">
        <f t="shared" si="169"/>
        <v>-1.9081272084805589E-2</v>
      </c>
      <c r="G1196" s="10">
        <f t="shared" si="170"/>
        <v>-1.9855428566966982E-2</v>
      </c>
      <c r="H1196" s="6"/>
      <c r="I1196" s="5">
        <v>18.510000000000002</v>
      </c>
      <c r="J1196" s="5">
        <v>18.27</v>
      </c>
      <c r="K1196" s="5">
        <v>7702.69</v>
      </c>
      <c r="L1196" s="5">
        <v>8787.7900000000009</v>
      </c>
      <c r="M1196" s="17">
        <f t="shared" si="171"/>
        <v>-1.6684607104413329E-2</v>
      </c>
      <c r="N1196" s="17">
        <f t="shared" si="172"/>
        <v>-1.9855625527279819E-2</v>
      </c>
      <c r="O1196" s="6"/>
      <c r="P1196" s="6">
        <v>11.38</v>
      </c>
      <c r="Q1196" s="6">
        <v>11.22</v>
      </c>
      <c r="R1196" s="6">
        <v>4910.7</v>
      </c>
      <c r="S1196" s="6">
        <v>5762.63</v>
      </c>
      <c r="T1196" s="19">
        <f t="shared" si="173"/>
        <v>-1.3192612137203019E-2</v>
      </c>
      <c r="U1196" s="19">
        <f t="shared" si="174"/>
        <v>-2.1463636626065652E-2</v>
      </c>
    </row>
    <row r="1197" spans="1:21">
      <c r="A1197" s="4">
        <v>42466</v>
      </c>
      <c r="B1197" s="5">
        <v>14.26</v>
      </c>
      <c r="C1197" s="5">
        <v>13.91</v>
      </c>
      <c r="D1197" s="5">
        <v>7717.83</v>
      </c>
      <c r="E1197" s="5">
        <v>8805.17</v>
      </c>
      <c r="F1197" s="10">
        <f t="shared" si="169"/>
        <v>2.161383285302465E-3</v>
      </c>
      <c r="G1197" s="10">
        <f t="shared" si="170"/>
        <v>1.9777441199664292E-3</v>
      </c>
      <c r="H1197" s="6"/>
      <c r="I1197" s="5">
        <v>18.55</v>
      </c>
      <c r="J1197" s="5">
        <v>18.32</v>
      </c>
      <c r="K1197" s="5">
        <v>7717.83</v>
      </c>
      <c r="L1197" s="5">
        <v>8805.17</v>
      </c>
      <c r="M1197" s="17">
        <f t="shared" si="171"/>
        <v>2.7367268746578688E-3</v>
      </c>
      <c r="N1197" s="17">
        <f t="shared" si="172"/>
        <v>1.9655471010777692E-3</v>
      </c>
      <c r="O1197" s="6"/>
      <c r="P1197" s="6">
        <v>11.46</v>
      </c>
      <c r="Q1197" s="6">
        <v>11.29</v>
      </c>
      <c r="R1197" s="6">
        <v>4982.25</v>
      </c>
      <c r="S1197" s="6">
        <v>5847.51</v>
      </c>
      <c r="T1197" s="19">
        <f t="shared" si="173"/>
        <v>6.2388591800355275E-3</v>
      </c>
      <c r="U1197" s="19">
        <f t="shared" si="174"/>
        <v>1.4729385714508769E-2</v>
      </c>
    </row>
    <row r="1198" spans="1:21">
      <c r="A1198" s="4">
        <v>42467</v>
      </c>
      <c r="B1198" s="5">
        <v>14.14</v>
      </c>
      <c r="C1198" s="5">
        <v>13.8</v>
      </c>
      <c r="D1198" s="5">
        <v>7655.79</v>
      </c>
      <c r="E1198" s="5">
        <v>8734.39</v>
      </c>
      <c r="F1198" s="10">
        <f t="shared" si="169"/>
        <v>-7.9079798705966597E-3</v>
      </c>
      <c r="G1198" s="10">
        <f t="shared" si="170"/>
        <v>-8.0384592233881946E-3</v>
      </c>
      <c r="H1198" s="6"/>
      <c r="I1198" s="5">
        <v>18.41</v>
      </c>
      <c r="J1198" s="5">
        <v>18.18</v>
      </c>
      <c r="K1198" s="5">
        <v>7655.79</v>
      </c>
      <c r="L1198" s="5">
        <v>8734.39</v>
      </c>
      <c r="M1198" s="17">
        <f t="shared" si="171"/>
        <v>-7.6419213973799582E-3</v>
      </c>
      <c r="N1198" s="17">
        <f t="shared" si="172"/>
        <v>-8.0385289647478819E-3</v>
      </c>
      <c r="O1198" s="6"/>
      <c r="P1198" s="6">
        <v>11.39</v>
      </c>
      <c r="Q1198" s="6">
        <v>11.23</v>
      </c>
      <c r="R1198" s="6">
        <v>4949.05</v>
      </c>
      <c r="S1198" s="6">
        <v>5808.56</v>
      </c>
      <c r="T1198" s="19">
        <f t="shared" si="173"/>
        <v>-5.3144375553586531E-3</v>
      </c>
      <c r="U1198" s="19">
        <f t="shared" si="174"/>
        <v>-6.6609548337668301E-3</v>
      </c>
    </row>
    <row r="1199" spans="1:21">
      <c r="A1199" s="4">
        <v>42468</v>
      </c>
      <c r="B1199" s="5">
        <v>14.15</v>
      </c>
      <c r="C1199" s="5">
        <v>13.81</v>
      </c>
      <c r="D1199" s="5">
        <v>7668.1</v>
      </c>
      <c r="E1199" s="5">
        <v>8748.43</v>
      </c>
      <c r="F1199" s="10">
        <f t="shared" si="169"/>
        <v>7.246376811593791E-4</v>
      </c>
      <c r="G1199" s="10">
        <f t="shared" si="170"/>
        <v>1.6074390999258892E-3</v>
      </c>
      <c r="H1199" s="6"/>
      <c r="I1199" s="5">
        <v>18.399999999999999</v>
      </c>
      <c r="J1199" s="5">
        <v>18.16</v>
      </c>
      <c r="K1199" s="5">
        <v>7668.1</v>
      </c>
      <c r="L1199" s="5">
        <v>8748.43</v>
      </c>
      <c r="M1199" s="17">
        <f t="shared" si="171"/>
        <v>-1.1001100110010764E-3</v>
      </c>
      <c r="N1199" s="17">
        <f t="shared" si="172"/>
        <v>1.607933341954304E-3</v>
      </c>
      <c r="O1199" s="6"/>
      <c r="P1199" s="6">
        <v>11.44</v>
      </c>
      <c r="Q1199" s="6">
        <v>11.27</v>
      </c>
      <c r="R1199" s="6">
        <v>4988.3500000000004</v>
      </c>
      <c r="S1199" s="6">
        <v>5854.69</v>
      </c>
      <c r="T1199" s="19">
        <f t="shared" si="173"/>
        <v>3.5618878005341248E-3</v>
      </c>
      <c r="U1199" s="19">
        <f t="shared" si="174"/>
        <v>7.9417273816573264E-3</v>
      </c>
    </row>
    <row r="1200" spans="1:21">
      <c r="A1200" s="4">
        <v>42471</v>
      </c>
      <c r="B1200" s="5">
        <v>14.26</v>
      </c>
      <c r="C1200" s="5">
        <v>13.91</v>
      </c>
      <c r="D1200" s="5">
        <v>7776.09</v>
      </c>
      <c r="E1200" s="5">
        <v>8871.64</v>
      </c>
      <c r="F1200" s="10">
        <f t="shared" si="169"/>
        <v>7.2411296162200323E-3</v>
      </c>
      <c r="G1200" s="10">
        <f t="shared" si="170"/>
        <v>1.4083669869908055E-2</v>
      </c>
      <c r="H1200" s="6"/>
      <c r="I1200" s="5">
        <v>18.52</v>
      </c>
      <c r="J1200" s="5">
        <v>18.28</v>
      </c>
      <c r="K1200" s="5">
        <v>7776.09</v>
      </c>
      <c r="L1200" s="5">
        <v>8871.64</v>
      </c>
      <c r="M1200" s="17">
        <f t="shared" si="171"/>
        <v>6.6079295154186646E-3</v>
      </c>
      <c r="N1200" s="17">
        <f t="shared" si="172"/>
        <v>1.408301926161637E-2</v>
      </c>
      <c r="O1200" s="6"/>
      <c r="P1200" s="6">
        <v>11.52</v>
      </c>
      <c r="Q1200" s="6">
        <v>11.35</v>
      </c>
      <c r="R1200" s="6">
        <v>5027.55</v>
      </c>
      <c r="S1200" s="6">
        <v>5900.68</v>
      </c>
      <c r="T1200" s="19">
        <f t="shared" si="173"/>
        <v>7.0984915705412099E-3</v>
      </c>
      <c r="U1200" s="19">
        <f t="shared" si="174"/>
        <v>7.8552408411036723E-3</v>
      </c>
    </row>
    <row r="1201" spans="1:21">
      <c r="A1201" s="4">
        <v>42472</v>
      </c>
      <c r="B1201" s="5">
        <v>14.38</v>
      </c>
      <c r="C1201" s="5">
        <v>14.03</v>
      </c>
      <c r="D1201" s="5">
        <v>7820.16</v>
      </c>
      <c r="E1201" s="5">
        <v>8921.92</v>
      </c>
      <c r="F1201" s="10">
        <f t="shared" si="169"/>
        <v>8.6268871315600126E-3</v>
      </c>
      <c r="G1201" s="10">
        <f t="shared" si="170"/>
        <v>5.6674977794410886E-3</v>
      </c>
      <c r="H1201" s="6"/>
      <c r="I1201" s="5">
        <v>18.670000000000002</v>
      </c>
      <c r="J1201" s="5">
        <v>18.43</v>
      </c>
      <c r="K1201" s="5">
        <v>7820.16</v>
      </c>
      <c r="L1201" s="5">
        <v>8921.92</v>
      </c>
      <c r="M1201" s="17">
        <f t="shared" si="171"/>
        <v>8.2056892778992196E-3</v>
      </c>
      <c r="N1201" s="17">
        <f t="shared" si="172"/>
        <v>5.6673726770137822E-3</v>
      </c>
      <c r="O1201" s="6"/>
      <c r="P1201" s="6">
        <v>11.61</v>
      </c>
      <c r="Q1201" s="6">
        <v>11.44</v>
      </c>
      <c r="R1201" s="6">
        <v>5069.3999999999996</v>
      </c>
      <c r="S1201" s="6">
        <v>5949.82</v>
      </c>
      <c r="T1201" s="19">
        <f t="shared" si="173"/>
        <v>7.9295154185021755E-3</v>
      </c>
      <c r="U1201" s="19">
        <f t="shared" si="174"/>
        <v>8.3278537388911111E-3</v>
      </c>
    </row>
    <row r="1202" spans="1:21">
      <c r="A1202" s="4">
        <v>42473</v>
      </c>
      <c r="B1202" s="5">
        <v>14.62</v>
      </c>
      <c r="C1202" s="5">
        <v>14.26</v>
      </c>
      <c r="D1202" s="5">
        <v>7956.38</v>
      </c>
      <c r="E1202" s="5">
        <v>9077.39</v>
      </c>
      <c r="F1202" s="10">
        <f t="shared" si="169"/>
        <v>1.6393442622950838E-2</v>
      </c>
      <c r="G1202" s="10">
        <f t="shared" si="170"/>
        <v>1.7425621390911195E-2</v>
      </c>
      <c r="H1202" s="6"/>
      <c r="I1202" s="5">
        <v>18.95</v>
      </c>
      <c r="J1202" s="5">
        <v>18.7</v>
      </c>
      <c r="K1202" s="5">
        <v>7956.38</v>
      </c>
      <c r="L1202" s="5">
        <v>9077.39</v>
      </c>
      <c r="M1202" s="17">
        <f t="shared" si="171"/>
        <v>1.4650027129679888E-2</v>
      </c>
      <c r="N1202" s="17">
        <f t="shared" si="172"/>
        <v>1.7419080939520493E-2</v>
      </c>
      <c r="O1202" s="6"/>
      <c r="P1202" s="6">
        <v>11.75</v>
      </c>
      <c r="Q1202" s="6">
        <v>11.58</v>
      </c>
      <c r="R1202" s="6">
        <v>5115.2</v>
      </c>
      <c r="S1202" s="6">
        <v>6003.55</v>
      </c>
      <c r="T1202" s="19">
        <f t="shared" si="173"/>
        <v>1.2237762237762295E-2</v>
      </c>
      <c r="U1202" s="19">
        <f t="shared" si="174"/>
        <v>9.0305252932021407E-3</v>
      </c>
    </row>
    <row r="1203" spans="1:21">
      <c r="A1203" s="4">
        <v>42478</v>
      </c>
      <c r="B1203" s="5">
        <v>14.77</v>
      </c>
      <c r="C1203" s="5">
        <v>14.41</v>
      </c>
      <c r="D1203" s="5">
        <v>8019.47</v>
      </c>
      <c r="E1203" s="5">
        <v>9149.36</v>
      </c>
      <c r="F1203" s="10">
        <f t="shared" si="169"/>
        <v>1.051893408134652E-2</v>
      </c>
      <c r="G1203" s="10">
        <f t="shared" si="170"/>
        <v>7.9284904581604643E-3</v>
      </c>
      <c r="H1203" s="6"/>
      <c r="I1203" s="5">
        <v>19.21</v>
      </c>
      <c r="J1203" s="5">
        <v>18.96</v>
      </c>
      <c r="K1203" s="5">
        <v>8019.47</v>
      </c>
      <c r="L1203" s="5">
        <v>9149.36</v>
      </c>
      <c r="M1203" s="17">
        <f t="shared" si="171"/>
        <v>1.3903743315508033E-2</v>
      </c>
      <c r="N1203" s="17">
        <f t="shared" si="172"/>
        <v>7.9294855197966641E-3</v>
      </c>
      <c r="O1203" s="6"/>
      <c r="P1203" s="6">
        <v>11.93</v>
      </c>
      <c r="Q1203" s="6">
        <v>11.76</v>
      </c>
      <c r="R1203" s="6">
        <v>5177.3500000000004</v>
      </c>
      <c r="S1203" s="6">
        <v>6076.51</v>
      </c>
      <c r="T1203" s="19">
        <f t="shared" si="173"/>
        <v>1.5544041450777257E-2</v>
      </c>
      <c r="U1203" s="19">
        <f t="shared" si="174"/>
        <v>1.2152809587660629E-2</v>
      </c>
    </row>
    <row r="1204" spans="1:21">
      <c r="A1204" s="4">
        <v>42480</v>
      </c>
      <c r="B1204" s="5">
        <v>14.81</v>
      </c>
      <c r="C1204" s="5">
        <v>14.45</v>
      </c>
      <c r="D1204" s="5">
        <v>8026.22</v>
      </c>
      <c r="E1204" s="5">
        <v>9157.07</v>
      </c>
      <c r="F1204" s="10">
        <f t="shared" si="169"/>
        <v>2.7758501040944239E-3</v>
      </c>
      <c r="G1204" s="10">
        <f t="shared" si="170"/>
        <v>8.4268189250380487E-4</v>
      </c>
      <c r="H1204" s="6"/>
      <c r="I1204" s="5">
        <v>19.27</v>
      </c>
      <c r="J1204" s="5">
        <v>19.02</v>
      </c>
      <c r="K1204" s="5">
        <v>8026.22</v>
      </c>
      <c r="L1204" s="5">
        <v>9157.07</v>
      </c>
      <c r="M1204" s="17">
        <f t="shared" si="171"/>
        <v>3.1645569620253333E-3</v>
      </c>
      <c r="N1204" s="17">
        <f t="shared" si="172"/>
        <v>8.4170150895257478E-4</v>
      </c>
      <c r="O1204" s="6"/>
      <c r="P1204" s="6">
        <v>11.95</v>
      </c>
      <c r="Q1204" s="6">
        <v>11.78</v>
      </c>
      <c r="R1204" s="6">
        <v>5218.25</v>
      </c>
      <c r="S1204" s="6">
        <v>6124.5</v>
      </c>
      <c r="T1204" s="19">
        <f t="shared" si="173"/>
        <v>1.7006802721089009E-3</v>
      </c>
      <c r="U1204" s="19">
        <f t="shared" si="174"/>
        <v>7.8976254461853301E-3</v>
      </c>
    </row>
    <row r="1205" spans="1:21">
      <c r="A1205" s="4">
        <v>42481</v>
      </c>
      <c r="B1205" s="5">
        <v>14.76</v>
      </c>
      <c r="C1205" s="5">
        <v>14.39</v>
      </c>
      <c r="D1205" s="5">
        <v>8025.92</v>
      </c>
      <c r="E1205" s="5">
        <v>9156.7199999999993</v>
      </c>
      <c r="F1205" s="10">
        <f t="shared" si="169"/>
        <v>-4.1522491349480495E-3</v>
      </c>
      <c r="G1205" s="10">
        <f t="shared" si="170"/>
        <v>-3.8221832966311986E-5</v>
      </c>
      <c r="H1205" s="6"/>
      <c r="I1205" s="5">
        <v>19.23</v>
      </c>
      <c r="J1205" s="5">
        <v>18.97</v>
      </c>
      <c r="K1205" s="5">
        <v>8025.92</v>
      </c>
      <c r="L1205" s="5">
        <v>9156.7199999999993</v>
      </c>
      <c r="M1205" s="17">
        <f t="shared" si="171"/>
        <v>-2.628811777076745E-3</v>
      </c>
      <c r="N1205" s="17">
        <f t="shared" si="172"/>
        <v>-3.7377495259338644E-5</v>
      </c>
      <c r="O1205" s="6"/>
      <c r="P1205" s="6">
        <v>11.91</v>
      </c>
      <c r="Q1205" s="6">
        <v>11.73</v>
      </c>
      <c r="R1205" s="6">
        <v>5200.6499999999996</v>
      </c>
      <c r="S1205" s="6">
        <v>6103.88</v>
      </c>
      <c r="T1205" s="19">
        <f t="shared" si="173"/>
        <v>-4.2444821731747462E-3</v>
      </c>
      <c r="U1205" s="19">
        <f t="shared" si="174"/>
        <v>-3.3668054535064273E-3</v>
      </c>
    </row>
    <row r="1206" spans="1:21">
      <c r="A1206" s="4">
        <v>42482</v>
      </c>
      <c r="B1206" s="5">
        <v>14.73</v>
      </c>
      <c r="C1206" s="5">
        <v>14.37</v>
      </c>
      <c r="D1206" s="5">
        <v>8022.05</v>
      </c>
      <c r="E1206" s="5">
        <v>9152.2999999999993</v>
      </c>
      <c r="F1206" s="10">
        <f t="shared" si="169"/>
        <v>-1.389854065323215E-3</v>
      </c>
      <c r="G1206" s="10">
        <f t="shared" si="170"/>
        <v>-4.8270559763763377E-4</v>
      </c>
      <c r="H1206" s="6"/>
      <c r="I1206" s="5">
        <v>19.190000000000001</v>
      </c>
      <c r="J1206" s="5">
        <v>18.940000000000001</v>
      </c>
      <c r="K1206" s="5">
        <v>8022.05</v>
      </c>
      <c r="L1206" s="5">
        <v>9152.2999999999993</v>
      </c>
      <c r="M1206" s="17">
        <f t="shared" si="171"/>
        <v>-1.581444385872266E-3</v>
      </c>
      <c r="N1206" s="17">
        <f t="shared" si="172"/>
        <v>-4.8218771181374187E-4</v>
      </c>
      <c r="O1206" s="6"/>
      <c r="P1206" s="6">
        <v>11.92</v>
      </c>
      <c r="Q1206" s="6">
        <v>11.74</v>
      </c>
      <c r="R1206" s="6">
        <v>5212.1499999999996</v>
      </c>
      <c r="S1206" s="6">
        <v>6117.33</v>
      </c>
      <c r="T1206" s="19">
        <f t="shared" si="173"/>
        <v>8.5251491901106036E-4</v>
      </c>
      <c r="U1206" s="19">
        <f t="shared" si="174"/>
        <v>2.2035164518305894E-3</v>
      </c>
    </row>
    <row r="1207" spans="1:21">
      <c r="A1207" s="4">
        <v>42485</v>
      </c>
      <c r="B1207" s="5">
        <v>14.63</v>
      </c>
      <c r="C1207" s="5">
        <v>14.26</v>
      </c>
      <c r="D1207" s="5">
        <v>7980.17</v>
      </c>
      <c r="E1207" s="5">
        <v>9104.5300000000007</v>
      </c>
      <c r="F1207" s="10">
        <f t="shared" si="169"/>
        <v>-7.6548364648573175E-3</v>
      </c>
      <c r="G1207" s="10">
        <f t="shared" si="170"/>
        <v>-5.219453033663557E-3</v>
      </c>
      <c r="H1207" s="6"/>
      <c r="I1207" s="5">
        <v>19.07</v>
      </c>
      <c r="J1207" s="5">
        <v>18.809999999999999</v>
      </c>
      <c r="K1207" s="5">
        <v>7980.17</v>
      </c>
      <c r="L1207" s="5">
        <v>9104.5300000000007</v>
      </c>
      <c r="M1207" s="17">
        <f t="shared" si="171"/>
        <v>-6.8637803590286817E-3</v>
      </c>
      <c r="N1207" s="17">
        <f t="shared" si="172"/>
        <v>-5.2206106917808137E-3</v>
      </c>
      <c r="O1207" s="6"/>
      <c r="P1207" s="6">
        <v>11.84</v>
      </c>
      <c r="Q1207" s="6">
        <v>11.66</v>
      </c>
      <c r="R1207" s="6">
        <v>5182.8999999999996</v>
      </c>
      <c r="S1207" s="6">
        <v>6083.04</v>
      </c>
      <c r="T1207" s="19">
        <f t="shared" si="173"/>
        <v>-6.8143100511073307E-3</v>
      </c>
      <c r="U1207" s="19">
        <f t="shared" si="174"/>
        <v>-5.6053866637896244E-3</v>
      </c>
    </row>
    <row r="1208" spans="1:21">
      <c r="A1208" s="4">
        <v>42486</v>
      </c>
      <c r="B1208" s="5">
        <v>14.82</v>
      </c>
      <c r="C1208" s="5">
        <v>14.45</v>
      </c>
      <c r="D1208" s="5">
        <v>8082.95</v>
      </c>
      <c r="E1208" s="5">
        <v>9221.7900000000009</v>
      </c>
      <c r="F1208" s="10">
        <f t="shared" si="169"/>
        <v>1.33239831697054E-2</v>
      </c>
      <c r="G1208" s="10">
        <f t="shared" si="170"/>
        <v>1.2879302940404402E-2</v>
      </c>
      <c r="H1208" s="6"/>
      <c r="I1208" s="5">
        <v>19.309999999999999</v>
      </c>
      <c r="J1208" s="5">
        <v>19.05</v>
      </c>
      <c r="K1208" s="5">
        <v>8082.95</v>
      </c>
      <c r="L1208" s="5">
        <v>9221.7900000000009</v>
      </c>
      <c r="M1208" s="17">
        <f t="shared" si="171"/>
        <v>1.2759170653907637E-2</v>
      </c>
      <c r="N1208" s="17">
        <f t="shared" si="172"/>
        <v>1.2879424874407297E-2</v>
      </c>
      <c r="O1208" s="6"/>
      <c r="P1208" s="6">
        <v>11.94</v>
      </c>
      <c r="Q1208" s="6">
        <v>11.76</v>
      </c>
      <c r="R1208" s="6">
        <v>5212.3999999999996</v>
      </c>
      <c r="S1208" s="6">
        <v>6117.67</v>
      </c>
      <c r="T1208" s="19">
        <f t="shared" si="173"/>
        <v>8.5763293310463506E-3</v>
      </c>
      <c r="U1208" s="19">
        <f t="shared" si="174"/>
        <v>5.6928772455877574E-3</v>
      </c>
    </row>
    <row r="1209" spans="1:21">
      <c r="A1209" s="4">
        <v>42487</v>
      </c>
      <c r="B1209" s="5">
        <v>14.83</v>
      </c>
      <c r="C1209" s="5">
        <v>14.46</v>
      </c>
      <c r="D1209" s="5">
        <v>8100.2</v>
      </c>
      <c r="E1209" s="5">
        <v>9241.4599999999991</v>
      </c>
      <c r="F1209" s="10">
        <f t="shared" si="169"/>
        <v>6.9204152249136008E-4</v>
      </c>
      <c r="G1209" s="10">
        <f t="shared" si="170"/>
        <v>2.1329915341814498E-3</v>
      </c>
      <c r="H1209" s="6"/>
      <c r="I1209" s="5">
        <v>19.350000000000001</v>
      </c>
      <c r="J1209" s="5">
        <v>19.09</v>
      </c>
      <c r="K1209" s="5">
        <v>8100.2</v>
      </c>
      <c r="L1209" s="5">
        <v>9241.4599999999991</v>
      </c>
      <c r="M1209" s="17">
        <f t="shared" si="171"/>
        <v>2.0997375328084544E-3</v>
      </c>
      <c r="N1209" s="17">
        <f t="shared" si="172"/>
        <v>2.1341218243340343E-3</v>
      </c>
      <c r="O1209" s="6"/>
      <c r="P1209" s="6">
        <v>11.96</v>
      </c>
      <c r="Q1209" s="6">
        <v>11.78</v>
      </c>
      <c r="R1209" s="6">
        <v>5244.6</v>
      </c>
      <c r="S1209" s="6">
        <v>6155.46</v>
      </c>
      <c r="T1209" s="19">
        <f t="shared" si="173"/>
        <v>1.7006802721089009E-3</v>
      </c>
      <c r="U1209" s="19">
        <f t="shared" si="174"/>
        <v>6.1771883740051603E-3</v>
      </c>
    </row>
    <row r="1210" spans="1:21">
      <c r="A1210" s="4">
        <v>42488</v>
      </c>
      <c r="B1210" s="5">
        <v>14.65</v>
      </c>
      <c r="C1210" s="5">
        <v>14.28</v>
      </c>
      <c r="D1210" s="5">
        <v>7972.13</v>
      </c>
      <c r="E1210" s="5">
        <v>9095.35</v>
      </c>
      <c r="F1210" s="10">
        <f t="shared" si="169"/>
        <v>-1.2448132780083054E-2</v>
      </c>
      <c r="G1210" s="10">
        <f t="shared" si="170"/>
        <v>-1.5810272402845271E-2</v>
      </c>
      <c r="H1210" s="6"/>
      <c r="I1210" s="5">
        <v>19.09</v>
      </c>
      <c r="J1210" s="5">
        <v>18.829999999999998</v>
      </c>
      <c r="K1210" s="5">
        <v>7972.13</v>
      </c>
      <c r="L1210" s="5">
        <v>9095.35</v>
      </c>
      <c r="M1210" s="17">
        <f t="shared" si="171"/>
        <v>-1.3619696176008445E-2</v>
      </c>
      <c r="N1210" s="17">
        <f t="shared" si="172"/>
        <v>-1.5810720722945093E-2</v>
      </c>
      <c r="O1210" s="6"/>
      <c r="P1210" s="6">
        <v>11.84</v>
      </c>
      <c r="Q1210" s="6">
        <v>11.66</v>
      </c>
      <c r="R1210" s="6">
        <v>5191.1000000000004</v>
      </c>
      <c r="S1210" s="6">
        <v>6092.63</v>
      </c>
      <c r="T1210" s="19">
        <f t="shared" si="173"/>
        <v>-1.018675721561968E-2</v>
      </c>
      <c r="U1210" s="19">
        <f t="shared" si="174"/>
        <v>-1.0207198162281883E-2</v>
      </c>
    </row>
    <row r="1211" spans="1:21">
      <c r="A1211" s="4">
        <v>42489</v>
      </c>
      <c r="B1211" s="5">
        <v>14.67</v>
      </c>
      <c r="C1211" s="5">
        <v>14.3</v>
      </c>
      <c r="D1211" s="5">
        <v>7973.88</v>
      </c>
      <c r="E1211" s="5">
        <v>9097.35</v>
      </c>
      <c r="F1211" s="10">
        <f t="shared" si="169"/>
        <v>1.4005602240896309E-3</v>
      </c>
      <c r="G1211" s="10">
        <f t="shared" si="170"/>
        <v>2.1989258247345767E-4</v>
      </c>
      <c r="H1211" s="6"/>
      <c r="I1211" s="5">
        <v>19.100000000000001</v>
      </c>
      <c r="J1211" s="5">
        <v>18.84</v>
      </c>
      <c r="K1211" s="5">
        <v>7973.88</v>
      </c>
      <c r="L1211" s="5">
        <v>9097.35</v>
      </c>
      <c r="M1211" s="17">
        <f t="shared" si="171"/>
        <v>5.3106744556563612E-4</v>
      </c>
      <c r="N1211" s="17">
        <f t="shared" si="172"/>
        <v>2.1951473445613878E-4</v>
      </c>
      <c r="O1211" s="6"/>
      <c r="P1211" s="6">
        <v>11.8</v>
      </c>
      <c r="Q1211" s="6">
        <v>11.63</v>
      </c>
      <c r="R1211" s="6">
        <v>5201.55</v>
      </c>
      <c r="S1211" s="6">
        <v>6104.91</v>
      </c>
      <c r="T1211" s="19">
        <f t="shared" si="173"/>
        <v>-2.572898799313883E-3</v>
      </c>
      <c r="U1211" s="19">
        <f t="shared" si="174"/>
        <v>2.0155499349212569E-3</v>
      </c>
    </row>
    <row r="1212" spans="1:21">
      <c r="A1212" s="4">
        <v>42492</v>
      </c>
      <c r="B1212" s="5">
        <v>14.65</v>
      </c>
      <c r="C1212" s="5">
        <v>14.28</v>
      </c>
      <c r="D1212" s="5">
        <v>7952.22</v>
      </c>
      <c r="E1212" s="5">
        <v>9072.6299999999992</v>
      </c>
      <c r="F1212" s="10">
        <f t="shared" si="169"/>
        <v>-1.3986013986014845E-3</v>
      </c>
      <c r="G1212" s="10">
        <f t="shared" si="170"/>
        <v>-2.7172748107966438E-3</v>
      </c>
      <c r="H1212" s="6"/>
      <c r="I1212" s="5">
        <v>19.16</v>
      </c>
      <c r="J1212" s="5">
        <v>18.899999999999999</v>
      </c>
      <c r="K1212" s="5">
        <v>7952.22</v>
      </c>
      <c r="L1212" s="5">
        <v>9072.6299999999992</v>
      </c>
      <c r="M1212" s="17">
        <f t="shared" si="171"/>
        <v>3.1847133757960666E-3</v>
      </c>
      <c r="N1212" s="17">
        <f t="shared" si="172"/>
        <v>-2.7163689446041417E-3</v>
      </c>
      <c r="O1212" s="6"/>
      <c r="P1212" s="6">
        <v>11.89</v>
      </c>
      <c r="Q1212" s="6">
        <v>11.71</v>
      </c>
      <c r="R1212" s="6">
        <v>5225.8999999999996</v>
      </c>
      <c r="S1212" s="6">
        <v>6133.5</v>
      </c>
      <c r="T1212" s="19">
        <f t="shared" si="173"/>
        <v>6.8787618228718372E-3</v>
      </c>
      <c r="U1212" s="19">
        <f t="shared" si="174"/>
        <v>4.6831157216076225E-3</v>
      </c>
    </row>
    <row r="1213" spans="1:21">
      <c r="A1213" s="4">
        <v>42493</v>
      </c>
      <c r="B1213" s="5">
        <v>14.57</v>
      </c>
      <c r="C1213" s="5">
        <v>14.2</v>
      </c>
      <c r="D1213" s="5">
        <v>7891.91</v>
      </c>
      <c r="E1213" s="5">
        <v>9003.83</v>
      </c>
      <c r="F1213" s="10">
        <f t="shared" si="169"/>
        <v>-5.6022408963585235E-3</v>
      </c>
      <c r="G1213" s="10">
        <f t="shared" si="170"/>
        <v>-7.5832476360216949E-3</v>
      </c>
      <c r="H1213" s="6"/>
      <c r="I1213" s="5">
        <v>19.07</v>
      </c>
      <c r="J1213" s="5">
        <v>18.809999999999999</v>
      </c>
      <c r="K1213" s="5">
        <v>7891.91</v>
      </c>
      <c r="L1213" s="5">
        <v>9003.83</v>
      </c>
      <c r="M1213" s="17">
        <f t="shared" si="171"/>
        <v>-4.761904761904745E-3</v>
      </c>
      <c r="N1213" s="17">
        <f t="shared" si="172"/>
        <v>-7.5840457130210703E-3</v>
      </c>
      <c r="O1213" s="6"/>
      <c r="P1213" s="6">
        <v>11.85</v>
      </c>
      <c r="Q1213" s="6">
        <v>11.67</v>
      </c>
      <c r="R1213" s="6">
        <v>5207.5</v>
      </c>
      <c r="S1213" s="6">
        <v>6111.87</v>
      </c>
      <c r="T1213" s="19">
        <f t="shared" si="173"/>
        <v>-3.4158838599488428E-3</v>
      </c>
      <c r="U1213" s="19">
        <f t="shared" si="174"/>
        <v>-3.5265346050379343E-3</v>
      </c>
    </row>
    <row r="1214" spans="1:21">
      <c r="A1214" s="4">
        <v>42494</v>
      </c>
      <c r="B1214" s="5">
        <v>14.47</v>
      </c>
      <c r="C1214" s="5">
        <v>14.11</v>
      </c>
      <c r="D1214" s="5">
        <v>7832.77</v>
      </c>
      <c r="E1214" s="5">
        <v>8936.35</v>
      </c>
      <c r="F1214" s="10">
        <f t="shared" si="169"/>
        <v>-6.3380281690140761E-3</v>
      </c>
      <c r="G1214" s="10">
        <f t="shared" si="170"/>
        <v>-7.494588414041492E-3</v>
      </c>
      <c r="H1214" s="6"/>
      <c r="I1214" s="5">
        <v>18.989999999999998</v>
      </c>
      <c r="J1214" s="5">
        <v>18.73</v>
      </c>
      <c r="K1214" s="5">
        <v>7832.77</v>
      </c>
      <c r="L1214" s="5">
        <v>8936.35</v>
      </c>
      <c r="M1214" s="17">
        <f t="shared" si="171"/>
        <v>-4.2530568846357308E-3</v>
      </c>
      <c r="N1214" s="17">
        <f t="shared" si="172"/>
        <v>-7.4937499287244247E-3</v>
      </c>
      <c r="O1214" s="6"/>
      <c r="P1214" s="6">
        <v>11.76</v>
      </c>
      <c r="Q1214" s="6">
        <v>11.58</v>
      </c>
      <c r="R1214" s="6">
        <v>5117.8</v>
      </c>
      <c r="S1214" s="6">
        <v>6006.61</v>
      </c>
      <c r="T1214" s="19">
        <f t="shared" si="173"/>
        <v>-7.7120822622107621E-3</v>
      </c>
      <c r="U1214" s="19">
        <f t="shared" si="174"/>
        <v>-1.7222224949156373E-2</v>
      </c>
    </row>
    <row r="1215" spans="1:21">
      <c r="A1215" s="4">
        <v>42495</v>
      </c>
      <c r="B1215" s="5">
        <v>14.49</v>
      </c>
      <c r="C1215" s="5">
        <v>14.13</v>
      </c>
      <c r="D1215" s="5">
        <v>7863</v>
      </c>
      <c r="E1215" s="5">
        <v>8971.75</v>
      </c>
      <c r="F1215" s="10">
        <f t="shared" si="169"/>
        <v>1.4174344436570507E-3</v>
      </c>
      <c r="G1215" s="10">
        <f t="shared" si="170"/>
        <v>3.961348872861814E-3</v>
      </c>
      <c r="H1215" s="6"/>
      <c r="I1215" s="5">
        <v>18.98</v>
      </c>
      <c r="J1215" s="5">
        <v>18.72</v>
      </c>
      <c r="K1215" s="5">
        <v>7863</v>
      </c>
      <c r="L1215" s="5">
        <v>8971.75</v>
      </c>
      <c r="M1215" s="17">
        <f t="shared" si="171"/>
        <v>-5.3390282968512892E-4</v>
      </c>
      <c r="N1215" s="17">
        <f t="shared" si="172"/>
        <v>3.8594264864153516E-3</v>
      </c>
      <c r="O1215" s="6"/>
      <c r="P1215" s="6">
        <v>11.77</v>
      </c>
      <c r="Q1215" s="6">
        <v>11.59</v>
      </c>
      <c r="R1215" s="6">
        <v>5114.6000000000004</v>
      </c>
      <c r="S1215" s="6">
        <v>6004.26</v>
      </c>
      <c r="T1215" s="19">
        <f t="shared" si="173"/>
        <v>8.6355785837644028E-4</v>
      </c>
      <c r="U1215" s="19">
        <f t="shared" si="174"/>
        <v>-3.9123565538623506E-4</v>
      </c>
    </row>
    <row r="1216" spans="1:21">
      <c r="A1216" s="4">
        <v>42496</v>
      </c>
      <c r="B1216" s="5">
        <v>14.49</v>
      </c>
      <c r="C1216" s="5">
        <v>14.13</v>
      </c>
      <c r="D1216" s="5">
        <v>7860.61</v>
      </c>
      <c r="E1216" s="5">
        <v>8969.02</v>
      </c>
      <c r="F1216" s="10">
        <f t="shared" si="169"/>
        <v>0</v>
      </c>
      <c r="G1216" s="10">
        <f t="shared" si="170"/>
        <v>-3.0428846100249984E-4</v>
      </c>
      <c r="H1216" s="6"/>
      <c r="I1216" s="5">
        <v>18.91</v>
      </c>
      <c r="J1216" s="5">
        <v>18.649999999999999</v>
      </c>
      <c r="K1216" s="5">
        <v>7860.61</v>
      </c>
      <c r="L1216" s="5">
        <v>8969.02</v>
      </c>
      <c r="M1216" s="17">
        <f t="shared" si="171"/>
        <v>-3.739316239316226E-3</v>
      </c>
      <c r="N1216" s="17">
        <f t="shared" si="172"/>
        <v>-3.0395523337156671E-4</v>
      </c>
      <c r="O1216" s="6"/>
      <c r="P1216" s="6">
        <v>11.74</v>
      </c>
      <c r="Q1216" s="6">
        <v>11.56</v>
      </c>
      <c r="R1216" s="6">
        <v>5106.8999999999996</v>
      </c>
      <c r="S1216" s="6">
        <v>5995.19</v>
      </c>
      <c r="T1216" s="19">
        <f t="shared" si="173"/>
        <v>-2.5884383088868868E-3</v>
      </c>
      <c r="U1216" s="19">
        <f t="shared" si="174"/>
        <v>-1.5105941448239069E-3</v>
      </c>
    </row>
    <row r="1217" spans="1:21">
      <c r="A1217" s="4">
        <v>42499</v>
      </c>
      <c r="B1217" s="5">
        <v>14.7</v>
      </c>
      <c r="C1217" s="5">
        <v>14.33</v>
      </c>
      <c r="D1217" s="5">
        <v>7990.42</v>
      </c>
      <c r="E1217" s="5">
        <v>9117.1299999999992</v>
      </c>
      <c r="F1217" s="10">
        <f t="shared" si="169"/>
        <v>1.415428167020516E-2</v>
      </c>
      <c r="G1217" s="10">
        <f t="shared" si="170"/>
        <v>1.6513509837194906E-2</v>
      </c>
      <c r="H1217" s="6"/>
      <c r="I1217" s="5">
        <v>19.13</v>
      </c>
      <c r="J1217" s="5">
        <v>18.87</v>
      </c>
      <c r="K1217" s="5">
        <v>7990.42</v>
      </c>
      <c r="L1217" s="5">
        <v>9117.1299999999992</v>
      </c>
      <c r="M1217" s="17">
        <f t="shared" si="171"/>
        <v>1.1796246648793751E-2</v>
      </c>
      <c r="N1217" s="17">
        <f t="shared" si="172"/>
        <v>1.6513985555828503E-2</v>
      </c>
      <c r="O1217" s="6"/>
      <c r="P1217" s="6">
        <v>11.87</v>
      </c>
      <c r="Q1217" s="6">
        <v>11.69</v>
      </c>
      <c r="R1217" s="6">
        <v>5204.05</v>
      </c>
      <c r="S1217" s="6">
        <v>6109.26</v>
      </c>
      <c r="T1217" s="19">
        <f t="shared" si="173"/>
        <v>1.1245674740484324E-2</v>
      </c>
      <c r="U1217" s="19">
        <f t="shared" si="174"/>
        <v>1.9026919914131302E-2</v>
      </c>
    </row>
    <row r="1218" spans="1:21">
      <c r="A1218" s="4">
        <v>42500</v>
      </c>
      <c r="B1218" s="5">
        <v>14.72</v>
      </c>
      <c r="C1218" s="5">
        <v>14.35</v>
      </c>
      <c r="D1218" s="5">
        <v>8009.02</v>
      </c>
      <c r="E1218" s="5">
        <v>9138.4500000000007</v>
      </c>
      <c r="F1218" s="10">
        <f t="shared" si="169"/>
        <v>1.3956734124214165E-3</v>
      </c>
      <c r="G1218" s="10">
        <f t="shared" si="170"/>
        <v>2.3384551936849185E-3</v>
      </c>
      <c r="H1218" s="6"/>
      <c r="I1218" s="5">
        <v>19.239999999999998</v>
      </c>
      <c r="J1218" s="5">
        <v>18.97</v>
      </c>
      <c r="K1218" s="5">
        <v>8009.02</v>
      </c>
      <c r="L1218" s="5">
        <v>9138.4500000000007</v>
      </c>
      <c r="M1218" s="17">
        <f t="shared" si="171"/>
        <v>5.2994170641227356E-3</v>
      </c>
      <c r="N1218" s="17">
        <f t="shared" si="172"/>
        <v>2.3277875255618419E-3</v>
      </c>
      <c r="O1218" s="6"/>
      <c r="P1218" s="6">
        <v>11.89</v>
      </c>
      <c r="Q1218" s="6">
        <v>11.7</v>
      </c>
      <c r="R1218" s="6">
        <v>5208.55</v>
      </c>
      <c r="S1218" s="6">
        <v>6114.53</v>
      </c>
      <c r="T1218" s="19">
        <f t="shared" si="173"/>
        <v>8.554319931566301E-4</v>
      </c>
      <c r="U1218" s="19">
        <f t="shared" si="174"/>
        <v>8.6262493329791745E-4</v>
      </c>
    </row>
    <row r="1219" spans="1:21">
      <c r="A1219" s="4">
        <v>42501</v>
      </c>
      <c r="B1219" s="5">
        <v>14.75</v>
      </c>
      <c r="C1219" s="5">
        <v>14.37</v>
      </c>
      <c r="D1219" s="5">
        <v>7969.92</v>
      </c>
      <c r="E1219" s="5">
        <v>9093.84</v>
      </c>
      <c r="F1219" s="10">
        <f t="shared" si="169"/>
        <v>1.3937282229965486E-3</v>
      </c>
      <c r="G1219" s="10">
        <f t="shared" si="170"/>
        <v>-4.8815718201664637E-3</v>
      </c>
      <c r="H1219" s="6"/>
      <c r="I1219" s="5">
        <v>19.239999999999998</v>
      </c>
      <c r="J1219" s="5">
        <v>18.98</v>
      </c>
      <c r="K1219" s="5">
        <v>7969.92</v>
      </c>
      <c r="L1219" s="5">
        <v>9093.84</v>
      </c>
      <c r="M1219" s="17">
        <f t="shared" si="171"/>
        <v>5.2714812862419969E-4</v>
      </c>
      <c r="N1219" s="17">
        <f t="shared" si="172"/>
        <v>-4.8819955500174483E-3</v>
      </c>
      <c r="O1219" s="6"/>
      <c r="P1219" s="6">
        <v>11.9</v>
      </c>
      <c r="Q1219" s="6">
        <v>11.71</v>
      </c>
      <c r="R1219" s="6">
        <v>5183.8</v>
      </c>
      <c r="S1219" s="6">
        <v>6085.49</v>
      </c>
      <c r="T1219" s="19">
        <f t="shared" si="173"/>
        <v>8.5470085470107371E-4</v>
      </c>
      <c r="U1219" s="19">
        <f t="shared" si="174"/>
        <v>-4.7493429584939406E-3</v>
      </c>
    </row>
    <row r="1220" spans="1:21">
      <c r="A1220" s="4">
        <v>42502</v>
      </c>
      <c r="B1220" s="5">
        <v>14.9</v>
      </c>
      <c r="C1220" s="5">
        <v>14.52</v>
      </c>
      <c r="D1220" s="5">
        <v>8030.37</v>
      </c>
      <c r="E1220" s="5">
        <v>9162.82</v>
      </c>
      <c r="F1220" s="10">
        <f t="shared" ref="F1220:F1283" si="175">C1220/C1219-1</f>
        <v>1.0438413361169019E-2</v>
      </c>
      <c r="G1220" s="10">
        <f t="shared" ref="G1220:G1283" si="176">E1220/E1219-1</f>
        <v>7.5853544817150453E-3</v>
      </c>
      <c r="H1220" s="6"/>
      <c r="I1220" s="5">
        <v>19.350000000000001</v>
      </c>
      <c r="J1220" s="5">
        <v>19.079999999999998</v>
      </c>
      <c r="K1220" s="5">
        <v>8030.37</v>
      </c>
      <c r="L1220" s="5">
        <v>9162.82</v>
      </c>
      <c r="M1220" s="17">
        <f t="shared" ref="M1220:M1283" si="177">J1220/J1219-1</f>
        <v>5.2687038988408208E-3</v>
      </c>
      <c r="N1220" s="17">
        <f t="shared" ref="N1220:N1283" si="178">K1220/K1219-1</f>
        <v>7.584768730426461E-3</v>
      </c>
      <c r="O1220" s="6"/>
      <c r="P1220" s="6">
        <v>12.03</v>
      </c>
      <c r="Q1220" s="6">
        <v>11.84</v>
      </c>
      <c r="R1220" s="6">
        <v>5234.6000000000004</v>
      </c>
      <c r="S1220" s="6">
        <v>6145.11</v>
      </c>
      <c r="T1220" s="19">
        <f t="shared" ref="T1220:T1283" si="179">Q1220/Q1219-1</f>
        <v>1.1101622544833489E-2</v>
      </c>
      <c r="U1220" s="19">
        <f t="shared" ref="U1220:U1283" si="180">S1220/S1219-1</f>
        <v>9.7970746809212805E-3</v>
      </c>
    </row>
    <row r="1221" spans="1:21">
      <c r="A1221" s="4">
        <v>42503</v>
      </c>
      <c r="B1221" s="5">
        <v>14.79</v>
      </c>
      <c r="C1221" s="5">
        <v>14.42</v>
      </c>
      <c r="D1221" s="5">
        <v>7944.5</v>
      </c>
      <c r="E1221" s="5">
        <v>9064.83</v>
      </c>
      <c r="F1221" s="10">
        <f t="shared" si="175"/>
        <v>-6.8870523415978102E-3</v>
      </c>
      <c r="G1221" s="10">
        <f t="shared" si="176"/>
        <v>-1.0694305901458256E-2</v>
      </c>
      <c r="H1221" s="6"/>
      <c r="I1221" s="5">
        <v>19.27</v>
      </c>
      <c r="J1221" s="5">
        <v>19</v>
      </c>
      <c r="K1221" s="5">
        <v>7944.5</v>
      </c>
      <c r="L1221" s="5">
        <v>9064.83</v>
      </c>
      <c r="M1221" s="17">
        <f t="shared" si="177"/>
        <v>-4.1928721174003813E-3</v>
      </c>
      <c r="N1221" s="17">
        <f t="shared" si="178"/>
        <v>-1.0693156106132085E-2</v>
      </c>
      <c r="O1221" s="6"/>
      <c r="P1221" s="6">
        <v>12.06</v>
      </c>
      <c r="Q1221" s="6">
        <v>11.87</v>
      </c>
      <c r="R1221" s="6">
        <v>5216.8999999999996</v>
      </c>
      <c r="S1221" s="6">
        <v>6124.32</v>
      </c>
      <c r="T1221" s="19">
        <f t="shared" si="179"/>
        <v>2.5337837837837718E-3</v>
      </c>
      <c r="U1221" s="19">
        <f t="shared" si="180"/>
        <v>-3.3831778438465632E-3</v>
      </c>
    </row>
    <row r="1222" spans="1:21">
      <c r="A1222" s="4">
        <v>42506</v>
      </c>
      <c r="B1222" s="5">
        <v>14.86</v>
      </c>
      <c r="C1222" s="5">
        <v>14.48</v>
      </c>
      <c r="D1222" s="5">
        <v>7987.85</v>
      </c>
      <c r="E1222" s="5">
        <v>9114.2900000000009</v>
      </c>
      <c r="F1222" s="10">
        <f t="shared" si="175"/>
        <v>4.1608876560332853E-3</v>
      </c>
      <c r="G1222" s="10">
        <f t="shared" si="176"/>
        <v>5.4562523511196837E-3</v>
      </c>
      <c r="H1222" s="6"/>
      <c r="I1222" s="5">
        <v>19.29</v>
      </c>
      <c r="J1222" s="5">
        <v>19.02</v>
      </c>
      <c r="K1222" s="5">
        <v>7987.85</v>
      </c>
      <c r="L1222" s="5">
        <v>9114.2900000000009</v>
      </c>
      <c r="M1222" s="17">
        <f t="shared" si="177"/>
        <v>1.0526315789474161E-3</v>
      </c>
      <c r="N1222" s="17">
        <f t="shared" si="178"/>
        <v>5.4566051985651676E-3</v>
      </c>
      <c r="O1222" s="6"/>
      <c r="P1222" s="6">
        <v>12.03</v>
      </c>
      <c r="Q1222" s="6">
        <v>11.84</v>
      </c>
      <c r="R1222" s="6">
        <v>5221.1000000000004</v>
      </c>
      <c r="S1222" s="6">
        <v>6129.28</v>
      </c>
      <c r="T1222" s="19">
        <f t="shared" si="179"/>
        <v>-2.5273799494524019E-3</v>
      </c>
      <c r="U1222" s="19">
        <f t="shared" si="180"/>
        <v>8.0988583222296739E-4</v>
      </c>
    </row>
    <row r="1223" spans="1:21">
      <c r="A1223" s="4">
        <v>42507</v>
      </c>
      <c r="B1223" s="5">
        <v>14.93</v>
      </c>
      <c r="C1223" s="5">
        <v>14.55</v>
      </c>
      <c r="D1223" s="5">
        <v>8014.33</v>
      </c>
      <c r="E1223" s="5">
        <v>9144.51</v>
      </c>
      <c r="F1223" s="10">
        <f t="shared" si="175"/>
        <v>4.8342541436463549E-3</v>
      </c>
      <c r="G1223" s="10">
        <f t="shared" si="176"/>
        <v>3.3156724220975153E-3</v>
      </c>
      <c r="H1223" s="6"/>
      <c r="I1223" s="5">
        <v>19.32</v>
      </c>
      <c r="J1223" s="5">
        <v>19.05</v>
      </c>
      <c r="K1223" s="5">
        <v>8014.33</v>
      </c>
      <c r="L1223" s="5">
        <v>9144.51</v>
      </c>
      <c r="M1223" s="17">
        <f t="shared" si="177"/>
        <v>1.577287066246047E-3</v>
      </c>
      <c r="N1223" s="17">
        <f t="shared" si="178"/>
        <v>3.3150347089641041E-3</v>
      </c>
      <c r="O1223" s="6"/>
      <c r="P1223" s="6">
        <v>12.05</v>
      </c>
      <c r="Q1223" s="6">
        <v>11.86</v>
      </c>
      <c r="R1223" s="6">
        <v>5254.55</v>
      </c>
      <c r="S1223" s="6">
        <v>6168.51</v>
      </c>
      <c r="T1223" s="19">
        <f t="shared" si="179"/>
        <v>1.6891891891892552E-3</v>
      </c>
      <c r="U1223" s="19">
        <f t="shared" si="180"/>
        <v>6.4004254985905451E-3</v>
      </c>
    </row>
    <row r="1224" spans="1:21">
      <c r="A1224" s="4">
        <v>42508</v>
      </c>
      <c r="B1224" s="5">
        <v>14.88</v>
      </c>
      <c r="C1224" s="5">
        <v>14.5</v>
      </c>
      <c r="D1224" s="5">
        <v>7995.91</v>
      </c>
      <c r="E1224" s="5">
        <v>9123.7900000000009</v>
      </c>
      <c r="F1224" s="10">
        <f t="shared" si="175"/>
        <v>-3.4364261168385868E-3</v>
      </c>
      <c r="G1224" s="10">
        <f t="shared" si="176"/>
        <v>-2.2658403785440484E-3</v>
      </c>
      <c r="H1224" s="6"/>
      <c r="I1224" s="5">
        <v>19.27</v>
      </c>
      <c r="J1224" s="5">
        <v>19</v>
      </c>
      <c r="K1224" s="5">
        <v>7995.91</v>
      </c>
      <c r="L1224" s="5">
        <v>9123.7900000000009</v>
      </c>
      <c r="M1224" s="17">
        <f t="shared" si="177"/>
        <v>-2.624671916010568E-3</v>
      </c>
      <c r="N1224" s="17">
        <f t="shared" si="178"/>
        <v>-2.2983830214129419E-3</v>
      </c>
      <c r="O1224" s="6"/>
      <c r="P1224" s="6">
        <v>12.07</v>
      </c>
      <c r="Q1224" s="6">
        <v>11.88</v>
      </c>
      <c r="R1224" s="6">
        <v>5283.25</v>
      </c>
      <c r="S1224" s="6">
        <v>6202.21</v>
      </c>
      <c r="T1224" s="19">
        <f t="shared" si="179"/>
        <v>1.686340640809636E-3</v>
      </c>
      <c r="U1224" s="19">
        <f t="shared" si="180"/>
        <v>5.4632318015208625E-3</v>
      </c>
    </row>
    <row r="1225" spans="1:21">
      <c r="A1225" s="4">
        <v>42509</v>
      </c>
      <c r="B1225" s="5">
        <v>14.73</v>
      </c>
      <c r="C1225" s="5">
        <v>14.36</v>
      </c>
      <c r="D1225" s="5">
        <v>7901.22</v>
      </c>
      <c r="E1225" s="5">
        <v>9015.74</v>
      </c>
      <c r="F1225" s="10">
        <f t="shared" si="175"/>
        <v>-9.6551724137931005E-3</v>
      </c>
      <c r="G1225" s="10">
        <f t="shared" si="176"/>
        <v>-1.1842666260402868E-2</v>
      </c>
      <c r="H1225" s="6"/>
      <c r="I1225" s="5">
        <v>19.09</v>
      </c>
      <c r="J1225" s="5">
        <v>18.82</v>
      </c>
      <c r="K1225" s="5">
        <v>7901.22</v>
      </c>
      <c r="L1225" s="5">
        <v>9015.74</v>
      </c>
      <c r="M1225" s="17">
        <f t="shared" si="177"/>
        <v>-9.4736842105263008E-3</v>
      </c>
      <c r="N1225" s="17">
        <f t="shared" si="178"/>
        <v>-1.1842304378113289E-2</v>
      </c>
      <c r="O1225" s="6"/>
      <c r="P1225" s="6">
        <v>11.96</v>
      </c>
      <c r="Q1225" s="6">
        <v>11.77</v>
      </c>
      <c r="R1225" s="6">
        <v>5220.45</v>
      </c>
      <c r="S1225" s="6">
        <v>6128.47</v>
      </c>
      <c r="T1225" s="19">
        <f t="shared" si="179"/>
        <v>-9.2592592592594114E-3</v>
      </c>
      <c r="U1225" s="19">
        <f t="shared" si="180"/>
        <v>-1.1889310423220056E-2</v>
      </c>
    </row>
    <row r="1226" spans="1:21">
      <c r="A1226" s="4">
        <v>42510</v>
      </c>
      <c r="B1226" s="5">
        <v>14.63</v>
      </c>
      <c r="C1226" s="5">
        <v>14.25</v>
      </c>
      <c r="D1226" s="5">
        <v>7869.89</v>
      </c>
      <c r="E1226" s="5">
        <v>8979.99</v>
      </c>
      <c r="F1226" s="10">
        <f t="shared" si="175"/>
        <v>-7.6601671309192154E-3</v>
      </c>
      <c r="G1226" s="10">
        <f t="shared" si="176"/>
        <v>-3.9652873751905293E-3</v>
      </c>
      <c r="H1226" s="6"/>
      <c r="I1226" s="5">
        <v>18.97</v>
      </c>
      <c r="J1226" s="5">
        <v>18.7</v>
      </c>
      <c r="K1226" s="5">
        <v>7869.89</v>
      </c>
      <c r="L1226" s="5">
        <v>8979.99</v>
      </c>
      <c r="M1226" s="17">
        <f t="shared" si="177"/>
        <v>-6.3761955366631318E-3</v>
      </c>
      <c r="N1226" s="17">
        <f t="shared" si="178"/>
        <v>-3.9652104358567364E-3</v>
      </c>
      <c r="O1226" s="6"/>
      <c r="P1226" s="6">
        <v>11.92</v>
      </c>
      <c r="Q1226" s="6">
        <v>11.73</v>
      </c>
      <c r="R1226" s="6">
        <v>5150.8999999999996</v>
      </c>
      <c r="S1226" s="6">
        <v>6046.87</v>
      </c>
      <c r="T1226" s="19">
        <f t="shared" si="179"/>
        <v>-3.3984706881902138E-3</v>
      </c>
      <c r="U1226" s="19">
        <f t="shared" si="180"/>
        <v>-1.3314905677926148E-2</v>
      </c>
    </row>
    <row r="1227" spans="1:21">
      <c r="A1227" s="4">
        <v>42513</v>
      </c>
      <c r="B1227" s="5">
        <v>14.5</v>
      </c>
      <c r="C1227" s="5">
        <v>14.13</v>
      </c>
      <c r="D1227" s="5">
        <v>7851.53</v>
      </c>
      <c r="E1227" s="5">
        <v>8959.0400000000009</v>
      </c>
      <c r="F1227" s="10">
        <f t="shared" si="175"/>
        <v>-8.4210526315788847E-3</v>
      </c>
      <c r="G1227" s="10">
        <f t="shared" si="176"/>
        <v>-2.3329647360408323E-3</v>
      </c>
      <c r="H1227" s="6"/>
      <c r="I1227" s="5">
        <v>18.89</v>
      </c>
      <c r="J1227" s="5">
        <v>18.62</v>
      </c>
      <c r="K1227" s="5">
        <v>7851.53</v>
      </c>
      <c r="L1227" s="5">
        <v>8959.0400000000009</v>
      </c>
      <c r="M1227" s="17">
        <f t="shared" si="177"/>
        <v>-4.2780748663100443E-3</v>
      </c>
      <c r="N1227" s="17">
        <f t="shared" si="178"/>
        <v>-2.3329423918251324E-3</v>
      </c>
      <c r="O1227" s="6"/>
      <c r="P1227" s="6">
        <v>11.89</v>
      </c>
      <c r="Q1227" s="6">
        <v>11.7</v>
      </c>
      <c r="R1227" s="6">
        <v>5121.8</v>
      </c>
      <c r="S1227" s="6">
        <v>6013.86</v>
      </c>
      <c r="T1227" s="19">
        <f t="shared" si="179"/>
        <v>-2.5575447570332921E-3</v>
      </c>
      <c r="U1227" s="19">
        <f t="shared" si="180"/>
        <v>-5.4590226017757759E-3</v>
      </c>
    </row>
    <row r="1228" spans="1:21">
      <c r="A1228" s="4">
        <v>42514</v>
      </c>
      <c r="B1228" s="5">
        <v>14.48</v>
      </c>
      <c r="C1228" s="5">
        <v>14.11</v>
      </c>
      <c r="D1228" s="5">
        <v>7863.81</v>
      </c>
      <c r="E1228" s="5">
        <v>8973.0499999999993</v>
      </c>
      <c r="F1228" s="10">
        <f t="shared" si="175"/>
        <v>-1.4154281670206714E-3</v>
      </c>
      <c r="G1228" s="10">
        <f t="shared" si="176"/>
        <v>1.5637836196733534E-3</v>
      </c>
      <c r="H1228" s="6"/>
      <c r="I1228" s="5">
        <v>18.850000000000001</v>
      </c>
      <c r="J1228" s="5">
        <v>18.579999999999998</v>
      </c>
      <c r="K1228" s="5">
        <v>7863.81</v>
      </c>
      <c r="L1228" s="5">
        <v>8973.0499999999993</v>
      </c>
      <c r="M1228" s="17">
        <f t="shared" si="177"/>
        <v>-2.1482277121376292E-3</v>
      </c>
      <c r="N1228" s="17">
        <f t="shared" si="178"/>
        <v>1.5640263744773897E-3</v>
      </c>
      <c r="O1228" s="6"/>
      <c r="P1228" s="6">
        <v>11.82</v>
      </c>
      <c r="Q1228" s="6">
        <v>11.63</v>
      </c>
      <c r="R1228" s="6">
        <v>5081.45</v>
      </c>
      <c r="S1228" s="6">
        <v>5966.46</v>
      </c>
      <c r="T1228" s="19">
        <f t="shared" si="179"/>
        <v>-5.9829059829058506E-3</v>
      </c>
      <c r="U1228" s="19">
        <f t="shared" si="180"/>
        <v>-7.8817930580358242E-3</v>
      </c>
    </row>
    <row r="1229" spans="1:21">
      <c r="A1229" s="4">
        <v>42515</v>
      </c>
      <c r="B1229" s="5">
        <v>14.82</v>
      </c>
      <c r="C1229" s="5">
        <v>14.44</v>
      </c>
      <c r="D1229" s="5">
        <v>8040.03</v>
      </c>
      <c r="E1229" s="5">
        <v>9174.1299999999992</v>
      </c>
      <c r="F1229" s="10">
        <f t="shared" si="175"/>
        <v>2.3387668320340227E-2</v>
      </c>
      <c r="G1229" s="10">
        <f t="shared" si="176"/>
        <v>2.2409325703077521E-2</v>
      </c>
      <c r="H1229" s="6"/>
      <c r="I1229" s="5">
        <v>19.149999999999999</v>
      </c>
      <c r="J1229" s="5">
        <v>18.88</v>
      </c>
      <c r="K1229" s="5">
        <v>8040.03</v>
      </c>
      <c r="L1229" s="5">
        <v>9174.1299999999992</v>
      </c>
      <c r="M1229" s="17">
        <f t="shared" si="177"/>
        <v>1.6146393972013007E-2</v>
      </c>
      <c r="N1229" s="17">
        <f t="shared" si="178"/>
        <v>2.2408984957673184E-2</v>
      </c>
      <c r="O1229" s="6"/>
      <c r="P1229" s="6">
        <v>11.92</v>
      </c>
      <c r="Q1229" s="6">
        <v>11.73</v>
      </c>
      <c r="R1229" s="6">
        <v>5128.8999999999996</v>
      </c>
      <c r="S1229" s="6">
        <v>6022.18</v>
      </c>
      <c r="T1229" s="19">
        <f t="shared" si="179"/>
        <v>8.5984522785897965E-3</v>
      </c>
      <c r="U1229" s="19">
        <f t="shared" si="180"/>
        <v>9.3388709553068328E-3</v>
      </c>
    </row>
    <row r="1230" spans="1:21">
      <c r="A1230" s="4">
        <v>42516</v>
      </c>
      <c r="B1230" s="5">
        <v>15.07</v>
      </c>
      <c r="C1230" s="5">
        <v>14.68</v>
      </c>
      <c r="D1230" s="5">
        <v>8170.77</v>
      </c>
      <c r="E1230" s="5">
        <v>9323.31</v>
      </c>
      <c r="F1230" s="10">
        <f t="shared" si="175"/>
        <v>1.6620498614958512E-2</v>
      </c>
      <c r="G1230" s="10">
        <f t="shared" si="176"/>
        <v>1.6260942454488836E-2</v>
      </c>
      <c r="H1230" s="6"/>
      <c r="I1230" s="5">
        <v>19.34</v>
      </c>
      <c r="J1230" s="5">
        <v>19.059999999999999</v>
      </c>
      <c r="K1230" s="5">
        <v>8170.77</v>
      </c>
      <c r="L1230" s="5">
        <v>9323.31</v>
      </c>
      <c r="M1230" s="17">
        <f t="shared" si="177"/>
        <v>9.5338983050847759E-3</v>
      </c>
      <c r="N1230" s="17">
        <f t="shared" si="178"/>
        <v>1.6261133353980162E-2</v>
      </c>
      <c r="O1230" s="6"/>
      <c r="P1230" s="6">
        <v>11.99</v>
      </c>
      <c r="Q1230" s="6">
        <v>11.8</v>
      </c>
      <c r="R1230" s="6">
        <v>5178.6499999999996</v>
      </c>
      <c r="S1230" s="6">
        <v>6081.18</v>
      </c>
      <c r="T1230" s="19">
        <f t="shared" si="179"/>
        <v>5.9676044330776445E-3</v>
      </c>
      <c r="U1230" s="19">
        <f t="shared" si="180"/>
        <v>9.7971166587513814E-3</v>
      </c>
    </row>
    <row r="1231" spans="1:21">
      <c r="A1231" s="4">
        <v>42517</v>
      </c>
      <c r="B1231" s="5">
        <v>15.2</v>
      </c>
      <c r="C1231" s="5">
        <v>14.81</v>
      </c>
      <c r="D1231" s="5">
        <v>8266.43</v>
      </c>
      <c r="E1231" s="5">
        <v>9432.4599999999991</v>
      </c>
      <c r="F1231" s="10">
        <f t="shared" si="175"/>
        <v>8.8555858310628288E-3</v>
      </c>
      <c r="G1231" s="10">
        <f t="shared" si="176"/>
        <v>1.1707215570435858E-2</v>
      </c>
      <c r="H1231" s="6"/>
      <c r="I1231" s="5">
        <v>19.43</v>
      </c>
      <c r="J1231" s="5">
        <v>19.149999999999999</v>
      </c>
      <c r="K1231" s="5">
        <v>8266.43</v>
      </c>
      <c r="L1231" s="5">
        <v>9432.4599999999991</v>
      </c>
      <c r="M1231" s="17">
        <f t="shared" si="177"/>
        <v>4.7219307450157011E-3</v>
      </c>
      <c r="N1231" s="17">
        <f t="shared" si="178"/>
        <v>1.1707586922652391E-2</v>
      </c>
      <c r="O1231" s="6"/>
      <c r="P1231" s="6">
        <v>12.06</v>
      </c>
      <c r="Q1231" s="6">
        <v>11.87</v>
      </c>
      <c r="R1231" s="6">
        <v>5223.05</v>
      </c>
      <c r="S1231" s="6">
        <v>6133.34</v>
      </c>
      <c r="T1231" s="19">
        <f t="shared" si="179"/>
        <v>5.9322033898303594E-3</v>
      </c>
      <c r="U1231" s="19">
        <f t="shared" si="180"/>
        <v>8.5772826984236161E-3</v>
      </c>
    </row>
    <row r="1232" spans="1:21">
      <c r="A1232" s="4">
        <v>42520</v>
      </c>
      <c r="B1232" s="5">
        <v>15.27</v>
      </c>
      <c r="C1232" s="5">
        <v>14.88</v>
      </c>
      <c r="D1232" s="5">
        <v>8288.7099999999991</v>
      </c>
      <c r="E1232" s="5">
        <v>9468.77</v>
      </c>
      <c r="F1232" s="10">
        <f t="shared" si="175"/>
        <v>4.7265361242403436E-3</v>
      </c>
      <c r="G1232" s="10">
        <f t="shared" si="176"/>
        <v>3.8494729900790947E-3</v>
      </c>
      <c r="H1232" s="6"/>
      <c r="I1232" s="5">
        <v>19.510000000000002</v>
      </c>
      <c r="J1232" s="5">
        <v>19.23</v>
      </c>
      <c r="K1232" s="5">
        <v>8288.7099999999991</v>
      </c>
      <c r="L1232" s="5">
        <v>9468.77</v>
      </c>
      <c r="M1232" s="17">
        <f t="shared" si="177"/>
        <v>4.1775456919062037E-3</v>
      </c>
      <c r="N1232" s="17">
        <f t="shared" si="178"/>
        <v>2.6952384523910577E-3</v>
      </c>
      <c r="O1232" s="6"/>
      <c r="P1232" s="6">
        <v>12.12</v>
      </c>
      <c r="Q1232" s="6">
        <v>11.92</v>
      </c>
      <c r="R1232" s="6">
        <v>5239.55</v>
      </c>
      <c r="S1232" s="6">
        <v>6152.71</v>
      </c>
      <c r="T1232" s="19">
        <f t="shared" si="179"/>
        <v>4.2122999157541141E-3</v>
      </c>
      <c r="U1232" s="19">
        <f t="shared" si="180"/>
        <v>3.15814874114273E-3</v>
      </c>
    </row>
    <row r="1233" spans="1:21">
      <c r="A1233" s="4">
        <v>42521</v>
      </c>
      <c r="B1233" s="5">
        <v>15.29</v>
      </c>
      <c r="C1233" s="5">
        <v>14.89</v>
      </c>
      <c r="D1233" s="5">
        <v>8276.73</v>
      </c>
      <c r="E1233" s="5">
        <v>9455.08</v>
      </c>
      <c r="F1233" s="10">
        <f t="shared" si="175"/>
        <v>6.7204301075274309E-4</v>
      </c>
      <c r="G1233" s="10">
        <f t="shared" si="176"/>
        <v>-1.4458055270114567E-3</v>
      </c>
      <c r="H1233" s="6"/>
      <c r="I1233" s="5">
        <v>19.41</v>
      </c>
      <c r="J1233" s="5">
        <v>19.12</v>
      </c>
      <c r="K1233" s="5">
        <v>8276.73</v>
      </c>
      <c r="L1233" s="5">
        <v>9455.08</v>
      </c>
      <c r="M1233" s="17">
        <f t="shared" si="177"/>
        <v>-5.7202288091523501E-3</v>
      </c>
      <c r="N1233" s="17">
        <f t="shared" si="178"/>
        <v>-1.445339503975851E-3</v>
      </c>
      <c r="O1233" s="6"/>
      <c r="P1233" s="6">
        <v>12.14</v>
      </c>
      <c r="Q1233" s="6">
        <v>11.94</v>
      </c>
      <c r="R1233" s="6">
        <v>5217.3999999999996</v>
      </c>
      <c r="S1233" s="6">
        <v>6126.69</v>
      </c>
      <c r="T1233" s="19">
        <f t="shared" si="179"/>
        <v>1.6778523489933139E-3</v>
      </c>
      <c r="U1233" s="19">
        <f t="shared" si="180"/>
        <v>-4.2290307848087405E-3</v>
      </c>
    </row>
    <row r="1234" spans="1:21">
      <c r="A1234" s="4">
        <v>42522</v>
      </c>
      <c r="B1234" s="5">
        <v>15.34</v>
      </c>
      <c r="C1234" s="5">
        <v>14.94</v>
      </c>
      <c r="D1234" s="5">
        <v>8284.23</v>
      </c>
      <c r="E1234" s="5">
        <v>9463.66</v>
      </c>
      <c r="F1234" s="10">
        <f t="shared" si="175"/>
        <v>3.3579583613161379E-3</v>
      </c>
      <c r="G1234" s="10">
        <f t="shared" si="176"/>
        <v>9.0744869424685959E-4</v>
      </c>
      <c r="H1234" s="6"/>
      <c r="I1234" s="5">
        <v>19.45</v>
      </c>
      <c r="J1234" s="5">
        <v>19.170000000000002</v>
      </c>
      <c r="K1234" s="5">
        <v>8284.23</v>
      </c>
      <c r="L1234" s="5">
        <v>9463.66</v>
      </c>
      <c r="M1234" s="17">
        <f t="shared" si="177"/>
        <v>2.6150627615062483E-3</v>
      </c>
      <c r="N1234" s="17">
        <f t="shared" si="178"/>
        <v>9.06154966997752E-4</v>
      </c>
      <c r="O1234" s="6"/>
      <c r="P1234" s="6">
        <v>12.18</v>
      </c>
      <c r="Q1234" s="6">
        <v>11.98</v>
      </c>
      <c r="R1234" s="6">
        <v>5234.55</v>
      </c>
      <c r="S1234" s="6">
        <v>6146.8</v>
      </c>
      <c r="T1234" s="19">
        <f t="shared" si="179"/>
        <v>3.3500837520938909E-3</v>
      </c>
      <c r="U1234" s="19">
        <f t="shared" si="180"/>
        <v>3.2823596428088742E-3</v>
      </c>
    </row>
    <row r="1235" spans="1:21">
      <c r="A1235" s="4">
        <v>42523</v>
      </c>
      <c r="B1235" s="5">
        <v>15.35</v>
      </c>
      <c r="C1235" s="5">
        <v>14.95</v>
      </c>
      <c r="D1235" s="5">
        <v>8325.92</v>
      </c>
      <c r="E1235" s="5">
        <v>9511.2800000000007</v>
      </c>
      <c r="F1235" s="10">
        <f t="shared" si="175"/>
        <v>6.6934404283802706E-4</v>
      </c>
      <c r="G1235" s="10">
        <f t="shared" si="176"/>
        <v>5.03187984352782E-3</v>
      </c>
      <c r="H1235" s="6"/>
      <c r="I1235" s="5">
        <v>19.54</v>
      </c>
      <c r="J1235" s="5">
        <v>19.25</v>
      </c>
      <c r="K1235" s="5">
        <v>8325.92</v>
      </c>
      <c r="L1235" s="5">
        <v>9511.2800000000007</v>
      </c>
      <c r="M1235" s="17">
        <f t="shared" si="177"/>
        <v>4.1731872717787333E-3</v>
      </c>
      <c r="N1235" s="17">
        <f t="shared" si="178"/>
        <v>5.0324532273970934E-3</v>
      </c>
      <c r="O1235" s="6"/>
      <c r="P1235" s="6">
        <v>12.23</v>
      </c>
      <c r="Q1235" s="6">
        <v>12.03</v>
      </c>
      <c r="R1235" s="6">
        <v>5236.25</v>
      </c>
      <c r="S1235" s="6">
        <v>6151.48</v>
      </c>
      <c r="T1235" s="19">
        <f t="shared" si="179"/>
        <v>4.1736227045074958E-3</v>
      </c>
      <c r="U1235" s="19">
        <f t="shared" si="180"/>
        <v>7.6137177067736594E-4</v>
      </c>
    </row>
    <row r="1236" spans="1:21">
      <c r="A1236" s="4">
        <v>42524</v>
      </c>
      <c r="B1236" s="5">
        <v>15.36</v>
      </c>
      <c r="C1236" s="5">
        <v>14.96</v>
      </c>
      <c r="D1236" s="5">
        <v>8329.02</v>
      </c>
      <c r="E1236" s="5">
        <v>9517.08</v>
      </c>
      <c r="F1236" s="10">
        <f t="shared" si="175"/>
        <v>6.6889632107036689E-4</v>
      </c>
      <c r="G1236" s="10">
        <f t="shared" si="176"/>
        <v>6.0980225584761349E-4</v>
      </c>
      <c r="H1236" s="6"/>
      <c r="I1236" s="5">
        <v>19.53</v>
      </c>
      <c r="J1236" s="5">
        <v>19.239999999999998</v>
      </c>
      <c r="K1236" s="5">
        <v>8329.02</v>
      </c>
      <c r="L1236" s="5">
        <v>9517.08</v>
      </c>
      <c r="M1236" s="17">
        <f t="shared" si="177"/>
        <v>-5.1948051948058627E-4</v>
      </c>
      <c r="N1236" s="17">
        <f t="shared" si="178"/>
        <v>3.723312258585576E-4</v>
      </c>
      <c r="O1236" s="6"/>
      <c r="P1236" s="6">
        <v>12.18</v>
      </c>
      <c r="Q1236" s="6">
        <v>11.98</v>
      </c>
      <c r="R1236" s="6">
        <v>5223.5</v>
      </c>
      <c r="S1236" s="6">
        <v>6136.45</v>
      </c>
      <c r="T1236" s="19">
        <f t="shared" si="179"/>
        <v>-4.1562759767247437E-3</v>
      </c>
      <c r="U1236" s="19">
        <f t="shared" si="180"/>
        <v>-2.4433144544077079E-3</v>
      </c>
    </row>
    <row r="1237" spans="1:21">
      <c r="A1237" s="4">
        <v>42527</v>
      </c>
      <c r="B1237" s="5">
        <v>15.36</v>
      </c>
      <c r="C1237" s="5">
        <v>14.96</v>
      </c>
      <c r="D1237" s="5">
        <v>8311.64</v>
      </c>
      <c r="E1237" s="5">
        <v>9502.06</v>
      </c>
      <c r="F1237" s="10">
        <f t="shared" si="175"/>
        <v>0</v>
      </c>
      <c r="G1237" s="10">
        <f t="shared" si="176"/>
        <v>-1.5782151668369826E-3</v>
      </c>
      <c r="H1237" s="6"/>
      <c r="I1237" s="5">
        <v>19.45</v>
      </c>
      <c r="J1237" s="5">
        <v>19.16</v>
      </c>
      <c r="K1237" s="5">
        <v>8311.64</v>
      </c>
      <c r="L1237" s="5">
        <v>9502.06</v>
      </c>
      <c r="M1237" s="17">
        <f t="shared" si="177"/>
        <v>-4.1580041580040472E-3</v>
      </c>
      <c r="N1237" s="17">
        <f t="shared" si="178"/>
        <v>-2.0866800656020867E-3</v>
      </c>
      <c r="O1237" s="6"/>
      <c r="P1237" s="6">
        <v>12.21</v>
      </c>
      <c r="Q1237" s="6">
        <v>12.01</v>
      </c>
      <c r="R1237" s="6">
        <v>5244.45</v>
      </c>
      <c r="S1237" s="6">
        <v>6161.11</v>
      </c>
      <c r="T1237" s="19">
        <f t="shared" si="179"/>
        <v>2.5041736227044975E-3</v>
      </c>
      <c r="U1237" s="19">
        <f t="shared" si="180"/>
        <v>4.0186101084502823E-3</v>
      </c>
    </row>
    <row r="1238" spans="1:21">
      <c r="A1238" s="4">
        <v>42528</v>
      </c>
      <c r="B1238" s="5">
        <v>15.47</v>
      </c>
      <c r="C1238" s="5">
        <v>15.07</v>
      </c>
      <c r="D1238" s="5">
        <v>8372.43</v>
      </c>
      <c r="E1238" s="5">
        <v>9571.56</v>
      </c>
      <c r="F1238" s="10">
        <f t="shared" si="175"/>
        <v>7.3529411764705621E-3</v>
      </c>
      <c r="G1238" s="10">
        <f t="shared" si="176"/>
        <v>7.3142034464106498E-3</v>
      </c>
      <c r="H1238" s="6"/>
      <c r="I1238" s="5">
        <v>19.57</v>
      </c>
      <c r="J1238" s="5">
        <v>19.28</v>
      </c>
      <c r="K1238" s="5">
        <v>8372.43</v>
      </c>
      <c r="L1238" s="5">
        <v>9571.56</v>
      </c>
      <c r="M1238" s="17">
        <f t="shared" si="177"/>
        <v>6.2630480167014113E-3</v>
      </c>
      <c r="N1238" s="17">
        <f t="shared" si="178"/>
        <v>7.3138393866916118E-3</v>
      </c>
      <c r="O1238" s="6"/>
      <c r="P1238" s="6">
        <v>12.36</v>
      </c>
      <c r="Q1238" s="6">
        <v>12.16</v>
      </c>
      <c r="R1238" s="6">
        <v>5299.8</v>
      </c>
      <c r="S1238" s="6">
        <v>6226.09</v>
      </c>
      <c r="T1238" s="19">
        <f t="shared" si="179"/>
        <v>1.2489592006661221E-2</v>
      </c>
      <c r="U1238" s="19">
        <f t="shared" si="180"/>
        <v>1.0546800819982272E-2</v>
      </c>
    </row>
    <row r="1239" spans="1:21">
      <c r="A1239" s="4">
        <v>42529</v>
      </c>
      <c r="B1239" s="5">
        <v>15.53</v>
      </c>
      <c r="C1239" s="5">
        <v>15.12</v>
      </c>
      <c r="D1239" s="5">
        <v>8385.7000000000007</v>
      </c>
      <c r="E1239" s="5">
        <v>9586.73</v>
      </c>
      <c r="F1239" s="10">
        <f t="shared" si="175"/>
        <v>3.3178500331785266E-3</v>
      </c>
      <c r="G1239" s="10">
        <f t="shared" si="176"/>
        <v>1.5849036102788538E-3</v>
      </c>
      <c r="H1239" s="6"/>
      <c r="I1239" s="5">
        <v>19.670000000000002</v>
      </c>
      <c r="J1239" s="5">
        <v>19.38</v>
      </c>
      <c r="K1239" s="5">
        <v>8385.7000000000007</v>
      </c>
      <c r="L1239" s="5">
        <v>9586.73</v>
      </c>
      <c r="M1239" s="17">
        <f t="shared" si="177"/>
        <v>5.1867219917012264E-3</v>
      </c>
      <c r="N1239" s="17">
        <f t="shared" si="178"/>
        <v>1.584963982977472E-3</v>
      </c>
      <c r="O1239" s="6"/>
      <c r="P1239" s="6">
        <v>12.44</v>
      </c>
      <c r="Q1239" s="6">
        <v>12.23</v>
      </c>
      <c r="R1239" s="6">
        <v>5362.3</v>
      </c>
      <c r="S1239" s="6">
        <v>6299.55</v>
      </c>
      <c r="T1239" s="19">
        <f t="shared" si="179"/>
        <v>5.7565789473683626E-3</v>
      </c>
      <c r="U1239" s="19">
        <f t="shared" si="180"/>
        <v>1.1798737249220537E-2</v>
      </c>
    </row>
    <row r="1240" spans="1:21">
      <c r="A1240" s="4">
        <v>42530</v>
      </c>
      <c r="B1240" s="5">
        <v>15.42</v>
      </c>
      <c r="C1240" s="5">
        <v>15.01</v>
      </c>
      <c r="D1240" s="5">
        <v>8326.44</v>
      </c>
      <c r="E1240" s="5">
        <v>9527.0300000000007</v>
      </c>
      <c r="F1240" s="10">
        <f t="shared" si="175"/>
        <v>-7.2751322751322123E-3</v>
      </c>
      <c r="G1240" s="10">
        <f t="shared" si="176"/>
        <v>-6.2273580251033245E-3</v>
      </c>
      <c r="H1240" s="6"/>
      <c r="I1240" s="5">
        <v>19.559999999999999</v>
      </c>
      <c r="J1240" s="5">
        <v>19.27</v>
      </c>
      <c r="K1240" s="5">
        <v>8326.44</v>
      </c>
      <c r="L1240" s="5">
        <v>9527.0300000000007</v>
      </c>
      <c r="M1240" s="17">
        <f t="shared" si="177"/>
        <v>-5.6759545923632526E-3</v>
      </c>
      <c r="N1240" s="17">
        <f t="shared" si="178"/>
        <v>-7.0667922773293146E-3</v>
      </c>
      <c r="O1240" s="6"/>
      <c r="P1240" s="6">
        <v>12.38</v>
      </c>
      <c r="Q1240" s="6">
        <v>12.18</v>
      </c>
      <c r="R1240" s="6">
        <v>5369.95</v>
      </c>
      <c r="S1240" s="6">
        <v>6308.51</v>
      </c>
      <c r="T1240" s="19">
        <f t="shared" si="179"/>
        <v>-4.0883074407196407E-3</v>
      </c>
      <c r="U1240" s="19">
        <f t="shared" si="180"/>
        <v>1.4223238167805352E-3</v>
      </c>
    </row>
    <row r="1241" spans="1:21">
      <c r="A1241" s="4">
        <v>42531</v>
      </c>
      <c r="B1241" s="5">
        <v>15.32</v>
      </c>
      <c r="C1241" s="5">
        <v>14.92</v>
      </c>
      <c r="D1241" s="5">
        <v>8291.57</v>
      </c>
      <c r="E1241" s="5">
        <v>9487.14</v>
      </c>
      <c r="F1241" s="10">
        <f t="shared" si="175"/>
        <v>-5.9960026648900877E-3</v>
      </c>
      <c r="G1241" s="10">
        <f t="shared" si="176"/>
        <v>-4.1870341544008038E-3</v>
      </c>
      <c r="H1241" s="6"/>
      <c r="I1241" s="5">
        <v>19.5</v>
      </c>
      <c r="J1241" s="5">
        <v>19.21</v>
      </c>
      <c r="K1241" s="5">
        <v>8291.57</v>
      </c>
      <c r="L1241" s="5">
        <v>9487.14</v>
      </c>
      <c r="M1241" s="17">
        <f t="shared" si="177"/>
        <v>-3.1136481577580533E-3</v>
      </c>
      <c r="N1241" s="17">
        <f t="shared" si="178"/>
        <v>-4.1878642012673772E-3</v>
      </c>
      <c r="O1241" s="6"/>
      <c r="P1241" s="6">
        <v>12.32</v>
      </c>
      <c r="Q1241" s="6">
        <v>12.12</v>
      </c>
      <c r="R1241" s="6">
        <v>5389.15</v>
      </c>
      <c r="S1241" s="6">
        <v>6331.09</v>
      </c>
      <c r="T1241" s="19">
        <f t="shared" si="179"/>
        <v>-4.9261083743842304E-3</v>
      </c>
      <c r="U1241" s="19">
        <f t="shared" si="180"/>
        <v>3.5792920990851407E-3</v>
      </c>
    </row>
    <row r="1242" spans="1:21">
      <c r="A1242" s="4">
        <v>42534</v>
      </c>
      <c r="B1242" s="5">
        <v>15.24</v>
      </c>
      <c r="C1242" s="5">
        <v>14.84</v>
      </c>
      <c r="D1242" s="5">
        <v>8232.98</v>
      </c>
      <c r="E1242" s="5">
        <v>9420.1</v>
      </c>
      <c r="F1242" s="10">
        <f t="shared" si="175"/>
        <v>-5.3619302949061698E-3</v>
      </c>
      <c r="G1242" s="10">
        <f t="shared" si="176"/>
        <v>-7.0664077899134092E-3</v>
      </c>
      <c r="H1242" s="6"/>
      <c r="I1242" s="5">
        <v>19.39</v>
      </c>
      <c r="J1242" s="5">
        <v>19.100000000000001</v>
      </c>
      <c r="K1242" s="5">
        <v>8232.98</v>
      </c>
      <c r="L1242" s="5">
        <v>9420.1</v>
      </c>
      <c r="M1242" s="17">
        <f t="shared" si="177"/>
        <v>-5.7261842790212736E-3</v>
      </c>
      <c r="N1242" s="17">
        <f t="shared" si="178"/>
        <v>-7.0662130332374007E-3</v>
      </c>
      <c r="O1242" s="6"/>
      <c r="P1242" s="6">
        <v>12.24</v>
      </c>
      <c r="Q1242" s="6">
        <v>12.04</v>
      </c>
      <c r="R1242" s="6">
        <v>5393.4</v>
      </c>
      <c r="S1242" s="6">
        <v>6336.07</v>
      </c>
      <c r="T1242" s="19">
        <f t="shared" si="179"/>
        <v>-6.6006600660065695E-3</v>
      </c>
      <c r="U1242" s="19">
        <f t="shared" si="180"/>
        <v>7.8659440949335746E-4</v>
      </c>
    </row>
    <row r="1243" spans="1:21">
      <c r="A1243" s="4">
        <v>42535</v>
      </c>
      <c r="B1243" s="5">
        <v>15.23</v>
      </c>
      <c r="C1243" s="5">
        <v>14.83</v>
      </c>
      <c r="D1243" s="5">
        <v>8233.0499999999993</v>
      </c>
      <c r="E1243" s="5">
        <v>9420.18</v>
      </c>
      <c r="F1243" s="10">
        <f t="shared" si="175"/>
        <v>-6.738544474393926E-4</v>
      </c>
      <c r="G1243" s="10">
        <f t="shared" si="176"/>
        <v>8.4924788483764502E-6</v>
      </c>
      <c r="H1243" s="6"/>
      <c r="I1243" s="5">
        <v>19.34</v>
      </c>
      <c r="J1243" s="5">
        <v>19.05</v>
      </c>
      <c r="K1243" s="5">
        <v>8233.0499999999993</v>
      </c>
      <c r="L1243" s="5">
        <v>9420.18</v>
      </c>
      <c r="M1243" s="17">
        <f t="shared" si="177"/>
        <v>-2.6178010471205049E-3</v>
      </c>
      <c r="N1243" s="17">
        <f t="shared" si="178"/>
        <v>8.502389171383129E-6</v>
      </c>
      <c r="O1243" s="6"/>
      <c r="P1243" s="6">
        <v>12.27</v>
      </c>
      <c r="Q1243" s="6">
        <v>12.06</v>
      </c>
      <c r="R1243" s="6">
        <v>5450.8</v>
      </c>
      <c r="S1243" s="6">
        <v>6403.52</v>
      </c>
      <c r="T1243" s="19">
        <f t="shared" si="179"/>
        <v>1.6611295681063787E-3</v>
      </c>
      <c r="U1243" s="19">
        <f t="shared" si="180"/>
        <v>1.0645400066602972E-2</v>
      </c>
    </row>
    <row r="1244" spans="1:21">
      <c r="A1244" s="4">
        <v>42536</v>
      </c>
      <c r="B1244" s="5">
        <v>15.36</v>
      </c>
      <c r="C1244" s="5">
        <v>14.96</v>
      </c>
      <c r="D1244" s="5">
        <v>8323.26</v>
      </c>
      <c r="E1244" s="5">
        <v>9523.4</v>
      </c>
      <c r="F1244" s="10">
        <f t="shared" si="175"/>
        <v>8.7660148347943334E-3</v>
      </c>
      <c r="G1244" s="10">
        <f t="shared" si="176"/>
        <v>1.0957327779299364E-2</v>
      </c>
      <c r="H1244" s="6"/>
      <c r="I1244" s="5">
        <v>19.48</v>
      </c>
      <c r="J1244" s="5">
        <v>19.190000000000001</v>
      </c>
      <c r="K1244" s="5">
        <v>8323.26</v>
      </c>
      <c r="L1244" s="5">
        <v>9523.4</v>
      </c>
      <c r="M1244" s="17">
        <f t="shared" si="177"/>
        <v>7.3490813648293685E-3</v>
      </c>
      <c r="N1244" s="17">
        <f t="shared" si="178"/>
        <v>1.0957057226665734E-2</v>
      </c>
      <c r="O1244" s="6"/>
      <c r="P1244" s="6">
        <v>12.32</v>
      </c>
      <c r="Q1244" s="6">
        <v>12.11</v>
      </c>
      <c r="R1244" s="6">
        <v>5495.15</v>
      </c>
      <c r="S1244" s="6">
        <v>6456.08</v>
      </c>
      <c r="T1244" s="19">
        <f t="shared" si="179"/>
        <v>4.1459369817578029E-3</v>
      </c>
      <c r="U1244" s="19">
        <f t="shared" si="180"/>
        <v>8.20798560791558E-3</v>
      </c>
    </row>
    <row r="1245" spans="1:21">
      <c r="A1245" s="4">
        <v>42537</v>
      </c>
      <c r="B1245" s="5">
        <v>15.27</v>
      </c>
      <c r="C1245" s="5">
        <v>14.87</v>
      </c>
      <c r="D1245" s="5">
        <v>8261.2900000000009</v>
      </c>
      <c r="E1245" s="5">
        <v>9461.51</v>
      </c>
      <c r="F1245" s="10">
        <f t="shared" si="175"/>
        <v>-6.0160427807487427E-3</v>
      </c>
      <c r="G1245" s="10">
        <f t="shared" si="176"/>
        <v>-6.4987294453661137E-3</v>
      </c>
      <c r="H1245" s="6"/>
      <c r="I1245" s="5">
        <v>19.350000000000001</v>
      </c>
      <c r="J1245" s="5">
        <v>19.059999999999999</v>
      </c>
      <c r="K1245" s="5">
        <v>8261.2900000000009</v>
      </c>
      <c r="L1245" s="5">
        <v>9461.51</v>
      </c>
      <c r="M1245" s="17">
        <f t="shared" si="177"/>
        <v>-6.7743616466910961E-3</v>
      </c>
      <c r="N1245" s="17">
        <f t="shared" si="178"/>
        <v>-7.4453999995193199E-3</v>
      </c>
      <c r="O1245" s="6"/>
      <c r="P1245" s="6">
        <v>12.22</v>
      </c>
      <c r="Q1245" s="6">
        <v>12.02</v>
      </c>
      <c r="R1245" s="6">
        <v>5502.45</v>
      </c>
      <c r="S1245" s="6">
        <v>6464.64</v>
      </c>
      <c r="T1245" s="19">
        <f t="shared" si="179"/>
        <v>-7.4318744838975936E-3</v>
      </c>
      <c r="U1245" s="19">
        <f t="shared" si="180"/>
        <v>1.3258819593313653E-3</v>
      </c>
    </row>
    <row r="1246" spans="1:21">
      <c r="A1246" s="4">
        <v>42538</v>
      </c>
      <c r="B1246" s="5">
        <v>15.31</v>
      </c>
      <c r="C1246" s="5">
        <v>14.9</v>
      </c>
      <c r="D1246" s="5">
        <v>8284.14</v>
      </c>
      <c r="E1246" s="5">
        <v>9487.82</v>
      </c>
      <c r="F1246" s="10">
        <f t="shared" si="175"/>
        <v>2.0174848688636615E-3</v>
      </c>
      <c r="G1246" s="10">
        <f t="shared" si="176"/>
        <v>2.7807400721449049E-3</v>
      </c>
      <c r="H1246" s="6"/>
      <c r="I1246" s="5">
        <v>19.37</v>
      </c>
      <c r="J1246" s="5">
        <v>19.079999999999998</v>
      </c>
      <c r="K1246" s="5">
        <v>8284.14</v>
      </c>
      <c r="L1246" s="5">
        <v>9487.82</v>
      </c>
      <c r="M1246" s="17">
        <f t="shared" si="177"/>
        <v>1.0493179433368471E-3</v>
      </c>
      <c r="N1246" s="17">
        <f t="shared" si="178"/>
        <v>2.7659118612224365E-3</v>
      </c>
      <c r="O1246" s="6"/>
      <c r="P1246" s="6">
        <v>12.24</v>
      </c>
      <c r="Q1246" s="6">
        <v>12.03</v>
      </c>
      <c r="R1246" s="6">
        <v>5566.3</v>
      </c>
      <c r="S1246" s="6">
        <v>6539.68</v>
      </c>
      <c r="T1246" s="19">
        <f t="shared" si="179"/>
        <v>8.3194675540765317E-4</v>
      </c>
      <c r="U1246" s="19">
        <f t="shared" si="180"/>
        <v>1.1607761607761669E-2</v>
      </c>
    </row>
    <row r="1247" spans="1:21">
      <c r="A1247" s="4">
        <v>42541</v>
      </c>
      <c r="B1247" s="5">
        <v>15.39</v>
      </c>
      <c r="C1247" s="5">
        <v>14.99</v>
      </c>
      <c r="D1247" s="5">
        <v>8356.93</v>
      </c>
      <c r="E1247" s="5">
        <v>9571.18</v>
      </c>
      <c r="F1247" s="10">
        <f t="shared" si="175"/>
        <v>6.0402684563758413E-3</v>
      </c>
      <c r="G1247" s="10">
        <f t="shared" si="176"/>
        <v>8.7860014207690185E-3</v>
      </c>
      <c r="H1247" s="6"/>
      <c r="I1247" s="5">
        <v>19.510000000000002</v>
      </c>
      <c r="J1247" s="5">
        <v>19.21</v>
      </c>
      <c r="K1247" s="5">
        <v>8356.93</v>
      </c>
      <c r="L1247" s="5">
        <v>9571.18</v>
      </c>
      <c r="M1247" s="17">
        <f t="shared" si="177"/>
        <v>6.8134171907758834E-3</v>
      </c>
      <c r="N1247" s="17">
        <f t="shared" si="178"/>
        <v>8.7866694671989709E-3</v>
      </c>
      <c r="O1247" s="6"/>
      <c r="P1247" s="6">
        <v>12.28</v>
      </c>
      <c r="Q1247" s="6">
        <v>12.07</v>
      </c>
      <c r="R1247" s="6">
        <v>5597</v>
      </c>
      <c r="S1247" s="6">
        <v>6575.73</v>
      </c>
      <c r="T1247" s="19">
        <f t="shared" si="179"/>
        <v>3.3250207813799726E-3</v>
      </c>
      <c r="U1247" s="19">
        <f t="shared" si="180"/>
        <v>5.5125021407773644E-3</v>
      </c>
    </row>
    <row r="1248" spans="1:21">
      <c r="A1248" s="4">
        <v>42542</v>
      </c>
      <c r="B1248" s="5">
        <v>15.41</v>
      </c>
      <c r="C1248" s="5">
        <v>15</v>
      </c>
      <c r="D1248" s="5">
        <v>8340.65</v>
      </c>
      <c r="E1248" s="5">
        <v>9552.5400000000009</v>
      </c>
      <c r="F1248" s="10">
        <f t="shared" si="175"/>
        <v>6.6711140760511434E-4</v>
      </c>
      <c r="G1248" s="10">
        <f t="shared" si="176"/>
        <v>-1.9475132637772896E-3</v>
      </c>
      <c r="H1248" s="6"/>
      <c r="I1248" s="5">
        <v>19.559999999999999</v>
      </c>
      <c r="J1248" s="5">
        <v>19.260000000000002</v>
      </c>
      <c r="K1248" s="5">
        <v>8340.65</v>
      </c>
      <c r="L1248" s="5">
        <v>9552.5400000000009</v>
      </c>
      <c r="M1248" s="17">
        <f t="shared" si="177"/>
        <v>2.6028110359188616E-3</v>
      </c>
      <c r="N1248" s="17">
        <f t="shared" si="178"/>
        <v>-1.9480838058952843E-3</v>
      </c>
      <c r="O1248" s="6"/>
      <c r="P1248" s="6">
        <v>12.34</v>
      </c>
      <c r="Q1248" s="6">
        <v>12.13</v>
      </c>
      <c r="R1248" s="6">
        <v>5617.35</v>
      </c>
      <c r="S1248" s="6">
        <v>6599.66</v>
      </c>
      <c r="T1248" s="19">
        <f t="shared" si="179"/>
        <v>4.9710024855011969E-3</v>
      </c>
      <c r="U1248" s="19">
        <f t="shared" si="180"/>
        <v>3.6391396848716173E-3</v>
      </c>
    </row>
    <row r="1249" spans="1:21">
      <c r="A1249" s="4">
        <v>42543</v>
      </c>
      <c r="B1249" s="5">
        <v>15.39</v>
      </c>
      <c r="C1249" s="5">
        <v>14.98</v>
      </c>
      <c r="D1249" s="5">
        <v>8322.6200000000008</v>
      </c>
      <c r="E1249" s="5">
        <v>9533.74</v>
      </c>
      <c r="F1249" s="10">
        <f t="shared" si="175"/>
        <v>-1.3333333333332975E-3</v>
      </c>
      <c r="G1249" s="10">
        <f t="shared" si="176"/>
        <v>-1.9680629445153475E-3</v>
      </c>
      <c r="H1249" s="6"/>
      <c r="I1249" s="5">
        <v>19.52</v>
      </c>
      <c r="J1249" s="5">
        <v>19.23</v>
      </c>
      <c r="K1249" s="5">
        <v>8322.6200000000008</v>
      </c>
      <c r="L1249" s="5">
        <v>9533.74</v>
      </c>
      <c r="M1249" s="17">
        <f t="shared" si="177"/>
        <v>-1.5576323987539498E-3</v>
      </c>
      <c r="N1249" s="17">
        <f t="shared" si="178"/>
        <v>-2.1617020256213815E-3</v>
      </c>
      <c r="O1249" s="6"/>
      <c r="P1249" s="6">
        <v>12.26</v>
      </c>
      <c r="Q1249" s="6">
        <v>12.05</v>
      </c>
      <c r="R1249" s="6">
        <v>5581.35</v>
      </c>
      <c r="S1249" s="6">
        <v>6557.32</v>
      </c>
      <c r="T1249" s="19">
        <f t="shared" si="179"/>
        <v>-6.5952184666117075E-3</v>
      </c>
      <c r="U1249" s="19">
        <f t="shared" si="180"/>
        <v>-6.4154820096793408E-3</v>
      </c>
    </row>
    <row r="1250" spans="1:21">
      <c r="A1250" s="4">
        <v>42544</v>
      </c>
      <c r="B1250" s="5">
        <v>15.47</v>
      </c>
      <c r="C1250" s="5">
        <v>15.06</v>
      </c>
      <c r="D1250" s="5">
        <v>8383.85</v>
      </c>
      <c r="E1250" s="5">
        <v>9604.48</v>
      </c>
      <c r="F1250" s="10">
        <f t="shared" si="175"/>
        <v>5.3404539385848437E-3</v>
      </c>
      <c r="G1250" s="10">
        <f t="shared" si="176"/>
        <v>7.4199632043667751E-3</v>
      </c>
      <c r="H1250" s="6"/>
      <c r="I1250" s="5">
        <v>19.59</v>
      </c>
      <c r="J1250" s="5">
        <v>19.29</v>
      </c>
      <c r="K1250" s="5">
        <v>8383.85</v>
      </c>
      <c r="L1250" s="5">
        <v>9604.48</v>
      </c>
      <c r="M1250" s="17">
        <f t="shared" si="177"/>
        <v>3.1201248049921304E-3</v>
      </c>
      <c r="N1250" s="17">
        <f t="shared" si="178"/>
        <v>7.3570582340656276E-3</v>
      </c>
      <c r="O1250" s="6"/>
      <c r="P1250" s="6">
        <v>12.27</v>
      </c>
      <c r="Q1250" s="6">
        <v>12.06</v>
      </c>
      <c r="R1250" s="6">
        <v>5566.9</v>
      </c>
      <c r="S1250" s="6">
        <v>6541.42</v>
      </c>
      <c r="T1250" s="19">
        <f t="shared" si="179"/>
        <v>8.2987551867219622E-4</v>
      </c>
      <c r="U1250" s="19">
        <f t="shared" si="180"/>
        <v>-2.4247710955084267E-3</v>
      </c>
    </row>
    <row r="1251" spans="1:21">
      <c r="A1251" s="4">
        <v>42545</v>
      </c>
      <c r="B1251" s="5">
        <v>15.17</v>
      </c>
      <c r="C1251" s="5">
        <v>14.77</v>
      </c>
      <c r="D1251" s="5">
        <v>8204.75</v>
      </c>
      <c r="E1251" s="5">
        <v>9399.2999999999993</v>
      </c>
      <c r="F1251" s="10">
        <f t="shared" si="175"/>
        <v>-1.9256308100929709E-2</v>
      </c>
      <c r="G1251" s="10">
        <f t="shared" si="176"/>
        <v>-2.1362947291264089E-2</v>
      </c>
      <c r="H1251" s="6"/>
      <c r="I1251" s="5">
        <v>19.34</v>
      </c>
      <c r="J1251" s="5">
        <v>19.04</v>
      </c>
      <c r="K1251" s="5">
        <v>8204.75</v>
      </c>
      <c r="L1251" s="5">
        <v>9399.2999999999993</v>
      </c>
      <c r="M1251" s="17">
        <f t="shared" si="177"/>
        <v>-1.2960082944530882E-2</v>
      </c>
      <c r="N1251" s="17">
        <f t="shared" si="178"/>
        <v>-2.1362500521836636E-2</v>
      </c>
      <c r="O1251" s="6"/>
      <c r="P1251" s="6">
        <v>12.17</v>
      </c>
      <c r="Q1251" s="6">
        <v>11.96</v>
      </c>
      <c r="R1251" s="6">
        <v>5459.4</v>
      </c>
      <c r="S1251" s="6">
        <v>6415.09</v>
      </c>
      <c r="T1251" s="19">
        <f t="shared" si="179"/>
        <v>-8.2918739635157168E-3</v>
      </c>
      <c r="U1251" s="19">
        <f t="shared" si="180"/>
        <v>-1.9312320566482466E-2</v>
      </c>
    </row>
    <row r="1252" spans="1:21">
      <c r="A1252" s="4">
        <v>42548</v>
      </c>
      <c r="B1252" s="5">
        <v>15.2</v>
      </c>
      <c r="C1252" s="5">
        <v>14.8</v>
      </c>
      <c r="D1252" s="5">
        <v>8226.2900000000009</v>
      </c>
      <c r="E1252" s="5">
        <v>9423.98</v>
      </c>
      <c r="F1252" s="10">
        <f t="shared" si="175"/>
        <v>2.0311442112390665E-3</v>
      </c>
      <c r="G1252" s="10">
        <f t="shared" si="176"/>
        <v>2.6257274477887727E-3</v>
      </c>
      <c r="H1252" s="6"/>
      <c r="I1252" s="5">
        <v>19.43</v>
      </c>
      <c r="J1252" s="5">
        <v>19.13</v>
      </c>
      <c r="K1252" s="5">
        <v>8226.2900000000009</v>
      </c>
      <c r="L1252" s="5">
        <v>9423.98</v>
      </c>
      <c r="M1252" s="17">
        <f t="shared" si="177"/>
        <v>4.7268907563025042E-3</v>
      </c>
      <c r="N1252" s="17">
        <f t="shared" si="178"/>
        <v>2.6253085103142837E-3</v>
      </c>
      <c r="O1252" s="6"/>
      <c r="P1252" s="6">
        <v>12.3</v>
      </c>
      <c r="Q1252" s="6">
        <v>12.09</v>
      </c>
      <c r="R1252" s="6">
        <v>5602.65</v>
      </c>
      <c r="S1252" s="6">
        <v>6583.38</v>
      </c>
      <c r="T1252" s="19">
        <f t="shared" si="179"/>
        <v>1.0869565217391131E-2</v>
      </c>
      <c r="U1252" s="19">
        <f t="shared" si="180"/>
        <v>2.6233458922634068E-2</v>
      </c>
    </row>
    <row r="1253" spans="1:21">
      <c r="A1253" s="4">
        <v>42549</v>
      </c>
      <c r="B1253" s="5">
        <v>15.26</v>
      </c>
      <c r="C1253" s="5">
        <v>14.85</v>
      </c>
      <c r="D1253" s="5">
        <v>8266.0300000000007</v>
      </c>
      <c r="E1253" s="5">
        <v>9469.51</v>
      </c>
      <c r="F1253" s="10">
        <f t="shared" si="175"/>
        <v>3.3783783783782884E-3</v>
      </c>
      <c r="G1253" s="10">
        <f t="shared" si="176"/>
        <v>4.8312920867830123E-3</v>
      </c>
      <c r="H1253" s="6"/>
      <c r="I1253" s="5">
        <v>19.48</v>
      </c>
      <c r="J1253" s="5">
        <v>19.18</v>
      </c>
      <c r="K1253" s="5">
        <v>8266.0300000000007</v>
      </c>
      <c r="L1253" s="5">
        <v>9469.51</v>
      </c>
      <c r="M1253" s="17">
        <f t="shared" si="177"/>
        <v>2.6136957658129401E-3</v>
      </c>
      <c r="N1253" s="17">
        <f t="shared" si="178"/>
        <v>4.8308532765073409E-3</v>
      </c>
      <c r="O1253" s="6"/>
      <c r="P1253" s="6">
        <v>12.4</v>
      </c>
      <c r="Q1253" s="6">
        <v>12.19</v>
      </c>
      <c r="R1253" s="6">
        <v>5649.6</v>
      </c>
      <c r="S1253" s="6">
        <v>6638.55</v>
      </c>
      <c r="T1253" s="19">
        <f t="shared" si="179"/>
        <v>8.2712985938793171E-3</v>
      </c>
      <c r="U1253" s="19">
        <f t="shared" si="180"/>
        <v>8.3801937606517996E-3</v>
      </c>
    </row>
    <row r="1254" spans="1:21">
      <c r="A1254" s="4">
        <v>42550</v>
      </c>
      <c r="B1254" s="5">
        <v>15.42</v>
      </c>
      <c r="C1254" s="5">
        <v>15.01</v>
      </c>
      <c r="D1254" s="5">
        <v>8336.0499999999993</v>
      </c>
      <c r="E1254" s="5">
        <v>9555.01</v>
      </c>
      <c r="F1254" s="10">
        <f t="shared" si="175"/>
        <v>1.077441077441077E-2</v>
      </c>
      <c r="G1254" s="10">
        <f t="shared" si="176"/>
        <v>9.0289782681469699E-3</v>
      </c>
      <c r="H1254" s="6"/>
      <c r="I1254" s="5">
        <v>19.66</v>
      </c>
      <c r="J1254" s="5">
        <v>19.36</v>
      </c>
      <c r="K1254" s="5">
        <v>8336.0499999999993</v>
      </c>
      <c r="L1254" s="5">
        <v>9555.01</v>
      </c>
      <c r="M1254" s="17">
        <f t="shared" si="177"/>
        <v>9.3847758081333499E-3</v>
      </c>
      <c r="N1254" s="17">
        <f t="shared" si="178"/>
        <v>8.4708136796016742E-3</v>
      </c>
      <c r="O1254" s="6"/>
      <c r="P1254" s="6">
        <v>12.53</v>
      </c>
      <c r="Q1254" s="6">
        <v>12.31</v>
      </c>
      <c r="R1254" s="6">
        <v>5741.1</v>
      </c>
      <c r="S1254" s="6">
        <v>6746.11</v>
      </c>
      <c r="T1254" s="19">
        <f t="shared" si="179"/>
        <v>9.8441345365054556E-3</v>
      </c>
      <c r="U1254" s="19">
        <f t="shared" si="180"/>
        <v>1.6202333340864961E-2</v>
      </c>
    </row>
    <row r="1255" spans="1:21">
      <c r="A1255" s="4">
        <v>42551</v>
      </c>
      <c r="B1255" s="5">
        <v>15.57</v>
      </c>
      <c r="C1255" s="5">
        <v>15.16</v>
      </c>
      <c r="D1255" s="5">
        <v>8429.9599999999991</v>
      </c>
      <c r="E1255" s="5">
        <v>9662.65</v>
      </c>
      <c r="F1255" s="10">
        <f t="shared" si="175"/>
        <v>9.9933377748167018E-3</v>
      </c>
      <c r="G1255" s="10">
        <f t="shared" si="176"/>
        <v>1.1265294332502007E-2</v>
      </c>
      <c r="H1255" s="6"/>
      <c r="I1255" s="5">
        <v>19.899999999999999</v>
      </c>
      <c r="J1255" s="5">
        <v>19.59</v>
      </c>
      <c r="K1255" s="5">
        <v>8429.9599999999991</v>
      </c>
      <c r="L1255" s="5">
        <v>9662.65</v>
      </c>
      <c r="M1255" s="17">
        <f t="shared" si="177"/>
        <v>1.1880165289256173E-2</v>
      </c>
      <c r="N1255" s="17">
        <f t="shared" si="178"/>
        <v>1.126552743805509E-2</v>
      </c>
      <c r="O1255" s="6"/>
      <c r="P1255" s="6">
        <v>12.66</v>
      </c>
      <c r="Q1255" s="6">
        <v>12.44</v>
      </c>
      <c r="R1255" s="6">
        <v>5813.5</v>
      </c>
      <c r="S1255" s="6">
        <v>6831.14</v>
      </c>
      <c r="T1255" s="19">
        <f t="shared" si="179"/>
        <v>1.0560519902518273E-2</v>
      </c>
      <c r="U1255" s="19">
        <f t="shared" si="180"/>
        <v>1.2604300848933825E-2</v>
      </c>
    </row>
    <row r="1256" spans="1:21">
      <c r="A1256" s="4">
        <v>42552</v>
      </c>
      <c r="B1256" s="5">
        <v>15.63</v>
      </c>
      <c r="C1256" s="5">
        <v>15.21</v>
      </c>
      <c r="D1256" s="5">
        <v>8486.19</v>
      </c>
      <c r="E1256" s="5">
        <v>9727.09</v>
      </c>
      <c r="F1256" s="10">
        <f t="shared" si="175"/>
        <v>3.2981530343008103E-3</v>
      </c>
      <c r="G1256" s="10">
        <f t="shared" si="176"/>
        <v>6.6689779718813735E-3</v>
      </c>
      <c r="H1256" s="6"/>
      <c r="I1256" s="5">
        <v>20.05</v>
      </c>
      <c r="J1256" s="5">
        <v>19.73</v>
      </c>
      <c r="K1256" s="5">
        <v>8486.19</v>
      </c>
      <c r="L1256" s="5">
        <v>9727.09</v>
      </c>
      <c r="M1256" s="17">
        <f t="shared" si="177"/>
        <v>7.1465033180193593E-3</v>
      </c>
      <c r="N1256" s="17">
        <f t="shared" si="178"/>
        <v>6.6702570356207413E-3</v>
      </c>
      <c r="O1256" s="6"/>
      <c r="P1256" s="6">
        <v>12.75</v>
      </c>
      <c r="Q1256" s="6">
        <v>12.53</v>
      </c>
      <c r="R1256" s="6">
        <v>5835.55</v>
      </c>
      <c r="S1256" s="6">
        <v>6857.05</v>
      </c>
      <c r="T1256" s="19">
        <f t="shared" si="179"/>
        <v>7.2347266881029881E-3</v>
      </c>
      <c r="U1256" s="19">
        <f t="shared" si="180"/>
        <v>3.7929247534085331E-3</v>
      </c>
    </row>
    <row r="1257" spans="1:21">
      <c r="A1257" s="4">
        <v>42555</v>
      </c>
      <c r="B1257" s="5">
        <v>15.68</v>
      </c>
      <c r="C1257" s="5">
        <v>15.26</v>
      </c>
      <c r="D1257" s="5">
        <v>8530.77</v>
      </c>
      <c r="E1257" s="5">
        <v>9778.68</v>
      </c>
      <c r="F1257" s="10">
        <f t="shared" si="175"/>
        <v>3.2873109796185407E-3</v>
      </c>
      <c r="G1257" s="10">
        <f t="shared" si="176"/>
        <v>5.3037444909012077E-3</v>
      </c>
      <c r="H1257" s="6"/>
      <c r="I1257" s="5">
        <v>20.09</v>
      </c>
      <c r="J1257" s="5">
        <v>19.78</v>
      </c>
      <c r="K1257" s="5">
        <v>8530.77</v>
      </c>
      <c r="L1257" s="5">
        <v>9778.68</v>
      </c>
      <c r="M1257" s="17">
        <f t="shared" si="177"/>
        <v>2.5342118601114905E-3</v>
      </c>
      <c r="N1257" s="17">
        <f t="shared" si="178"/>
        <v>5.2532408536694053E-3</v>
      </c>
      <c r="O1257" s="6"/>
      <c r="P1257" s="6">
        <v>12.79</v>
      </c>
      <c r="Q1257" s="6">
        <v>12.57</v>
      </c>
      <c r="R1257" s="6">
        <v>5925.9</v>
      </c>
      <c r="S1257" s="6">
        <v>6963.61</v>
      </c>
      <c r="T1257" s="19">
        <f t="shared" si="179"/>
        <v>3.1923383878691425E-3</v>
      </c>
      <c r="U1257" s="19">
        <f t="shared" si="180"/>
        <v>1.55402104403497E-2</v>
      </c>
    </row>
    <row r="1258" spans="1:21">
      <c r="A1258" s="4">
        <v>42556</v>
      </c>
      <c r="B1258" s="5">
        <v>15.64</v>
      </c>
      <c r="C1258" s="5">
        <v>15.22</v>
      </c>
      <c r="D1258" s="5">
        <v>8501.49</v>
      </c>
      <c r="E1258" s="5">
        <v>9745.1200000000008</v>
      </c>
      <c r="F1258" s="10">
        <f t="shared" si="175"/>
        <v>-2.6212319790300809E-3</v>
      </c>
      <c r="G1258" s="10">
        <f t="shared" si="176"/>
        <v>-3.4319560513279557E-3</v>
      </c>
      <c r="H1258" s="6"/>
      <c r="I1258" s="5">
        <v>20.03</v>
      </c>
      <c r="J1258" s="5">
        <v>19.71</v>
      </c>
      <c r="K1258" s="5">
        <v>8501.49</v>
      </c>
      <c r="L1258" s="5">
        <v>9745.1200000000008</v>
      </c>
      <c r="M1258" s="17">
        <f t="shared" si="177"/>
        <v>-3.5389282103134301E-3</v>
      </c>
      <c r="N1258" s="17">
        <f t="shared" si="178"/>
        <v>-3.4322810250423386E-3</v>
      </c>
      <c r="O1258" s="6"/>
      <c r="P1258" s="6">
        <v>12.74</v>
      </c>
      <c r="Q1258" s="6">
        <v>12.51</v>
      </c>
      <c r="R1258" s="6">
        <v>5960.85</v>
      </c>
      <c r="S1258" s="6">
        <v>7004.65</v>
      </c>
      <c r="T1258" s="19">
        <f t="shared" si="179"/>
        <v>-4.7732696897374582E-3</v>
      </c>
      <c r="U1258" s="19">
        <f t="shared" si="180"/>
        <v>5.8934948970432721E-3</v>
      </c>
    </row>
    <row r="1259" spans="1:21">
      <c r="A1259" s="4">
        <v>42558</v>
      </c>
      <c r="B1259" s="5">
        <v>15.63</v>
      </c>
      <c r="C1259" s="5">
        <v>15.21</v>
      </c>
      <c r="D1259" s="5">
        <v>8501.27</v>
      </c>
      <c r="E1259" s="5">
        <v>9747.18</v>
      </c>
      <c r="F1259" s="10">
        <f t="shared" si="175"/>
        <v>-6.5703022339025363E-4</v>
      </c>
      <c r="G1259" s="10">
        <f t="shared" si="176"/>
        <v>2.1138785361274337E-4</v>
      </c>
      <c r="H1259" s="6"/>
      <c r="I1259" s="5">
        <v>20.02</v>
      </c>
      <c r="J1259" s="5">
        <v>19.71</v>
      </c>
      <c r="K1259" s="5">
        <v>8501.27</v>
      </c>
      <c r="L1259" s="5">
        <v>9747.18</v>
      </c>
      <c r="M1259" s="17">
        <f t="shared" si="177"/>
        <v>0</v>
      </c>
      <c r="N1259" s="17">
        <f t="shared" si="178"/>
        <v>-2.5877816712038815E-5</v>
      </c>
      <c r="O1259" s="6"/>
      <c r="P1259" s="6">
        <v>12.72</v>
      </c>
      <c r="Q1259" s="6">
        <v>12.5</v>
      </c>
      <c r="R1259" s="6">
        <v>5967.1</v>
      </c>
      <c r="S1259" s="6">
        <v>7011.98</v>
      </c>
      <c r="T1259" s="19">
        <f t="shared" si="179"/>
        <v>-7.9936051159068544E-4</v>
      </c>
      <c r="U1259" s="19">
        <f t="shared" si="180"/>
        <v>1.0464477168736774E-3</v>
      </c>
    </row>
    <row r="1260" spans="1:21">
      <c r="A1260" s="4">
        <v>42559</v>
      </c>
      <c r="B1260" s="5">
        <v>15.65</v>
      </c>
      <c r="C1260" s="5">
        <v>15.23</v>
      </c>
      <c r="D1260" s="5">
        <v>8488.56</v>
      </c>
      <c r="E1260" s="5">
        <v>9732.61</v>
      </c>
      <c r="F1260" s="10">
        <f t="shared" si="175"/>
        <v>1.3149243918475495E-3</v>
      </c>
      <c r="G1260" s="10">
        <f t="shared" si="176"/>
        <v>-1.4947913140005431E-3</v>
      </c>
      <c r="H1260" s="6"/>
      <c r="I1260" s="5">
        <v>20.079999999999998</v>
      </c>
      <c r="J1260" s="5">
        <v>19.760000000000002</v>
      </c>
      <c r="K1260" s="5">
        <v>8488.56</v>
      </c>
      <c r="L1260" s="5">
        <v>9732.61</v>
      </c>
      <c r="M1260" s="17">
        <f t="shared" si="177"/>
        <v>2.5367833587011113E-3</v>
      </c>
      <c r="N1260" s="17">
        <f t="shared" si="178"/>
        <v>-1.4950707364900229E-3</v>
      </c>
      <c r="O1260" s="6"/>
      <c r="P1260" s="6">
        <v>12.76</v>
      </c>
      <c r="Q1260" s="6">
        <v>12.54</v>
      </c>
      <c r="R1260" s="6">
        <v>5928.15</v>
      </c>
      <c r="S1260" s="6">
        <v>6966.79</v>
      </c>
      <c r="T1260" s="19">
        <f t="shared" si="179"/>
        <v>3.1999999999998696E-3</v>
      </c>
      <c r="U1260" s="19">
        <f t="shared" si="180"/>
        <v>-6.444684668239109E-3</v>
      </c>
    </row>
    <row r="1261" spans="1:21">
      <c r="A1261" s="4">
        <v>42562</v>
      </c>
      <c r="B1261" s="5">
        <v>15.87</v>
      </c>
      <c r="C1261" s="5">
        <v>15.44</v>
      </c>
      <c r="D1261" s="5">
        <v>8638.0300000000007</v>
      </c>
      <c r="E1261" s="5">
        <v>9904.27</v>
      </c>
      <c r="F1261" s="10">
        <f t="shared" si="175"/>
        <v>1.3788575180564644E-2</v>
      </c>
      <c r="G1261" s="10">
        <f t="shared" si="176"/>
        <v>1.7637612110215084E-2</v>
      </c>
      <c r="H1261" s="6"/>
      <c r="I1261" s="5">
        <v>20.28</v>
      </c>
      <c r="J1261" s="5">
        <v>19.96</v>
      </c>
      <c r="K1261" s="5">
        <v>8638.0300000000007</v>
      </c>
      <c r="L1261" s="5">
        <v>9904.27</v>
      </c>
      <c r="M1261" s="17">
        <f t="shared" si="177"/>
        <v>1.0121457489878471E-2</v>
      </c>
      <c r="N1261" s="17">
        <f t="shared" si="178"/>
        <v>1.7608404723533866E-2</v>
      </c>
      <c r="O1261" s="6"/>
      <c r="P1261" s="6">
        <v>12.87</v>
      </c>
      <c r="Q1261" s="6">
        <v>12.65</v>
      </c>
      <c r="R1261" s="6">
        <v>6001.4</v>
      </c>
      <c r="S1261" s="6">
        <v>7054.46</v>
      </c>
      <c r="T1261" s="19">
        <f t="shared" si="179"/>
        <v>8.7719298245614308E-3</v>
      </c>
      <c r="U1261" s="19">
        <f t="shared" si="180"/>
        <v>1.258398774758529E-2</v>
      </c>
    </row>
    <row r="1262" spans="1:21">
      <c r="A1262" s="4">
        <v>42563</v>
      </c>
      <c r="B1262" s="5">
        <v>15.93</v>
      </c>
      <c r="C1262" s="5">
        <v>15.5</v>
      </c>
      <c r="D1262" s="5">
        <v>8691.23</v>
      </c>
      <c r="E1262" s="5">
        <v>9965.27</v>
      </c>
      <c r="F1262" s="10">
        <f t="shared" si="175"/>
        <v>3.8860103626943143E-3</v>
      </c>
      <c r="G1262" s="10">
        <f t="shared" si="176"/>
        <v>6.1589597214131153E-3</v>
      </c>
      <c r="H1262" s="6"/>
      <c r="I1262" s="5">
        <v>20.350000000000001</v>
      </c>
      <c r="J1262" s="5">
        <v>20.03</v>
      </c>
      <c r="K1262" s="5">
        <v>8691.23</v>
      </c>
      <c r="L1262" s="5">
        <v>9965.27</v>
      </c>
      <c r="M1262" s="17">
        <f t="shared" si="177"/>
        <v>3.507014028056199E-3</v>
      </c>
      <c r="N1262" s="17">
        <f t="shared" si="178"/>
        <v>6.1588116734949683E-3</v>
      </c>
      <c r="O1262" s="6"/>
      <c r="P1262" s="6">
        <v>12.86</v>
      </c>
      <c r="Q1262" s="6">
        <v>12.64</v>
      </c>
      <c r="R1262" s="6">
        <v>6025.15</v>
      </c>
      <c r="S1262" s="6">
        <v>7082.39</v>
      </c>
      <c r="T1262" s="19">
        <f t="shared" si="179"/>
        <v>-7.905138339920903E-4</v>
      </c>
      <c r="U1262" s="19">
        <f t="shared" si="180"/>
        <v>3.9591974438866195E-3</v>
      </c>
    </row>
    <row r="1263" spans="1:21">
      <c r="A1263" s="4">
        <v>42564</v>
      </c>
      <c r="B1263" s="5">
        <v>15.86</v>
      </c>
      <c r="C1263" s="5">
        <v>15.43</v>
      </c>
      <c r="D1263" s="5">
        <v>8684.82</v>
      </c>
      <c r="E1263" s="5">
        <v>9958.2800000000007</v>
      </c>
      <c r="F1263" s="10">
        <f t="shared" si="175"/>
        <v>-4.5161290322580649E-3</v>
      </c>
      <c r="G1263" s="10">
        <f t="shared" si="176"/>
        <v>-7.0143608753192588E-4</v>
      </c>
      <c r="H1263" s="6"/>
      <c r="I1263" s="5">
        <v>20.260000000000002</v>
      </c>
      <c r="J1263" s="5">
        <v>19.93</v>
      </c>
      <c r="K1263" s="5">
        <v>8684.82</v>
      </c>
      <c r="L1263" s="5">
        <v>9958.2800000000007</v>
      </c>
      <c r="M1263" s="17">
        <f t="shared" si="177"/>
        <v>-4.9925112331503652E-3</v>
      </c>
      <c r="N1263" s="17">
        <f t="shared" si="178"/>
        <v>-7.375250683735457E-4</v>
      </c>
      <c r="O1263" s="6"/>
      <c r="P1263" s="6">
        <v>12.82</v>
      </c>
      <c r="Q1263" s="6">
        <v>12.59</v>
      </c>
      <c r="R1263" s="6">
        <v>5940.9</v>
      </c>
      <c r="S1263" s="6">
        <v>6984.08</v>
      </c>
      <c r="T1263" s="19">
        <f t="shared" si="179"/>
        <v>-3.9556962025316666E-3</v>
      </c>
      <c r="U1263" s="19">
        <f t="shared" si="180"/>
        <v>-1.3880907433790113E-2</v>
      </c>
    </row>
    <row r="1264" spans="1:21">
      <c r="A1264" s="4">
        <v>42565</v>
      </c>
      <c r="B1264" s="5">
        <v>15.93</v>
      </c>
      <c r="C1264" s="5">
        <v>15.5</v>
      </c>
      <c r="D1264" s="5">
        <v>8734.16</v>
      </c>
      <c r="E1264" s="5">
        <v>10015.52</v>
      </c>
      <c r="F1264" s="10">
        <f t="shared" si="175"/>
        <v>4.5366169799092582E-3</v>
      </c>
      <c r="G1264" s="10">
        <f t="shared" si="176"/>
        <v>5.7479805749587332E-3</v>
      </c>
      <c r="H1264" s="6"/>
      <c r="I1264" s="5">
        <v>20.329999999999998</v>
      </c>
      <c r="J1264" s="5">
        <v>20</v>
      </c>
      <c r="K1264" s="5">
        <v>8734.16</v>
      </c>
      <c r="L1264" s="5">
        <v>10015.52</v>
      </c>
      <c r="M1264" s="17">
        <f t="shared" si="177"/>
        <v>3.5122930255895302E-3</v>
      </c>
      <c r="N1264" s="17">
        <f t="shared" si="178"/>
        <v>5.6811770422415808E-3</v>
      </c>
      <c r="O1264" s="6"/>
      <c r="P1264" s="6">
        <v>12.86</v>
      </c>
      <c r="Q1264" s="6">
        <v>12.63</v>
      </c>
      <c r="R1264" s="6">
        <v>6015.15</v>
      </c>
      <c r="S1264" s="6">
        <v>7071.86</v>
      </c>
      <c r="T1264" s="19">
        <f t="shared" si="179"/>
        <v>3.1771247021445959E-3</v>
      </c>
      <c r="U1264" s="19">
        <f t="shared" si="180"/>
        <v>1.2568584552296036E-2</v>
      </c>
    </row>
    <row r="1265" spans="1:21">
      <c r="A1265" s="4">
        <v>42566</v>
      </c>
      <c r="B1265" s="5">
        <v>15.94</v>
      </c>
      <c r="C1265" s="5">
        <v>15.51</v>
      </c>
      <c r="D1265" s="5">
        <v>8712.2999999999993</v>
      </c>
      <c r="E1265" s="5">
        <v>9996.51</v>
      </c>
      <c r="F1265" s="10">
        <f t="shared" si="175"/>
        <v>6.4516129032266001E-4</v>
      </c>
      <c r="G1265" s="10">
        <f t="shared" si="176"/>
        <v>-1.8980542198507866E-3</v>
      </c>
      <c r="H1265" s="6"/>
      <c r="I1265" s="5">
        <v>20.22</v>
      </c>
      <c r="J1265" s="5">
        <v>19.89</v>
      </c>
      <c r="K1265" s="5">
        <v>8712.2999999999993</v>
      </c>
      <c r="L1265" s="5">
        <v>9996.51</v>
      </c>
      <c r="M1265" s="17">
        <f t="shared" si="177"/>
        <v>-5.4999999999999494E-3</v>
      </c>
      <c r="N1265" s="17">
        <f t="shared" si="178"/>
        <v>-2.5028165272905634E-3</v>
      </c>
      <c r="O1265" s="6"/>
      <c r="P1265" s="6">
        <v>12.8</v>
      </c>
      <c r="Q1265" s="6">
        <v>12.57</v>
      </c>
      <c r="R1265" s="6">
        <v>5952.7</v>
      </c>
      <c r="S1265" s="6">
        <v>6998.4</v>
      </c>
      <c r="T1265" s="19">
        <f t="shared" si="179"/>
        <v>-4.7505938242280443E-3</v>
      </c>
      <c r="U1265" s="19">
        <f t="shared" si="180"/>
        <v>-1.0387649076763372E-2</v>
      </c>
    </row>
    <row r="1266" spans="1:21">
      <c r="A1266" s="4">
        <v>42569</v>
      </c>
      <c r="B1266" s="5">
        <v>15.91</v>
      </c>
      <c r="C1266" s="5">
        <v>15.47</v>
      </c>
      <c r="D1266" s="5">
        <v>8677.86</v>
      </c>
      <c r="E1266" s="5">
        <v>9958.08</v>
      </c>
      <c r="F1266" s="10">
        <f t="shared" si="175"/>
        <v>-2.5789813023855412E-3</v>
      </c>
      <c r="G1266" s="10">
        <f t="shared" si="176"/>
        <v>-3.8443416752447224E-3</v>
      </c>
      <c r="H1266" s="6"/>
      <c r="I1266" s="5">
        <v>20.21</v>
      </c>
      <c r="J1266" s="5">
        <v>19.88</v>
      </c>
      <c r="K1266" s="5">
        <v>8677.86</v>
      </c>
      <c r="L1266" s="5">
        <v>9958.08</v>
      </c>
      <c r="M1266" s="17">
        <f t="shared" si="177"/>
        <v>-5.0276520864767082E-4</v>
      </c>
      <c r="N1266" s="17">
        <f t="shared" si="178"/>
        <v>-3.9530319203883169E-3</v>
      </c>
      <c r="O1266" s="6"/>
      <c r="P1266" s="6">
        <v>12.75</v>
      </c>
      <c r="Q1266" s="6">
        <v>12.52</v>
      </c>
      <c r="R1266" s="6">
        <v>5907.7</v>
      </c>
      <c r="S1266" s="6">
        <v>6945.5</v>
      </c>
      <c r="T1266" s="19">
        <f t="shared" si="179"/>
        <v>-3.9777247414479744E-3</v>
      </c>
      <c r="U1266" s="19">
        <f t="shared" si="180"/>
        <v>-7.5588705989939609E-3</v>
      </c>
    </row>
    <row r="1267" spans="1:21">
      <c r="A1267" s="4">
        <v>42570</v>
      </c>
      <c r="B1267" s="5">
        <v>15.95</v>
      </c>
      <c r="C1267" s="5">
        <v>15.52</v>
      </c>
      <c r="D1267" s="5">
        <v>8691.8700000000008</v>
      </c>
      <c r="E1267" s="5">
        <v>9974.16</v>
      </c>
      <c r="F1267" s="10">
        <f t="shared" si="175"/>
        <v>3.2320620555914559E-3</v>
      </c>
      <c r="G1267" s="10">
        <f t="shared" si="176"/>
        <v>1.6147691121179975E-3</v>
      </c>
      <c r="H1267" s="6"/>
      <c r="I1267" s="5">
        <v>20.16</v>
      </c>
      <c r="J1267" s="5">
        <v>19.829999999999998</v>
      </c>
      <c r="K1267" s="5">
        <v>8691.8700000000008</v>
      </c>
      <c r="L1267" s="5">
        <v>9974.16</v>
      </c>
      <c r="M1267" s="17">
        <f t="shared" si="177"/>
        <v>-2.5150905432596016E-3</v>
      </c>
      <c r="N1267" s="17">
        <f t="shared" si="178"/>
        <v>1.614453332964505E-3</v>
      </c>
      <c r="O1267" s="6"/>
      <c r="P1267" s="6">
        <v>12.74</v>
      </c>
      <c r="Q1267" s="6">
        <v>12.51</v>
      </c>
      <c r="R1267" s="6">
        <v>5906</v>
      </c>
      <c r="S1267" s="6">
        <v>6943.51</v>
      </c>
      <c r="T1267" s="19">
        <f t="shared" si="179"/>
        <v>-7.9872204472841712E-4</v>
      </c>
      <c r="U1267" s="19">
        <f t="shared" si="180"/>
        <v>-2.8651644949961863E-4</v>
      </c>
    </row>
    <row r="1268" spans="1:21">
      <c r="A1268" s="4">
        <v>42571</v>
      </c>
      <c r="B1268" s="5">
        <v>16.059999999999999</v>
      </c>
      <c r="C1268" s="5">
        <v>15.62</v>
      </c>
      <c r="D1268" s="5">
        <v>8741.0499999999993</v>
      </c>
      <c r="E1268" s="5">
        <v>10030.59</v>
      </c>
      <c r="F1268" s="10">
        <f t="shared" si="175"/>
        <v>6.4432989690721421E-3</v>
      </c>
      <c r="G1268" s="10">
        <f t="shared" si="176"/>
        <v>5.6576192882409337E-3</v>
      </c>
      <c r="H1268" s="6"/>
      <c r="I1268" s="5">
        <v>20.329999999999998</v>
      </c>
      <c r="J1268" s="5">
        <v>20</v>
      </c>
      <c r="K1268" s="5">
        <v>8741.0499999999993</v>
      </c>
      <c r="L1268" s="5">
        <v>10030.59</v>
      </c>
      <c r="M1268" s="17">
        <f t="shared" si="177"/>
        <v>8.5728693898134978E-3</v>
      </c>
      <c r="N1268" s="17">
        <f t="shared" si="178"/>
        <v>5.6581610171342334E-3</v>
      </c>
      <c r="O1268" s="6"/>
      <c r="P1268" s="6">
        <v>12.91</v>
      </c>
      <c r="Q1268" s="6">
        <v>12.68</v>
      </c>
      <c r="R1268" s="6">
        <v>5965.25</v>
      </c>
      <c r="S1268" s="6">
        <v>7013.16</v>
      </c>
      <c r="T1268" s="19">
        <f t="shared" si="179"/>
        <v>1.358912869704243E-2</v>
      </c>
      <c r="U1268" s="19">
        <f t="shared" si="180"/>
        <v>1.0030949764600283E-2</v>
      </c>
    </row>
    <row r="1269" spans="1:21">
      <c r="A1269" s="4">
        <v>42572</v>
      </c>
      <c r="B1269" s="5">
        <v>16.03</v>
      </c>
      <c r="C1269" s="5">
        <v>15.59</v>
      </c>
      <c r="D1269" s="5">
        <v>8687.27</v>
      </c>
      <c r="E1269" s="5">
        <v>9970.7199999999993</v>
      </c>
      <c r="F1269" s="10">
        <f t="shared" si="175"/>
        <v>-1.920614596670922E-3</v>
      </c>
      <c r="G1269" s="10">
        <f t="shared" si="176"/>
        <v>-5.9687416193864307E-3</v>
      </c>
      <c r="H1269" s="6"/>
      <c r="I1269" s="5">
        <v>20.309999999999999</v>
      </c>
      <c r="J1269" s="5">
        <v>19.98</v>
      </c>
      <c r="K1269" s="5">
        <v>8687.27</v>
      </c>
      <c r="L1269" s="5">
        <v>9970.7199999999993</v>
      </c>
      <c r="M1269" s="17">
        <f t="shared" si="177"/>
        <v>-1.0000000000000009E-3</v>
      </c>
      <c r="N1269" s="17">
        <f t="shared" si="178"/>
        <v>-6.1525789235845618E-3</v>
      </c>
      <c r="O1269" s="6"/>
      <c r="P1269" s="6">
        <v>12.92</v>
      </c>
      <c r="Q1269" s="6">
        <v>12.69</v>
      </c>
      <c r="R1269" s="6">
        <v>5946.8</v>
      </c>
      <c r="S1269" s="6">
        <v>6991.93</v>
      </c>
      <c r="T1269" s="19">
        <f t="shared" si="179"/>
        <v>7.8864353312302349E-4</v>
      </c>
      <c r="U1269" s="19">
        <f t="shared" si="180"/>
        <v>-3.0271660706442383E-3</v>
      </c>
    </row>
    <row r="1270" spans="1:21">
      <c r="A1270" s="4">
        <v>42573</v>
      </c>
      <c r="B1270" s="5">
        <v>16.14</v>
      </c>
      <c r="C1270" s="5">
        <v>15.7</v>
      </c>
      <c r="D1270" s="5">
        <v>8735.2099999999991</v>
      </c>
      <c r="E1270" s="5">
        <v>10025.74</v>
      </c>
      <c r="F1270" s="10">
        <f t="shared" si="175"/>
        <v>7.0558050032072384E-3</v>
      </c>
      <c r="G1270" s="10">
        <f t="shared" si="176"/>
        <v>5.5181571641766958E-3</v>
      </c>
      <c r="H1270" s="6"/>
      <c r="I1270" s="5">
        <v>20.52</v>
      </c>
      <c r="J1270" s="5">
        <v>20.190000000000001</v>
      </c>
      <c r="K1270" s="5">
        <v>8735.2099999999991</v>
      </c>
      <c r="L1270" s="5">
        <v>10025.74</v>
      </c>
      <c r="M1270" s="17">
        <f t="shared" si="177"/>
        <v>1.0510510510510551E-2</v>
      </c>
      <c r="N1270" s="17">
        <f t="shared" si="178"/>
        <v>5.5184194804580589E-3</v>
      </c>
      <c r="O1270" s="6"/>
      <c r="P1270" s="6">
        <v>13.06</v>
      </c>
      <c r="Q1270" s="6">
        <v>12.83</v>
      </c>
      <c r="R1270" s="6">
        <v>5963.55</v>
      </c>
      <c r="S1270" s="6">
        <v>7011.63</v>
      </c>
      <c r="T1270" s="19">
        <f t="shared" si="179"/>
        <v>1.1032308904649346E-2</v>
      </c>
      <c r="U1270" s="19">
        <f t="shared" si="180"/>
        <v>2.8175339284002288E-3</v>
      </c>
    </row>
    <row r="1271" spans="1:21">
      <c r="A1271" s="4">
        <v>42576</v>
      </c>
      <c r="B1271" s="5">
        <v>16.32</v>
      </c>
      <c r="C1271" s="5">
        <v>15.87</v>
      </c>
      <c r="D1271" s="5">
        <v>8830.36</v>
      </c>
      <c r="E1271" s="5">
        <v>10136.370000000001</v>
      </c>
      <c r="F1271" s="10">
        <f t="shared" si="175"/>
        <v>1.0828025477706893E-2</v>
      </c>
      <c r="G1271" s="10">
        <f t="shared" si="176"/>
        <v>1.1034596947457453E-2</v>
      </c>
      <c r="H1271" s="6"/>
      <c r="I1271" s="5">
        <v>20.76</v>
      </c>
      <c r="J1271" s="5">
        <v>20.420000000000002</v>
      </c>
      <c r="K1271" s="5">
        <v>8830.36</v>
      </c>
      <c r="L1271" s="5">
        <v>10136.370000000001</v>
      </c>
      <c r="M1271" s="17">
        <f t="shared" si="177"/>
        <v>1.1391778107974204E-2</v>
      </c>
      <c r="N1271" s="17">
        <f t="shared" si="178"/>
        <v>1.0892697485235248E-2</v>
      </c>
      <c r="O1271" s="6"/>
      <c r="P1271" s="6">
        <v>13.16</v>
      </c>
      <c r="Q1271" s="6">
        <v>12.92</v>
      </c>
      <c r="R1271" s="6">
        <v>6037.15</v>
      </c>
      <c r="S1271" s="6">
        <v>7098.12</v>
      </c>
      <c r="T1271" s="19">
        <f t="shared" si="179"/>
        <v>7.0148090413093556E-3</v>
      </c>
      <c r="U1271" s="19">
        <f t="shared" si="180"/>
        <v>1.2335220198441688E-2</v>
      </c>
    </row>
    <row r="1272" spans="1:21">
      <c r="A1272" s="4">
        <v>42577</v>
      </c>
      <c r="B1272" s="5">
        <v>16.23</v>
      </c>
      <c r="C1272" s="5">
        <v>15.78</v>
      </c>
      <c r="D1272" s="5">
        <v>8795.9599999999991</v>
      </c>
      <c r="E1272" s="5">
        <v>10096.89</v>
      </c>
      <c r="F1272" s="10">
        <f t="shared" si="175"/>
        <v>-5.671077504725841E-3</v>
      </c>
      <c r="G1272" s="10">
        <f t="shared" si="176"/>
        <v>-3.8948854471572147E-3</v>
      </c>
      <c r="H1272" s="6"/>
      <c r="I1272" s="5">
        <v>20.69</v>
      </c>
      <c r="J1272" s="5">
        <v>20.350000000000001</v>
      </c>
      <c r="K1272" s="5">
        <v>8795.9599999999991</v>
      </c>
      <c r="L1272" s="5">
        <v>10096.89</v>
      </c>
      <c r="M1272" s="17">
        <f t="shared" si="177"/>
        <v>-3.4280117531831911E-3</v>
      </c>
      <c r="N1272" s="17">
        <f t="shared" si="178"/>
        <v>-3.8956509134396855E-3</v>
      </c>
      <c r="O1272" s="6"/>
      <c r="P1272" s="6">
        <v>13.2</v>
      </c>
      <c r="Q1272" s="6">
        <v>12.96</v>
      </c>
      <c r="R1272" s="6">
        <v>5991.35</v>
      </c>
      <c r="S1272" s="6">
        <v>7045.15</v>
      </c>
      <c r="T1272" s="19">
        <f t="shared" si="179"/>
        <v>3.0959752321981782E-3</v>
      </c>
      <c r="U1272" s="19">
        <f t="shared" si="180"/>
        <v>-7.462539376623667E-3</v>
      </c>
    </row>
    <row r="1273" spans="1:21">
      <c r="A1273" s="4">
        <v>42578</v>
      </c>
      <c r="B1273" s="5">
        <v>16.27</v>
      </c>
      <c r="C1273" s="5">
        <v>15.82</v>
      </c>
      <c r="D1273" s="5">
        <v>8829.23</v>
      </c>
      <c r="E1273" s="5">
        <v>10135.08</v>
      </c>
      <c r="F1273" s="10">
        <f t="shared" si="175"/>
        <v>2.5348542458809575E-3</v>
      </c>
      <c r="G1273" s="10">
        <f t="shared" si="176"/>
        <v>3.7823527838771742E-3</v>
      </c>
      <c r="H1273" s="6"/>
      <c r="I1273" s="5">
        <v>20.71</v>
      </c>
      <c r="J1273" s="5">
        <v>20.37</v>
      </c>
      <c r="K1273" s="5">
        <v>8829.23</v>
      </c>
      <c r="L1273" s="5">
        <v>10135.08</v>
      </c>
      <c r="M1273" s="17">
        <f t="shared" si="177"/>
        <v>9.8280098280101313E-4</v>
      </c>
      <c r="N1273" s="17">
        <f t="shared" si="178"/>
        <v>3.7824182920340732E-3</v>
      </c>
      <c r="O1273" s="6"/>
      <c r="P1273" s="6">
        <v>13.18</v>
      </c>
      <c r="Q1273" s="6">
        <v>12.94</v>
      </c>
      <c r="R1273" s="6">
        <v>6044.2</v>
      </c>
      <c r="S1273" s="6">
        <v>7108.5</v>
      </c>
      <c r="T1273" s="19">
        <f t="shared" si="179"/>
        <v>-1.5432098765433278E-3</v>
      </c>
      <c r="U1273" s="19">
        <f t="shared" si="180"/>
        <v>8.9920015897462235E-3</v>
      </c>
    </row>
    <row r="1274" spans="1:21">
      <c r="A1274" s="4">
        <v>42579</v>
      </c>
      <c r="B1274" s="5">
        <v>16.39</v>
      </c>
      <c r="C1274" s="5">
        <v>15.94</v>
      </c>
      <c r="D1274" s="5">
        <v>8875.16</v>
      </c>
      <c r="E1274" s="5">
        <v>10191.33</v>
      </c>
      <c r="F1274" s="10">
        <f t="shared" si="175"/>
        <v>7.5853350189631907E-3</v>
      </c>
      <c r="G1274" s="10">
        <f t="shared" si="176"/>
        <v>5.5500301921642681E-3</v>
      </c>
      <c r="H1274" s="6"/>
      <c r="I1274" s="5">
        <v>20.89</v>
      </c>
      <c r="J1274" s="5">
        <v>20.55</v>
      </c>
      <c r="K1274" s="5">
        <v>8875.16</v>
      </c>
      <c r="L1274" s="5">
        <v>10191.33</v>
      </c>
      <c r="M1274" s="17">
        <f t="shared" si="177"/>
        <v>8.8365243004417948E-3</v>
      </c>
      <c r="N1274" s="17">
        <f t="shared" si="178"/>
        <v>5.2020391359155482E-3</v>
      </c>
      <c r="O1274" s="6"/>
      <c r="P1274" s="6">
        <v>13.3</v>
      </c>
      <c r="Q1274" s="6">
        <v>13.06</v>
      </c>
      <c r="R1274" s="6">
        <v>6094.45</v>
      </c>
      <c r="S1274" s="6">
        <v>7167.59</v>
      </c>
      <c r="T1274" s="19">
        <f t="shared" si="179"/>
        <v>9.2735703245749868E-3</v>
      </c>
      <c r="U1274" s="19">
        <f t="shared" si="180"/>
        <v>8.3125835267636727E-3</v>
      </c>
    </row>
    <row r="1275" spans="1:21">
      <c r="A1275" s="4">
        <v>42580</v>
      </c>
      <c r="B1275" s="5">
        <v>16.43</v>
      </c>
      <c r="C1275" s="5">
        <v>15.98</v>
      </c>
      <c r="D1275" s="5">
        <v>8856.01</v>
      </c>
      <c r="E1275" s="5">
        <v>10169.99</v>
      </c>
      <c r="F1275" s="10">
        <f t="shared" si="175"/>
        <v>2.5094102885823144E-3</v>
      </c>
      <c r="G1275" s="10">
        <f t="shared" si="176"/>
        <v>-2.0939367089477523E-3</v>
      </c>
      <c r="H1275" s="6"/>
      <c r="I1275" s="5">
        <v>21</v>
      </c>
      <c r="J1275" s="5">
        <v>20.66</v>
      </c>
      <c r="K1275" s="5">
        <v>8856.01</v>
      </c>
      <c r="L1275" s="5">
        <v>10169.99</v>
      </c>
      <c r="M1275" s="17">
        <f t="shared" si="177"/>
        <v>5.3527980535279518E-3</v>
      </c>
      <c r="N1275" s="17">
        <f t="shared" si="178"/>
        <v>-2.1577075793562939E-3</v>
      </c>
      <c r="O1275" s="6"/>
      <c r="P1275" s="6">
        <v>13.36</v>
      </c>
      <c r="Q1275" s="6">
        <v>13.12</v>
      </c>
      <c r="R1275" s="6">
        <v>6086.05</v>
      </c>
      <c r="S1275" s="6">
        <v>7158.68</v>
      </c>
      <c r="T1275" s="19">
        <f t="shared" si="179"/>
        <v>4.5941807044409533E-3</v>
      </c>
      <c r="U1275" s="19">
        <f t="shared" si="180"/>
        <v>-1.2430956569781104E-3</v>
      </c>
    </row>
    <row r="1276" spans="1:21">
      <c r="A1276" s="4">
        <v>42583</v>
      </c>
      <c r="B1276" s="5">
        <v>16.47</v>
      </c>
      <c r="C1276" s="5">
        <v>16.010000000000002</v>
      </c>
      <c r="D1276" s="5">
        <v>8852.99</v>
      </c>
      <c r="E1276" s="5">
        <v>10166.52</v>
      </c>
      <c r="F1276" s="10">
        <f t="shared" si="175"/>
        <v>1.877346683354153E-3</v>
      </c>
      <c r="G1276" s="10">
        <f t="shared" si="176"/>
        <v>-3.4119994218273497E-4</v>
      </c>
      <c r="H1276" s="6"/>
      <c r="I1276" s="5">
        <v>21.06</v>
      </c>
      <c r="J1276" s="5">
        <v>20.71</v>
      </c>
      <c r="K1276" s="5">
        <v>8852.99</v>
      </c>
      <c r="L1276" s="5">
        <v>10166.52</v>
      </c>
      <c r="M1276" s="17">
        <f t="shared" si="177"/>
        <v>2.4201355275896841E-3</v>
      </c>
      <c r="N1276" s="17">
        <f t="shared" si="178"/>
        <v>-3.4101135838826568E-4</v>
      </c>
      <c r="O1276" s="6"/>
      <c r="P1276" s="6">
        <v>13.46</v>
      </c>
      <c r="Q1276" s="6">
        <v>13.21</v>
      </c>
      <c r="R1276" s="6">
        <v>6089.05</v>
      </c>
      <c r="S1276" s="6">
        <v>7162.19</v>
      </c>
      <c r="T1276" s="19">
        <f t="shared" si="179"/>
        <v>6.859756097561176E-3</v>
      </c>
      <c r="U1276" s="19">
        <f t="shared" si="180"/>
        <v>4.9031385674447314E-4</v>
      </c>
    </row>
    <row r="1277" spans="1:21">
      <c r="A1277" s="4">
        <v>42584</v>
      </c>
      <c r="B1277" s="5">
        <v>16.36</v>
      </c>
      <c r="C1277" s="5">
        <v>15.91</v>
      </c>
      <c r="D1277" s="5">
        <v>8828.9699999999993</v>
      </c>
      <c r="E1277" s="5">
        <v>10140.049999999999</v>
      </c>
      <c r="F1277" s="10">
        <f t="shared" si="175"/>
        <v>-6.2460961898813672E-3</v>
      </c>
      <c r="G1277" s="10">
        <f t="shared" si="176"/>
        <v>-2.6036441181447323E-3</v>
      </c>
      <c r="H1277" s="6"/>
      <c r="I1277" s="5">
        <v>21</v>
      </c>
      <c r="J1277" s="5">
        <v>20.65</v>
      </c>
      <c r="K1277" s="5">
        <v>8828.9699999999993</v>
      </c>
      <c r="L1277" s="5">
        <v>10140.049999999999</v>
      </c>
      <c r="M1277" s="17">
        <f t="shared" si="177"/>
        <v>-2.8971511347176682E-3</v>
      </c>
      <c r="N1277" s="17">
        <f t="shared" si="178"/>
        <v>-2.7132076281572992E-3</v>
      </c>
      <c r="O1277" s="6"/>
      <c r="P1277" s="6">
        <v>13.39</v>
      </c>
      <c r="Q1277" s="6">
        <v>13.14</v>
      </c>
      <c r="R1277" s="6">
        <v>6051.5</v>
      </c>
      <c r="S1277" s="6">
        <v>7118.03</v>
      </c>
      <c r="T1277" s="19">
        <f t="shared" si="179"/>
        <v>-5.2990158970477319E-3</v>
      </c>
      <c r="U1277" s="19">
        <f t="shared" si="180"/>
        <v>-6.16571188421422E-3</v>
      </c>
    </row>
    <row r="1278" spans="1:21">
      <c r="A1278" s="4">
        <v>42585</v>
      </c>
      <c r="B1278" s="5">
        <v>16.21</v>
      </c>
      <c r="C1278" s="5">
        <v>15.76</v>
      </c>
      <c r="D1278" s="5">
        <v>8738.91</v>
      </c>
      <c r="E1278" s="5">
        <v>10036.69</v>
      </c>
      <c r="F1278" s="10">
        <f t="shared" si="175"/>
        <v>-9.4280326838466211E-3</v>
      </c>
      <c r="G1278" s="10">
        <f t="shared" si="176"/>
        <v>-1.0193243623058956E-2</v>
      </c>
      <c r="H1278" s="6"/>
      <c r="I1278" s="5">
        <v>20.8</v>
      </c>
      <c r="J1278" s="5">
        <v>20.45</v>
      </c>
      <c r="K1278" s="5">
        <v>8738.91</v>
      </c>
      <c r="L1278" s="5">
        <v>10036.69</v>
      </c>
      <c r="M1278" s="17">
        <f t="shared" si="177"/>
        <v>-9.6852300242130651E-3</v>
      </c>
      <c r="N1278" s="17">
        <f t="shared" si="178"/>
        <v>-1.0200510365308668E-2</v>
      </c>
      <c r="O1278" s="6"/>
      <c r="P1278" s="6">
        <v>13.16</v>
      </c>
      <c r="Q1278" s="6">
        <v>12.92</v>
      </c>
      <c r="R1278" s="6">
        <v>5969.1</v>
      </c>
      <c r="S1278" s="6">
        <v>7021.31</v>
      </c>
      <c r="T1278" s="19">
        <f t="shared" si="179"/>
        <v>-1.6742770167427756E-2</v>
      </c>
      <c r="U1278" s="19">
        <f t="shared" si="180"/>
        <v>-1.3588029272143975E-2</v>
      </c>
    </row>
    <row r="1279" spans="1:21">
      <c r="A1279" s="4">
        <v>42586</v>
      </c>
      <c r="B1279" s="5">
        <v>16.27</v>
      </c>
      <c r="C1279" s="5">
        <v>15.82</v>
      </c>
      <c r="D1279" s="5">
        <v>8753.5</v>
      </c>
      <c r="E1279" s="5">
        <v>10053.450000000001</v>
      </c>
      <c r="F1279" s="10">
        <f t="shared" si="175"/>
        <v>3.8071065989848663E-3</v>
      </c>
      <c r="G1279" s="10">
        <f t="shared" si="176"/>
        <v>1.669873235100372E-3</v>
      </c>
      <c r="H1279" s="6"/>
      <c r="I1279" s="5">
        <v>20.83</v>
      </c>
      <c r="J1279" s="5">
        <v>20.49</v>
      </c>
      <c r="K1279" s="5">
        <v>8753.5</v>
      </c>
      <c r="L1279" s="5">
        <v>10053.450000000001</v>
      </c>
      <c r="M1279" s="17">
        <f t="shared" si="177"/>
        <v>1.9559902200487755E-3</v>
      </c>
      <c r="N1279" s="17">
        <f t="shared" si="178"/>
        <v>1.6695445999559411E-3</v>
      </c>
      <c r="O1279" s="6"/>
      <c r="P1279" s="6">
        <v>13.17</v>
      </c>
      <c r="Q1279" s="6">
        <v>12.93</v>
      </c>
      <c r="R1279" s="6">
        <v>6011.2</v>
      </c>
      <c r="S1279" s="6">
        <v>7070.78</v>
      </c>
      <c r="T1279" s="19">
        <f t="shared" si="179"/>
        <v>7.7399380804954454E-4</v>
      </c>
      <c r="U1279" s="19">
        <f t="shared" si="180"/>
        <v>7.0456937523053487E-3</v>
      </c>
    </row>
    <row r="1280" spans="1:21">
      <c r="A1280" s="4">
        <v>42587</v>
      </c>
      <c r="B1280" s="5">
        <v>16.48</v>
      </c>
      <c r="C1280" s="5">
        <v>16.02</v>
      </c>
      <c r="D1280" s="5">
        <v>8890.33</v>
      </c>
      <c r="E1280" s="5">
        <v>10211.5</v>
      </c>
      <c r="F1280" s="10">
        <f t="shared" si="175"/>
        <v>1.2642225031605614E-2</v>
      </c>
      <c r="G1280" s="10">
        <f t="shared" si="176"/>
        <v>1.5720971407825024E-2</v>
      </c>
      <c r="H1280" s="6"/>
      <c r="I1280" s="5">
        <v>21.05</v>
      </c>
      <c r="J1280" s="5">
        <v>20.69</v>
      </c>
      <c r="K1280" s="5">
        <v>8890.33</v>
      </c>
      <c r="L1280" s="5">
        <v>10211.5</v>
      </c>
      <c r="M1280" s="17">
        <f t="shared" si="177"/>
        <v>9.760858955588203E-3</v>
      </c>
      <c r="N1280" s="17">
        <f t="shared" si="178"/>
        <v>1.56314617010338E-2</v>
      </c>
      <c r="O1280" s="6"/>
      <c r="P1280" s="6">
        <v>13.3</v>
      </c>
      <c r="Q1280" s="6">
        <v>13.06</v>
      </c>
      <c r="R1280" s="6">
        <v>6104.2</v>
      </c>
      <c r="S1280" s="6">
        <v>7180.19</v>
      </c>
      <c r="T1280" s="19">
        <f t="shared" si="179"/>
        <v>1.0054137664346596E-2</v>
      </c>
      <c r="U1280" s="19">
        <f t="shared" si="180"/>
        <v>1.5473540401483188E-2</v>
      </c>
    </row>
    <row r="1281" spans="1:21">
      <c r="A1281" s="4">
        <v>42590</v>
      </c>
      <c r="B1281" s="5">
        <v>16.579999999999998</v>
      </c>
      <c r="C1281" s="5">
        <v>16.12</v>
      </c>
      <c r="D1281" s="5">
        <v>8934.16</v>
      </c>
      <c r="E1281" s="5">
        <v>10262.1</v>
      </c>
      <c r="F1281" s="10">
        <f t="shared" si="175"/>
        <v>6.2421972534332237E-3</v>
      </c>
      <c r="G1281" s="10">
        <f t="shared" si="176"/>
        <v>4.9551975713657548E-3</v>
      </c>
      <c r="H1281" s="6"/>
      <c r="I1281" s="5">
        <v>21.16</v>
      </c>
      <c r="J1281" s="5">
        <v>20.8</v>
      </c>
      <c r="K1281" s="5">
        <v>8934.16</v>
      </c>
      <c r="L1281" s="5">
        <v>10262.1</v>
      </c>
      <c r="M1281" s="17">
        <f t="shared" si="177"/>
        <v>5.3165780570323395E-3</v>
      </c>
      <c r="N1281" s="17">
        <f t="shared" si="178"/>
        <v>4.9300757114751903E-3</v>
      </c>
      <c r="O1281" s="6"/>
      <c r="P1281" s="6">
        <v>13.38</v>
      </c>
      <c r="Q1281" s="6">
        <v>13.13</v>
      </c>
      <c r="R1281" s="6">
        <v>6143.2</v>
      </c>
      <c r="S1281" s="6">
        <v>7226.08</v>
      </c>
      <c r="T1281" s="19">
        <f t="shared" si="179"/>
        <v>5.3598774885146305E-3</v>
      </c>
      <c r="U1281" s="19">
        <f t="shared" si="180"/>
        <v>6.3911957761564331E-3</v>
      </c>
    </row>
    <row r="1282" spans="1:21">
      <c r="A1282" s="4">
        <v>42591</v>
      </c>
      <c r="B1282" s="5">
        <v>16.48</v>
      </c>
      <c r="C1282" s="5">
        <v>16.02</v>
      </c>
      <c r="D1282" s="5">
        <v>8895.07</v>
      </c>
      <c r="E1282" s="5">
        <v>10218.09</v>
      </c>
      <c r="F1282" s="10">
        <f t="shared" si="175"/>
        <v>-6.2034739454095433E-3</v>
      </c>
      <c r="G1282" s="10">
        <f t="shared" si="176"/>
        <v>-4.2885959014237196E-3</v>
      </c>
      <c r="H1282" s="6"/>
      <c r="I1282" s="5">
        <v>21.08</v>
      </c>
      <c r="J1282" s="5">
        <v>20.73</v>
      </c>
      <c r="K1282" s="5">
        <v>8895.07</v>
      </c>
      <c r="L1282" s="5">
        <v>10218.09</v>
      </c>
      <c r="M1282" s="17">
        <f t="shared" si="177"/>
        <v>-3.3653846153846034E-3</v>
      </c>
      <c r="N1282" s="17">
        <f t="shared" si="178"/>
        <v>-4.3753413863194535E-3</v>
      </c>
      <c r="O1282" s="6"/>
      <c r="P1282" s="6">
        <v>13.34</v>
      </c>
      <c r="Q1282" s="6">
        <v>13.09</v>
      </c>
      <c r="R1282" s="6">
        <v>6092.35</v>
      </c>
      <c r="S1282" s="6">
        <v>7166.25</v>
      </c>
      <c r="T1282" s="19">
        <f t="shared" si="179"/>
        <v>-3.0464584920031346E-3</v>
      </c>
      <c r="U1282" s="19">
        <f t="shared" si="180"/>
        <v>-8.2797311958904274E-3</v>
      </c>
    </row>
    <row r="1283" spans="1:21">
      <c r="A1283" s="4">
        <v>42592</v>
      </c>
      <c r="B1283" s="5">
        <v>16.29</v>
      </c>
      <c r="C1283" s="5">
        <v>15.84</v>
      </c>
      <c r="D1283" s="5">
        <v>8781.58</v>
      </c>
      <c r="E1283" s="5">
        <v>10088.629999999999</v>
      </c>
      <c r="F1283" s="10">
        <f t="shared" si="175"/>
        <v>-1.1235955056179803E-2</v>
      </c>
      <c r="G1283" s="10">
        <f t="shared" si="176"/>
        <v>-1.2669686800566571E-2</v>
      </c>
      <c r="H1283" s="6"/>
      <c r="I1283" s="5">
        <v>20.81</v>
      </c>
      <c r="J1283" s="5">
        <v>20.46</v>
      </c>
      <c r="K1283" s="5">
        <v>8781.58</v>
      </c>
      <c r="L1283" s="5">
        <v>10088.629999999999</v>
      </c>
      <c r="M1283" s="17">
        <f t="shared" si="177"/>
        <v>-1.3024602026049159E-2</v>
      </c>
      <c r="N1283" s="17">
        <f t="shared" si="178"/>
        <v>-1.2758752882214508E-2</v>
      </c>
      <c r="O1283" s="6"/>
      <c r="P1283" s="6">
        <v>13.15</v>
      </c>
      <c r="Q1283" s="6">
        <v>12.91</v>
      </c>
      <c r="R1283" s="6">
        <v>5989.55</v>
      </c>
      <c r="S1283" s="6">
        <v>7045.33</v>
      </c>
      <c r="T1283" s="19">
        <f t="shared" si="179"/>
        <v>-1.3750954927425507E-2</v>
      </c>
      <c r="U1283" s="19">
        <f t="shared" si="180"/>
        <v>-1.6873539159253492E-2</v>
      </c>
    </row>
    <row r="1284" spans="1:21">
      <c r="A1284" s="4">
        <v>42593</v>
      </c>
      <c r="B1284" s="5">
        <v>16.350000000000001</v>
      </c>
      <c r="C1284" s="5">
        <v>15.9</v>
      </c>
      <c r="D1284" s="5">
        <v>8794.06</v>
      </c>
      <c r="E1284" s="5">
        <v>10103.56</v>
      </c>
      <c r="F1284" s="10">
        <f t="shared" ref="F1284:F1347" si="181">C1284/C1283-1</f>
        <v>3.7878787878788955E-3</v>
      </c>
      <c r="G1284" s="10">
        <f t="shared" ref="G1284:G1347" si="182">E1284/E1283-1</f>
        <v>1.4798837899694384E-3</v>
      </c>
      <c r="H1284" s="6"/>
      <c r="I1284" s="5">
        <v>20.8</v>
      </c>
      <c r="J1284" s="5">
        <v>20.45</v>
      </c>
      <c r="K1284" s="5">
        <v>8794.06</v>
      </c>
      <c r="L1284" s="5">
        <v>10103.56</v>
      </c>
      <c r="M1284" s="17">
        <f t="shared" ref="M1284:M1347" si="183">J1284/J1283-1</f>
        <v>-4.887585532747929E-4</v>
      </c>
      <c r="N1284" s="17">
        <f t="shared" ref="N1284:N1347" si="184">K1284/K1283-1</f>
        <v>1.421156557248171E-3</v>
      </c>
      <c r="O1284" s="6"/>
      <c r="P1284" s="6">
        <v>13.14</v>
      </c>
      <c r="Q1284" s="6">
        <v>12.89</v>
      </c>
      <c r="R1284" s="6">
        <v>5969.35</v>
      </c>
      <c r="S1284" s="6">
        <v>7022.41</v>
      </c>
      <c r="T1284" s="19">
        <f t="shared" ref="T1284:T1347" si="185">Q1284/Q1283-1</f>
        <v>-1.5491866769945517E-3</v>
      </c>
      <c r="U1284" s="19">
        <f t="shared" ref="U1284:U1347" si="186">S1284/S1283-1</f>
        <v>-3.2532187988355554E-3</v>
      </c>
    </row>
    <row r="1285" spans="1:21">
      <c r="A1285" s="4">
        <v>42594</v>
      </c>
      <c r="B1285" s="5">
        <v>16.440000000000001</v>
      </c>
      <c r="C1285" s="5">
        <v>15.99</v>
      </c>
      <c r="D1285" s="5">
        <v>8874.27</v>
      </c>
      <c r="E1285" s="5">
        <v>10195.709999999999</v>
      </c>
      <c r="F1285" s="10">
        <f t="shared" si="181"/>
        <v>5.6603773584904538E-3</v>
      </c>
      <c r="G1285" s="10">
        <f t="shared" si="182"/>
        <v>9.1205476089615267E-3</v>
      </c>
      <c r="H1285" s="6"/>
      <c r="I1285" s="5">
        <v>20.88</v>
      </c>
      <c r="J1285" s="5">
        <v>20.53</v>
      </c>
      <c r="K1285" s="5">
        <v>8874.27</v>
      </c>
      <c r="L1285" s="5">
        <v>10195.709999999999</v>
      </c>
      <c r="M1285" s="17">
        <f t="shared" si="183"/>
        <v>3.9119804400979952E-3</v>
      </c>
      <c r="N1285" s="17">
        <f t="shared" si="184"/>
        <v>9.1209293545870818E-3</v>
      </c>
      <c r="O1285" s="6"/>
      <c r="P1285" s="6">
        <v>13.2</v>
      </c>
      <c r="Q1285" s="6">
        <v>12.95</v>
      </c>
      <c r="R1285" s="6">
        <v>5971.45</v>
      </c>
      <c r="S1285" s="6">
        <v>7024.9</v>
      </c>
      <c r="T1285" s="19">
        <f t="shared" si="185"/>
        <v>4.6547711404187897E-3</v>
      </c>
      <c r="U1285" s="19">
        <f t="shared" si="186"/>
        <v>3.5457912596958963E-4</v>
      </c>
    </row>
    <row r="1286" spans="1:21">
      <c r="A1286" s="4">
        <v>42598</v>
      </c>
      <c r="B1286" s="5">
        <v>16.41</v>
      </c>
      <c r="C1286" s="5">
        <v>15.95</v>
      </c>
      <c r="D1286" s="5">
        <v>8862.41</v>
      </c>
      <c r="E1286" s="5">
        <v>10182.08</v>
      </c>
      <c r="F1286" s="10">
        <f t="shared" si="181"/>
        <v>-2.5015634771733408E-3</v>
      </c>
      <c r="G1286" s="10">
        <f t="shared" si="182"/>
        <v>-1.3368367676208637E-3</v>
      </c>
      <c r="H1286" s="6"/>
      <c r="I1286" s="5">
        <v>20.83</v>
      </c>
      <c r="J1286" s="5">
        <v>20.47</v>
      </c>
      <c r="K1286" s="5">
        <v>8862.41</v>
      </c>
      <c r="L1286" s="5">
        <v>10182.08</v>
      </c>
      <c r="M1286" s="17">
        <f t="shared" si="183"/>
        <v>-2.9225523623965799E-3</v>
      </c>
      <c r="N1286" s="17">
        <f t="shared" si="184"/>
        <v>-1.3364479557191888E-3</v>
      </c>
      <c r="O1286" s="6"/>
      <c r="P1286" s="6">
        <v>13.27</v>
      </c>
      <c r="Q1286" s="6">
        <v>13.02</v>
      </c>
      <c r="R1286" s="6">
        <v>5959.1</v>
      </c>
      <c r="S1286" s="6">
        <v>7010.37</v>
      </c>
      <c r="T1286" s="19">
        <f t="shared" si="185"/>
        <v>5.4054054054053502E-3</v>
      </c>
      <c r="U1286" s="19">
        <f t="shared" si="186"/>
        <v>-2.0683568449372247E-3</v>
      </c>
    </row>
    <row r="1287" spans="1:21">
      <c r="A1287" s="4">
        <v>42599</v>
      </c>
      <c r="B1287" s="5">
        <v>16.45</v>
      </c>
      <c r="C1287" s="5">
        <v>15.99</v>
      </c>
      <c r="D1287" s="5">
        <v>8853.66</v>
      </c>
      <c r="E1287" s="5">
        <v>10172.030000000001</v>
      </c>
      <c r="F1287" s="10">
        <f t="shared" si="181"/>
        <v>2.5078369905957576E-3</v>
      </c>
      <c r="G1287" s="10">
        <f t="shared" si="182"/>
        <v>-9.8702819070362047E-4</v>
      </c>
      <c r="H1287" s="6"/>
      <c r="I1287" s="5">
        <v>20.88</v>
      </c>
      <c r="J1287" s="5">
        <v>20.52</v>
      </c>
      <c r="K1287" s="5">
        <v>8853.66</v>
      </c>
      <c r="L1287" s="5">
        <v>10172.030000000001</v>
      </c>
      <c r="M1287" s="17">
        <f t="shared" si="183"/>
        <v>2.4425989252565561E-3</v>
      </c>
      <c r="N1287" s="17">
        <f t="shared" si="184"/>
        <v>-9.8731609122126862E-4</v>
      </c>
      <c r="O1287" s="6"/>
      <c r="P1287" s="6">
        <v>13.34</v>
      </c>
      <c r="Q1287" s="6">
        <v>13.09</v>
      </c>
      <c r="R1287" s="6">
        <v>6008.15</v>
      </c>
      <c r="S1287" s="6">
        <v>7068.09</v>
      </c>
      <c r="T1287" s="19">
        <f t="shared" si="185"/>
        <v>5.3763440860215006E-3</v>
      </c>
      <c r="U1287" s="19">
        <f t="shared" si="186"/>
        <v>8.2335169185079327E-3</v>
      </c>
    </row>
    <row r="1288" spans="1:21">
      <c r="A1288" s="4">
        <v>42600</v>
      </c>
      <c r="B1288" s="5">
        <v>16.57</v>
      </c>
      <c r="C1288" s="5">
        <v>16.100000000000001</v>
      </c>
      <c r="D1288" s="5">
        <v>8904.33</v>
      </c>
      <c r="E1288" s="5">
        <v>10234.35</v>
      </c>
      <c r="F1288" s="10">
        <f t="shared" si="181"/>
        <v>6.8792995622264375E-3</v>
      </c>
      <c r="G1288" s="10">
        <f t="shared" si="182"/>
        <v>6.1266040308571856E-3</v>
      </c>
      <c r="H1288" s="6"/>
      <c r="I1288" s="5">
        <v>20.97</v>
      </c>
      <c r="J1288" s="5">
        <v>20.61</v>
      </c>
      <c r="K1288" s="5">
        <v>8904.33</v>
      </c>
      <c r="L1288" s="5">
        <v>10234.35</v>
      </c>
      <c r="M1288" s="17">
        <f t="shared" si="183"/>
        <v>4.3859649122806044E-3</v>
      </c>
      <c r="N1288" s="17">
        <f t="shared" si="184"/>
        <v>5.7230569052799662E-3</v>
      </c>
      <c r="O1288" s="6"/>
      <c r="P1288" s="6">
        <v>13.32</v>
      </c>
      <c r="Q1288" s="6">
        <v>13.07</v>
      </c>
      <c r="R1288" s="6">
        <v>6066.4</v>
      </c>
      <c r="S1288" s="6">
        <v>7136.59</v>
      </c>
      <c r="T1288" s="19">
        <f t="shared" si="185"/>
        <v>-1.5278838808250317E-3</v>
      </c>
      <c r="U1288" s="19">
        <f t="shared" si="186"/>
        <v>9.6914442232625131E-3</v>
      </c>
    </row>
    <row r="1289" spans="1:21">
      <c r="A1289" s="4">
        <v>42601</v>
      </c>
      <c r="B1289" s="5">
        <v>16.55</v>
      </c>
      <c r="C1289" s="5">
        <v>16.079999999999998</v>
      </c>
      <c r="D1289" s="5">
        <v>8906</v>
      </c>
      <c r="E1289" s="5">
        <v>10236.26</v>
      </c>
      <c r="F1289" s="10">
        <f t="shared" si="181"/>
        <v>-1.2422360248449671E-3</v>
      </c>
      <c r="G1289" s="10">
        <f t="shared" si="182"/>
        <v>1.866264100798265E-4</v>
      </c>
      <c r="H1289" s="6"/>
      <c r="I1289" s="5">
        <v>20.95</v>
      </c>
      <c r="J1289" s="5">
        <v>20.59</v>
      </c>
      <c r="K1289" s="5">
        <v>8906</v>
      </c>
      <c r="L1289" s="5">
        <v>10236.26</v>
      </c>
      <c r="M1289" s="17">
        <f t="shared" si="183"/>
        <v>-9.7040271712756088E-4</v>
      </c>
      <c r="N1289" s="17">
        <f t="shared" si="184"/>
        <v>1.8754920358965421E-4</v>
      </c>
      <c r="O1289" s="6"/>
      <c r="P1289" s="6">
        <v>13.39</v>
      </c>
      <c r="Q1289" s="6">
        <v>13.14</v>
      </c>
      <c r="R1289" s="6">
        <v>6103.35</v>
      </c>
      <c r="S1289" s="6">
        <v>7181.26</v>
      </c>
      <c r="T1289" s="19">
        <f t="shared" si="185"/>
        <v>5.355776587605332E-3</v>
      </c>
      <c r="U1289" s="19">
        <f t="shared" si="186"/>
        <v>6.2592919027153471E-3</v>
      </c>
    </row>
    <row r="1290" spans="1:21">
      <c r="A1290" s="4">
        <v>42604</v>
      </c>
      <c r="B1290" s="5">
        <v>16.46</v>
      </c>
      <c r="C1290" s="5">
        <v>16</v>
      </c>
      <c r="D1290" s="5">
        <v>8868.14</v>
      </c>
      <c r="E1290" s="5">
        <v>10193.290000000001</v>
      </c>
      <c r="F1290" s="10">
        <f t="shared" si="181"/>
        <v>-4.9751243781093191E-3</v>
      </c>
      <c r="G1290" s="10">
        <f t="shared" si="182"/>
        <v>-4.1978222514863495E-3</v>
      </c>
      <c r="H1290" s="6"/>
      <c r="I1290" s="5">
        <v>20.9</v>
      </c>
      <c r="J1290" s="5">
        <v>20.53</v>
      </c>
      <c r="K1290" s="5">
        <v>8868.14</v>
      </c>
      <c r="L1290" s="5">
        <v>10193.290000000001</v>
      </c>
      <c r="M1290" s="17">
        <f t="shared" si="183"/>
        <v>-2.9140359397765714E-3</v>
      </c>
      <c r="N1290" s="17">
        <f t="shared" si="184"/>
        <v>-4.2510666966091293E-3</v>
      </c>
      <c r="O1290" s="6"/>
      <c r="P1290" s="6">
        <v>13.37</v>
      </c>
      <c r="Q1290" s="6">
        <v>13.12</v>
      </c>
      <c r="R1290" s="6">
        <v>6094.25</v>
      </c>
      <c r="S1290" s="6">
        <v>7172.08</v>
      </c>
      <c r="T1290" s="19">
        <f t="shared" si="185"/>
        <v>-1.5220700152207556E-3</v>
      </c>
      <c r="U1290" s="19">
        <f t="shared" si="186"/>
        <v>-1.2783272016332337E-3</v>
      </c>
    </row>
    <row r="1291" spans="1:21">
      <c r="A1291" s="4">
        <v>42605</v>
      </c>
      <c r="B1291" s="5">
        <v>16.48</v>
      </c>
      <c r="C1291" s="5">
        <v>16.010000000000002</v>
      </c>
      <c r="D1291" s="5">
        <v>8865.66</v>
      </c>
      <c r="E1291" s="5">
        <v>10190.44</v>
      </c>
      <c r="F1291" s="10">
        <f t="shared" si="181"/>
        <v>6.250000000000977E-4</v>
      </c>
      <c r="G1291" s="10">
        <f t="shared" si="182"/>
        <v>-2.7959569481494917E-4</v>
      </c>
      <c r="H1291" s="6"/>
      <c r="I1291" s="5">
        <v>20.8</v>
      </c>
      <c r="J1291" s="5">
        <v>20.43</v>
      </c>
      <c r="K1291" s="5">
        <v>8865.66</v>
      </c>
      <c r="L1291" s="5">
        <v>10190.44</v>
      </c>
      <c r="M1291" s="17">
        <f t="shared" si="183"/>
        <v>-4.8709206039941888E-3</v>
      </c>
      <c r="N1291" s="17">
        <f t="shared" si="184"/>
        <v>-2.7965277950048328E-4</v>
      </c>
      <c r="O1291" s="6"/>
      <c r="P1291" s="6">
        <v>13.31</v>
      </c>
      <c r="Q1291" s="6">
        <v>13.06</v>
      </c>
      <c r="R1291" s="6">
        <v>6111.6</v>
      </c>
      <c r="S1291" s="6">
        <v>7195.35</v>
      </c>
      <c r="T1291" s="19">
        <f t="shared" si="185"/>
        <v>-4.5731707317072656E-3</v>
      </c>
      <c r="U1291" s="19">
        <f t="shared" si="186"/>
        <v>3.2445259952482708E-3</v>
      </c>
    </row>
    <row r="1292" spans="1:21">
      <c r="A1292" s="4">
        <v>42606</v>
      </c>
      <c r="B1292" s="5">
        <v>16.54</v>
      </c>
      <c r="C1292" s="5">
        <v>16.07</v>
      </c>
      <c r="D1292" s="5">
        <v>8896.0400000000009</v>
      </c>
      <c r="E1292" s="5">
        <v>10225.36</v>
      </c>
      <c r="F1292" s="10">
        <f t="shared" si="181"/>
        <v>3.7476577139288203E-3</v>
      </c>
      <c r="G1292" s="10">
        <f t="shared" si="182"/>
        <v>3.426741141697498E-3</v>
      </c>
      <c r="H1292" s="6"/>
      <c r="I1292" s="5">
        <v>20.97</v>
      </c>
      <c r="J1292" s="5">
        <v>20.61</v>
      </c>
      <c r="K1292" s="5">
        <v>8896.0400000000009</v>
      </c>
      <c r="L1292" s="5">
        <v>10225.36</v>
      </c>
      <c r="M1292" s="17">
        <f t="shared" si="183"/>
        <v>8.8105726872247381E-3</v>
      </c>
      <c r="N1292" s="17">
        <f t="shared" si="184"/>
        <v>3.4267048364138297E-3</v>
      </c>
      <c r="O1292" s="6"/>
      <c r="P1292" s="6">
        <v>13.4</v>
      </c>
      <c r="Q1292" s="6">
        <v>13.15</v>
      </c>
      <c r="R1292" s="6">
        <v>6138.25</v>
      </c>
      <c r="S1292" s="6">
        <v>7226.72</v>
      </c>
      <c r="T1292" s="19">
        <f t="shared" si="185"/>
        <v>6.8912710566615409E-3</v>
      </c>
      <c r="U1292" s="19">
        <f t="shared" si="186"/>
        <v>4.3597601228571037E-3</v>
      </c>
    </row>
    <row r="1293" spans="1:21">
      <c r="A1293" s="4">
        <v>42607</v>
      </c>
      <c r="B1293" s="5">
        <v>16.420000000000002</v>
      </c>
      <c r="C1293" s="5">
        <v>15.96</v>
      </c>
      <c r="D1293" s="5">
        <v>8840.3700000000008</v>
      </c>
      <c r="E1293" s="5">
        <v>10161.379999999999</v>
      </c>
      <c r="F1293" s="10">
        <f t="shared" si="181"/>
        <v>-6.8450528935904975E-3</v>
      </c>
      <c r="G1293" s="10">
        <f t="shared" si="182"/>
        <v>-6.2569924188489168E-3</v>
      </c>
      <c r="H1293" s="6"/>
      <c r="I1293" s="5">
        <v>20.92</v>
      </c>
      <c r="J1293" s="5">
        <v>20.55</v>
      </c>
      <c r="K1293" s="5">
        <v>8840.3700000000008</v>
      </c>
      <c r="L1293" s="5">
        <v>10161.379999999999</v>
      </c>
      <c r="M1293" s="17">
        <f t="shared" si="183"/>
        <v>-2.9112081513827937E-3</v>
      </c>
      <c r="N1293" s="17">
        <f t="shared" si="184"/>
        <v>-6.2578405672636395E-3</v>
      </c>
      <c r="O1293" s="6"/>
      <c r="P1293" s="6">
        <v>13.42</v>
      </c>
      <c r="Q1293" s="6">
        <v>13.16</v>
      </c>
      <c r="R1293" s="6">
        <v>6088.7</v>
      </c>
      <c r="S1293" s="6">
        <v>7170.64</v>
      </c>
      <c r="T1293" s="19">
        <f t="shared" si="185"/>
        <v>7.6045627376419844E-4</v>
      </c>
      <c r="U1293" s="19">
        <f t="shared" si="186"/>
        <v>-7.7600903314366532E-3</v>
      </c>
    </row>
    <row r="1294" spans="1:21">
      <c r="A1294" s="4">
        <v>42608</v>
      </c>
      <c r="B1294" s="5">
        <v>16.420000000000002</v>
      </c>
      <c r="C1294" s="5">
        <v>15.96</v>
      </c>
      <c r="D1294" s="5">
        <v>8824.2800000000007</v>
      </c>
      <c r="E1294" s="5">
        <v>10142.879999999999</v>
      </c>
      <c r="F1294" s="10">
        <f t="shared" si="181"/>
        <v>0</v>
      </c>
      <c r="G1294" s="10">
        <f t="shared" si="182"/>
        <v>-1.8206188529510392E-3</v>
      </c>
      <c r="H1294" s="6"/>
      <c r="I1294" s="5">
        <v>20.91</v>
      </c>
      <c r="J1294" s="5">
        <v>20.55</v>
      </c>
      <c r="K1294" s="5">
        <v>8824.2800000000007</v>
      </c>
      <c r="L1294" s="5">
        <v>10142.879999999999</v>
      </c>
      <c r="M1294" s="17">
        <f t="shared" si="183"/>
        <v>0</v>
      </c>
      <c r="N1294" s="17">
        <f t="shared" si="184"/>
        <v>-1.8200595676425291E-3</v>
      </c>
      <c r="O1294" s="6"/>
      <c r="P1294" s="6">
        <v>13.45</v>
      </c>
      <c r="Q1294" s="6">
        <v>13.19</v>
      </c>
      <c r="R1294" s="6">
        <v>6058.4</v>
      </c>
      <c r="S1294" s="6">
        <v>7134.99</v>
      </c>
      <c r="T1294" s="19">
        <f t="shared" si="185"/>
        <v>2.2796352583585033E-3</v>
      </c>
      <c r="U1294" s="19">
        <f t="shared" si="186"/>
        <v>-4.9716622226190221E-3</v>
      </c>
    </row>
    <row r="1295" spans="1:21">
      <c r="A1295" s="4">
        <v>42611</v>
      </c>
      <c r="B1295" s="5">
        <v>16.41</v>
      </c>
      <c r="C1295" s="5">
        <v>15.95</v>
      </c>
      <c r="D1295" s="5">
        <v>8854.24</v>
      </c>
      <c r="E1295" s="5">
        <v>10177.32</v>
      </c>
      <c r="F1295" s="10">
        <f t="shared" si="181"/>
        <v>-6.2656641604019736E-4</v>
      </c>
      <c r="G1295" s="10">
        <f t="shared" si="182"/>
        <v>3.3954853059485757E-3</v>
      </c>
      <c r="H1295" s="6"/>
      <c r="I1295" s="5">
        <v>20.87</v>
      </c>
      <c r="J1295" s="5">
        <v>20.51</v>
      </c>
      <c r="K1295" s="5">
        <v>8854.24</v>
      </c>
      <c r="L1295" s="5">
        <v>10177.32</v>
      </c>
      <c r="M1295" s="17">
        <f t="shared" si="183"/>
        <v>-1.946472019464629E-3</v>
      </c>
      <c r="N1295" s="17">
        <f t="shared" si="184"/>
        <v>3.3951778502041563E-3</v>
      </c>
      <c r="O1295" s="6"/>
      <c r="P1295" s="6">
        <v>13.46</v>
      </c>
      <c r="Q1295" s="6">
        <v>13.21</v>
      </c>
      <c r="R1295" s="6">
        <v>6069.2</v>
      </c>
      <c r="S1295" s="6">
        <v>7147.69</v>
      </c>
      <c r="T1295" s="19">
        <f t="shared" si="185"/>
        <v>1.5163002274451998E-3</v>
      </c>
      <c r="U1295" s="19">
        <f t="shared" si="186"/>
        <v>1.7799604484378673E-3</v>
      </c>
    </row>
    <row r="1296" spans="1:21">
      <c r="A1296" s="4">
        <v>42612</v>
      </c>
      <c r="B1296" s="5">
        <v>16.63</v>
      </c>
      <c r="C1296" s="5">
        <v>16.16</v>
      </c>
      <c r="D1296" s="5">
        <v>8985.5300000000007</v>
      </c>
      <c r="E1296" s="5">
        <v>10328.25</v>
      </c>
      <c r="F1296" s="10">
        <f t="shared" si="181"/>
        <v>1.3166144200627006E-2</v>
      </c>
      <c r="G1296" s="10">
        <f t="shared" si="182"/>
        <v>1.4830033839950074E-2</v>
      </c>
      <c r="H1296" s="6"/>
      <c r="I1296" s="5">
        <v>21.08</v>
      </c>
      <c r="J1296" s="5">
        <v>20.71</v>
      </c>
      <c r="K1296" s="5">
        <v>8985.5300000000007</v>
      </c>
      <c r="L1296" s="5">
        <v>10328.25</v>
      </c>
      <c r="M1296" s="17">
        <f t="shared" si="183"/>
        <v>9.7513408093612419E-3</v>
      </c>
      <c r="N1296" s="17">
        <f t="shared" si="184"/>
        <v>1.4827924248721702E-2</v>
      </c>
      <c r="O1296" s="6"/>
      <c r="P1296" s="6">
        <v>13.52</v>
      </c>
      <c r="Q1296" s="6">
        <v>13.27</v>
      </c>
      <c r="R1296" s="6">
        <v>6144.75</v>
      </c>
      <c r="S1296" s="6">
        <v>7237.72</v>
      </c>
      <c r="T1296" s="19">
        <f t="shared" si="185"/>
        <v>4.5420136260407862E-3</v>
      </c>
      <c r="U1296" s="19">
        <f t="shared" si="186"/>
        <v>1.2595677764424718E-2</v>
      </c>
    </row>
    <row r="1297" spans="1:21">
      <c r="A1297" s="4">
        <v>42613</v>
      </c>
      <c r="B1297" s="5">
        <v>16.75</v>
      </c>
      <c r="C1297" s="5">
        <v>16.27</v>
      </c>
      <c r="D1297" s="5">
        <v>9021.4500000000007</v>
      </c>
      <c r="E1297" s="5">
        <v>10372.41</v>
      </c>
      <c r="F1297" s="10">
        <f t="shared" si="181"/>
        <v>6.8069306930693685E-3</v>
      </c>
      <c r="G1297" s="10">
        <f t="shared" si="182"/>
        <v>4.275651731900254E-3</v>
      </c>
      <c r="H1297" s="6"/>
      <c r="I1297" s="5">
        <v>21.23</v>
      </c>
      <c r="J1297" s="5">
        <v>20.86</v>
      </c>
      <c r="K1297" s="5">
        <v>9021.4500000000007</v>
      </c>
      <c r="L1297" s="5">
        <v>10372.41</v>
      </c>
      <c r="M1297" s="17">
        <f t="shared" si="183"/>
        <v>7.2428778367936708E-3</v>
      </c>
      <c r="N1297" s="17">
        <f t="shared" si="184"/>
        <v>3.9975382642982726E-3</v>
      </c>
      <c r="O1297" s="6"/>
      <c r="P1297" s="6">
        <v>13.57</v>
      </c>
      <c r="Q1297" s="6">
        <v>13.31</v>
      </c>
      <c r="R1297" s="6">
        <v>6171.8</v>
      </c>
      <c r="S1297" s="6">
        <v>7269.59</v>
      </c>
      <c r="T1297" s="19">
        <f t="shared" si="185"/>
        <v>3.0143180105501877E-3</v>
      </c>
      <c r="U1297" s="19">
        <f t="shared" si="186"/>
        <v>4.4033203826618905E-3</v>
      </c>
    </row>
    <row r="1298" spans="1:21">
      <c r="A1298" s="4">
        <v>42614</v>
      </c>
      <c r="B1298" s="5">
        <v>16.760000000000002</v>
      </c>
      <c r="C1298" s="5">
        <v>16.28</v>
      </c>
      <c r="D1298" s="5">
        <v>8999.65</v>
      </c>
      <c r="E1298" s="5">
        <v>10347.34</v>
      </c>
      <c r="F1298" s="10">
        <f t="shared" si="181"/>
        <v>6.1462814996926518E-4</v>
      </c>
      <c r="G1298" s="10">
        <f t="shared" si="182"/>
        <v>-2.4169889157871216E-3</v>
      </c>
      <c r="H1298" s="6"/>
      <c r="I1298" s="5">
        <v>21.24</v>
      </c>
      <c r="J1298" s="5">
        <v>20.87</v>
      </c>
      <c r="K1298" s="5">
        <v>8999.65</v>
      </c>
      <c r="L1298" s="5">
        <v>10347.34</v>
      </c>
      <c r="M1298" s="17">
        <f t="shared" si="183"/>
        <v>4.7938638542666112E-4</v>
      </c>
      <c r="N1298" s="17">
        <f t="shared" si="184"/>
        <v>-2.4164629854404041E-3</v>
      </c>
      <c r="O1298" s="6"/>
      <c r="P1298" s="6">
        <v>13.51</v>
      </c>
      <c r="Q1298" s="6">
        <v>13.25</v>
      </c>
      <c r="R1298" s="6">
        <v>6114.1</v>
      </c>
      <c r="S1298" s="6">
        <v>7206.18</v>
      </c>
      <c r="T1298" s="19">
        <f t="shared" si="185"/>
        <v>-4.5078888054095323E-3</v>
      </c>
      <c r="U1298" s="19">
        <f t="shared" si="186"/>
        <v>-8.722637727849869E-3</v>
      </c>
    </row>
    <row r="1299" spans="1:21">
      <c r="A1299" s="4">
        <v>42615</v>
      </c>
      <c r="B1299" s="5">
        <v>16.82</v>
      </c>
      <c r="C1299" s="5">
        <v>16.34</v>
      </c>
      <c r="D1299" s="5">
        <v>9035.82</v>
      </c>
      <c r="E1299" s="5">
        <v>10390.06</v>
      </c>
      <c r="F1299" s="10">
        <f t="shared" si="181"/>
        <v>3.6855036855036882E-3</v>
      </c>
      <c r="G1299" s="10">
        <f t="shared" si="182"/>
        <v>4.1285973013354127E-3</v>
      </c>
      <c r="H1299" s="6"/>
      <c r="I1299" s="5">
        <v>21.3</v>
      </c>
      <c r="J1299" s="5">
        <v>20.92</v>
      </c>
      <c r="K1299" s="5">
        <v>9035.82</v>
      </c>
      <c r="L1299" s="5">
        <v>10390.06</v>
      </c>
      <c r="M1299" s="17">
        <f t="shared" si="183"/>
        <v>2.3957834211787432E-3</v>
      </c>
      <c r="N1299" s="17">
        <f t="shared" si="184"/>
        <v>4.0190451850905529E-3</v>
      </c>
      <c r="O1299" s="6"/>
      <c r="P1299" s="6">
        <v>13.52</v>
      </c>
      <c r="Q1299" s="6">
        <v>13.26</v>
      </c>
      <c r="R1299" s="6">
        <v>6180.1</v>
      </c>
      <c r="S1299" s="6">
        <v>7283.99</v>
      </c>
      <c r="T1299" s="19">
        <f t="shared" si="185"/>
        <v>7.5471698113216412E-4</v>
      </c>
      <c r="U1299" s="19">
        <f t="shared" si="186"/>
        <v>1.0797676438834447E-2</v>
      </c>
    </row>
    <row r="1300" spans="1:21">
      <c r="A1300" s="4">
        <v>42619</v>
      </c>
      <c r="B1300" s="5">
        <v>17.12</v>
      </c>
      <c r="C1300" s="5">
        <v>16.63</v>
      </c>
      <c r="D1300" s="5">
        <v>9177.17</v>
      </c>
      <c r="E1300" s="5">
        <v>10552.95</v>
      </c>
      <c r="F1300" s="10">
        <f t="shared" si="181"/>
        <v>1.7747858017135743E-2</v>
      </c>
      <c r="G1300" s="10">
        <f t="shared" si="182"/>
        <v>1.5677484056877633E-2</v>
      </c>
      <c r="H1300" s="6"/>
      <c r="I1300" s="5">
        <v>21.56</v>
      </c>
      <c r="J1300" s="5">
        <v>21.17</v>
      </c>
      <c r="K1300" s="5">
        <v>9177.17</v>
      </c>
      <c r="L1300" s="5">
        <v>10552.95</v>
      </c>
      <c r="M1300" s="17">
        <f t="shared" si="183"/>
        <v>1.1950286806883259E-2</v>
      </c>
      <c r="N1300" s="17">
        <f t="shared" si="184"/>
        <v>1.5643295240498345E-2</v>
      </c>
      <c r="O1300" s="6"/>
      <c r="P1300" s="6">
        <v>13.58</v>
      </c>
      <c r="Q1300" s="6">
        <v>13.32</v>
      </c>
      <c r="R1300" s="6">
        <v>6227.15</v>
      </c>
      <c r="S1300" s="6">
        <v>7339.45</v>
      </c>
      <c r="T1300" s="19">
        <f t="shared" si="185"/>
        <v>4.5248868778280382E-3</v>
      </c>
      <c r="U1300" s="19">
        <f t="shared" si="186"/>
        <v>7.613958833002199E-3</v>
      </c>
    </row>
    <row r="1301" spans="1:21">
      <c r="A1301" s="4">
        <v>42620</v>
      </c>
      <c r="B1301" s="5">
        <v>17.05</v>
      </c>
      <c r="C1301" s="5">
        <v>16.559999999999999</v>
      </c>
      <c r="D1301" s="5">
        <v>9168.93</v>
      </c>
      <c r="E1301" s="5">
        <v>10544.51</v>
      </c>
      <c r="F1301" s="10">
        <f t="shared" si="181"/>
        <v>-4.2092603728202116E-3</v>
      </c>
      <c r="G1301" s="10">
        <f t="shared" si="182"/>
        <v>-7.9977636585037981E-4</v>
      </c>
      <c r="H1301" s="6"/>
      <c r="I1301" s="5">
        <v>21.47</v>
      </c>
      <c r="J1301" s="5">
        <v>21.09</v>
      </c>
      <c r="K1301" s="5">
        <v>9168.93</v>
      </c>
      <c r="L1301" s="5">
        <v>10544.51</v>
      </c>
      <c r="M1301" s="17">
        <f t="shared" si="183"/>
        <v>-3.7789324515825617E-3</v>
      </c>
      <c r="N1301" s="17">
        <f t="shared" si="184"/>
        <v>-8.9788028335535675E-4</v>
      </c>
      <c r="O1301" s="6"/>
      <c r="P1301" s="6">
        <v>13.55</v>
      </c>
      <c r="Q1301" s="6">
        <v>13.28</v>
      </c>
      <c r="R1301" s="6">
        <v>6275.35</v>
      </c>
      <c r="S1301" s="6">
        <v>7396.59</v>
      </c>
      <c r="T1301" s="19">
        <f t="shared" si="185"/>
        <v>-3.0030030030030463E-3</v>
      </c>
      <c r="U1301" s="19">
        <f t="shared" si="186"/>
        <v>7.78532451341718E-3</v>
      </c>
    </row>
    <row r="1302" spans="1:21">
      <c r="A1302" s="4">
        <v>42621</v>
      </c>
      <c r="B1302" s="5">
        <v>17.13</v>
      </c>
      <c r="C1302" s="5">
        <v>16.64</v>
      </c>
      <c r="D1302" s="5">
        <v>9203.02</v>
      </c>
      <c r="E1302" s="5">
        <v>10586.3</v>
      </c>
      <c r="F1302" s="10">
        <f t="shared" si="181"/>
        <v>4.8309178743961567E-3</v>
      </c>
      <c r="G1302" s="10">
        <f t="shared" si="182"/>
        <v>3.9631998072930941E-3</v>
      </c>
      <c r="H1302" s="6"/>
      <c r="I1302" s="5">
        <v>21.56</v>
      </c>
      <c r="J1302" s="5">
        <v>21.17</v>
      </c>
      <c r="K1302" s="5">
        <v>9203.02</v>
      </c>
      <c r="L1302" s="5">
        <v>10586.3</v>
      </c>
      <c r="M1302" s="17">
        <f t="shared" si="183"/>
        <v>3.7932669511617778E-3</v>
      </c>
      <c r="N1302" s="17">
        <f t="shared" si="184"/>
        <v>3.7179910851101727E-3</v>
      </c>
      <c r="O1302" s="6"/>
      <c r="P1302" s="6">
        <v>13.61</v>
      </c>
      <c r="Q1302" s="6">
        <v>13.34</v>
      </c>
      <c r="R1302" s="6">
        <v>6368.75</v>
      </c>
      <c r="S1302" s="6">
        <v>7507.78</v>
      </c>
      <c r="T1302" s="19">
        <f t="shared" si="185"/>
        <v>4.5180722891566827E-3</v>
      </c>
      <c r="U1302" s="19">
        <f t="shared" si="186"/>
        <v>1.5032602861588806E-2</v>
      </c>
    </row>
    <row r="1303" spans="1:21">
      <c r="A1303" s="4">
        <v>42622</v>
      </c>
      <c r="B1303" s="5">
        <v>17</v>
      </c>
      <c r="C1303" s="5">
        <v>16.510000000000002</v>
      </c>
      <c r="D1303" s="5">
        <v>9120.0300000000007</v>
      </c>
      <c r="E1303" s="5">
        <v>10490.84</v>
      </c>
      <c r="F1303" s="10">
        <f t="shared" si="181"/>
        <v>-7.812499999999889E-3</v>
      </c>
      <c r="G1303" s="10">
        <f t="shared" si="182"/>
        <v>-9.0173148314329765E-3</v>
      </c>
      <c r="H1303" s="6"/>
      <c r="I1303" s="5">
        <v>21.44</v>
      </c>
      <c r="J1303" s="5">
        <v>21.05</v>
      </c>
      <c r="K1303" s="5">
        <v>9120.0300000000007</v>
      </c>
      <c r="L1303" s="5">
        <v>10490.84</v>
      </c>
      <c r="M1303" s="17">
        <f t="shared" si="183"/>
        <v>-5.6683986773736761E-3</v>
      </c>
      <c r="N1303" s="17">
        <f t="shared" si="184"/>
        <v>-9.0176920184895648E-3</v>
      </c>
      <c r="O1303" s="6"/>
      <c r="P1303" s="6">
        <v>13.54</v>
      </c>
      <c r="Q1303" s="6">
        <v>13.28</v>
      </c>
      <c r="R1303" s="6">
        <v>6339.4</v>
      </c>
      <c r="S1303" s="6">
        <v>7473.2</v>
      </c>
      <c r="T1303" s="19">
        <f t="shared" si="185"/>
        <v>-4.4977511244378432E-3</v>
      </c>
      <c r="U1303" s="19">
        <f t="shared" si="186"/>
        <v>-4.6058888246591767E-3</v>
      </c>
    </row>
    <row r="1304" spans="1:21">
      <c r="A1304" s="4">
        <v>42625</v>
      </c>
      <c r="B1304" s="5">
        <v>16.73</v>
      </c>
      <c r="C1304" s="5">
        <v>16.25</v>
      </c>
      <c r="D1304" s="5">
        <v>8940.59</v>
      </c>
      <c r="E1304" s="5">
        <v>10284.700000000001</v>
      </c>
      <c r="F1304" s="10">
        <f t="shared" si="181"/>
        <v>-1.5748031496063075E-2</v>
      </c>
      <c r="G1304" s="10">
        <f t="shared" si="182"/>
        <v>-1.9649522821813981E-2</v>
      </c>
      <c r="H1304" s="6"/>
      <c r="I1304" s="5">
        <v>21.13</v>
      </c>
      <c r="J1304" s="5">
        <v>20.75</v>
      </c>
      <c r="K1304" s="5">
        <v>8940.59</v>
      </c>
      <c r="L1304" s="5">
        <v>10284.700000000001</v>
      </c>
      <c r="M1304" s="17">
        <f t="shared" si="183"/>
        <v>-1.4251781472684133E-2</v>
      </c>
      <c r="N1304" s="17">
        <f t="shared" si="184"/>
        <v>-1.9675373874866731E-2</v>
      </c>
      <c r="O1304" s="6"/>
      <c r="P1304" s="6">
        <v>13.27</v>
      </c>
      <c r="Q1304" s="6">
        <v>13.01</v>
      </c>
      <c r="R1304" s="6">
        <v>6145.85</v>
      </c>
      <c r="S1304" s="6">
        <v>7245.04</v>
      </c>
      <c r="T1304" s="19">
        <f t="shared" si="185"/>
        <v>-2.0331325301204739E-2</v>
      </c>
      <c r="U1304" s="19">
        <f t="shared" si="186"/>
        <v>-3.053042873200229E-2</v>
      </c>
    </row>
    <row r="1305" spans="1:21">
      <c r="A1305" s="4">
        <v>42627</v>
      </c>
      <c r="B1305" s="5">
        <v>16.78</v>
      </c>
      <c r="C1305" s="5">
        <v>16.3</v>
      </c>
      <c r="D1305" s="5">
        <v>8976</v>
      </c>
      <c r="E1305" s="5">
        <v>10325.540000000001</v>
      </c>
      <c r="F1305" s="10">
        <f t="shared" si="181"/>
        <v>3.0769230769231992E-3</v>
      </c>
      <c r="G1305" s="10">
        <f t="shared" si="182"/>
        <v>3.9709471350646286E-3</v>
      </c>
      <c r="H1305" s="6"/>
      <c r="I1305" s="5">
        <v>21.16</v>
      </c>
      <c r="J1305" s="5">
        <v>20.78</v>
      </c>
      <c r="K1305" s="5">
        <v>8976</v>
      </c>
      <c r="L1305" s="5">
        <v>10325.540000000001</v>
      </c>
      <c r="M1305" s="17">
        <f t="shared" si="183"/>
        <v>1.4457831325300763E-3</v>
      </c>
      <c r="N1305" s="17">
        <f t="shared" si="184"/>
        <v>3.9605887307212484E-3</v>
      </c>
      <c r="O1305" s="6"/>
      <c r="P1305" s="6">
        <v>13.39</v>
      </c>
      <c r="Q1305" s="6">
        <v>13.12</v>
      </c>
      <c r="R1305" s="6">
        <v>6256.5</v>
      </c>
      <c r="S1305" s="6">
        <v>7381.37</v>
      </c>
      <c r="T1305" s="19">
        <f t="shared" si="185"/>
        <v>8.4550345887777212E-3</v>
      </c>
      <c r="U1305" s="19">
        <f t="shared" si="186"/>
        <v>1.8817011362256109E-2</v>
      </c>
    </row>
    <row r="1306" spans="1:21">
      <c r="A1306" s="4">
        <v>42628</v>
      </c>
      <c r="B1306" s="5">
        <v>16.8</v>
      </c>
      <c r="C1306" s="5">
        <v>16.309999999999999</v>
      </c>
      <c r="D1306" s="5">
        <v>8972.98</v>
      </c>
      <c r="E1306" s="5">
        <v>10323.76</v>
      </c>
      <c r="F1306" s="10">
        <f t="shared" si="181"/>
        <v>6.1349693251511184E-4</v>
      </c>
      <c r="G1306" s="10">
        <f t="shared" si="182"/>
        <v>-1.7238807849284665E-4</v>
      </c>
      <c r="H1306" s="6"/>
      <c r="I1306" s="5">
        <v>21.19</v>
      </c>
      <c r="J1306" s="5">
        <v>20.8</v>
      </c>
      <c r="K1306" s="5">
        <v>8972.98</v>
      </c>
      <c r="L1306" s="5">
        <v>10323.76</v>
      </c>
      <c r="M1306" s="17">
        <f t="shared" si="183"/>
        <v>9.6246390760335032E-4</v>
      </c>
      <c r="N1306" s="17">
        <f t="shared" si="184"/>
        <v>-3.3645276292337822E-4</v>
      </c>
      <c r="O1306" s="6"/>
      <c r="P1306" s="6">
        <v>13.41</v>
      </c>
      <c r="Q1306" s="6">
        <v>13.15</v>
      </c>
      <c r="R1306" s="6">
        <v>6257.6</v>
      </c>
      <c r="S1306" s="6">
        <v>7383.51</v>
      </c>
      <c r="T1306" s="19">
        <f t="shared" si="185"/>
        <v>2.2865853658537993E-3</v>
      </c>
      <c r="U1306" s="19">
        <f t="shared" si="186"/>
        <v>2.8991908006248401E-4</v>
      </c>
    </row>
    <row r="1307" spans="1:21">
      <c r="A1307" s="4">
        <v>42629</v>
      </c>
      <c r="B1307" s="5">
        <v>16.87</v>
      </c>
      <c r="C1307" s="5">
        <v>16.38</v>
      </c>
      <c r="D1307" s="5">
        <v>9018.31</v>
      </c>
      <c r="E1307" s="5">
        <v>10375.92</v>
      </c>
      <c r="F1307" s="10">
        <f t="shared" si="181"/>
        <v>4.2918454935623185E-3</v>
      </c>
      <c r="G1307" s="10">
        <f t="shared" si="182"/>
        <v>5.0524227606996153E-3</v>
      </c>
      <c r="H1307" s="6"/>
      <c r="I1307" s="5">
        <v>21.29</v>
      </c>
      <c r="J1307" s="5">
        <v>20.9</v>
      </c>
      <c r="K1307" s="5">
        <v>9018.31</v>
      </c>
      <c r="L1307" s="5">
        <v>10375.92</v>
      </c>
      <c r="M1307" s="17">
        <f t="shared" si="183"/>
        <v>4.8076923076922906E-3</v>
      </c>
      <c r="N1307" s="17">
        <f t="shared" si="184"/>
        <v>5.0518333931424131E-3</v>
      </c>
      <c r="O1307" s="6"/>
      <c r="P1307" s="6">
        <v>13.51</v>
      </c>
      <c r="Q1307" s="6">
        <v>13.24</v>
      </c>
      <c r="R1307" s="6">
        <v>6240.15</v>
      </c>
      <c r="S1307" s="6">
        <v>7364.24</v>
      </c>
      <c r="T1307" s="19">
        <f t="shared" si="185"/>
        <v>6.8441064638782301E-3</v>
      </c>
      <c r="U1307" s="19">
        <f t="shared" si="186"/>
        <v>-2.6098698315570878E-3</v>
      </c>
    </row>
    <row r="1308" spans="1:21">
      <c r="A1308" s="4">
        <v>42632</v>
      </c>
      <c r="B1308" s="5">
        <v>16.88</v>
      </c>
      <c r="C1308" s="5">
        <v>16.39</v>
      </c>
      <c r="D1308" s="5">
        <v>9040.49</v>
      </c>
      <c r="E1308" s="5">
        <v>10401.43</v>
      </c>
      <c r="F1308" s="10">
        <f t="shared" si="181"/>
        <v>6.1050061050060833E-4</v>
      </c>
      <c r="G1308" s="10">
        <f t="shared" si="182"/>
        <v>2.458577167133047E-3</v>
      </c>
      <c r="H1308" s="6"/>
      <c r="I1308" s="5">
        <v>21.25</v>
      </c>
      <c r="J1308" s="5">
        <v>20.86</v>
      </c>
      <c r="K1308" s="5">
        <v>9040.49</v>
      </c>
      <c r="L1308" s="5">
        <v>10401.43</v>
      </c>
      <c r="M1308" s="17">
        <f t="shared" si="183"/>
        <v>-1.91387559808609E-3</v>
      </c>
      <c r="N1308" s="17">
        <f t="shared" si="184"/>
        <v>2.4594408486735553E-3</v>
      </c>
      <c r="O1308" s="6"/>
      <c r="P1308" s="6">
        <v>13.51</v>
      </c>
      <c r="Q1308" s="6">
        <v>13.24</v>
      </c>
      <c r="R1308" s="6">
        <v>6293.75</v>
      </c>
      <c r="S1308" s="6">
        <v>7427.53</v>
      </c>
      <c r="T1308" s="19">
        <f t="shared" si="185"/>
        <v>0</v>
      </c>
      <c r="U1308" s="19">
        <f t="shared" si="186"/>
        <v>8.5942337566402571E-3</v>
      </c>
    </row>
    <row r="1309" spans="1:21">
      <c r="A1309" s="4">
        <v>42633</v>
      </c>
      <c r="B1309" s="5">
        <v>16.84</v>
      </c>
      <c r="C1309" s="5">
        <v>16.350000000000001</v>
      </c>
      <c r="D1309" s="5">
        <v>9008.92</v>
      </c>
      <c r="E1309" s="5">
        <v>10365.11</v>
      </c>
      <c r="F1309" s="10">
        <f t="shared" si="181"/>
        <v>-2.4405125076265577E-3</v>
      </c>
      <c r="G1309" s="10">
        <f t="shared" si="182"/>
        <v>-3.4918275660172915E-3</v>
      </c>
      <c r="H1309" s="6"/>
      <c r="I1309" s="5">
        <v>21.28</v>
      </c>
      <c r="J1309" s="5">
        <v>20.89</v>
      </c>
      <c r="K1309" s="5">
        <v>9008.92</v>
      </c>
      <c r="L1309" s="5">
        <v>10365.11</v>
      </c>
      <c r="M1309" s="17">
        <f t="shared" si="183"/>
        <v>1.4381591562799834E-3</v>
      </c>
      <c r="N1309" s="17">
        <f t="shared" si="184"/>
        <v>-3.4920673547561565E-3</v>
      </c>
      <c r="O1309" s="6"/>
      <c r="P1309" s="6">
        <v>13.5</v>
      </c>
      <c r="Q1309" s="6">
        <v>13.24</v>
      </c>
      <c r="R1309" s="6">
        <v>6291.45</v>
      </c>
      <c r="S1309" s="6">
        <v>7425.04</v>
      </c>
      <c r="T1309" s="19">
        <f t="shared" si="185"/>
        <v>0</v>
      </c>
      <c r="U1309" s="19">
        <f t="shared" si="186"/>
        <v>-3.3523930566414784E-4</v>
      </c>
    </row>
    <row r="1310" spans="1:21">
      <c r="A1310" s="4">
        <v>42634</v>
      </c>
      <c r="B1310" s="5">
        <v>16.86</v>
      </c>
      <c r="C1310" s="5">
        <v>16.37</v>
      </c>
      <c r="D1310" s="5">
        <v>9005.76</v>
      </c>
      <c r="E1310" s="5">
        <v>10361.469999999999</v>
      </c>
      <c r="F1310" s="10">
        <f t="shared" si="181"/>
        <v>1.2232415902140303E-3</v>
      </c>
      <c r="G1310" s="10">
        <f t="shared" si="182"/>
        <v>-3.5117813510909812E-4</v>
      </c>
      <c r="H1310" s="6"/>
      <c r="I1310" s="5">
        <v>21.37</v>
      </c>
      <c r="J1310" s="5">
        <v>20.98</v>
      </c>
      <c r="K1310" s="5">
        <v>9005.76</v>
      </c>
      <c r="L1310" s="5">
        <v>10361.469999999999</v>
      </c>
      <c r="M1310" s="17">
        <f t="shared" si="183"/>
        <v>4.3082814743895526E-3</v>
      </c>
      <c r="N1310" s="17">
        <f t="shared" si="184"/>
        <v>-3.5076346554296922E-4</v>
      </c>
      <c r="O1310" s="6"/>
      <c r="P1310" s="6">
        <v>13.54</v>
      </c>
      <c r="Q1310" s="6">
        <v>13.27</v>
      </c>
      <c r="R1310" s="6">
        <v>6285.55</v>
      </c>
      <c r="S1310" s="6">
        <v>7419.46</v>
      </c>
      <c r="T1310" s="19">
        <f t="shared" si="185"/>
        <v>2.2658610271901747E-3</v>
      </c>
      <c r="U1310" s="19">
        <f t="shared" si="186"/>
        <v>-7.5151110297044799E-4</v>
      </c>
    </row>
    <row r="1311" spans="1:21">
      <c r="A1311" s="4">
        <v>42635</v>
      </c>
      <c r="B1311" s="5">
        <v>17.04</v>
      </c>
      <c r="C1311" s="5">
        <v>16.54</v>
      </c>
      <c r="D1311" s="5">
        <v>9104.7000000000007</v>
      </c>
      <c r="E1311" s="5">
        <v>10475.52</v>
      </c>
      <c r="F1311" s="10">
        <f t="shared" si="181"/>
        <v>1.0384850335980245E-2</v>
      </c>
      <c r="G1311" s="10">
        <f t="shared" si="182"/>
        <v>1.1007125436834908E-2</v>
      </c>
      <c r="H1311" s="6"/>
      <c r="I1311" s="5">
        <v>21.59</v>
      </c>
      <c r="J1311" s="5">
        <v>21.19</v>
      </c>
      <c r="K1311" s="5">
        <v>9104.7000000000007</v>
      </c>
      <c r="L1311" s="5">
        <v>10475.52</v>
      </c>
      <c r="M1311" s="17">
        <f t="shared" si="183"/>
        <v>1.0009532888465289E-2</v>
      </c>
      <c r="N1311" s="17">
        <f t="shared" si="184"/>
        <v>1.0986302099989409E-2</v>
      </c>
      <c r="O1311" s="6"/>
      <c r="P1311" s="6">
        <v>13.67</v>
      </c>
      <c r="Q1311" s="6">
        <v>13.4</v>
      </c>
      <c r="R1311" s="6">
        <v>6368.1</v>
      </c>
      <c r="S1311" s="6">
        <v>7517.02</v>
      </c>
      <c r="T1311" s="19">
        <f t="shared" si="185"/>
        <v>9.7965335342879989E-3</v>
      </c>
      <c r="U1311" s="19">
        <f t="shared" si="186"/>
        <v>1.3149204928660563E-2</v>
      </c>
    </row>
    <row r="1312" spans="1:21">
      <c r="A1312" s="4">
        <v>42636</v>
      </c>
      <c r="B1312" s="5">
        <v>16.97</v>
      </c>
      <c r="C1312" s="5">
        <v>16.48</v>
      </c>
      <c r="D1312" s="5">
        <v>9078.31</v>
      </c>
      <c r="E1312" s="5">
        <v>10445.16</v>
      </c>
      <c r="F1312" s="10">
        <f t="shared" si="181"/>
        <v>-3.6275695284159193E-3</v>
      </c>
      <c r="G1312" s="10">
        <f t="shared" si="182"/>
        <v>-2.8981854838709964E-3</v>
      </c>
      <c r="H1312" s="6"/>
      <c r="I1312" s="5">
        <v>21.54</v>
      </c>
      <c r="J1312" s="5">
        <v>21.14</v>
      </c>
      <c r="K1312" s="5">
        <v>9078.31</v>
      </c>
      <c r="L1312" s="5">
        <v>10445.16</v>
      </c>
      <c r="M1312" s="17">
        <f t="shared" si="183"/>
        <v>-2.3596035865974807E-3</v>
      </c>
      <c r="N1312" s="17">
        <f t="shared" si="184"/>
        <v>-2.8985029709931442E-3</v>
      </c>
      <c r="O1312" s="6"/>
      <c r="P1312" s="6">
        <v>13.65</v>
      </c>
      <c r="Q1312" s="6">
        <v>13.38</v>
      </c>
      <c r="R1312" s="6">
        <v>6336.65</v>
      </c>
      <c r="S1312" s="6">
        <v>7479.92</v>
      </c>
      <c r="T1312" s="19">
        <f t="shared" si="185"/>
        <v>-1.4925373134327957E-3</v>
      </c>
      <c r="U1312" s="19">
        <f t="shared" si="186"/>
        <v>-4.9354664481403576E-3</v>
      </c>
    </row>
    <row r="1313" spans="1:21">
      <c r="A1313" s="4">
        <v>42639</v>
      </c>
      <c r="B1313" s="5">
        <v>16.809999999999999</v>
      </c>
      <c r="C1313" s="5">
        <v>16.32</v>
      </c>
      <c r="D1313" s="5">
        <v>8980.44</v>
      </c>
      <c r="E1313" s="5">
        <v>10332.549999999999</v>
      </c>
      <c r="F1313" s="10">
        <f t="shared" si="181"/>
        <v>-9.7087378640776656E-3</v>
      </c>
      <c r="G1313" s="10">
        <f t="shared" si="182"/>
        <v>-1.0781069892658479E-2</v>
      </c>
      <c r="H1313" s="6"/>
      <c r="I1313" s="5">
        <v>21.39</v>
      </c>
      <c r="J1313" s="5">
        <v>21</v>
      </c>
      <c r="K1313" s="5">
        <v>8980.44</v>
      </c>
      <c r="L1313" s="5">
        <v>10332.549999999999</v>
      </c>
      <c r="M1313" s="17">
        <f t="shared" si="183"/>
        <v>-6.6225165562914245E-3</v>
      </c>
      <c r="N1313" s="17">
        <f t="shared" si="184"/>
        <v>-1.0780640890209581E-2</v>
      </c>
      <c r="O1313" s="6"/>
      <c r="P1313" s="6">
        <v>13.58</v>
      </c>
      <c r="Q1313" s="6">
        <v>13.31</v>
      </c>
      <c r="R1313" s="6">
        <v>6286.35</v>
      </c>
      <c r="S1313" s="6">
        <v>7420.53</v>
      </c>
      <c r="T1313" s="19">
        <f t="shared" si="185"/>
        <v>-5.2316890881913825E-3</v>
      </c>
      <c r="U1313" s="19">
        <f t="shared" si="186"/>
        <v>-7.9399244911710909E-3</v>
      </c>
    </row>
    <row r="1314" spans="1:21">
      <c r="A1314" s="4">
        <v>42640</v>
      </c>
      <c r="B1314" s="5">
        <v>16.82</v>
      </c>
      <c r="C1314" s="5">
        <v>16.329999999999998</v>
      </c>
      <c r="D1314" s="5">
        <v>8959.19</v>
      </c>
      <c r="E1314" s="5">
        <v>10308.09</v>
      </c>
      <c r="F1314" s="10">
        <f t="shared" si="181"/>
        <v>6.1274509803910249E-4</v>
      </c>
      <c r="G1314" s="10">
        <f t="shared" si="182"/>
        <v>-2.3672762290043448E-3</v>
      </c>
      <c r="H1314" s="6"/>
      <c r="I1314" s="5">
        <v>21.38</v>
      </c>
      <c r="J1314" s="5">
        <v>20.98</v>
      </c>
      <c r="K1314" s="5">
        <v>8959.19</v>
      </c>
      <c r="L1314" s="5">
        <v>10308.09</v>
      </c>
      <c r="M1314" s="17">
        <f t="shared" si="183"/>
        <v>-9.5238095238092679E-4</v>
      </c>
      <c r="N1314" s="17">
        <f t="shared" si="184"/>
        <v>-2.366253769303106E-3</v>
      </c>
      <c r="O1314" s="6"/>
      <c r="P1314" s="6">
        <v>13.59</v>
      </c>
      <c r="Q1314" s="6">
        <v>13.32</v>
      </c>
      <c r="R1314" s="6">
        <v>6276.8</v>
      </c>
      <c r="S1314" s="6">
        <v>7409.27</v>
      </c>
      <c r="T1314" s="19">
        <f t="shared" si="185"/>
        <v>7.513148009015147E-4</v>
      </c>
      <c r="U1314" s="19">
        <f t="shared" si="186"/>
        <v>-1.5174118290740557E-3</v>
      </c>
    </row>
    <row r="1315" spans="1:21">
      <c r="A1315" s="4">
        <v>42641</v>
      </c>
      <c r="B1315" s="5">
        <v>16.88</v>
      </c>
      <c r="C1315" s="5">
        <v>16.39</v>
      </c>
      <c r="D1315" s="5">
        <v>9005.1200000000008</v>
      </c>
      <c r="E1315" s="5">
        <v>10360.950000000001</v>
      </c>
      <c r="F1315" s="10">
        <f t="shared" si="181"/>
        <v>3.674219228414044E-3</v>
      </c>
      <c r="G1315" s="10">
        <f t="shared" si="182"/>
        <v>5.1280111058402689E-3</v>
      </c>
      <c r="H1315" s="6"/>
      <c r="I1315" s="5">
        <v>21.47</v>
      </c>
      <c r="J1315" s="5">
        <v>21.07</v>
      </c>
      <c r="K1315" s="5">
        <v>9005.1200000000008</v>
      </c>
      <c r="L1315" s="5">
        <v>10360.950000000001</v>
      </c>
      <c r="M1315" s="17">
        <f t="shared" si="183"/>
        <v>4.2897998093422984E-3</v>
      </c>
      <c r="N1315" s="17">
        <f t="shared" si="184"/>
        <v>5.1265795233721434E-3</v>
      </c>
      <c r="O1315" s="6"/>
      <c r="P1315" s="6">
        <v>13.65</v>
      </c>
      <c r="Q1315" s="6">
        <v>13.38</v>
      </c>
      <c r="R1315" s="6">
        <v>6365.35</v>
      </c>
      <c r="S1315" s="6">
        <v>7513.8</v>
      </c>
      <c r="T1315" s="19">
        <f t="shared" si="185"/>
        <v>4.5045045045044585E-3</v>
      </c>
      <c r="U1315" s="19">
        <f t="shared" si="186"/>
        <v>1.4108002542760678E-2</v>
      </c>
    </row>
    <row r="1316" spans="1:21">
      <c r="A1316" s="4">
        <v>42642</v>
      </c>
      <c r="B1316" s="5">
        <v>16.510000000000002</v>
      </c>
      <c r="C1316" s="5">
        <v>16.03</v>
      </c>
      <c r="D1316" s="5">
        <v>8812.8700000000008</v>
      </c>
      <c r="E1316" s="5">
        <v>10139.75</v>
      </c>
      <c r="F1316" s="10">
        <f t="shared" si="181"/>
        <v>-2.1964612568639352E-2</v>
      </c>
      <c r="G1316" s="10">
        <f t="shared" si="182"/>
        <v>-2.1349393636683978E-2</v>
      </c>
      <c r="H1316" s="6"/>
      <c r="I1316" s="5">
        <v>20.89</v>
      </c>
      <c r="J1316" s="5">
        <v>20.5</v>
      </c>
      <c r="K1316" s="5">
        <v>8812.8700000000008</v>
      </c>
      <c r="L1316" s="5">
        <v>10139.75</v>
      </c>
      <c r="M1316" s="17">
        <f t="shared" si="183"/>
        <v>-2.7052681537731438E-2</v>
      </c>
      <c r="N1316" s="17">
        <f t="shared" si="184"/>
        <v>-2.1348965921609064E-2</v>
      </c>
      <c r="O1316" s="6"/>
      <c r="P1316" s="6">
        <v>13.14</v>
      </c>
      <c r="Q1316" s="6">
        <v>12.88</v>
      </c>
      <c r="R1316" s="6">
        <v>5995.55</v>
      </c>
      <c r="S1316" s="6">
        <v>7077.29</v>
      </c>
      <c r="T1316" s="19">
        <f t="shared" si="185"/>
        <v>-3.7369207772795177E-2</v>
      </c>
      <c r="U1316" s="19">
        <f t="shared" si="186"/>
        <v>-5.8094439564534639E-2</v>
      </c>
    </row>
    <row r="1317" spans="1:21">
      <c r="A1317" s="4">
        <v>42643</v>
      </c>
      <c r="B1317" s="5">
        <v>16.64</v>
      </c>
      <c r="C1317" s="5">
        <v>16.149999999999999</v>
      </c>
      <c r="D1317" s="5">
        <v>8863.7099999999991</v>
      </c>
      <c r="E1317" s="5">
        <v>10198.24</v>
      </c>
      <c r="F1317" s="10">
        <f t="shared" si="181"/>
        <v>7.4859638178412791E-3</v>
      </c>
      <c r="G1317" s="10">
        <f t="shared" si="182"/>
        <v>5.7683867945461653E-3</v>
      </c>
      <c r="H1317" s="6"/>
      <c r="I1317" s="5">
        <v>21.12</v>
      </c>
      <c r="J1317" s="5">
        <v>20.73</v>
      </c>
      <c r="K1317" s="5">
        <v>8863.7099999999991</v>
      </c>
      <c r="L1317" s="5">
        <v>10198.24</v>
      </c>
      <c r="M1317" s="17">
        <f t="shared" si="183"/>
        <v>1.1219512195121961E-2</v>
      </c>
      <c r="N1317" s="17">
        <f t="shared" si="184"/>
        <v>5.7688358049079458E-3</v>
      </c>
      <c r="O1317" s="6"/>
      <c r="P1317" s="6">
        <v>13.37</v>
      </c>
      <c r="Q1317" s="6">
        <v>13.1</v>
      </c>
      <c r="R1317" s="6">
        <v>6137.3</v>
      </c>
      <c r="S1317" s="6">
        <v>7244.61</v>
      </c>
      <c r="T1317" s="19">
        <f t="shared" si="185"/>
        <v>1.7080745341614856E-2</v>
      </c>
      <c r="U1317" s="19">
        <f t="shared" si="186"/>
        <v>2.3641817701408163E-2</v>
      </c>
    </row>
    <row r="1318" spans="1:21">
      <c r="A1318" s="4">
        <v>42646</v>
      </c>
      <c r="B1318" s="5">
        <v>17</v>
      </c>
      <c r="C1318" s="5">
        <v>16.5</v>
      </c>
      <c r="D1318" s="5">
        <v>9010.51</v>
      </c>
      <c r="E1318" s="5">
        <v>10367.15</v>
      </c>
      <c r="F1318" s="10">
        <f t="shared" si="181"/>
        <v>2.1671826625387025E-2</v>
      </c>
      <c r="G1318" s="10">
        <f t="shared" si="182"/>
        <v>1.6562661792623112E-2</v>
      </c>
      <c r="H1318" s="6"/>
      <c r="I1318" s="5">
        <v>21.53</v>
      </c>
      <c r="J1318" s="5">
        <v>21.12</v>
      </c>
      <c r="K1318" s="5">
        <v>9010.51</v>
      </c>
      <c r="L1318" s="5">
        <v>10367.15</v>
      </c>
      <c r="M1318" s="17">
        <f t="shared" si="183"/>
        <v>1.881331403762676E-2</v>
      </c>
      <c r="N1318" s="17">
        <f t="shared" si="184"/>
        <v>1.6561913690768426E-2</v>
      </c>
      <c r="O1318" s="6"/>
      <c r="P1318" s="6">
        <v>13.66</v>
      </c>
      <c r="Q1318" s="6">
        <v>13.39</v>
      </c>
      <c r="R1318" s="6">
        <v>6324.05</v>
      </c>
      <c r="S1318" s="6">
        <v>7465.06</v>
      </c>
      <c r="T1318" s="19">
        <f t="shared" si="185"/>
        <v>2.2137404580152786E-2</v>
      </c>
      <c r="U1318" s="19">
        <f t="shared" si="186"/>
        <v>3.0429519325402055E-2</v>
      </c>
    </row>
    <row r="1319" spans="1:21">
      <c r="A1319" s="4">
        <v>42647</v>
      </c>
      <c r="B1319" s="5">
        <v>17.09</v>
      </c>
      <c r="C1319" s="5">
        <v>16.59</v>
      </c>
      <c r="D1319" s="5">
        <v>9046.32</v>
      </c>
      <c r="E1319" s="5">
        <v>10408.34</v>
      </c>
      <c r="F1319" s="10">
        <f t="shared" si="181"/>
        <v>5.4545454545453786E-3</v>
      </c>
      <c r="G1319" s="10">
        <f t="shared" si="182"/>
        <v>3.9731266548665989E-3</v>
      </c>
      <c r="H1319" s="6"/>
      <c r="I1319" s="5">
        <v>21.61</v>
      </c>
      <c r="J1319" s="5">
        <v>21.2</v>
      </c>
      <c r="K1319" s="5">
        <v>9046.32</v>
      </c>
      <c r="L1319" s="5">
        <v>10408.34</v>
      </c>
      <c r="M1319" s="17">
        <f t="shared" si="183"/>
        <v>3.7878787878786735E-3</v>
      </c>
      <c r="N1319" s="17">
        <f t="shared" si="184"/>
        <v>3.9742478505655487E-3</v>
      </c>
      <c r="O1319" s="6"/>
      <c r="P1319" s="6">
        <v>13.71</v>
      </c>
      <c r="Q1319" s="6">
        <v>13.43</v>
      </c>
      <c r="R1319" s="6">
        <v>6354.7</v>
      </c>
      <c r="S1319" s="6">
        <v>7501.19</v>
      </c>
      <c r="T1319" s="19">
        <f t="shared" si="185"/>
        <v>2.9873039581775895E-3</v>
      </c>
      <c r="U1319" s="19">
        <f t="shared" si="186"/>
        <v>4.8398807243343889E-3</v>
      </c>
    </row>
    <row r="1320" spans="1:21">
      <c r="A1320" s="4">
        <v>42648</v>
      </c>
      <c r="B1320" s="5">
        <v>17.11</v>
      </c>
      <c r="C1320" s="5">
        <v>16.61</v>
      </c>
      <c r="D1320" s="5">
        <v>9030.7000000000007</v>
      </c>
      <c r="E1320" s="5">
        <v>10390.370000000001</v>
      </c>
      <c r="F1320" s="10">
        <f t="shared" si="181"/>
        <v>1.2055455093429313E-3</v>
      </c>
      <c r="G1320" s="10">
        <f t="shared" si="182"/>
        <v>-1.7265000951159903E-3</v>
      </c>
      <c r="H1320" s="6"/>
      <c r="I1320" s="5">
        <v>21.71</v>
      </c>
      <c r="J1320" s="5">
        <v>21.3</v>
      </c>
      <c r="K1320" s="5">
        <v>9030.7000000000007</v>
      </c>
      <c r="L1320" s="5">
        <v>10390.370000000001</v>
      </c>
      <c r="M1320" s="17">
        <f t="shared" si="183"/>
        <v>4.7169811320755262E-3</v>
      </c>
      <c r="N1320" s="17">
        <f t="shared" si="184"/>
        <v>-1.7266689659440893E-3</v>
      </c>
      <c r="O1320" s="6"/>
      <c r="P1320" s="6">
        <v>13.8</v>
      </c>
      <c r="Q1320" s="6">
        <v>13.52</v>
      </c>
      <c r="R1320" s="6">
        <v>6403.5</v>
      </c>
      <c r="S1320" s="6">
        <v>7558.81</v>
      </c>
      <c r="T1320" s="19">
        <f t="shared" si="185"/>
        <v>6.7014147431123661E-3</v>
      </c>
      <c r="U1320" s="19">
        <f t="shared" si="186"/>
        <v>7.6814478769369199E-3</v>
      </c>
    </row>
    <row r="1321" spans="1:21">
      <c r="A1321" s="4">
        <v>42649</v>
      </c>
      <c r="B1321" s="5">
        <v>17.059999999999999</v>
      </c>
      <c r="C1321" s="5">
        <v>16.559999999999999</v>
      </c>
      <c r="D1321" s="5">
        <v>9000.5400000000009</v>
      </c>
      <c r="E1321" s="5">
        <v>10355.67</v>
      </c>
      <c r="F1321" s="10">
        <f t="shared" si="181"/>
        <v>-3.0102347983143041E-3</v>
      </c>
      <c r="G1321" s="10">
        <f t="shared" si="182"/>
        <v>-3.3396308312408918E-3</v>
      </c>
      <c r="H1321" s="6"/>
      <c r="I1321" s="5">
        <v>21.56</v>
      </c>
      <c r="J1321" s="5">
        <v>21.15</v>
      </c>
      <c r="K1321" s="5">
        <v>9000.5400000000009</v>
      </c>
      <c r="L1321" s="5">
        <v>10355.67</v>
      </c>
      <c r="M1321" s="17">
        <f t="shared" si="183"/>
        <v>-7.0422535211268622E-3</v>
      </c>
      <c r="N1321" s="17">
        <f t="shared" si="184"/>
        <v>-3.3397189586632514E-3</v>
      </c>
      <c r="O1321" s="6"/>
      <c r="P1321" s="6">
        <v>13.68</v>
      </c>
      <c r="Q1321" s="6">
        <v>13.4</v>
      </c>
      <c r="R1321" s="6">
        <v>6344.95</v>
      </c>
      <c r="S1321" s="6">
        <v>7489.7</v>
      </c>
      <c r="T1321" s="19">
        <f t="shared" si="185"/>
        <v>-8.8757396449703485E-3</v>
      </c>
      <c r="U1321" s="19">
        <f t="shared" si="186"/>
        <v>-9.1429735632990727E-3</v>
      </c>
    </row>
    <row r="1322" spans="1:21">
      <c r="A1322" s="4">
        <v>42650</v>
      </c>
      <c r="B1322" s="5">
        <v>17.03</v>
      </c>
      <c r="C1322" s="5">
        <v>16.52</v>
      </c>
      <c r="D1322" s="5">
        <v>8988.92</v>
      </c>
      <c r="E1322" s="5">
        <v>10342.299999999999</v>
      </c>
      <c r="F1322" s="10">
        <f t="shared" si="181"/>
        <v>-2.4154589371979673E-3</v>
      </c>
      <c r="G1322" s="10">
        <f t="shared" si="182"/>
        <v>-1.2910801522258986E-3</v>
      </c>
      <c r="H1322" s="6"/>
      <c r="I1322" s="5">
        <v>21.51</v>
      </c>
      <c r="J1322" s="5">
        <v>21.1</v>
      </c>
      <c r="K1322" s="5">
        <v>8988.92</v>
      </c>
      <c r="L1322" s="5">
        <v>10342.299999999999</v>
      </c>
      <c r="M1322" s="17">
        <f t="shared" si="183"/>
        <v>-2.3640661938533203E-3</v>
      </c>
      <c r="N1322" s="17">
        <f t="shared" si="184"/>
        <v>-1.2910336490922214E-3</v>
      </c>
      <c r="O1322" s="6"/>
      <c r="P1322" s="6">
        <v>13.64</v>
      </c>
      <c r="Q1322" s="6">
        <v>13.37</v>
      </c>
      <c r="R1322" s="6">
        <v>6361.55</v>
      </c>
      <c r="S1322" s="6">
        <v>7509.3</v>
      </c>
      <c r="T1322" s="19">
        <f t="shared" si="185"/>
        <v>-2.2388059701493601E-3</v>
      </c>
      <c r="U1322" s="19">
        <f t="shared" si="186"/>
        <v>2.6169272467522209E-3</v>
      </c>
    </row>
    <row r="1323" spans="1:21">
      <c r="A1323" s="4">
        <v>42653</v>
      </c>
      <c r="B1323" s="5">
        <v>17.059999999999999</v>
      </c>
      <c r="C1323" s="5">
        <v>16.559999999999999</v>
      </c>
      <c r="D1323" s="5">
        <v>8994.19</v>
      </c>
      <c r="E1323" s="5">
        <v>10348.370000000001</v>
      </c>
      <c r="F1323" s="10">
        <f t="shared" si="181"/>
        <v>2.421307506053294E-3</v>
      </c>
      <c r="G1323" s="10">
        <f t="shared" si="182"/>
        <v>5.8691006836020243E-4</v>
      </c>
      <c r="H1323" s="6"/>
      <c r="I1323" s="5">
        <v>21.52</v>
      </c>
      <c r="J1323" s="5">
        <v>21.11</v>
      </c>
      <c r="K1323" s="5">
        <v>8994.19</v>
      </c>
      <c r="L1323" s="5">
        <v>10348.370000000001</v>
      </c>
      <c r="M1323" s="17">
        <f t="shared" si="183"/>
        <v>4.7393364928893789E-4</v>
      </c>
      <c r="N1323" s="17">
        <f t="shared" si="184"/>
        <v>5.8627732808846922E-4</v>
      </c>
      <c r="O1323" s="6"/>
      <c r="P1323" s="6">
        <v>13.68</v>
      </c>
      <c r="Q1323" s="6">
        <v>13.4</v>
      </c>
      <c r="R1323" s="6">
        <v>6370.95</v>
      </c>
      <c r="S1323" s="6">
        <v>7520.4</v>
      </c>
      <c r="T1323" s="19">
        <f t="shared" si="185"/>
        <v>2.243829468960401E-3</v>
      </c>
      <c r="U1323" s="19">
        <f t="shared" si="186"/>
        <v>1.4781670728296614E-3</v>
      </c>
    </row>
    <row r="1324" spans="1:21">
      <c r="A1324" s="4">
        <v>42656</v>
      </c>
      <c r="B1324" s="5">
        <v>16.87</v>
      </c>
      <c r="C1324" s="5">
        <v>16.37</v>
      </c>
      <c r="D1324" s="5">
        <v>8847.0400000000009</v>
      </c>
      <c r="E1324" s="5">
        <v>10179.07</v>
      </c>
      <c r="F1324" s="10">
        <f t="shared" si="181"/>
        <v>-1.147342995169065E-2</v>
      </c>
      <c r="G1324" s="10">
        <f t="shared" si="182"/>
        <v>-1.6360064435268606E-2</v>
      </c>
      <c r="H1324" s="6"/>
      <c r="I1324" s="5">
        <v>21.28</v>
      </c>
      <c r="J1324" s="5">
        <v>20.87</v>
      </c>
      <c r="K1324" s="5">
        <v>8847.0400000000009</v>
      </c>
      <c r="L1324" s="5">
        <v>10179.07</v>
      </c>
      <c r="M1324" s="17">
        <f t="shared" si="183"/>
        <v>-1.13690194220748E-2</v>
      </c>
      <c r="N1324" s="17">
        <f t="shared" si="184"/>
        <v>-1.6360561651466043E-2</v>
      </c>
      <c r="O1324" s="6"/>
      <c r="P1324" s="6">
        <v>13.46</v>
      </c>
      <c r="Q1324" s="6">
        <v>13.19</v>
      </c>
      <c r="R1324" s="6">
        <v>6258.9</v>
      </c>
      <c r="S1324" s="6">
        <v>7388.16</v>
      </c>
      <c r="T1324" s="19">
        <f t="shared" si="185"/>
        <v>-1.5671641791044855E-2</v>
      </c>
      <c r="U1324" s="19">
        <f t="shared" si="186"/>
        <v>-1.758417105473109E-2</v>
      </c>
    </row>
    <row r="1325" spans="1:21">
      <c r="A1325" s="4">
        <v>42657</v>
      </c>
      <c r="B1325" s="5">
        <v>16.91</v>
      </c>
      <c r="C1325" s="5">
        <v>16.41</v>
      </c>
      <c r="D1325" s="5">
        <v>8867.4</v>
      </c>
      <c r="E1325" s="5">
        <v>10202.49</v>
      </c>
      <c r="F1325" s="10">
        <f t="shared" si="181"/>
        <v>2.4434941967013124E-3</v>
      </c>
      <c r="G1325" s="10">
        <f t="shared" si="182"/>
        <v>2.3007995818871141E-3</v>
      </c>
      <c r="H1325" s="6"/>
      <c r="I1325" s="5">
        <v>21.39</v>
      </c>
      <c r="J1325" s="5">
        <v>20.98</v>
      </c>
      <c r="K1325" s="5">
        <v>8867.4</v>
      </c>
      <c r="L1325" s="5">
        <v>10202.49</v>
      </c>
      <c r="M1325" s="17">
        <f t="shared" si="183"/>
        <v>5.2707235265931907E-3</v>
      </c>
      <c r="N1325" s="17">
        <f t="shared" si="184"/>
        <v>2.3013346836906479E-3</v>
      </c>
      <c r="O1325" s="6"/>
      <c r="P1325" s="6">
        <v>13.57</v>
      </c>
      <c r="Q1325" s="6">
        <v>13.29</v>
      </c>
      <c r="R1325" s="6">
        <v>6285.7</v>
      </c>
      <c r="S1325" s="6">
        <v>7419.79</v>
      </c>
      <c r="T1325" s="19">
        <f t="shared" si="185"/>
        <v>7.5815011372251107E-3</v>
      </c>
      <c r="U1325" s="19">
        <f t="shared" si="186"/>
        <v>4.2811742030492983E-3</v>
      </c>
    </row>
    <row r="1326" spans="1:21">
      <c r="A1326" s="4">
        <v>42660</v>
      </c>
      <c r="B1326" s="5">
        <v>16.75</v>
      </c>
      <c r="C1326" s="5">
        <v>16.25</v>
      </c>
      <c r="D1326" s="5">
        <v>8795.56</v>
      </c>
      <c r="E1326" s="5">
        <v>10119.83</v>
      </c>
      <c r="F1326" s="10">
        <f t="shared" si="181"/>
        <v>-9.750152346130414E-3</v>
      </c>
      <c r="G1326" s="10">
        <f t="shared" si="182"/>
        <v>-8.1019437411847806E-3</v>
      </c>
      <c r="H1326" s="6"/>
      <c r="I1326" s="5">
        <v>21.26</v>
      </c>
      <c r="J1326" s="5">
        <v>20.84</v>
      </c>
      <c r="K1326" s="5">
        <v>8795.56</v>
      </c>
      <c r="L1326" s="5">
        <v>10119.83</v>
      </c>
      <c r="M1326" s="17">
        <f t="shared" si="183"/>
        <v>-6.673021925643452E-3</v>
      </c>
      <c r="N1326" s="17">
        <f t="shared" si="184"/>
        <v>-8.1015855831473305E-3</v>
      </c>
      <c r="O1326" s="6"/>
      <c r="P1326" s="6">
        <v>13.56</v>
      </c>
      <c r="Q1326" s="6">
        <v>13.28</v>
      </c>
      <c r="R1326" s="6">
        <v>6270.4</v>
      </c>
      <c r="S1326" s="6">
        <v>7401.72</v>
      </c>
      <c r="T1326" s="19">
        <f t="shared" si="185"/>
        <v>-7.5244544770503019E-4</v>
      </c>
      <c r="U1326" s="19">
        <f t="shared" si="186"/>
        <v>-2.4353788988636937E-3</v>
      </c>
    </row>
    <row r="1327" spans="1:21">
      <c r="A1327" s="4">
        <v>42661</v>
      </c>
      <c r="B1327" s="5">
        <v>16.95</v>
      </c>
      <c r="C1327" s="5">
        <v>16.45</v>
      </c>
      <c r="D1327" s="5">
        <v>8957.9500000000007</v>
      </c>
      <c r="E1327" s="5">
        <v>10306.67</v>
      </c>
      <c r="F1327" s="10">
        <f t="shared" si="181"/>
        <v>1.2307692307692353E-2</v>
      </c>
      <c r="G1327" s="10">
        <f t="shared" si="182"/>
        <v>1.8462760738075623E-2</v>
      </c>
      <c r="H1327" s="6"/>
      <c r="I1327" s="5">
        <v>21.48</v>
      </c>
      <c r="J1327" s="5">
        <v>21.06</v>
      </c>
      <c r="K1327" s="5">
        <v>8957.9500000000007</v>
      </c>
      <c r="L1327" s="5">
        <v>10306.67</v>
      </c>
      <c r="M1327" s="17">
        <f t="shared" si="183"/>
        <v>1.0556621880998041E-2</v>
      </c>
      <c r="N1327" s="17">
        <f t="shared" si="184"/>
        <v>1.8462724374570971E-2</v>
      </c>
      <c r="O1327" s="6"/>
      <c r="P1327" s="6">
        <v>13.66</v>
      </c>
      <c r="Q1327" s="6">
        <v>13.38</v>
      </c>
      <c r="R1327" s="6">
        <v>6354.15</v>
      </c>
      <c r="S1327" s="6">
        <v>7500.59</v>
      </c>
      <c r="T1327" s="19">
        <f t="shared" si="185"/>
        <v>7.5301204819278045E-3</v>
      </c>
      <c r="U1327" s="19">
        <f t="shared" si="186"/>
        <v>1.3357706046702722E-2</v>
      </c>
    </row>
    <row r="1328" spans="1:21">
      <c r="A1328" s="4">
        <v>42662</v>
      </c>
      <c r="B1328" s="5">
        <v>16.91</v>
      </c>
      <c r="C1328" s="5">
        <v>16.41</v>
      </c>
      <c r="D1328" s="5">
        <v>8950.66</v>
      </c>
      <c r="E1328" s="5">
        <v>10298.280000000001</v>
      </c>
      <c r="F1328" s="10">
        <f t="shared" si="181"/>
        <v>-2.4316109422491961E-3</v>
      </c>
      <c r="G1328" s="10">
        <f t="shared" si="182"/>
        <v>-8.1403595923801308E-4</v>
      </c>
      <c r="H1328" s="6"/>
      <c r="I1328" s="5">
        <v>21.43</v>
      </c>
      <c r="J1328" s="5">
        <v>21.02</v>
      </c>
      <c r="K1328" s="5">
        <v>8950.66</v>
      </c>
      <c r="L1328" s="5">
        <v>10298.280000000001</v>
      </c>
      <c r="M1328" s="17">
        <f t="shared" si="183"/>
        <v>-1.8993352326684976E-3</v>
      </c>
      <c r="N1328" s="17">
        <f t="shared" si="184"/>
        <v>-8.138022650272525E-4</v>
      </c>
      <c r="O1328" s="6"/>
      <c r="P1328" s="6">
        <v>13.71</v>
      </c>
      <c r="Q1328" s="6">
        <v>13.43</v>
      </c>
      <c r="R1328" s="6">
        <v>6398.5</v>
      </c>
      <c r="S1328" s="6">
        <v>7552.9</v>
      </c>
      <c r="T1328" s="19">
        <f t="shared" si="185"/>
        <v>3.7369207772794955E-3</v>
      </c>
      <c r="U1328" s="19">
        <f t="shared" si="186"/>
        <v>6.9741180360478605E-3</v>
      </c>
    </row>
    <row r="1329" spans="1:21">
      <c r="A1329" s="4">
        <v>42663</v>
      </c>
      <c r="B1329" s="5">
        <v>16.93</v>
      </c>
      <c r="C1329" s="5">
        <v>16.420000000000002</v>
      </c>
      <c r="D1329" s="5">
        <v>8990.1299999999992</v>
      </c>
      <c r="E1329" s="5">
        <v>10343.69</v>
      </c>
      <c r="F1329" s="10">
        <f t="shared" si="181"/>
        <v>6.0938452163328272E-4</v>
      </c>
      <c r="G1329" s="10">
        <f t="shared" si="182"/>
        <v>4.4094742034592738E-3</v>
      </c>
      <c r="H1329" s="6"/>
      <c r="I1329" s="5">
        <v>21.43</v>
      </c>
      <c r="J1329" s="5">
        <v>21.01</v>
      </c>
      <c r="K1329" s="5">
        <v>8990.1299999999992</v>
      </c>
      <c r="L1329" s="5">
        <v>10343.69</v>
      </c>
      <c r="M1329" s="17">
        <f t="shared" si="183"/>
        <v>-4.7573739295903028E-4</v>
      </c>
      <c r="N1329" s="17">
        <f t="shared" si="184"/>
        <v>4.4097306790782387E-3</v>
      </c>
      <c r="O1329" s="6"/>
      <c r="P1329" s="6">
        <v>13.69</v>
      </c>
      <c r="Q1329" s="6">
        <v>13.41</v>
      </c>
      <c r="R1329" s="6">
        <v>6447.75</v>
      </c>
      <c r="S1329" s="6">
        <v>7611.08</v>
      </c>
      <c r="T1329" s="19">
        <f t="shared" si="185"/>
        <v>-1.4892032762471308E-3</v>
      </c>
      <c r="U1329" s="19">
        <f t="shared" si="186"/>
        <v>7.7030014961141369E-3</v>
      </c>
    </row>
    <row r="1330" spans="1:21">
      <c r="A1330" s="4">
        <v>42664</v>
      </c>
      <c r="B1330" s="5">
        <v>16.96</v>
      </c>
      <c r="C1330" s="5">
        <v>16.45</v>
      </c>
      <c r="D1330" s="5">
        <v>8990.65</v>
      </c>
      <c r="E1330" s="5">
        <v>10350.290000000001</v>
      </c>
      <c r="F1330" s="10">
        <f t="shared" si="181"/>
        <v>1.8270401948841108E-3</v>
      </c>
      <c r="G1330" s="10">
        <f t="shared" si="182"/>
        <v>6.3807016644923387E-4</v>
      </c>
      <c r="H1330" s="6"/>
      <c r="I1330" s="5">
        <v>21.41</v>
      </c>
      <c r="J1330" s="5">
        <v>20.99</v>
      </c>
      <c r="K1330" s="5">
        <v>8990.65</v>
      </c>
      <c r="L1330" s="5">
        <v>10350.290000000001</v>
      </c>
      <c r="M1330" s="17">
        <f t="shared" si="183"/>
        <v>-9.5192765349849662E-4</v>
      </c>
      <c r="N1330" s="17">
        <f t="shared" si="184"/>
        <v>5.7841210305165092E-5</v>
      </c>
      <c r="O1330" s="6"/>
      <c r="P1330" s="6">
        <v>13.67</v>
      </c>
      <c r="Q1330" s="6">
        <v>13.39</v>
      </c>
      <c r="R1330" s="6">
        <v>6460.65</v>
      </c>
      <c r="S1330" s="6">
        <v>7626.27</v>
      </c>
      <c r="T1330" s="19">
        <f t="shared" si="185"/>
        <v>-1.491424310216205E-3</v>
      </c>
      <c r="U1330" s="19">
        <f t="shared" si="186"/>
        <v>1.995774581268428E-3</v>
      </c>
    </row>
    <row r="1331" spans="1:21">
      <c r="A1331" s="4">
        <v>42667</v>
      </c>
      <c r="B1331" s="5">
        <v>16.989999999999998</v>
      </c>
      <c r="C1331" s="5">
        <v>16.48</v>
      </c>
      <c r="D1331" s="5">
        <v>9008.94</v>
      </c>
      <c r="E1331" s="5">
        <v>10372.290000000001</v>
      </c>
      <c r="F1331" s="10">
        <f t="shared" si="181"/>
        <v>1.8237082066869803E-3</v>
      </c>
      <c r="G1331" s="10">
        <f t="shared" si="182"/>
        <v>2.1255443084202685E-3</v>
      </c>
      <c r="H1331" s="6"/>
      <c r="I1331" s="5">
        <v>21.45</v>
      </c>
      <c r="J1331" s="5">
        <v>21.03</v>
      </c>
      <c r="K1331" s="5">
        <v>9008.94</v>
      </c>
      <c r="L1331" s="5">
        <v>10372.290000000001</v>
      </c>
      <c r="M1331" s="17">
        <f t="shared" si="183"/>
        <v>1.9056693663650481E-3</v>
      </c>
      <c r="N1331" s="17">
        <f t="shared" si="184"/>
        <v>2.0343356709471294E-3</v>
      </c>
      <c r="O1331" s="6"/>
      <c r="P1331" s="6">
        <v>13.7</v>
      </c>
      <c r="Q1331" s="6">
        <v>13.42</v>
      </c>
      <c r="R1331" s="6">
        <v>6515.95</v>
      </c>
      <c r="S1331" s="6">
        <v>7691.57</v>
      </c>
      <c r="T1331" s="19">
        <f t="shared" si="185"/>
        <v>2.2404779686333587E-3</v>
      </c>
      <c r="U1331" s="19">
        <f t="shared" si="186"/>
        <v>8.5625082773097549E-3</v>
      </c>
    </row>
    <row r="1332" spans="1:21">
      <c r="A1332" s="4">
        <v>42668</v>
      </c>
      <c r="B1332" s="5">
        <v>17.059999999999999</v>
      </c>
      <c r="C1332" s="5">
        <v>16.55</v>
      </c>
      <c r="D1332" s="5">
        <v>8989.74</v>
      </c>
      <c r="E1332" s="5">
        <v>10350.19</v>
      </c>
      <c r="F1332" s="10">
        <f t="shared" si="181"/>
        <v>4.2475728155340065E-3</v>
      </c>
      <c r="G1332" s="10">
        <f t="shared" si="182"/>
        <v>-2.1306770250349993E-3</v>
      </c>
      <c r="H1332" s="6"/>
      <c r="I1332" s="5">
        <v>21.39</v>
      </c>
      <c r="J1332" s="5">
        <v>20.97</v>
      </c>
      <c r="K1332" s="5">
        <v>8989.74</v>
      </c>
      <c r="L1332" s="5">
        <v>10350.19</v>
      </c>
      <c r="M1332" s="17">
        <f t="shared" si="183"/>
        <v>-2.8530670470756636E-3</v>
      </c>
      <c r="N1332" s="17">
        <f t="shared" si="184"/>
        <v>-2.1312163251171468E-3</v>
      </c>
      <c r="O1332" s="6"/>
      <c r="P1332" s="6">
        <v>13.73</v>
      </c>
      <c r="Q1332" s="6">
        <v>13.45</v>
      </c>
      <c r="R1332" s="6">
        <v>6495.1</v>
      </c>
      <c r="S1332" s="6">
        <v>7666.94</v>
      </c>
      <c r="T1332" s="19">
        <f t="shared" si="185"/>
        <v>2.2354694485842153E-3</v>
      </c>
      <c r="U1332" s="19">
        <f t="shared" si="186"/>
        <v>-3.2022070916600809E-3</v>
      </c>
    </row>
    <row r="1333" spans="1:21">
      <c r="A1333" s="4">
        <v>42669</v>
      </c>
      <c r="B1333" s="5">
        <v>16.920000000000002</v>
      </c>
      <c r="C1333" s="5">
        <v>16.41</v>
      </c>
      <c r="D1333" s="5">
        <v>8911.76</v>
      </c>
      <c r="E1333" s="5">
        <v>10260.4</v>
      </c>
      <c r="F1333" s="10">
        <f t="shared" si="181"/>
        <v>-8.459214501510659E-3</v>
      </c>
      <c r="G1333" s="10">
        <f t="shared" si="182"/>
        <v>-8.6752030639052347E-3</v>
      </c>
      <c r="H1333" s="6"/>
      <c r="I1333" s="5">
        <v>21.2</v>
      </c>
      <c r="J1333" s="5">
        <v>20.78</v>
      </c>
      <c r="K1333" s="5">
        <v>8911.76</v>
      </c>
      <c r="L1333" s="5">
        <v>10260.4</v>
      </c>
      <c r="M1333" s="17">
        <f t="shared" si="183"/>
        <v>-9.0605627086313145E-3</v>
      </c>
      <c r="N1333" s="17">
        <f t="shared" si="184"/>
        <v>-8.6743331842744631E-3</v>
      </c>
      <c r="O1333" s="6"/>
      <c r="P1333" s="6">
        <v>13.64</v>
      </c>
      <c r="Q1333" s="6">
        <v>13.36</v>
      </c>
      <c r="R1333" s="6">
        <v>6452.25</v>
      </c>
      <c r="S1333" s="6">
        <v>7616.35</v>
      </c>
      <c r="T1333" s="19">
        <f t="shared" si="185"/>
        <v>-6.6914498141263934E-3</v>
      </c>
      <c r="U1333" s="19">
        <f t="shared" si="186"/>
        <v>-6.5984604027159444E-3</v>
      </c>
    </row>
    <row r="1334" spans="1:21">
      <c r="A1334" s="4">
        <v>42670</v>
      </c>
      <c r="B1334" s="5">
        <v>16.87</v>
      </c>
      <c r="C1334" s="5">
        <v>16.36</v>
      </c>
      <c r="D1334" s="5">
        <v>8895.2999999999993</v>
      </c>
      <c r="E1334" s="5">
        <v>10242.379999999999</v>
      </c>
      <c r="F1334" s="10">
        <f t="shared" si="181"/>
        <v>-3.0469226081657474E-3</v>
      </c>
      <c r="G1334" s="10">
        <f t="shared" si="182"/>
        <v>-1.7562668122100833E-3</v>
      </c>
      <c r="H1334" s="6"/>
      <c r="I1334" s="5">
        <v>21.11</v>
      </c>
      <c r="J1334" s="5">
        <v>20.7</v>
      </c>
      <c r="K1334" s="5">
        <v>8895.2999999999993</v>
      </c>
      <c r="L1334" s="5">
        <v>10242.379999999999</v>
      </c>
      <c r="M1334" s="17">
        <f t="shared" si="183"/>
        <v>-3.8498556304139564E-3</v>
      </c>
      <c r="N1334" s="17">
        <f t="shared" si="184"/>
        <v>-1.8469976749824202E-3</v>
      </c>
      <c r="O1334" s="6"/>
      <c r="P1334" s="6">
        <v>13.52</v>
      </c>
      <c r="Q1334" s="6">
        <v>13.23</v>
      </c>
      <c r="R1334" s="6">
        <v>6404.85</v>
      </c>
      <c r="S1334" s="6">
        <v>7560.41</v>
      </c>
      <c r="T1334" s="19">
        <f t="shared" si="185"/>
        <v>-9.7305389221555849E-3</v>
      </c>
      <c r="U1334" s="19">
        <f t="shared" si="186"/>
        <v>-7.344725491869486E-3</v>
      </c>
    </row>
    <row r="1335" spans="1:21">
      <c r="A1335" s="4">
        <v>42671</v>
      </c>
      <c r="B1335" s="5">
        <v>16.96</v>
      </c>
      <c r="C1335" s="5">
        <v>16.45</v>
      </c>
      <c r="D1335" s="5">
        <v>8925.39</v>
      </c>
      <c r="E1335" s="5">
        <v>10277.02</v>
      </c>
      <c r="F1335" s="10">
        <f t="shared" si="181"/>
        <v>5.5012224938875143E-3</v>
      </c>
      <c r="G1335" s="10">
        <f t="shared" si="182"/>
        <v>3.3820264430728386E-3</v>
      </c>
      <c r="H1335" s="6"/>
      <c r="I1335" s="5">
        <v>21.28</v>
      </c>
      <c r="J1335" s="5">
        <v>20.86</v>
      </c>
      <c r="K1335" s="5">
        <v>8925.39</v>
      </c>
      <c r="L1335" s="5">
        <v>10277.02</v>
      </c>
      <c r="M1335" s="17">
        <f t="shared" si="183"/>
        <v>7.7294685990338952E-3</v>
      </c>
      <c r="N1335" s="17">
        <f t="shared" si="184"/>
        <v>3.3826852382718986E-3</v>
      </c>
      <c r="O1335" s="6"/>
      <c r="P1335" s="6">
        <v>13.65</v>
      </c>
      <c r="Q1335" s="6">
        <v>13.37</v>
      </c>
      <c r="R1335" s="6">
        <v>6448.05</v>
      </c>
      <c r="S1335" s="6">
        <v>7611.43</v>
      </c>
      <c r="T1335" s="19">
        <f t="shared" si="185"/>
        <v>1.058201058201047E-2</v>
      </c>
      <c r="U1335" s="19">
        <f t="shared" si="186"/>
        <v>6.7483112688333513E-3</v>
      </c>
    </row>
    <row r="1336" spans="1:21">
      <c r="A1336" s="4">
        <v>42673</v>
      </c>
      <c r="B1336" s="5">
        <f t="shared" ref="B1336:C1336" si="187">B1335</f>
        <v>16.96</v>
      </c>
      <c r="C1336" s="5">
        <f t="shared" si="187"/>
        <v>16.45</v>
      </c>
      <c r="D1336" s="5">
        <v>8928.2000000000007</v>
      </c>
      <c r="E1336" s="5">
        <v>10280.25</v>
      </c>
      <c r="F1336" s="10">
        <f t="shared" si="181"/>
        <v>0</v>
      </c>
      <c r="G1336" s="10">
        <f t="shared" si="182"/>
        <v>3.1429344304090279E-4</v>
      </c>
      <c r="H1336" s="6"/>
      <c r="I1336" s="5">
        <f t="shared" ref="I1336:J1336" si="188">I1335</f>
        <v>21.28</v>
      </c>
      <c r="J1336" s="5">
        <f t="shared" si="188"/>
        <v>20.86</v>
      </c>
      <c r="K1336" s="5">
        <v>8928.2000000000007</v>
      </c>
      <c r="L1336" s="5">
        <v>10280.25</v>
      </c>
      <c r="M1336" s="17">
        <f t="shared" si="183"/>
        <v>0</v>
      </c>
      <c r="N1336" s="17">
        <f t="shared" si="184"/>
        <v>3.1483218100292198E-4</v>
      </c>
      <c r="O1336" s="6"/>
      <c r="P1336" s="6">
        <f t="shared" ref="P1336:Q1336" si="189">P1335</f>
        <v>13.65</v>
      </c>
      <c r="Q1336" s="6">
        <f t="shared" si="189"/>
        <v>13.37</v>
      </c>
      <c r="R1336" s="6">
        <v>6499.6</v>
      </c>
      <c r="S1336" s="6">
        <v>7672.25</v>
      </c>
      <c r="T1336" s="19">
        <f t="shared" si="185"/>
        <v>0</v>
      </c>
      <c r="U1336" s="19">
        <f t="shared" si="186"/>
        <v>7.9906141158756494E-3</v>
      </c>
    </row>
    <row r="1337" spans="1:21">
      <c r="A1337" s="4">
        <v>42675</v>
      </c>
      <c r="B1337" s="5">
        <v>16.989999999999998</v>
      </c>
      <c r="C1337" s="5">
        <v>16.48</v>
      </c>
      <c r="D1337" s="5">
        <v>8920.18</v>
      </c>
      <c r="E1337" s="5">
        <v>10272.719999999999</v>
      </c>
      <c r="F1337" s="10">
        <f t="shared" si="181"/>
        <v>1.8237082066869803E-3</v>
      </c>
      <c r="G1337" s="10">
        <f t="shared" si="182"/>
        <v>-7.3247245932739347E-4</v>
      </c>
      <c r="H1337" s="6"/>
      <c r="I1337" s="5">
        <v>21.3</v>
      </c>
      <c r="J1337" s="5">
        <v>20.87</v>
      </c>
      <c r="K1337" s="5">
        <v>8920.18</v>
      </c>
      <c r="L1337" s="5">
        <v>10272.719999999999</v>
      </c>
      <c r="M1337" s="17">
        <f t="shared" si="183"/>
        <v>4.7938638542666112E-4</v>
      </c>
      <c r="N1337" s="17">
        <f t="shared" si="184"/>
        <v>-8.9827736833858474E-4</v>
      </c>
      <c r="O1337" s="6"/>
      <c r="P1337" s="6">
        <v>13.73</v>
      </c>
      <c r="Q1337" s="6">
        <v>13.44</v>
      </c>
      <c r="R1337" s="6">
        <v>6501.7</v>
      </c>
      <c r="S1337" s="6">
        <v>7674.73</v>
      </c>
      <c r="T1337" s="19">
        <f t="shared" si="185"/>
        <v>5.2356020942407877E-3</v>
      </c>
      <c r="U1337" s="19">
        <f t="shared" si="186"/>
        <v>3.23242855746253E-4</v>
      </c>
    </row>
    <row r="1338" spans="1:21">
      <c r="A1338" s="4">
        <v>42676</v>
      </c>
      <c r="B1338" s="5">
        <v>16.760000000000002</v>
      </c>
      <c r="C1338" s="5">
        <v>16.25</v>
      </c>
      <c r="D1338" s="5">
        <v>8797.42</v>
      </c>
      <c r="E1338" s="5">
        <v>10132.09</v>
      </c>
      <c r="F1338" s="10">
        <f t="shared" si="181"/>
        <v>-1.3956310679611672E-2</v>
      </c>
      <c r="G1338" s="10">
        <f t="shared" si="182"/>
        <v>-1.3689655709490656E-2</v>
      </c>
      <c r="H1338" s="6"/>
      <c r="I1338" s="5">
        <v>21</v>
      </c>
      <c r="J1338" s="5">
        <v>20.58</v>
      </c>
      <c r="K1338" s="5">
        <v>8797.42</v>
      </c>
      <c r="L1338" s="5">
        <v>10132.09</v>
      </c>
      <c r="M1338" s="17">
        <f t="shared" si="183"/>
        <v>-1.3895543842836755E-2</v>
      </c>
      <c r="N1338" s="17">
        <f t="shared" si="184"/>
        <v>-1.3762054128952594E-2</v>
      </c>
      <c r="O1338" s="6"/>
      <c r="P1338" s="6">
        <v>13.52</v>
      </c>
      <c r="Q1338" s="6">
        <v>13.24</v>
      </c>
      <c r="R1338" s="6">
        <v>6376.6</v>
      </c>
      <c r="S1338" s="6">
        <v>7527.09</v>
      </c>
      <c r="T1338" s="19">
        <f t="shared" si="185"/>
        <v>-1.4880952380952328E-2</v>
      </c>
      <c r="U1338" s="19">
        <f t="shared" si="186"/>
        <v>-1.9237158831646117E-2</v>
      </c>
    </row>
    <row r="1339" spans="1:21">
      <c r="A1339" s="4">
        <v>42677</v>
      </c>
      <c r="B1339" s="5">
        <v>16.649999999999999</v>
      </c>
      <c r="C1339" s="5">
        <v>16.149999999999999</v>
      </c>
      <c r="D1339" s="5">
        <v>8753.42</v>
      </c>
      <c r="E1339" s="5">
        <v>10084.17</v>
      </c>
      <c r="F1339" s="10">
        <f t="shared" si="181"/>
        <v>-6.1538461538462874E-3</v>
      </c>
      <c r="G1339" s="10">
        <f t="shared" si="182"/>
        <v>-4.7295276690199062E-3</v>
      </c>
      <c r="H1339" s="6"/>
      <c r="I1339" s="5">
        <v>20.88</v>
      </c>
      <c r="J1339" s="5">
        <v>20.47</v>
      </c>
      <c r="K1339" s="5">
        <v>8753.42</v>
      </c>
      <c r="L1339" s="5">
        <v>10084.17</v>
      </c>
      <c r="M1339" s="17">
        <f t="shared" si="183"/>
        <v>-5.3449951409134666E-3</v>
      </c>
      <c r="N1339" s="17">
        <f t="shared" si="184"/>
        <v>-5.0014663389947867E-3</v>
      </c>
      <c r="O1339" s="6"/>
      <c r="P1339" s="6">
        <v>13.41</v>
      </c>
      <c r="Q1339" s="6">
        <v>13.13</v>
      </c>
      <c r="R1339" s="6">
        <v>6254.45</v>
      </c>
      <c r="S1339" s="6">
        <v>7383.02</v>
      </c>
      <c r="T1339" s="19">
        <f t="shared" si="185"/>
        <v>-8.3081570996977883E-3</v>
      </c>
      <c r="U1339" s="19">
        <f t="shared" si="186"/>
        <v>-1.9140198934780916E-2</v>
      </c>
    </row>
    <row r="1340" spans="1:21">
      <c r="A1340" s="4">
        <v>42678</v>
      </c>
      <c r="B1340" s="5">
        <v>16.46</v>
      </c>
      <c r="C1340" s="5">
        <v>15.96</v>
      </c>
      <c r="D1340" s="5">
        <v>8684.8799999999992</v>
      </c>
      <c r="E1340" s="5">
        <v>10005.35</v>
      </c>
      <c r="F1340" s="10">
        <f t="shared" si="181"/>
        <v>-1.1764705882352788E-2</v>
      </c>
      <c r="G1340" s="10">
        <f t="shared" si="182"/>
        <v>-7.8162109524134715E-3</v>
      </c>
      <c r="H1340" s="6"/>
      <c r="I1340" s="5">
        <v>20.6</v>
      </c>
      <c r="J1340" s="5">
        <v>20.190000000000001</v>
      </c>
      <c r="K1340" s="5">
        <v>8684.8799999999992</v>
      </c>
      <c r="L1340" s="5">
        <v>10005.35</v>
      </c>
      <c r="M1340" s="17">
        <f t="shared" si="183"/>
        <v>-1.3678553981436137E-2</v>
      </c>
      <c r="N1340" s="17">
        <f t="shared" si="184"/>
        <v>-7.8300824135024705E-3</v>
      </c>
      <c r="O1340" s="6"/>
      <c r="P1340" s="6">
        <v>13.17</v>
      </c>
      <c r="Q1340" s="6">
        <v>12.89</v>
      </c>
      <c r="R1340" s="6">
        <v>6080.55</v>
      </c>
      <c r="S1340" s="6">
        <v>7177.73</v>
      </c>
      <c r="T1340" s="19">
        <f t="shared" si="185"/>
        <v>-1.8278750952018252E-2</v>
      </c>
      <c r="U1340" s="19">
        <f t="shared" si="186"/>
        <v>-2.7805694688623483E-2</v>
      </c>
    </row>
    <row r="1341" spans="1:21">
      <c r="A1341" s="4">
        <v>42681</v>
      </c>
      <c r="B1341" s="5">
        <v>16.54</v>
      </c>
      <c r="C1341" s="5">
        <v>16.04</v>
      </c>
      <c r="D1341" s="5">
        <v>8754.5400000000009</v>
      </c>
      <c r="E1341" s="5">
        <v>10086.120000000001</v>
      </c>
      <c r="F1341" s="10">
        <f t="shared" si="181"/>
        <v>5.0125313283206907E-3</v>
      </c>
      <c r="G1341" s="10">
        <f t="shared" si="182"/>
        <v>8.0726811156031086E-3</v>
      </c>
      <c r="H1341" s="6"/>
      <c r="I1341" s="5">
        <v>20.76</v>
      </c>
      <c r="J1341" s="5">
        <v>20.34</v>
      </c>
      <c r="K1341" s="5">
        <v>8754.5400000000009</v>
      </c>
      <c r="L1341" s="5">
        <v>10086.120000000001</v>
      </c>
      <c r="M1341" s="17">
        <f t="shared" si="183"/>
        <v>7.429420505200568E-3</v>
      </c>
      <c r="N1341" s="17">
        <f t="shared" si="184"/>
        <v>8.0208362118994181E-3</v>
      </c>
      <c r="O1341" s="6"/>
      <c r="P1341" s="6">
        <v>13.29</v>
      </c>
      <c r="Q1341" s="6">
        <v>13.01</v>
      </c>
      <c r="R1341" s="6">
        <v>6156.45</v>
      </c>
      <c r="S1341" s="6">
        <v>7267.3</v>
      </c>
      <c r="T1341" s="19">
        <f t="shared" si="185"/>
        <v>9.3095422808378014E-3</v>
      </c>
      <c r="U1341" s="19">
        <f t="shared" si="186"/>
        <v>1.247887563338268E-2</v>
      </c>
    </row>
    <row r="1342" spans="1:21">
      <c r="A1342" s="4">
        <v>42682</v>
      </c>
      <c r="B1342" s="5">
        <v>16.63</v>
      </c>
      <c r="C1342" s="5">
        <v>16.12</v>
      </c>
      <c r="D1342" s="5">
        <v>8796.1299999999992</v>
      </c>
      <c r="E1342" s="5">
        <v>10134.18</v>
      </c>
      <c r="F1342" s="10">
        <f t="shared" si="181"/>
        <v>4.9875311720699589E-3</v>
      </c>
      <c r="G1342" s="10">
        <f t="shared" si="182"/>
        <v>4.7649641289215783E-3</v>
      </c>
      <c r="H1342" s="6"/>
      <c r="I1342" s="5">
        <v>20.87</v>
      </c>
      <c r="J1342" s="5">
        <v>20.45</v>
      </c>
      <c r="K1342" s="5">
        <v>8796.1299999999992</v>
      </c>
      <c r="L1342" s="5">
        <v>10134.18</v>
      </c>
      <c r="M1342" s="17">
        <f t="shared" si="183"/>
        <v>5.4080629301866967E-3</v>
      </c>
      <c r="N1342" s="17">
        <f t="shared" si="184"/>
        <v>4.750677933963221E-3</v>
      </c>
      <c r="O1342" s="6"/>
      <c r="P1342" s="6">
        <v>13.29</v>
      </c>
      <c r="Q1342" s="6">
        <v>13</v>
      </c>
      <c r="R1342" s="6">
        <v>6158.3</v>
      </c>
      <c r="S1342" s="6">
        <v>7269.51</v>
      </c>
      <c r="T1342" s="19">
        <f t="shared" si="185"/>
        <v>-7.6863950807071202E-4</v>
      </c>
      <c r="U1342" s="19">
        <f t="shared" si="186"/>
        <v>3.0410193606988933E-4</v>
      </c>
    </row>
    <row r="1343" spans="1:21">
      <c r="A1343" s="4">
        <v>42683</v>
      </c>
      <c r="B1343" s="5">
        <v>16.399999999999999</v>
      </c>
      <c r="C1343" s="5">
        <v>15.9</v>
      </c>
      <c r="D1343" s="5">
        <v>8673.18</v>
      </c>
      <c r="E1343" s="5">
        <v>9992.52</v>
      </c>
      <c r="F1343" s="10">
        <f t="shared" si="181"/>
        <v>-1.3647642679900818E-2</v>
      </c>
      <c r="G1343" s="10">
        <f t="shared" si="182"/>
        <v>-1.3978437327933801E-2</v>
      </c>
      <c r="H1343" s="6"/>
      <c r="I1343" s="5">
        <v>20.61</v>
      </c>
      <c r="J1343" s="5">
        <v>20.190000000000001</v>
      </c>
      <c r="K1343" s="5">
        <v>8673.18</v>
      </c>
      <c r="L1343" s="5">
        <v>9992.52</v>
      </c>
      <c r="M1343" s="17">
        <f t="shared" si="183"/>
        <v>-1.2713936430317707E-2</v>
      </c>
      <c r="N1343" s="17">
        <f t="shared" si="184"/>
        <v>-1.3977737937024504E-2</v>
      </c>
      <c r="O1343" s="6"/>
      <c r="P1343" s="6">
        <v>13</v>
      </c>
      <c r="Q1343" s="6">
        <v>12.72</v>
      </c>
      <c r="R1343" s="6">
        <v>5952.2</v>
      </c>
      <c r="S1343" s="6">
        <v>7026.22</v>
      </c>
      <c r="T1343" s="19">
        <f t="shared" si="185"/>
        <v>-2.1538461538461506E-2</v>
      </c>
      <c r="U1343" s="19">
        <f t="shared" si="186"/>
        <v>-3.3467180043771805E-2</v>
      </c>
    </row>
    <row r="1344" spans="1:21">
      <c r="A1344" s="4">
        <v>42684</v>
      </c>
      <c r="B1344" s="5">
        <v>16.47</v>
      </c>
      <c r="C1344" s="5">
        <v>15.97</v>
      </c>
      <c r="D1344" s="5">
        <v>8786.49</v>
      </c>
      <c r="E1344" s="5">
        <v>10123.07</v>
      </c>
      <c r="F1344" s="10">
        <f t="shared" si="181"/>
        <v>4.4025157232705503E-3</v>
      </c>
      <c r="G1344" s="10">
        <f t="shared" si="182"/>
        <v>1.3064772449792317E-2</v>
      </c>
      <c r="H1344" s="6"/>
      <c r="I1344" s="5">
        <v>20.69</v>
      </c>
      <c r="J1344" s="5">
        <v>20.27</v>
      </c>
      <c r="K1344" s="5">
        <v>8786.49</v>
      </c>
      <c r="L1344" s="5">
        <v>10123.07</v>
      </c>
      <c r="M1344" s="17">
        <f t="shared" si="183"/>
        <v>3.9623576027736362E-3</v>
      </c>
      <c r="N1344" s="17">
        <f t="shared" si="184"/>
        <v>1.3064412360864086E-2</v>
      </c>
      <c r="O1344" s="6"/>
      <c r="P1344" s="6">
        <v>13.09</v>
      </c>
      <c r="Q1344" s="6">
        <v>12.81</v>
      </c>
      <c r="R1344" s="6">
        <v>6136.1</v>
      </c>
      <c r="S1344" s="6">
        <v>7243.28</v>
      </c>
      <c r="T1344" s="19">
        <f t="shared" si="185"/>
        <v>7.0754716981131782E-3</v>
      </c>
      <c r="U1344" s="19">
        <f t="shared" si="186"/>
        <v>3.0892855617956627E-2</v>
      </c>
    </row>
    <row r="1345" spans="1:21">
      <c r="A1345" s="4">
        <v>42685</v>
      </c>
      <c r="B1345" s="5">
        <v>16.010000000000002</v>
      </c>
      <c r="C1345" s="5">
        <v>15.53</v>
      </c>
      <c r="D1345" s="5">
        <v>8537.57</v>
      </c>
      <c r="E1345" s="5">
        <v>9836.2900000000009</v>
      </c>
      <c r="F1345" s="10">
        <f t="shared" si="181"/>
        <v>-2.755165936130255E-2</v>
      </c>
      <c r="G1345" s="10">
        <f t="shared" si="182"/>
        <v>-2.8329350681166821E-2</v>
      </c>
      <c r="H1345" s="6"/>
      <c r="I1345" s="5">
        <v>20.14</v>
      </c>
      <c r="J1345" s="5">
        <v>19.739999999999998</v>
      </c>
      <c r="K1345" s="5">
        <v>8537.57</v>
      </c>
      <c r="L1345" s="5">
        <v>9836.2900000000009</v>
      </c>
      <c r="M1345" s="17">
        <f t="shared" si="183"/>
        <v>-2.6147015293537357E-2</v>
      </c>
      <c r="N1345" s="17">
        <f t="shared" si="184"/>
        <v>-2.8329856404548326E-2</v>
      </c>
      <c r="O1345" s="6"/>
      <c r="P1345" s="6">
        <v>12.64</v>
      </c>
      <c r="Q1345" s="6">
        <v>12.37</v>
      </c>
      <c r="R1345" s="6">
        <v>5932</v>
      </c>
      <c r="S1345" s="6">
        <v>7002.35</v>
      </c>
      <c r="T1345" s="19">
        <f t="shared" si="185"/>
        <v>-3.4348165495706628E-2</v>
      </c>
      <c r="U1345" s="19">
        <f t="shared" si="186"/>
        <v>-3.3262555085541323E-2</v>
      </c>
    </row>
    <row r="1346" spans="1:21">
      <c r="A1346" s="4">
        <v>42689</v>
      </c>
      <c r="B1346" s="5">
        <v>15.39</v>
      </c>
      <c r="C1346" s="5">
        <v>14.92</v>
      </c>
      <c r="D1346" s="5">
        <v>8317.5</v>
      </c>
      <c r="E1346" s="5">
        <v>9582.7800000000007</v>
      </c>
      <c r="F1346" s="10">
        <f t="shared" si="181"/>
        <v>-3.927881519639409E-2</v>
      </c>
      <c r="G1346" s="10">
        <f t="shared" si="182"/>
        <v>-2.5772928614345436E-2</v>
      </c>
      <c r="H1346" s="6"/>
      <c r="I1346" s="5">
        <v>19.46</v>
      </c>
      <c r="J1346" s="5">
        <v>19.059999999999999</v>
      </c>
      <c r="K1346" s="5">
        <v>8317.5</v>
      </c>
      <c r="L1346" s="5">
        <v>9582.7800000000007</v>
      </c>
      <c r="M1346" s="17">
        <f t="shared" si="183"/>
        <v>-3.4447821681864221E-2</v>
      </c>
      <c r="N1346" s="17">
        <f t="shared" si="184"/>
        <v>-2.5776655418344951E-2</v>
      </c>
      <c r="O1346" s="6"/>
      <c r="P1346" s="6">
        <v>12.07</v>
      </c>
      <c r="Q1346" s="6">
        <v>11.81</v>
      </c>
      <c r="R1346" s="6">
        <v>5668.05</v>
      </c>
      <c r="S1346" s="6">
        <v>6691.19</v>
      </c>
      <c r="T1346" s="19">
        <f t="shared" si="185"/>
        <v>-4.5270816491511656E-2</v>
      </c>
      <c r="U1346" s="19">
        <f t="shared" si="186"/>
        <v>-4.4436510600012968E-2</v>
      </c>
    </row>
    <row r="1347" spans="1:21">
      <c r="A1347" s="4">
        <v>42690</v>
      </c>
      <c r="B1347" s="5">
        <v>15.45</v>
      </c>
      <c r="C1347" s="5">
        <v>14.97</v>
      </c>
      <c r="D1347" s="5">
        <v>8322.93</v>
      </c>
      <c r="E1347" s="5">
        <v>9589.24</v>
      </c>
      <c r="F1347" s="10">
        <f t="shared" si="181"/>
        <v>3.3512064343164116E-3</v>
      </c>
      <c r="G1347" s="10">
        <f t="shared" si="182"/>
        <v>6.7412587996384943E-4</v>
      </c>
      <c r="H1347" s="6"/>
      <c r="I1347" s="5">
        <v>19.510000000000002</v>
      </c>
      <c r="J1347" s="5">
        <v>19.12</v>
      </c>
      <c r="K1347" s="5">
        <v>8322.93</v>
      </c>
      <c r="L1347" s="5">
        <v>9589.24</v>
      </c>
      <c r="M1347" s="17">
        <f t="shared" si="183"/>
        <v>3.1479538300105414E-3</v>
      </c>
      <c r="N1347" s="17">
        <f t="shared" si="184"/>
        <v>6.5284039675383987E-4</v>
      </c>
      <c r="O1347" s="6"/>
      <c r="P1347" s="6">
        <v>12.16</v>
      </c>
      <c r="Q1347" s="6">
        <v>11.9</v>
      </c>
      <c r="R1347" s="6">
        <v>5636.3</v>
      </c>
      <c r="S1347" s="6">
        <v>6653.72</v>
      </c>
      <c r="T1347" s="19">
        <f t="shared" si="185"/>
        <v>7.6206604572395253E-3</v>
      </c>
      <c r="U1347" s="19">
        <f t="shared" si="186"/>
        <v>-5.5999007650356925E-3</v>
      </c>
    </row>
    <row r="1348" spans="1:21">
      <c r="A1348" s="4">
        <v>42691</v>
      </c>
      <c r="B1348" s="5">
        <v>15.4</v>
      </c>
      <c r="C1348" s="5">
        <v>14.93</v>
      </c>
      <c r="D1348" s="5">
        <v>8304.76</v>
      </c>
      <c r="E1348" s="5">
        <v>9568.31</v>
      </c>
      <c r="F1348" s="10">
        <f t="shared" ref="F1348:F1411" si="190">C1348/C1347-1</f>
        <v>-2.6720106880427918E-3</v>
      </c>
      <c r="G1348" s="10">
        <f t="shared" ref="G1348:G1411" si="191">E1348/E1347-1</f>
        <v>-2.182654725504829E-3</v>
      </c>
      <c r="H1348" s="6"/>
      <c r="I1348" s="5">
        <v>19.53</v>
      </c>
      <c r="J1348" s="5">
        <v>19.13</v>
      </c>
      <c r="K1348" s="5">
        <v>8304.76</v>
      </c>
      <c r="L1348" s="5">
        <v>9568.31</v>
      </c>
      <c r="M1348" s="17">
        <f t="shared" ref="M1348:M1411" si="192">J1348/J1347-1</f>
        <v>5.2301255230124966E-4</v>
      </c>
      <c r="N1348" s="17">
        <f t="shared" ref="N1348:N1411" si="193">K1348/K1347-1</f>
        <v>-2.183125413766529E-3</v>
      </c>
      <c r="O1348" s="6"/>
      <c r="P1348" s="6">
        <v>12.11</v>
      </c>
      <c r="Q1348" s="6">
        <v>11.85</v>
      </c>
      <c r="R1348" s="6">
        <v>5611.55</v>
      </c>
      <c r="S1348" s="6">
        <v>6624.57</v>
      </c>
      <c r="T1348" s="19">
        <f t="shared" ref="T1348:T1411" si="194">Q1348/Q1347-1</f>
        <v>-4.2016806722690037E-3</v>
      </c>
      <c r="U1348" s="19">
        <f t="shared" ref="U1348:U1411" si="195">S1348/S1347-1</f>
        <v>-4.3810079173756122E-3</v>
      </c>
    </row>
    <row r="1349" spans="1:21">
      <c r="A1349" s="4">
        <v>42692</v>
      </c>
      <c r="B1349" s="5">
        <v>15.39</v>
      </c>
      <c r="C1349" s="5">
        <v>14.92</v>
      </c>
      <c r="D1349" s="5">
        <v>8299.01</v>
      </c>
      <c r="E1349" s="5">
        <v>9561.68</v>
      </c>
      <c r="F1349" s="10">
        <f t="shared" si="190"/>
        <v>-6.6979236436703893E-4</v>
      </c>
      <c r="G1349" s="10">
        <f t="shared" si="191"/>
        <v>-6.9291233248081063E-4</v>
      </c>
      <c r="H1349" s="6"/>
      <c r="I1349" s="5">
        <v>19.54</v>
      </c>
      <c r="J1349" s="5">
        <v>19.14</v>
      </c>
      <c r="K1349" s="5">
        <v>8299.01</v>
      </c>
      <c r="L1349" s="5">
        <v>9561.68</v>
      </c>
      <c r="M1349" s="17">
        <f t="shared" si="192"/>
        <v>5.2273915316258801E-4</v>
      </c>
      <c r="N1349" s="17">
        <f t="shared" si="193"/>
        <v>-6.9237401201238669E-4</v>
      </c>
      <c r="O1349" s="6"/>
      <c r="P1349" s="6">
        <v>12.09</v>
      </c>
      <c r="Q1349" s="6">
        <v>11.83</v>
      </c>
      <c r="R1349" s="6">
        <v>5661.05</v>
      </c>
      <c r="S1349" s="6">
        <v>6682.97</v>
      </c>
      <c r="T1349" s="19">
        <f t="shared" si="194"/>
        <v>-1.6877637130801038E-3</v>
      </c>
      <c r="U1349" s="19">
        <f t="shared" si="195"/>
        <v>8.8156665262801859E-3</v>
      </c>
    </row>
    <row r="1350" spans="1:21">
      <c r="A1350" s="4">
        <v>42695</v>
      </c>
      <c r="B1350" s="5">
        <v>15.15</v>
      </c>
      <c r="C1350" s="5">
        <v>14.69</v>
      </c>
      <c r="D1350" s="5">
        <v>8137.69</v>
      </c>
      <c r="E1350" s="5">
        <v>9375.81</v>
      </c>
      <c r="F1350" s="10">
        <f t="shared" si="190"/>
        <v>-1.5415549597855294E-2</v>
      </c>
      <c r="G1350" s="10">
        <f t="shared" si="191"/>
        <v>-1.9439052551434521E-2</v>
      </c>
      <c r="H1350" s="6"/>
      <c r="I1350" s="5">
        <v>19.16</v>
      </c>
      <c r="J1350" s="5">
        <v>18.77</v>
      </c>
      <c r="K1350" s="5">
        <v>8137.69</v>
      </c>
      <c r="L1350" s="5">
        <v>9375.81</v>
      </c>
      <c r="M1350" s="17">
        <f t="shared" si="192"/>
        <v>-1.9331243469174586E-2</v>
      </c>
      <c r="N1350" s="17">
        <f t="shared" si="193"/>
        <v>-1.9438463141989271E-2</v>
      </c>
      <c r="O1350" s="6"/>
      <c r="P1350" s="6">
        <v>11.79</v>
      </c>
      <c r="Q1350" s="6">
        <v>11.54</v>
      </c>
      <c r="R1350" s="6">
        <v>5458.55</v>
      </c>
      <c r="S1350" s="6">
        <v>6443.95</v>
      </c>
      <c r="T1350" s="19">
        <f t="shared" si="194"/>
        <v>-2.4513947590870777E-2</v>
      </c>
      <c r="U1350" s="19">
        <f t="shared" si="195"/>
        <v>-3.5765535383220359E-2</v>
      </c>
    </row>
    <row r="1351" spans="1:21">
      <c r="A1351" s="4">
        <v>42696</v>
      </c>
      <c r="B1351" s="5">
        <v>15.33</v>
      </c>
      <c r="C1351" s="5">
        <v>14.85</v>
      </c>
      <c r="D1351" s="5">
        <v>8218.14</v>
      </c>
      <c r="E1351" s="5">
        <v>9468.51</v>
      </c>
      <c r="F1351" s="10">
        <f t="shared" si="190"/>
        <v>1.0891763104152519E-2</v>
      </c>
      <c r="G1351" s="10">
        <f t="shared" si="191"/>
        <v>9.8871457506071181E-3</v>
      </c>
      <c r="H1351" s="6"/>
      <c r="I1351" s="5">
        <v>19.41</v>
      </c>
      <c r="J1351" s="5">
        <v>19.010000000000002</v>
      </c>
      <c r="K1351" s="5">
        <v>8218.14</v>
      </c>
      <c r="L1351" s="5">
        <v>9468.51</v>
      </c>
      <c r="M1351" s="17">
        <f t="shared" si="192"/>
        <v>1.2786361214704334E-2</v>
      </c>
      <c r="N1351" s="17">
        <f t="shared" si="193"/>
        <v>9.886097897560564E-3</v>
      </c>
      <c r="O1351" s="6"/>
      <c r="P1351" s="6">
        <v>11.94</v>
      </c>
      <c r="Q1351" s="6">
        <v>11.68</v>
      </c>
      <c r="R1351" s="6">
        <v>5492.35</v>
      </c>
      <c r="S1351" s="6">
        <v>6483.83</v>
      </c>
      <c r="T1351" s="19">
        <f t="shared" si="194"/>
        <v>1.2131715771230622E-2</v>
      </c>
      <c r="U1351" s="19">
        <f t="shared" si="195"/>
        <v>6.1887506886304511E-3</v>
      </c>
    </row>
    <row r="1352" spans="1:21">
      <c r="A1352" s="4">
        <v>42697</v>
      </c>
      <c r="B1352" s="5">
        <v>15.42</v>
      </c>
      <c r="C1352" s="5">
        <v>14.94</v>
      </c>
      <c r="D1352" s="5">
        <v>8260.5499999999993</v>
      </c>
      <c r="E1352" s="5">
        <v>9517.3700000000008</v>
      </c>
      <c r="F1352" s="10">
        <f t="shared" si="190"/>
        <v>6.0606060606060996E-3</v>
      </c>
      <c r="G1352" s="10">
        <f t="shared" si="191"/>
        <v>5.1602628079814306E-3</v>
      </c>
      <c r="H1352" s="6"/>
      <c r="I1352" s="5">
        <v>19.489999999999998</v>
      </c>
      <c r="J1352" s="5">
        <v>19.09</v>
      </c>
      <c r="K1352" s="5">
        <v>8260.5499999999993</v>
      </c>
      <c r="L1352" s="5">
        <v>9517.3700000000008</v>
      </c>
      <c r="M1352" s="17">
        <f t="shared" si="192"/>
        <v>4.2083114150446299E-3</v>
      </c>
      <c r="N1352" s="17">
        <f t="shared" si="193"/>
        <v>5.1605351089176743E-3</v>
      </c>
      <c r="O1352" s="6"/>
      <c r="P1352" s="6">
        <v>12.09</v>
      </c>
      <c r="Q1352" s="6">
        <v>11.83</v>
      </c>
      <c r="R1352" s="6">
        <v>5605.85</v>
      </c>
      <c r="S1352" s="6">
        <v>6618.25</v>
      </c>
      <c r="T1352" s="19">
        <f t="shared" si="194"/>
        <v>1.2842465753424737E-2</v>
      </c>
      <c r="U1352" s="19">
        <f t="shared" si="195"/>
        <v>2.0731573776610501E-2</v>
      </c>
    </row>
    <row r="1353" spans="1:21">
      <c r="A1353" s="4">
        <v>42698</v>
      </c>
      <c r="B1353" s="5">
        <v>15.28</v>
      </c>
      <c r="C1353" s="5">
        <v>14.81</v>
      </c>
      <c r="D1353" s="5">
        <v>8206.6200000000008</v>
      </c>
      <c r="E1353" s="5">
        <v>9455.33</v>
      </c>
      <c r="F1353" s="10">
        <f t="shared" si="190"/>
        <v>-8.7014725568941298E-3</v>
      </c>
      <c r="G1353" s="10">
        <f t="shared" si="191"/>
        <v>-6.5186075564994672E-3</v>
      </c>
      <c r="H1353" s="6"/>
      <c r="I1353" s="5">
        <v>19.37</v>
      </c>
      <c r="J1353" s="5">
        <v>18.97</v>
      </c>
      <c r="K1353" s="5">
        <v>8206.6200000000008</v>
      </c>
      <c r="L1353" s="5">
        <v>9455.33</v>
      </c>
      <c r="M1353" s="17">
        <f t="shared" si="192"/>
        <v>-6.2860136196962735E-3</v>
      </c>
      <c r="N1353" s="17">
        <f t="shared" si="193"/>
        <v>-6.5286209756006963E-3</v>
      </c>
      <c r="O1353" s="6"/>
      <c r="P1353" s="6">
        <v>12.04</v>
      </c>
      <c r="Q1353" s="6">
        <v>11.78</v>
      </c>
      <c r="R1353" s="6">
        <v>5604.4</v>
      </c>
      <c r="S1353" s="6">
        <v>6616.54</v>
      </c>
      <c r="T1353" s="19">
        <f t="shared" si="194"/>
        <v>-4.2265426880812029E-3</v>
      </c>
      <c r="U1353" s="19">
        <f t="shared" si="195"/>
        <v>-2.5837645903370454E-4</v>
      </c>
    </row>
    <row r="1354" spans="1:21">
      <c r="A1354" s="4">
        <v>42699</v>
      </c>
      <c r="B1354" s="5">
        <v>15.52</v>
      </c>
      <c r="C1354" s="5">
        <v>15.04</v>
      </c>
      <c r="D1354" s="5">
        <v>8350.9599999999991</v>
      </c>
      <c r="E1354" s="5">
        <v>9621.64</v>
      </c>
      <c r="F1354" s="10">
        <f t="shared" si="190"/>
        <v>1.5530047265361224E-2</v>
      </c>
      <c r="G1354" s="10">
        <f t="shared" si="191"/>
        <v>1.7589021218719969E-2</v>
      </c>
      <c r="H1354" s="6"/>
      <c r="I1354" s="5">
        <v>19.690000000000001</v>
      </c>
      <c r="J1354" s="5">
        <v>19.28</v>
      </c>
      <c r="K1354" s="5">
        <v>8350.9599999999991</v>
      </c>
      <c r="L1354" s="5">
        <v>9621.64</v>
      </c>
      <c r="M1354" s="17">
        <f t="shared" si="192"/>
        <v>1.6341591987348636E-2</v>
      </c>
      <c r="N1354" s="17">
        <f t="shared" si="193"/>
        <v>1.758823973816237E-2</v>
      </c>
      <c r="O1354" s="6"/>
      <c r="P1354" s="6">
        <v>12.23</v>
      </c>
      <c r="Q1354" s="6">
        <v>11.96</v>
      </c>
      <c r="R1354" s="6">
        <v>5694.6</v>
      </c>
      <c r="S1354" s="6">
        <v>6723</v>
      </c>
      <c r="T1354" s="19">
        <f t="shared" si="194"/>
        <v>1.5280135823429575E-2</v>
      </c>
      <c r="U1354" s="19">
        <f t="shared" si="195"/>
        <v>1.6089980563859685E-2</v>
      </c>
    </row>
    <row r="1355" spans="1:21">
      <c r="A1355" s="4">
        <v>42702</v>
      </c>
      <c r="B1355" s="5">
        <v>15.56</v>
      </c>
      <c r="C1355" s="5">
        <v>15.08</v>
      </c>
      <c r="D1355" s="5">
        <v>8371.89</v>
      </c>
      <c r="E1355" s="5">
        <v>9645.75</v>
      </c>
      <c r="F1355" s="10">
        <f t="shared" si="190"/>
        <v>2.6595744680850686E-3</v>
      </c>
      <c r="G1355" s="10">
        <f t="shared" si="191"/>
        <v>2.5058098203634138E-3</v>
      </c>
      <c r="H1355" s="6"/>
      <c r="I1355" s="5">
        <v>19.920000000000002</v>
      </c>
      <c r="J1355" s="5">
        <v>19.5</v>
      </c>
      <c r="K1355" s="5">
        <v>8371.89</v>
      </c>
      <c r="L1355" s="5">
        <v>9645.75</v>
      </c>
      <c r="M1355" s="17">
        <f t="shared" si="192"/>
        <v>1.1410788381742698E-2</v>
      </c>
      <c r="N1355" s="17">
        <f t="shared" si="193"/>
        <v>2.5062986770383322E-3</v>
      </c>
      <c r="O1355" s="6"/>
      <c r="P1355" s="6">
        <v>12.38</v>
      </c>
      <c r="Q1355" s="6">
        <v>12.11</v>
      </c>
      <c r="R1355" s="6">
        <v>5746.4</v>
      </c>
      <c r="S1355" s="6">
        <v>6784.16</v>
      </c>
      <c r="T1355" s="19">
        <f t="shared" si="194"/>
        <v>1.2541806020066826E-2</v>
      </c>
      <c r="U1355" s="19">
        <f t="shared" si="195"/>
        <v>9.09712925777173E-3</v>
      </c>
    </row>
    <row r="1356" spans="1:21">
      <c r="A1356" s="4">
        <v>42703</v>
      </c>
      <c r="B1356" s="5">
        <v>15.6</v>
      </c>
      <c r="C1356" s="5">
        <v>15.12</v>
      </c>
      <c r="D1356" s="5">
        <v>8390.39</v>
      </c>
      <c r="E1356" s="5">
        <v>9667.06</v>
      </c>
      <c r="F1356" s="10">
        <f t="shared" si="190"/>
        <v>2.6525198938991412E-3</v>
      </c>
      <c r="G1356" s="10">
        <f t="shared" si="191"/>
        <v>2.209263146981888E-3</v>
      </c>
      <c r="H1356" s="6"/>
      <c r="I1356" s="5">
        <v>19.98</v>
      </c>
      <c r="J1356" s="5">
        <v>19.559999999999999</v>
      </c>
      <c r="K1356" s="5">
        <v>8390.39</v>
      </c>
      <c r="L1356" s="5">
        <v>9667.06</v>
      </c>
      <c r="M1356" s="17">
        <f t="shared" si="192"/>
        <v>3.0769230769229772E-3</v>
      </c>
      <c r="N1356" s="17">
        <f t="shared" si="193"/>
        <v>2.2097758092856079E-3</v>
      </c>
      <c r="O1356" s="6"/>
      <c r="P1356" s="6">
        <v>12.42</v>
      </c>
      <c r="Q1356" s="6">
        <v>12.15</v>
      </c>
      <c r="R1356" s="6">
        <v>5762.3</v>
      </c>
      <c r="S1356" s="6">
        <v>6802.92</v>
      </c>
      <c r="T1356" s="19">
        <f t="shared" si="194"/>
        <v>3.303055326176807E-3</v>
      </c>
      <c r="U1356" s="19">
        <f t="shared" si="195"/>
        <v>2.7652649701659371E-3</v>
      </c>
    </row>
    <row r="1357" spans="1:21">
      <c r="A1357" s="4">
        <v>42704</v>
      </c>
      <c r="B1357" s="5">
        <v>15.79</v>
      </c>
      <c r="C1357" s="5">
        <v>15.31</v>
      </c>
      <c r="D1357" s="5">
        <v>8479.68</v>
      </c>
      <c r="E1357" s="5">
        <v>9769.94</v>
      </c>
      <c r="F1357" s="10">
        <f t="shared" si="190"/>
        <v>1.256613756613767E-2</v>
      </c>
      <c r="G1357" s="10">
        <f t="shared" si="191"/>
        <v>1.0642325588131385E-2</v>
      </c>
      <c r="H1357" s="6"/>
      <c r="I1357" s="5">
        <v>20.13</v>
      </c>
      <c r="J1357" s="5">
        <v>19.71</v>
      </c>
      <c r="K1357" s="5">
        <v>8479.68</v>
      </c>
      <c r="L1357" s="5">
        <v>9769.94</v>
      </c>
      <c r="M1357" s="17">
        <f t="shared" si="192"/>
        <v>7.6687116564417845E-3</v>
      </c>
      <c r="N1357" s="17">
        <f t="shared" si="193"/>
        <v>1.0641936787205486E-2</v>
      </c>
      <c r="O1357" s="6"/>
      <c r="P1357" s="6">
        <v>12.56</v>
      </c>
      <c r="Q1357" s="6">
        <v>12.29</v>
      </c>
      <c r="R1357" s="6">
        <v>5841.15</v>
      </c>
      <c r="S1357" s="6">
        <v>6896.02</v>
      </c>
      <c r="T1357" s="19">
        <f t="shared" si="194"/>
        <v>1.1522633744855959E-2</v>
      </c>
      <c r="U1357" s="19">
        <f t="shared" si="195"/>
        <v>1.3685299841832643E-2</v>
      </c>
    </row>
    <row r="1358" spans="1:21">
      <c r="A1358" s="4">
        <v>42705</v>
      </c>
      <c r="B1358" s="5">
        <v>15.71</v>
      </c>
      <c r="C1358" s="5">
        <v>15.22</v>
      </c>
      <c r="D1358" s="5">
        <v>8436.01</v>
      </c>
      <c r="E1358" s="5">
        <v>9719.6200000000008</v>
      </c>
      <c r="F1358" s="10">
        <f t="shared" si="190"/>
        <v>-5.878510777269752E-3</v>
      </c>
      <c r="G1358" s="10">
        <f t="shared" si="191"/>
        <v>-5.1504922241077944E-3</v>
      </c>
      <c r="H1358" s="6"/>
      <c r="I1358" s="5">
        <v>20.12</v>
      </c>
      <c r="J1358" s="5">
        <v>19.7</v>
      </c>
      <c r="K1358" s="5">
        <v>8436.01</v>
      </c>
      <c r="L1358" s="5">
        <v>9719.6200000000008</v>
      </c>
      <c r="M1358" s="17">
        <f t="shared" si="192"/>
        <v>-5.0735667174028887E-4</v>
      </c>
      <c r="N1358" s="17">
        <f t="shared" si="193"/>
        <v>-5.1499584889995731E-3</v>
      </c>
      <c r="O1358" s="6"/>
      <c r="P1358" s="6">
        <v>12.49</v>
      </c>
      <c r="Q1358" s="6">
        <v>12.22</v>
      </c>
      <c r="R1358" s="6">
        <v>5823.8</v>
      </c>
      <c r="S1358" s="6">
        <v>6875.54</v>
      </c>
      <c r="T1358" s="19">
        <f t="shared" si="194"/>
        <v>-5.6956875508542559E-3</v>
      </c>
      <c r="U1358" s="19">
        <f t="shared" si="195"/>
        <v>-2.9698289738139261E-3</v>
      </c>
    </row>
    <row r="1359" spans="1:21">
      <c r="A1359" s="4">
        <v>42706</v>
      </c>
      <c r="B1359" s="5">
        <v>15.51</v>
      </c>
      <c r="C1359" s="5">
        <v>15.03</v>
      </c>
      <c r="D1359" s="5">
        <v>8327.01</v>
      </c>
      <c r="E1359" s="5">
        <v>9594.0300000000007</v>
      </c>
      <c r="F1359" s="10">
        <f t="shared" si="190"/>
        <v>-1.2483574244415374E-2</v>
      </c>
      <c r="G1359" s="10">
        <f t="shared" si="191"/>
        <v>-1.2921287046201435E-2</v>
      </c>
      <c r="H1359" s="6"/>
      <c r="I1359" s="5">
        <v>19.84</v>
      </c>
      <c r="J1359" s="5">
        <v>19.420000000000002</v>
      </c>
      <c r="K1359" s="5">
        <v>8327.01</v>
      </c>
      <c r="L1359" s="5">
        <v>9594.0300000000007</v>
      </c>
      <c r="M1359" s="17">
        <f t="shared" si="192"/>
        <v>-1.4213197969543012E-2</v>
      </c>
      <c r="N1359" s="17">
        <f t="shared" si="193"/>
        <v>-1.2920800236130625E-2</v>
      </c>
      <c r="O1359" s="6"/>
      <c r="P1359" s="6">
        <v>12.33</v>
      </c>
      <c r="Q1359" s="6">
        <v>12.06</v>
      </c>
      <c r="R1359" s="6">
        <v>5743.15</v>
      </c>
      <c r="S1359" s="6">
        <v>6780.34</v>
      </c>
      <c r="T1359" s="19">
        <f t="shared" si="194"/>
        <v>-1.3093289689034338E-2</v>
      </c>
      <c r="U1359" s="19">
        <f t="shared" si="195"/>
        <v>-1.3846185172364578E-2</v>
      </c>
    </row>
    <row r="1360" spans="1:21">
      <c r="A1360" s="4">
        <v>42709</v>
      </c>
      <c r="B1360" s="5">
        <v>15.58</v>
      </c>
      <c r="C1360" s="5">
        <v>15.09</v>
      </c>
      <c r="D1360" s="5">
        <v>8375.6200000000008</v>
      </c>
      <c r="E1360" s="5">
        <v>9650.0400000000009</v>
      </c>
      <c r="F1360" s="10">
        <f t="shared" si="190"/>
        <v>3.9920159680639777E-3</v>
      </c>
      <c r="G1360" s="10">
        <f t="shared" si="191"/>
        <v>5.8380055096762806E-3</v>
      </c>
      <c r="H1360" s="6"/>
      <c r="I1360" s="5">
        <v>19.91</v>
      </c>
      <c r="J1360" s="5">
        <v>19.489999999999998</v>
      </c>
      <c r="K1360" s="5">
        <v>8375.6200000000008</v>
      </c>
      <c r="L1360" s="5">
        <v>9650.0400000000009</v>
      </c>
      <c r="M1360" s="17">
        <f t="shared" si="192"/>
        <v>3.6045314109163229E-3</v>
      </c>
      <c r="N1360" s="17">
        <f t="shared" si="193"/>
        <v>5.8376295933355582E-3</v>
      </c>
      <c r="O1360" s="6"/>
      <c r="P1360" s="6">
        <v>12.35</v>
      </c>
      <c r="Q1360" s="6">
        <v>12.08</v>
      </c>
      <c r="R1360" s="6">
        <v>5761.7</v>
      </c>
      <c r="S1360" s="6">
        <v>6802.21</v>
      </c>
      <c r="T1360" s="19">
        <f t="shared" si="194"/>
        <v>1.6583747927030323E-3</v>
      </c>
      <c r="U1360" s="19">
        <f t="shared" si="195"/>
        <v>3.2255019659781503E-3</v>
      </c>
    </row>
    <row r="1361" spans="1:21">
      <c r="A1361" s="4">
        <v>42710</v>
      </c>
      <c r="B1361" s="5">
        <v>15.58</v>
      </c>
      <c r="C1361" s="5">
        <v>15.09</v>
      </c>
      <c r="D1361" s="5">
        <v>8393.2900000000009</v>
      </c>
      <c r="E1361" s="5">
        <v>9670.4</v>
      </c>
      <c r="F1361" s="10">
        <f t="shared" si="190"/>
        <v>0</v>
      </c>
      <c r="G1361" s="10">
        <f t="shared" si="191"/>
        <v>2.1098358141520279E-3</v>
      </c>
      <c r="H1361" s="6"/>
      <c r="I1361" s="5">
        <v>19.93</v>
      </c>
      <c r="J1361" s="5">
        <v>19.510000000000002</v>
      </c>
      <c r="K1361" s="5">
        <v>8393.2900000000009</v>
      </c>
      <c r="L1361" s="5">
        <v>9670.4</v>
      </c>
      <c r="M1361" s="17">
        <f t="shared" si="192"/>
        <v>1.0261672652644993E-3</v>
      </c>
      <c r="N1361" s="17">
        <f t="shared" si="193"/>
        <v>2.1096945658949373E-3</v>
      </c>
      <c r="O1361" s="6"/>
      <c r="P1361" s="6">
        <v>12.38</v>
      </c>
      <c r="Q1361" s="6">
        <v>12.11</v>
      </c>
      <c r="R1361" s="6">
        <v>5802.15</v>
      </c>
      <c r="S1361" s="6">
        <v>6850.01</v>
      </c>
      <c r="T1361" s="19">
        <f t="shared" si="194"/>
        <v>2.4834437086092009E-3</v>
      </c>
      <c r="U1361" s="19">
        <f t="shared" si="195"/>
        <v>7.0271279481228799E-3</v>
      </c>
    </row>
    <row r="1362" spans="1:21">
      <c r="A1362" s="4">
        <v>42711</v>
      </c>
      <c r="B1362" s="5">
        <v>15.5</v>
      </c>
      <c r="C1362" s="5">
        <v>15.02</v>
      </c>
      <c r="D1362" s="5">
        <v>8355.4</v>
      </c>
      <c r="E1362" s="5">
        <v>9626.75</v>
      </c>
      <c r="F1362" s="10">
        <f t="shared" si="190"/>
        <v>-4.6388336646786543E-3</v>
      </c>
      <c r="G1362" s="10">
        <f t="shared" si="191"/>
        <v>-4.5137739907346042E-3</v>
      </c>
      <c r="H1362" s="6"/>
      <c r="I1362" s="5">
        <v>19.82</v>
      </c>
      <c r="J1362" s="5">
        <v>19.399999999999999</v>
      </c>
      <c r="K1362" s="5">
        <v>8355.4</v>
      </c>
      <c r="L1362" s="5">
        <v>9626.75</v>
      </c>
      <c r="M1362" s="17">
        <f t="shared" si="192"/>
        <v>-5.6381342901078435E-3</v>
      </c>
      <c r="N1362" s="17">
        <f t="shared" si="193"/>
        <v>-4.5143203678177368E-3</v>
      </c>
      <c r="O1362" s="6"/>
      <c r="P1362" s="6">
        <v>12.31</v>
      </c>
      <c r="Q1362" s="6">
        <v>12.04</v>
      </c>
      <c r="R1362" s="6">
        <v>5776.3</v>
      </c>
      <c r="S1362" s="6">
        <v>6819.45</v>
      </c>
      <c r="T1362" s="19">
        <f t="shared" si="194"/>
        <v>-5.7803468208093012E-3</v>
      </c>
      <c r="U1362" s="19">
        <f t="shared" si="195"/>
        <v>-4.4613073557557836E-3</v>
      </c>
    </row>
    <row r="1363" spans="1:21">
      <c r="A1363" s="4">
        <v>42712</v>
      </c>
      <c r="B1363" s="5">
        <v>15.71</v>
      </c>
      <c r="C1363" s="5">
        <v>15.22</v>
      </c>
      <c r="D1363" s="5">
        <v>8499.35</v>
      </c>
      <c r="E1363" s="5">
        <v>9792.6</v>
      </c>
      <c r="F1363" s="10">
        <f t="shared" si="190"/>
        <v>1.3315579227696439E-2</v>
      </c>
      <c r="G1363" s="10">
        <f t="shared" si="191"/>
        <v>1.7228036460903207E-2</v>
      </c>
      <c r="H1363" s="6"/>
      <c r="I1363" s="5">
        <v>20.079999999999998</v>
      </c>
      <c r="J1363" s="5">
        <v>19.66</v>
      </c>
      <c r="K1363" s="5">
        <v>8499.35</v>
      </c>
      <c r="L1363" s="5">
        <v>9792.6</v>
      </c>
      <c r="M1363" s="17">
        <f t="shared" si="192"/>
        <v>1.3402061855670278E-2</v>
      </c>
      <c r="N1363" s="17">
        <f t="shared" si="193"/>
        <v>1.7228379251741366E-2</v>
      </c>
      <c r="O1363" s="6"/>
      <c r="P1363" s="6">
        <v>12.47</v>
      </c>
      <c r="Q1363" s="6">
        <v>12.19</v>
      </c>
      <c r="R1363" s="6">
        <v>5856.55</v>
      </c>
      <c r="S1363" s="6">
        <v>6914.19</v>
      </c>
      <c r="T1363" s="19">
        <f t="shared" si="194"/>
        <v>1.2458471760797396E-2</v>
      </c>
      <c r="U1363" s="19">
        <f t="shared" si="195"/>
        <v>1.3892615973428946E-2</v>
      </c>
    </row>
    <row r="1364" spans="1:21">
      <c r="A1364" s="4">
        <v>42713</v>
      </c>
      <c r="B1364" s="5">
        <v>15.7</v>
      </c>
      <c r="C1364" s="5">
        <v>15.21</v>
      </c>
      <c r="D1364" s="5">
        <v>8512.42</v>
      </c>
      <c r="E1364" s="5">
        <v>9807.82</v>
      </c>
      <c r="F1364" s="10">
        <f t="shared" si="190"/>
        <v>-6.5703022339025363E-4</v>
      </c>
      <c r="G1364" s="10">
        <f t="shared" si="191"/>
        <v>1.5542348303820841E-3</v>
      </c>
      <c r="H1364" s="6"/>
      <c r="I1364" s="5">
        <v>20.100000000000001</v>
      </c>
      <c r="J1364" s="5">
        <v>19.670000000000002</v>
      </c>
      <c r="K1364" s="5">
        <v>8512.42</v>
      </c>
      <c r="L1364" s="5">
        <v>9807.82</v>
      </c>
      <c r="M1364" s="17">
        <f t="shared" si="192"/>
        <v>5.0864699898278687E-4</v>
      </c>
      <c r="N1364" s="17">
        <f t="shared" si="193"/>
        <v>1.5377646525911448E-3</v>
      </c>
      <c r="O1364" s="6"/>
      <c r="P1364" s="6">
        <v>12.5</v>
      </c>
      <c r="Q1364" s="6">
        <v>12.22</v>
      </c>
      <c r="R1364" s="6">
        <v>5913.35</v>
      </c>
      <c r="S1364" s="6">
        <v>6981.26</v>
      </c>
      <c r="T1364" s="19">
        <f t="shared" si="194"/>
        <v>2.4610336341264194E-3</v>
      </c>
      <c r="U1364" s="19">
        <f t="shared" si="195"/>
        <v>9.7003408931488622E-3</v>
      </c>
    </row>
    <row r="1365" spans="1:21">
      <c r="A1365" s="4">
        <v>42716</v>
      </c>
      <c r="B1365" s="5">
        <v>15.51</v>
      </c>
      <c r="C1365" s="5">
        <v>15.03</v>
      </c>
      <c r="D1365" s="5">
        <v>8417.7999999999993</v>
      </c>
      <c r="E1365" s="5">
        <v>9698.7900000000009</v>
      </c>
      <c r="F1365" s="10">
        <f t="shared" si="190"/>
        <v>-1.1834319526627279E-2</v>
      </c>
      <c r="G1365" s="10">
        <f t="shared" si="191"/>
        <v>-1.1116639579437537E-2</v>
      </c>
      <c r="H1365" s="6"/>
      <c r="I1365" s="5">
        <v>19.940000000000001</v>
      </c>
      <c r="J1365" s="5">
        <v>19.510000000000002</v>
      </c>
      <c r="K1365" s="5">
        <v>8417.7999999999993</v>
      </c>
      <c r="L1365" s="5">
        <v>9698.7900000000009</v>
      </c>
      <c r="M1365" s="17">
        <f t="shared" si="192"/>
        <v>-8.1342145399084798E-3</v>
      </c>
      <c r="N1365" s="17">
        <f t="shared" si="193"/>
        <v>-1.1115522965267299E-2</v>
      </c>
      <c r="O1365" s="6"/>
      <c r="P1365" s="6">
        <v>12.38</v>
      </c>
      <c r="Q1365" s="6">
        <v>12.11</v>
      </c>
      <c r="R1365" s="6">
        <v>5864.85</v>
      </c>
      <c r="S1365" s="6">
        <v>6924.02</v>
      </c>
      <c r="T1365" s="19">
        <f t="shared" si="194"/>
        <v>-9.001636661211232E-3</v>
      </c>
      <c r="U1365" s="19">
        <f t="shared" si="195"/>
        <v>-8.1990930004038898E-3</v>
      </c>
    </row>
    <row r="1366" spans="1:21">
      <c r="A1366" s="4">
        <v>42717</v>
      </c>
      <c r="B1366" s="5">
        <v>15.56</v>
      </c>
      <c r="C1366" s="5">
        <v>15.07</v>
      </c>
      <c r="D1366" s="5">
        <v>8454.58</v>
      </c>
      <c r="E1366" s="5">
        <v>9741.18</v>
      </c>
      <c r="F1366" s="10">
        <f t="shared" si="190"/>
        <v>2.6613439787093185E-3</v>
      </c>
      <c r="G1366" s="10">
        <f t="shared" si="191"/>
        <v>4.3706482973648875E-3</v>
      </c>
      <c r="H1366" s="6"/>
      <c r="I1366" s="5">
        <v>19.989999999999998</v>
      </c>
      <c r="J1366" s="5">
        <v>19.57</v>
      </c>
      <c r="K1366" s="5">
        <v>8454.58</v>
      </c>
      <c r="L1366" s="5">
        <v>9741.18</v>
      </c>
      <c r="M1366" s="17">
        <f t="shared" si="192"/>
        <v>3.075345976422339E-3</v>
      </c>
      <c r="N1366" s="17">
        <f t="shared" si="193"/>
        <v>4.3693126470099042E-3</v>
      </c>
      <c r="O1366" s="6"/>
      <c r="P1366" s="6">
        <v>12.39</v>
      </c>
      <c r="Q1366" s="6">
        <v>12.12</v>
      </c>
      <c r="R1366" s="6">
        <v>5870.35</v>
      </c>
      <c r="S1366" s="6">
        <v>6930.47</v>
      </c>
      <c r="T1366" s="19">
        <f t="shared" si="194"/>
        <v>8.2576383154409072E-4</v>
      </c>
      <c r="U1366" s="19">
        <f t="shared" si="195"/>
        <v>9.3153977024895696E-4</v>
      </c>
    </row>
    <row r="1367" spans="1:21">
      <c r="A1367" s="4">
        <v>42718</v>
      </c>
      <c r="B1367" s="5">
        <v>15.49</v>
      </c>
      <c r="C1367" s="5">
        <v>15.01</v>
      </c>
      <c r="D1367" s="5">
        <v>8412.2999999999993</v>
      </c>
      <c r="E1367" s="5">
        <v>9692.4599999999991</v>
      </c>
      <c r="F1367" s="10">
        <f t="shared" si="190"/>
        <v>-3.9814200398142763E-3</v>
      </c>
      <c r="G1367" s="10">
        <f t="shared" si="191"/>
        <v>-5.0014474632438244E-3</v>
      </c>
      <c r="H1367" s="6"/>
      <c r="I1367" s="5">
        <v>19.89</v>
      </c>
      <c r="J1367" s="5">
        <v>19.46</v>
      </c>
      <c r="K1367" s="5">
        <v>8412.2999999999993</v>
      </c>
      <c r="L1367" s="5">
        <v>9692.4599999999991</v>
      </c>
      <c r="M1367" s="17">
        <f t="shared" si="192"/>
        <v>-5.6208482370975199E-3</v>
      </c>
      <c r="N1367" s="17">
        <f t="shared" si="193"/>
        <v>-5.0008397815149985E-3</v>
      </c>
      <c r="O1367" s="6"/>
      <c r="P1367" s="6">
        <v>12.31</v>
      </c>
      <c r="Q1367" s="6">
        <v>12.03</v>
      </c>
      <c r="R1367" s="6">
        <v>5825</v>
      </c>
      <c r="S1367" s="6">
        <v>6876.95</v>
      </c>
      <c r="T1367" s="19">
        <f t="shared" si="194"/>
        <v>-7.4257425742574323E-3</v>
      </c>
      <c r="U1367" s="19">
        <f t="shared" si="195"/>
        <v>-7.722419980174533E-3</v>
      </c>
    </row>
    <row r="1368" spans="1:21">
      <c r="A1368" s="4">
        <v>42719</v>
      </c>
      <c r="B1368" s="5">
        <v>15.44</v>
      </c>
      <c r="C1368" s="5">
        <v>14.96</v>
      </c>
      <c r="D1368" s="5">
        <v>8388.58</v>
      </c>
      <c r="E1368" s="5">
        <v>9665.23</v>
      </c>
      <c r="F1368" s="10">
        <f t="shared" si="190"/>
        <v>-3.3311125916055673E-3</v>
      </c>
      <c r="G1368" s="10">
        <f t="shared" si="191"/>
        <v>-2.809400296725495E-3</v>
      </c>
      <c r="H1368" s="6"/>
      <c r="I1368" s="5">
        <v>19.87</v>
      </c>
      <c r="J1368" s="5">
        <v>19.45</v>
      </c>
      <c r="K1368" s="5">
        <v>8388.58</v>
      </c>
      <c r="L1368" s="5">
        <v>9665.23</v>
      </c>
      <c r="M1368" s="17">
        <f t="shared" si="192"/>
        <v>-5.1387461459406758E-4</v>
      </c>
      <c r="N1368" s="17">
        <f t="shared" si="193"/>
        <v>-2.8196807056333206E-3</v>
      </c>
      <c r="O1368" s="6"/>
      <c r="P1368" s="6">
        <v>12.33</v>
      </c>
      <c r="Q1368" s="6">
        <v>12.06</v>
      </c>
      <c r="R1368" s="6">
        <v>5852.8</v>
      </c>
      <c r="S1368" s="6">
        <v>6909.79</v>
      </c>
      <c r="T1368" s="19">
        <f t="shared" si="194"/>
        <v>2.4937655860350905E-3</v>
      </c>
      <c r="U1368" s="19">
        <f t="shared" si="195"/>
        <v>4.7753728033503862E-3</v>
      </c>
    </row>
    <row r="1369" spans="1:21">
      <c r="A1369" s="4">
        <v>42720</v>
      </c>
      <c r="B1369" s="5">
        <v>15.44</v>
      </c>
      <c r="C1369" s="5">
        <v>14.96</v>
      </c>
      <c r="D1369" s="5">
        <v>8368.86</v>
      </c>
      <c r="E1369" s="5">
        <v>9642.51</v>
      </c>
      <c r="F1369" s="10">
        <f t="shared" si="190"/>
        <v>0</v>
      </c>
      <c r="G1369" s="10">
        <f t="shared" si="191"/>
        <v>-2.3506941893777222E-3</v>
      </c>
      <c r="H1369" s="6"/>
      <c r="I1369" s="5">
        <v>19.87</v>
      </c>
      <c r="J1369" s="5">
        <v>19.440000000000001</v>
      </c>
      <c r="K1369" s="5">
        <v>8368.86</v>
      </c>
      <c r="L1369" s="5">
        <v>9642.51</v>
      </c>
      <c r="M1369" s="17">
        <f t="shared" si="192"/>
        <v>-5.1413881748063606E-4</v>
      </c>
      <c r="N1369" s="17">
        <f t="shared" si="193"/>
        <v>-2.350815036633036E-3</v>
      </c>
      <c r="O1369" s="6"/>
      <c r="P1369" s="6">
        <v>12.33</v>
      </c>
      <c r="Q1369" s="6">
        <v>12.05</v>
      </c>
      <c r="R1369" s="6">
        <v>5820.85</v>
      </c>
      <c r="S1369" s="6">
        <v>6872.05</v>
      </c>
      <c r="T1369" s="19">
        <f t="shared" si="194"/>
        <v>-8.2918739635151617E-4</v>
      </c>
      <c r="U1369" s="19">
        <f t="shared" si="195"/>
        <v>-5.4618157715357052E-3</v>
      </c>
    </row>
    <row r="1370" spans="1:21">
      <c r="A1370" s="4">
        <v>42723</v>
      </c>
      <c r="B1370" s="5">
        <v>15.37</v>
      </c>
      <c r="C1370" s="5">
        <v>14.89</v>
      </c>
      <c r="D1370" s="5">
        <v>8335.17</v>
      </c>
      <c r="E1370" s="5">
        <v>9603.7000000000007</v>
      </c>
      <c r="F1370" s="10">
        <f t="shared" si="190"/>
        <v>-4.6791443850268122E-3</v>
      </c>
      <c r="G1370" s="10">
        <f t="shared" si="191"/>
        <v>-4.0248856366236208E-3</v>
      </c>
      <c r="H1370" s="6"/>
      <c r="I1370" s="5">
        <v>19.8</v>
      </c>
      <c r="J1370" s="5">
        <v>19.37</v>
      </c>
      <c r="K1370" s="5">
        <v>8335.17</v>
      </c>
      <c r="L1370" s="5">
        <v>9603.7000000000007</v>
      </c>
      <c r="M1370" s="17">
        <f t="shared" si="192"/>
        <v>-3.6008230452675427E-3</v>
      </c>
      <c r="N1370" s="17">
        <f t="shared" si="193"/>
        <v>-4.0256379005025877E-3</v>
      </c>
      <c r="O1370" s="6"/>
      <c r="P1370" s="6">
        <v>12.29</v>
      </c>
      <c r="Q1370" s="6">
        <v>12.01</v>
      </c>
      <c r="R1370" s="6">
        <v>5795.2</v>
      </c>
      <c r="S1370" s="6">
        <v>6841.75</v>
      </c>
      <c r="T1370" s="19">
        <f t="shared" si="194"/>
        <v>-3.3195020746888959E-3</v>
      </c>
      <c r="U1370" s="19">
        <f t="shared" si="195"/>
        <v>-4.4091646597449463E-3</v>
      </c>
    </row>
    <row r="1371" spans="1:21">
      <c r="A1371" s="4">
        <v>42724</v>
      </c>
      <c r="B1371" s="5">
        <v>15.3</v>
      </c>
      <c r="C1371" s="5">
        <v>14.82</v>
      </c>
      <c r="D1371" s="5">
        <v>8300.7199999999993</v>
      </c>
      <c r="E1371" s="5">
        <v>9564.01</v>
      </c>
      <c r="F1371" s="10">
        <f t="shared" si="190"/>
        <v>-4.7011417058429039E-3</v>
      </c>
      <c r="G1371" s="10">
        <f t="shared" si="191"/>
        <v>-4.1327821568770684E-3</v>
      </c>
      <c r="H1371" s="6"/>
      <c r="I1371" s="5">
        <v>19.72</v>
      </c>
      <c r="J1371" s="5">
        <v>19.3</v>
      </c>
      <c r="K1371" s="5">
        <v>8300.7199999999993</v>
      </c>
      <c r="L1371" s="5">
        <v>9564.01</v>
      </c>
      <c r="M1371" s="17">
        <f t="shared" si="192"/>
        <v>-3.6138358286009753E-3</v>
      </c>
      <c r="N1371" s="17">
        <f t="shared" si="193"/>
        <v>-4.1330890671696929E-3</v>
      </c>
      <c r="O1371" s="6"/>
      <c r="P1371" s="6">
        <v>12.18</v>
      </c>
      <c r="Q1371" s="6">
        <v>11.91</v>
      </c>
      <c r="R1371" s="6">
        <v>5716.55</v>
      </c>
      <c r="S1371" s="6">
        <v>6748.92</v>
      </c>
      <c r="T1371" s="19">
        <f t="shared" si="194"/>
        <v>-8.3263946711074066E-3</v>
      </c>
      <c r="U1371" s="19">
        <f t="shared" si="195"/>
        <v>-1.3568166039390483E-2</v>
      </c>
    </row>
    <row r="1372" spans="1:21">
      <c r="A1372" s="4">
        <v>42725</v>
      </c>
      <c r="B1372" s="5">
        <v>15.28</v>
      </c>
      <c r="C1372" s="5">
        <v>14.8</v>
      </c>
      <c r="D1372" s="5">
        <v>8287.2000000000007</v>
      </c>
      <c r="E1372" s="5">
        <v>9548.43</v>
      </c>
      <c r="F1372" s="10">
        <f t="shared" si="190"/>
        <v>-1.3495276653171517E-3</v>
      </c>
      <c r="G1372" s="10">
        <f t="shared" si="191"/>
        <v>-1.6290238090508335E-3</v>
      </c>
      <c r="H1372" s="6"/>
      <c r="I1372" s="5">
        <v>19.66</v>
      </c>
      <c r="J1372" s="5">
        <v>19.239999999999998</v>
      </c>
      <c r="K1372" s="5">
        <v>8287.2000000000007</v>
      </c>
      <c r="L1372" s="5">
        <v>9548.43</v>
      </c>
      <c r="M1372" s="17">
        <f t="shared" si="192"/>
        <v>-3.1088082901555847E-3</v>
      </c>
      <c r="N1372" s="17">
        <f t="shared" si="193"/>
        <v>-1.6287743713796488E-3</v>
      </c>
      <c r="O1372" s="6"/>
      <c r="P1372" s="6">
        <v>12.15</v>
      </c>
      <c r="Q1372" s="6">
        <v>11.88</v>
      </c>
      <c r="R1372" s="6">
        <v>5719.3</v>
      </c>
      <c r="S1372" s="6">
        <v>6752.18</v>
      </c>
      <c r="T1372" s="19">
        <f t="shared" si="194"/>
        <v>-2.5188916876573986E-3</v>
      </c>
      <c r="U1372" s="19">
        <f t="shared" si="195"/>
        <v>4.8304024940293289E-4</v>
      </c>
    </row>
    <row r="1373" spans="1:21">
      <c r="A1373" s="4">
        <v>42726</v>
      </c>
      <c r="B1373" s="5">
        <v>15.16</v>
      </c>
      <c r="C1373" s="5">
        <v>14.68</v>
      </c>
      <c r="D1373" s="5">
        <v>8195.2800000000007</v>
      </c>
      <c r="E1373" s="5">
        <v>9442.52</v>
      </c>
      <c r="F1373" s="10">
        <f t="shared" si="190"/>
        <v>-8.1081081081081363E-3</v>
      </c>
      <c r="G1373" s="10">
        <f t="shared" si="191"/>
        <v>-1.1091875837179521E-2</v>
      </c>
      <c r="H1373" s="6"/>
      <c r="I1373" s="5">
        <v>19.47</v>
      </c>
      <c r="J1373" s="5">
        <v>19.05</v>
      </c>
      <c r="K1373" s="5">
        <v>8195.2800000000007</v>
      </c>
      <c r="L1373" s="5">
        <v>9442.52</v>
      </c>
      <c r="M1373" s="17">
        <f t="shared" si="192"/>
        <v>-9.8752598752597232E-3</v>
      </c>
      <c r="N1373" s="17">
        <f t="shared" si="193"/>
        <v>-1.1091804228207325E-2</v>
      </c>
      <c r="O1373" s="6"/>
      <c r="P1373" s="6">
        <v>12.04</v>
      </c>
      <c r="Q1373" s="6">
        <v>11.77</v>
      </c>
      <c r="R1373" s="6">
        <v>5637.2</v>
      </c>
      <c r="S1373" s="6">
        <v>6655.25</v>
      </c>
      <c r="T1373" s="19">
        <f t="shared" si="194"/>
        <v>-9.2592592592594114E-3</v>
      </c>
      <c r="U1373" s="19">
        <f t="shared" si="195"/>
        <v>-1.4355363749189221E-2</v>
      </c>
    </row>
    <row r="1374" spans="1:21">
      <c r="A1374" s="4">
        <v>42727</v>
      </c>
      <c r="B1374" s="5">
        <v>15.16</v>
      </c>
      <c r="C1374" s="5">
        <v>14.69</v>
      </c>
      <c r="D1374" s="5">
        <v>8193.5400000000009</v>
      </c>
      <c r="E1374" s="5">
        <v>9440.51</v>
      </c>
      <c r="F1374" s="10">
        <f t="shared" si="190"/>
        <v>6.8119891008167066E-4</v>
      </c>
      <c r="G1374" s="10">
        <f t="shared" si="191"/>
        <v>-2.1286690417388066E-4</v>
      </c>
      <c r="H1374" s="6"/>
      <c r="I1374" s="5">
        <v>19.489999999999998</v>
      </c>
      <c r="J1374" s="5">
        <v>19.07</v>
      </c>
      <c r="K1374" s="5">
        <v>8193.5400000000009</v>
      </c>
      <c r="L1374" s="5">
        <v>9440.51</v>
      </c>
      <c r="M1374" s="17">
        <f t="shared" si="192"/>
        <v>1.0498687664042272E-3</v>
      </c>
      <c r="N1374" s="17">
        <f t="shared" si="193"/>
        <v>-2.1231733387994112E-4</v>
      </c>
      <c r="O1374" s="6"/>
      <c r="P1374" s="6">
        <v>12.05</v>
      </c>
      <c r="Q1374" s="6">
        <v>11.78</v>
      </c>
      <c r="R1374" s="6">
        <v>5629.2</v>
      </c>
      <c r="S1374" s="6">
        <v>6645.82</v>
      </c>
      <c r="T1374" s="19">
        <f t="shared" si="194"/>
        <v>8.4961767204760896E-4</v>
      </c>
      <c r="U1374" s="19">
        <f t="shared" si="195"/>
        <v>-1.4169264866084053E-3</v>
      </c>
    </row>
    <row r="1375" spans="1:21">
      <c r="A1375" s="4">
        <v>42730</v>
      </c>
      <c r="B1375" s="5">
        <v>15.01</v>
      </c>
      <c r="C1375" s="5">
        <v>14.54</v>
      </c>
      <c r="D1375" s="5">
        <v>8093.89</v>
      </c>
      <c r="E1375" s="5">
        <v>9325.7000000000007</v>
      </c>
      <c r="F1375" s="10">
        <f t="shared" si="190"/>
        <v>-1.0211027910142945E-2</v>
      </c>
      <c r="G1375" s="10">
        <f t="shared" si="191"/>
        <v>-1.2161419245358518E-2</v>
      </c>
      <c r="H1375" s="6"/>
      <c r="I1375" s="5">
        <v>19.29</v>
      </c>
      <c r="J1375" s="5">
        <v>18.87</v>
      </c>
      <c r="K1375" s="5">
        <v>8093.89</v>
      </c>
      <c r="L1375" s="5">
        <v>9325.7000000000007</v>
      </c>
      <c r="M1375" s="17">
        <f t="shared" si="192"/>
        <v>-1.0487676979548999E-2</v>
      </c>
      <c r="N1375" s="17">
        <f t="shared" si="193"/>
        <v>-1.2162020323327916E-2</v>
      </c>
      <c r="O1375" s="6"/>
      <c r="P1375" s="6">
        <v>11.92</v>
      </c>
      <c r="Q1375" s="6">
        <v>11.65</v>
      </c>
      <c r="R1375" s="6">
        <v>5503.95</v>
      </c>
      <c r="S1375" s="6">
        <v>6497.94</v>
      </c>
      <c r="T1375" s="19">
        <f t="shared" si="194"/>
        <v>-1.1035653650254607E-2</v>
      </c>
      <c r="U1375" s="19">
        <f t="shared" si="195"/>
        <v>-2.2251580692826511E-2</v>
      </c>
    </row>
    <row r="1376" spans="1:21">
      <c r="A1376" s="4">
        <v>42731</v>
      </c>
      <c r="B1376" s="5">
        <v>15.19</v>
      </c>
      <c r="C1376" s="5">
        <v>14.71</v>
      </c>
      <c r="D1376" s="5">
        <v>8223.4699999999993</v>
      </c>
      <c r="E1376" s="5">
        <v>9475</v>
      </c>
      <c r="F1376" s="10">
        <f t="shared" si="190"/>
        <v>1.1691884456671353E-2</v>
      </c>
      <c r="G1376" s="10">
        <f t="shared" si="191"/>
        <v>1.6009522073409999E-2</v>
      </c>
      <c r="H1376" s="6"/>
      <c r="I1376" s="5">
        <v>19.46</v>
      </c>
      <c r="J1376" s="5">
        <v>19.03</v>
      </c>
      <c r="K1376" s="5">
        <v>8223.4699999999993</v>
      </c>
      <c r="L1376" s="5">
        <v>9475</v>
      </c>
      <c r="M1376" s="17">
        <f t="shared" si="192"/>
        <v>8.4790673025967322E-3</v>
      </c>
      <c r="N1376" s="17">
        <f t="shared" si="193"/>
        <v>1.6009607246947777E-2</v>
      </c>
      <c r="O1376" s="6"/>
      <c r="P1376" s="6">
        <v>12.04</v>
      </c>
      <c r="Q1376" s="6">
        <v>11.77</v>
      </c>
      <c r="R1376" s="6">
        <v>5599.85</v>
      </c>
      <c r="S1376" s="6">
        <v>6611.17</v>
      </c>
      <c r="T1376" s="19">
        <f t="shared" si="194"/>
        <v>1.0300429184549209E-2</v>
      </c>
      <c r="U1376" s="19">
        <f t="shared" si="195"/>
        <v>1.7425522550223782E-2</v>
      </c>
    </row>
    <row r="1377" spans="1:21">
      <c r="A1377" s="4">
        <v>42732</v>
      </c>
      <c r="B1377" s="5">
        <v>15.28</v>
      </c>
      <c r="C1377" s="5">
        <v>14.8</v>
      </c>
      <c r="D1377" s="5">
        <v>8233.4699999999993</v>
      </c>
      <c r="E1377" s="5">
        <v>9486.52</v>
      </c>
      <c r="F1377" s="10">
        <f t="shared" si="190"/>
        <v>6.11828687967364E-3</v>
      </c>
      <c r="G1377" s="10">
        <f t="shared" si="191"/>
        <v>1.2158311345646933E-3</v>
      </c>
      <c r="H1377" s="6"/>
      <c r="I1377" s="5">
        <v>19.600000000000001</v>
      </c>
      <c r="J1377" s="5">
        <v>19.18</v>
      </c>
      <c r="K1377" s="5">
        <v>8233.4699999999993</v>
      </c>
      <c r="L1377" s="5">
        <v>9486.52</v>
      </c>
      <c r="M1377" s="17">
        <f t="shared" si="192"/>
        <v>7.8822911192852896E-3</v>
      </c>
      <c r="N1377" s="17">
        <f t="shared" si="193"/>
        <v>1.2160316751930189E-3</v>
      </c>
      <c r="O1377" s="6"/>
      <c r="P1377" s="6">
        <v>12.13</v>
      </c>
      <c r="Q1377" s="6">
        <v>11.86</v>
      </c>
      <c r="R1377" s="6">
        <v>5653.95</v>
      </c>
      <c r="S1377" s="6">
        <v>6675.01</v>
      </c>
      <c r="T1377" s="19">
        <f t="shared" si="194"/>
        <v>7.6465590484282586E-3</v>
      </c>
      <c r="U1377" s="19">
        <f t="shared" si="195"/>
        <v>9.6563845733810272E-3</v>
      </c>
    </row>
    <row r="1378" spans="1:21">
      <c r="A1378" s="4">
        <v>42733</v>
      </c>
      <c r="B1378" s="5">
        <v>15.42</v>
      </c>
      <c r="C1378" s="5">
        <v>14.93</v>
      </c>
      <c r="D1378" s="5">
        <v>8303.5499999999993</v>
      </c>
      <c r="E1378" s="5">
        <v>9567.27</v>
      </c>
      <c r="F1378" s="10">
        <f t="shared" si="190"/>
        <v>8.7837837837836386E-3</v>
      </c>
      <c r="G1378" s="10">
        <f t="shared" si="191"/>
        <v>8.5120781909489018E-3</v>
      </c>
      <c r="H1378" s="6"/>
      <c r="I1378" s="5">
        <v>19.78</v>
      </c>
      <c r="J1378" s="5">
        <v>19.350000000000001</v>
      </c>
      <c r="K1378" s="5">
        <v>8303.5499999999993</v>
      </c>
      <c r="L1378" s="5">
        <v>9567.27</v>
      </c>
      <c r="M1378" s="17">
        <f t="shared" si="192"/>
        <v>8.8633993743483241E-3</v>
      </c>
      <c r="N1378" s="17">
        <f t="shared" si="193"/>
        <v>8.5115996050268983E-3</v>
      </c>
      <c r="O1378" s="6"/>
      <c r="P1378" s="6">
        <v>12.25</v>
      </c>
      <c r="Q1378" s="6">
        <v>11.98</v>
      </c>
      <c r="R1378" s="6">
        <v>5722.35</v>
      </c>
      <c r="S1378" s="6">
        <v>6755.78</v>
      </c>
      <c r="T1378" s="19">
        <f t="shared" si="194"/>
        <v>1.0118043844856706E-2</v>
      </c>
      <c r="U1378" s="19">
        <f t="shared" si="195"/>
        <v>1.2100356403960344E-2</v>
      </c>
    </row>
    <row r="1379" spans="1:21">
      <c r="A1379" s="4">
        <v>42734</v>
      </c>
      <c r="B1379" s="5">
        <v>15.52</v>
      </c>
      <c r="C1379" s="5">
        <v>15.03</v>
      </c>
      <c r="D1379" s="5">
        <v>8386.69</v>
      </c>
      <c r="E1379" s="5">
        <v>9663.07</v>
      </c>
      <c r="F1379" s="10">
        <f t="shared" si="190"/>
        <v>6.6979236436703893E-3</v>
      </c>
      <c r="G1379" s="10">
        <f t="shared" si="191"/>
        <v>1.0013305781063853E-2</v>
      </c>
      <c r="H1379" s="6"/>
      <c r="I1379" s="5">
        <v>19.86</v>
      </c>
      <c r="J1379" s="5">
        <v>19.420000000000002</v>
      </c>
      <c r="K1379" s="5">
        <v>8386.69</v>
      </c>
      <c r="L1379" s="5">
        <v>9663.07</v>
      </c>
      <c r="M1379" s="17">
        <f t="shared" si="192"/>
        <v>3.6175710594315014E-3</v>
      </c>
      <c r="N1379" s="17">
        <f t="shared" si="193"/>
        <v>1.0012584978714045E-2</v>
      </c>
      <c r="O1379" s="6"/>
      <c r="P1379" s="6">
        <v>12.3</v>
      </c>
      <c r="Q1379" s="6">
        <v>12.02</v>
      </c>
      <c r="R1379" s="6">
        <v>5780.85</v>
      </c>
      <c r="S1379" s="6">
        <v>6824.86</v>
      </c>
      <c r="T1379" s="19">
        <f t="shared" si="194"/>
        <v>3.3388981636059967E-3</v>
      </c>
      <c r="U1379" s="19">
        <f t="shared" si="195"/>
        <v>1.0225318171994902E-2</v>
      </c>
    </row>
    <row r="1380" spans="1:21">
      <c r="A1380" s="4">
        <v>42737</v>
      </c>
      <c r="B1380" s="5">
        <v>15.55</v>
      </c>
      <c r="C1380" s="5">
        <v>15.05</v>
      </c>
      <c r="D1380" s="5">
        <v>8398.7199999999993</v>
      </c>
      <c r="E1380" s="5">
        <v>9676.92</v>
      </c>
      <c r="F1380" s="10">
        <f t="shared" si="190"/>
        <v>1.3306719893546592E-3</v>
      </c>
      <c r="G1380" s="10">
        <f t="shared" si="191"/>
        <v>1.4332919041257774E-3</v>
      </c>
      <c r="H1380" s="6"/>
      <c r="I1380" s="5">
        <v>19.97</v>
      </c>
      <c r="J1380" s="5">
        <v>19.53</v>
      </c>
      <c r="K1380" s="5">
        <v>8398.7199999999993</v>
      </c>
      <c r="L1380" s="5">
        <v>9676.92</v>
      </c>
      <c r="M1380" s="17">
        <f t="shared" si="192"/>
        <v>5.6642636457260309E-3</v>
      </c>
      <c r="N1380" s="17">
        <f t="shared" si="193"/>
        <v>1.4344157230086196E-3</v>
      </c>
      <c r="O1380" s="6"/>
      <c r="P1380" s="6">
        <v>12.47</v>
      </c>
      <c r="Q1380" s="6">
        <v>12.19</v>
      </c>
      <c r="R1380" s="6">
        <v>5884.7</v>
      </c>
      <c r="S1380" s="6">
        <v>6947.43</v>
      </c>
      <c r="T1380" s="19">
        <f t="shared" si="194"/>
        <v>1.4143094841930104E-2</v>
      </c>
      <c r="U1380" s="19">
        <f t="shared" si="195"/>
        <v>1.7959342755748953E-2</v>
      </c>
    </row>
    <row r="1381" spans="1:21">
      <c r="A1381" s="4">
        <v>42738</v>
      </c>
      <c r="B1381" s="5">
        <v>15.6</v>
      </c>
      <c r="C1381" s="5">
        <v>15.11</v>
      </c>
      <c r="D1381" s="5">
        <v>8422.82</v>
      </c>
      <c r="E1381" s="5">
        <v>9704.69</v>
      </c>
      <c r="F1381" s="10">
        <f t="shared" si="190"/>
        <v>3.9867109634550424E-3</v>
      </c>
      <c r="G1381" s="10">
        <f t="shared" si="191"/>
        <v>2.8697147439475934E-3</v>
      </c>
      <c r="H1381" s="6"/>
      <c r="I1381" s="5">
        <v>20.02</v>
      </c>
      <c r="J1381" s="5">
        <v>19.579999999999998</v>
      </c>
      <c r="K1381" s="5">
        <v>8422.82</v>
      </c>
      <c r="L1381" s="5">
        <v>9704.69</v>
      </c>
      <c r="M1381" s="17">
        <f t="shared" si="192"/>
        <v>2.5601638504861857E-3</v>
      </c>
      <c r="N1381" s="17">
        <f t="shared" si="193"/>
        <v>2.8694848738854972E-3</v>
      </c>
      <c r="O1381" s="6"/>
      <c r="P1381" s="6">
        <v>12.52</v>
      </c>
      <c r="Q1381" s="6">
        <v>12.24</v>
      </c>
      <c r="R1381" s="6">
        <v>5953.9</v>
      </c>
      <c r="S1381" s="6">
        <v>7029.13</v>
      </c>
      <c r="T1381" s="19">
        <f t="shared" si="194"/>
        <v>4.1017227235440323E-3</v>
      </c>
      <c r="U1381" s="19">
        <f t="shared" si="195"/>
        <v>1.1759744250751769E-2</v>
      </c>
    </row>
    <row r="1382" spans="1:21">
      <c r="A1382" s="4">
        <v>42739</v>
      </c>
      <c r="B1382" s="5">
        <v>15.62</v>
      </c>
      <c r="C1382" s="5">
        <v>15.12</v>
      </c>
      <c r="D1382" s="5">
        <v>8414.9500000000007</v>
      </c>
      <c r="E1382" s="5">
        <v>9695.6200000000008</v>
      </c>
      <c r="F1382" s="10">
        <f t="shared" si="190"/>
        <v>6.6181336863002649E-4</v>
      </c>
      <c r="G1382" s="10">
        <f t="shared" si="191"/>
        <v>-9.3459966263731431E-4</v>
      </c>
      <c r="H1382" s="6"/>
      <c r="I1382" s="5">
        <v>20.100000000000001</v>
      </c>
      <c r="J1382" s="5">
        <v>19.66</v>
      </c>
      <c r="K1382" s="5">
        <v>8414.9500000000007</v>
      </c>
      <c r="L1382" s="5">
        <v>9695.6200000000008</v>
      </c>
      <c r="M1382" s="17">
        <f t="shared" si="192"/>
        <v>4.0858018386109585E-3</v>
      </c>
      <c r="N1382" s="17">
        <f t="shared" si="193"/>
        <v>-9.3436639985167158E-4</v>
      </c>
      <c r="O1382" s="6"/>
      <c r="P1382" s="6">
        <v>12.63</v>
      </c>
      <c r="Q1382" s="6">
        <v>12.34</v>
      </c>
      <c r="R1382" s="6">
        <v>6003.15</v>
      </c>
      <c r="S1382" s="6">
        <v>7087.29</v>
      </c>
      <c r="T1382" s="19">
        <f t="shared" si="194"/>
        <v>8.1699346405228468E-3</v>
      </c>
      <c r="U1382" s="19">
        <f t="shared" si="195"/>
        <v>8.2741391893448313E-3</v>
      </c>
    </row>
    <row r="1383" spans="1:21">
      <c r="A1383" s="4">
        <v>42740</v>
      </c>
      <c r="B1383" s="5">
        <v>15.75</v>
      </c>
      <c r="C1383" s="5">
        <v>15.24</v>
      </c>
      <c r="D1383" s="5">
        <v>8506.7099999999991</v>
      </c>
      <c r="E1383" s="5">
        <v>9801.34</v>
      </c>
      <c r="F1383" s="10">
        <f t="shared" si="190"/>
        <v>7.9365079365079083E-3</v>
      </c>
      <c r="G1383" s="10">
        <f t="shared" si="191"/>
        <v>1.0903892685563132E-2</v>
      </c>
      <c r="H1383" s="6"/>
      <c r="I1383" s="5">
        <v>20.21</v>
      </c>
      <c r="J1383" s="5">
        <v>19.760000000000002</v>
      </c>
      <c r="K1383" s="5">
        <v>8506.7099999999991</v>
      </c>
      <c r="L1383" s="5">
        <v>9801.34</v>
      </c>
      <c r="M1383" s="17">
        <f t="shared" si="192"/>
        <v>5.0864699898272026E-3</v>
      </c>
      <c r="N1383" s="17">
        <f t="shared" si="193"/>
        <v>1.0904402284030112E-2</v>
      </c>
      <c r="O1383" s="6"/>
      <c r="P1383" s="6">
        <v>12.69</v>
      </c>
      <c r="Q1383" s="6">
        <v>12.4</v>
      </c>
      <c r="R1383" s="6">
        <v>6087.5</v>
      </c>
      <c r="S1383" s="6">
        <v>7186.86</v>
      </c>
      <c r="T1383" s="19">
        <f t="shared" si="194"/>
        <v>4.8622366288493257E-3</v>
      </c>
      <c r="U1383" s="19">
        <f t="shared" si="195"/>
        <v>1.4049093518114786E-2</v>
      </c>
    </row>
    <row r="1384" spans="1:21">
      <c r="A1384" s="4">
        <v>42741</v>
      </c>
      <c r="B1384" s="5">
        <v>15.72</v>
      </c>
      <c r="C1384" s="5">
        <v>15.22</v>
      </c>
      <c r="D1384" s="5">
        <v>8478.2900000000009</v>
      </c>
      <c r="E1384" s="5">
        <v>9768.6</v>
      </c>
      <c r="F1384" s="10">
        <f t="shared" si="190"/>
        <v>-1.312335958005173E-3</v>
      </c>
      <c r="G1384" s="10">
        <f t="shared" si="191"/>
        <v>-3.3403595834855526E-3</v>
      </c>
      <c r="H1384" s="6"/>
      <c r="I1384" s="5">
        <v>20.13</v>
      </c>
      <c r="J1384" s="5">
        <v>19.690000000000001</v>
      </c>
      <c r="K1384" s="5">
        <v>8478.2900000000009</v>
      </c>
      <c r="L1384" s="5">
        <v>9768.6</v>
      </c>
      <c r="M1384" s="17">
        <f t="shared" si="192"/>
        <v>-3.5425101214574539E-3</v>
      </c>
      <c r="N1384" s="17">
        <f t="shared" si="193"/>
        <v>-3.3408920722580726E-3</v>
      </c>
      <c r="O1384" s="6"/>
      <c r="P1384" s="6">
        <v>12.66</v>
      </c>
      <c r="Q1384" s="6">
        <v>12.37</v>
      </c>
      <c r="R1384" s="6">
        <v>6063.25</v>
      </c>
      <c r="S1384" s="6">
        <v>7158.23</v>
      </c>
      <c r="T1384" s="19">
        <f t="shared" si="194"/>
        <v>-2.4193548387098085E-3</v>
      </c>
      <c r="U1384" s="19">
        <f t="shared" si="195"/>
        <v>-3.9836590666856297E-3</v>
      </c>
    </row>
    <row r="1385" spans="1:21">
      <c r="A1385" s="4">
        <v>42744</v>
      </c>
      <c r="B1385" s="5">
        <v>15.68</v>
      </c>
      <c r="C1385" s="5">
        <v>15.18</v>
      </c>
      <c r="D1385" s="5">
        <v>8473.64</v>
      </c>
      <c r="E1385" s="5">
        <v>9763.24</v>
      </c>
      <c r="F1385" s="10">
        <f t="shared" si="190"/>
        <v>-2.6281208935611255E-3</v>
      </c>
      <c r="G1385" s="10">
        <f t="shared" si="191"/>
        <v>-5.4869684499314619E-4</v>
      </c>
      <c r="H1385" s="6"/>
      <c r="I1385" s="5">
        <v>20.100000000000001</v>
      </c>
      <c r="J1385" s="5">
        <v>19.66</v>
      </c>
      <c r="K1385" s="5">
        <v>8473.64</v>
      </c>
      <c r="L1385" s="5">
        <v>9763.24</v>
      </c>
      <c r="M1385" s="17">
        <f t="shared" si="192"/>
        <v>-1.5236160487557271E-3</v>
      </c>
      <c r="N1385" s="17">
        <f t="shared" si="193"/>
        <v>-5.4845965401062458E-4</v>
      </c>
      <c r="O1385" s="6"/>
      <c r="P1385" s="6">
        <v>12.67</v>
      </c>
      <c r="Q1385" s="6">
        <v>12.38</v>
      </c>
      <c r="R1385" s="6">
        <v>6117.05</v>
      </c>
      <c r="S1385" s="6">
        <v>7221.74</v>
      </c>
      <c r="T1385" s="19">
        <f t="shared" si="194"/>
        <v>8.0840743734844622E-4</v>
      </c>
      <c r="U1385" s="19">
        <f t="shared" si="195"/>
        <v>8.8723050251249269E-3</v>
      </c>
    </row>
    <row r="1386" spans="1:21">
      <c r="A1386" s="4">
        <v>42745</v>
      </c>
      <c r="B1386" s="5">
        <v>15.77</v>
      </c>
      <c r="C1386" s="5">
        <v>15.27</v>
      </c>
      <c r="D1386" s="5">
        <v>8527.52</v>
      </c>
      <c r="E1386" s="5">
        <v>9825.32</v>
      </c>
      <c r="F1386" s="10">
        <f t="shared" si="190"/>
        <v>5.9288537549406772E-3</v>
      </c>
      <c r="G1386" s="10">
        <f t="shared" si="191"/>
        <v>6.3585449092720125E-3</v>
      </c>
      <c r="H1386" s="6"/>
      <c r="I1386" s="5">
        <v>20.190000000000001</v>
      </c>
      <c r="J1386" s="5">
        <v>19.739999999999998</v>
      </c>
      <c r="K1386" s="5">
        <v>8527.52</v>
      </c>
      <c r="L1386" s="5">
        <v>9825.32</v>
      </c>
      <c r="M1386" s="17">
        <f t="shared" si="192"/>
        <v>4.0691759918616288E-3</v>
      </c>
      <c r="N1386" s="17">
        <f t="shared" si="193"/>
        <v>6.3585424917746991E-3</v>
      </c>
      <c r="O1386" s="6"/>
      <c r="P1386" s="6">
        <v>12.7</v>
      </c>
      <c r="Q1386" s="6">
        <v>12.41</v>
      </c>
      <c r="R1386" s="6">
        <v>6185.35</v>
      </c>
      <c r="S1386" s="6">
        <v>7302.4</v>
      </c>
      <c r="T1386" s="19">
        <f t="shared" si="194"/>
        <v>2.4232633279481774E-3</v>
      </c>
      <c r="U1386" s="19">
        <f t="shared" si="195"/>
        <v>1.1169053441414389E-2</v>
      </c>
    </row>
    <row r="1387" spans="1:21">
      <c r="A1387" s="4">
        <v>42746</v>
      </c>
      <c r="B1387" s="5">
        <v>15.95</v>
      </c>
      <c r="C1387" s="5">
        <v>15.44</v>
      </c>
      <c r="D1387" s="5">
        <v>8628.4599999999991</v>
      </c>
      <c r="E1387" s="5">
        <v>9941.6299999999992</v>
      </c>
      <c r="F1387" s="10">
        <f t="shared" si="190"/>
        <v>1.1132940406024971E-2</v>
      </c>
      <c r="G1387" s="10">
        <f t="shared" si="191"/>
        <v>1.1837782382660311E-2</v>
      </c>
      <c r="H1387" s="6"/>
      <c r="I1387" s="5">
        <v>20.3</v>
      </c>
      <c r="J1387" s="5">
        <v>19.850000000000001</v>
      </c>
      <c r="K1387" s="5">
        <v>8628.4599999999991</v>
      </c>
      <c r="L1387" s="5">
        <v>9941.6299999999992</v>
      </c>
      <c r="M1387" s="17">
        <f t="shared" si="192"/>
        <v>5.572441742654588E-3</v>
      </c>
      <c r="N1387" s="17">
        <f t="shared" si="193"/>
        <v>1.18369701859391E-2</v>
      </c>
      <c r="O1387" s="6"/>
      <c r="P1387" s="6">
        <v>12.79</v>
      </c>
      <c r="Q1387" s="6">
        <v>12.49</v>
      </c>
      <c r="R1387" s="6">
        <v>6248.65</v>
      </c>
      <c r="S1387" s="6">
        <v>7377.12</v>
      </c>
      <c r="T1387" s="19">
        <f t="shared" si="194"/>
        <v>6.4464141821112264E-3</v>
      </c>
      <c r="U1387" s="19">
        <f t="shared" si="195"/>
        <v>1.0232252410166565E-2</v>
      </c>
    </row>
    <row r="1388" spans="1:21">
      <c r="A1388" s="4">
        <v>42747</v>
      </c>
      <c r="B1388" s="5">
        <v>15.99</v>
      </c>
      <c r="C1388" s="5">
        <v>15.48</v>
      </c>
      <c r="D1388" s="5">
        <v>8652.89</v>
      </c>
      <c r="E1388" s="5">
        <v>9969.77</v>
      </c>
      <c r="F1388" s="10">
        <f t="shared" si="190"/>
        <v>2.5906735751295429E-3</v>
      </c>
      <c r="G1388" s="10">
        <f t="shared" si="191"/>
        <v>2.8305217554869255E-3</v>
      </c>
      <c r="H1388" s="6"/>
      <c r="I1388" s="5">
        <v>20.32</v>
      </c>
      <c r="J1388" s="5">
        <v>19.87</v>
      </c>
      <c r="K1388" s="5">
        <v>8652.89</v>
      </c>
      <c r="L1388" s="5">
        <v>9969.77</v>
      </c>
      <c r="M1388" s="17">
        <f t="shared" si="192"/>
        <v>1.007556675062915E-3</v>
      </c>
      <c r="N1388" s="17">
        <f t="shared" si="193"/>
        <v>2.83132795423513E-3</v>
      </c>
      <c r="O1388" s="6"/>
      <c r="P1388" s="6">
        <v>12.77</v>
      </c>
      <c r="Q1388" s="6">
        <v>12.48</v>
      </c>
      <c r="R1388" s="6">
        <v>6223.3</v>
      </c>
      <c r="S1388" s="6">
        <v>7347.21</v>
      </c>
      <c r="T1388" s="19">
        <f t="shared" si="194"/>
        <v>-8.0064051240991141E-4</v>
      </c>
      <c r="U1388" s="19">
        <f t="shared" si="195"/>
        <v>-4.054427744160316E-3</v>
      </c>
    </row>
    <row r="1389" spans="1:21">
      <c r="A1389" s="4">
        <v>42748</v>
      </c>
      <c r="B1389" s="5">
        <v>15.97</v>
      </c>
      <c r="C1389" s="5">
        <v>15.46</v>
      </c>
      <c r="D1389" s="5">
        <v>8650.1299999999992</v>
      </c>
      <c r="E1389" s="5">
        <v>9966.59</v>
      </c>
      <c r="F1389" s="10">
        <f t="shared" si="190"/>
        <v>-1.2919896640826156E-3</v>
      </c>
      <c r="G1389" s="10">
        <f t="shared" si="191"/>
        <v>-3.1896422886390496E-4</v>
      </c>
      <c r="H1389" s="6"/>
      <c r="I1389" s="5">
        <v>20.309999999999999</v>
      </c>
      <c r="J1389" s="5">
        <v>19.86</v>
      </c>
      <c r="K1389" s="5">
        <v>8650.1299999999992</v>
      </c>
      <c r="L1389" s="5">
        <v>9966.59</v>
      </c>
      <c r="M1389" s="17">
        <f t="shared" si="192"/>
        <v>-5.0327126321092486E-4</v>
      </c>
      <c r="N1389" s="17">
        <f t="shared" si="193"/>
        <v>-3.1896857581692473E-4</v>
      </c>
      <c r="O1389" s="6"/>
      <c r="P1389" s="6">
        <v>12.78</v>
      </c>
      <c r="Q1389" s="6">
        <v>12.48</v>
      </c>
      <c r="R1389" s="6">
        <v>6248.95</v>
      </c>
      <c r="S1389" s="6">
        <v>7377.48</v>
      </c>
      <c r="T1389" s="19">
        <f t="shared" si="194"/>
        <v>0</v>
      </c>
      <c r="U1389" s="19">
        <f t="shared" si="195"/>
        <v>4.1199312392050658E-3</v>
      </c>
    </row>
    <row r="1390" spans="1:21">
      <c r="A1390" s="4">
        <v>42751</v>
      </c>
      <c r="B1390" s="5">
        <v>15.98</v>
      </c>
      <c r="C1390" s="5">
        <v>15.47</v>
      </c>
      <c r="D1390" s="5">
        <v>8674.94</v>
      </c>
      <c r="E1390" s="5">
        <v>9995.18</v>
      </c>
      <c r="F1390" s="10">
        <f t="shared" si="190"/>
        <v>6.4683053040104355E-4</v>
      </c>
      <c r="G1390" s="10">
        <f t="shared" si="191"/>
        <v>2.8685839389399614E-3</v>
      </c>
      <c r="H1390" s="6"/>
      <c r="I1390" s="5">
        <v>20.36</v>
      </c>
      <c r="J1390" s="5">
        <v>19.91</v>
      </c>
      <c r="K1390" s="5">
        <v>8674.94</v>
      </c>
      <c r="L1390" s="5">
        <v>9995.18</v>
      </c>
      <c r="M1390" s="17">
        <f t="shared" si="192"/>
        <v>2.5176233635448853E-3</v>
      </c>
      <c r="N1390" s="17">
        <f t="shared" si="193"/>
        <v>2.8681649871160619E-3</v>
      </c>
      <c r="O1390" s="6"/>
      <c r="P1390" s="6">
        <v>12.83</v>
      </c>
      <c r="Q1390" s="6">
        <v>12.53</v>
      </c>
      <c r="R1390" s="6">
        <v>6280.05</v>
      </c>
      <c r="S1390" s="6">
        <v>7414.2</v>
      </c>
      <c r="T1390" s="19">
        <f t="shared" si="194"/>
        <v>4.0064102564101312E-3</v>
      </c>
      <c r="U1390" s="19">
        <f t="shared" si="195"/>
        <v>4.9773093251355149E-3</v>
      </c>
    </row>
    <row r="1391" spans="1:21">
      <c r="A1391" s="4">
        <v>42752</v>
      </c>
      <c r="B1391" s="5">
        <v>16</v>
      </c>
      <c r="C1391" s="5">
        <v>15.49</v>
      </c>
      <c r="D1391" s="5">
        <v>8662.32</v>
      </c>
      <c r="E1391" s="5">
        <v>9980.64</v>
      </c>
      <c r="F1391" s="10">
        <f t="shared" si="190"/>
        <v>1.2928248222365823E-3</v>
      </c>
      <c r="G1391" s="10">
        <f t="shared" si="191"/>
        <v>-1.4547011659621356E-3</v>
      </c>
      <c r="H1391" s="6"/>
      <c r="I1391" s="5">
        <v>20.36</v>
      </c>
      <c r="J1391" s="5">
        <v>19.91</v>
      </c>
      <c r="K1391" s="5">
        <v>8662.32</v>
      </c>
      <c r="L1391" s="5">
        <v>9980.64</v>
      </c>
      <c r="M1391" s="17">
        <f t="shared" si="192"/>
        <v>0</v>
      </c>
      <c r="N1391" s="17">
        <f t="shared" si="193"/>
        <v>-1.4547651050037524E-3</v>
      </c>
      <c r="O1391" s="6"/>
      <c r="P1391" s="6">
        <v>12.83</v>
      </c>
      <c r="Q1391" s="6">
        <v>12.53</v>
      </c>
      <c r="R1391" s="6">
        <v>6303.05</v>
      </c>
      <c r="S1391" s="6">
        <v>7441.32</v>
      </c>
      <c r="T1391" s="19">
        <f t="shared" si="194"/>
        <v>0</v>
      </c>
      <c r="U1391" s="19">
        <f t="shared" si="195"/>
        <v>3.6578457554421462E-3</v>
      </c>
    </row>
    <row r="1392" spans="1:21">
      <c r="A1392" s="4">
        <v>42753</v>
      </c>
      <c r="B1392" s="5">
        <v>16.05</v>
      </c>
      <c r="C1392" s="5">
        <v>15.53</v>
      </c>
      <c r="D1392" s="5">
        <v>8688.98</v>
      </c>
      <c r="E1392" s="5">
        <v>10011.36</v>
      </c>
      <c r="F1392" s="10">
        <f t="shared" si="190"/>
        <v>2.5823111684957212E-3</v>
      </c>
      <c r="G1392" s="10">
        <f t="shared" si="191"/>
        <v>3.0779589284857245E-3</v>
      </c>
      <c r="H1392" s="6"/>
      <c r="I1392" s="5">
        <v>20.39</v>
      </c>
      <c r="J1392" s="5">
        <v>19.940000000000001</v>
      </c>
      <c r="K1392" s="5">
        <v>8688.98</v>
      </c>
      <c r="L1392" s="5">
        <v>10011.36</v>
      </c>
      <c r="M1392" s="17">
        <f t="shared" si="192"/>
        <v>1.5067805123054612E-3</v>
      </c>
      <c r="N1392" s="17">
        <f t="shared" si="193"/>
        <v>3.0776974297879178E-3</v>
      </c>
      <c r="O1392" s="6"/>
      <c r="P1392" s="6">
        <v>12.87</v>
      </c>
      <c r="Q1392" s="6">
        <v>12.58</v>
      </c>
      <c r="R1392" s="6">
        <v>6307.75</v>
      </c>
      <c r="S1392" s="6">
        <v>7446.9</v>
      </c>
      <c r="T1392" s="19">
        <f t="shared" si="194"/>
        <v>3.9904229848364281E-3</v>
      </c>
      <c r="U1392" s="19">
        <f t="shared" si="195"/>
        <v>7.4986695908796364E-4</v>
      </c>
    </row>
    <row r="1393" spans="1:21">
      <c r="A1393" s="4">
        <v>42754</v>
      </c>
      <c r="B1393" s="5">
        <v>16.07</v>
      </c>
      <c r="C1393" s="5">
        <v>15.56</v>
      </c>
      <c r="D1393" s="5">
        <v>8706.7000000000007</v>
      </c>
      <c r="E1393" s="5">
        <v>10031.77</v>
      </c>
      <c r="F1393" s="10">
        <f t="shared" si="190"/>
        <v>1.9317450096587585E-3</v>
      </c>
      <c r="G1393" s="10">
        <f t="shared" si="191"/>
        <v>2.0386840549135865E-3</v>
      </c>
      <c r="H1393" s="6"/>
      <c r="I1393" s="5">
        <v>20.45</v>
      </c>
      <c r="J1393" s="5">
        <v>19.989999999999998</v>
      </c>
      <c r="K1393" s="5">
        <v>8706.7000000000007</v>
      </c>
      <c r="L1393" s="5">
        <v>10031.77</v>
      </c>
      <c r="M1393" s="17">
        <f t="shared" si="192"/>
        <v>2.5075225677029245E-3</v>
      </c>
      <c r="N1393" s="17">
        <f t="shared" si="193"/>
        <v>2.0393648046146406E-3</v>
      </c>
      <c r="O1393" s="6"/>
      <c r="P1393" s="6">
        <v>12.9</v>
      </c>
      <c r="Q1393" s="6">
        <v>12.6</v>
      </c>
      <c r="R1393" s="6">
        <v>6310.55</v>
      </c>
      <c r="S1393" s="6">
        <v>7450.17</v>
      </c>
      <c r="T1393" s="19">
        <f t="shared" si="194"/>
        <v>1.5898251192367763E-3</v>
      </c>
      <c r="U1393" s="19">
        <f t="shared" si="195"/>
        <v>4.3910889094789241E-4</v>
      </c>
    </row>
    <row r="1394" spans="1:21">
      <c r="A1394" s="4">
        <v>42755</v>
      </c>
      <c r="B1394" s="5">
        <v>15.89</v>
      </c>
      <c r="C1394" s="5">
        <v>15.38</v>
      </c>
      <c r="D1394" s="5">
        <v>8612.9699999999993</v>
      </c>
      <c r="E1394" s="5">
        <v>9923.77</v>
      </c>
      <c r="F1394" s="10">
        <f t="shared" si="190"/>
        <v>-1.1568123393316143E-2</v>
      </c>
      <c r="G1394" s="10">
        <f t="shared" si="191"/>
        <v>-1.076579706273173E-2</v>
      </c>
      <c r="H1394" s="6"/>
      <c r="I1394" s="5">
        <v>20.23</v>
      </c>
      <c r="J1394" s="5">
        <v>19.78</v>
      </c>
      <c r="K1394" s="5">
        <v>8612.9699999999993</v>
      </c>
      <c r="L1394" s="5">
        <v>9923.77</v>
      </c>
      <c r="M1394" s="17">
        <f t="shared" si="192"/>
        <v>-1.0505252626313077E-2</v>
      </c>
      <c r="N1394" s="17">
        <f t="shared" si="193"/>
        <v>-1.0765272721008134E-2</v>
      </c>
      <c r="O1394" s="6"/>
      <c r="P1394" s="6">
        <v>12.78</v>
      </c>
      <c r="Q1394" s="6">
        <v>12.48</v>
      </c>
      <c r="R1394" s="6">
        <v>6195.35</v>
      </c>
      <c r="S1394" s="6">
        <v>7314.17</v>
      </c>
      <c r="T1394" s="19">
        <f t="shared" si="194"/>
        <v>-9.52380952380949E-3</v>
      </c>
      <c r="U1394" s="19">
        <f t="shared" si="195"/>
        <v>-1.8254617008739427E-2</v>
      </c>
    </row>
    <row r="1395" spans="1:21">
      <c r="A1395" s="4">
        <v>42758</v>
      </c>
      <c r="B1395" s="5">
        <v>15.94</v>
      </c>
      <c r="C1395" s="5">
        <v>15.43</v>
      </c>
      <c r="D1395" s="5">
        <v>8662.84</v>
      </c>
      <c r="E1395" s="5">
        <v>9982.18</v>
      </c>
      <c r="F1395" s="10">
        <f t="shared" si="190"/>
        <v>3.2509752925877766E-3</v>
      </c>
      <c r="G1395" s="10">
        <f t="shared" si="191"/>
        <v>5.8858679715469986E-3</v>
      </c>
      <c r="H1395" s="6"/>
      <c r="I1395" s="5">
        <v>20.39</v>
      </c>
      <c r="J1395" s="5">
        <v>19.93</v>
      </c>
      <c r="K1395" s="5">
        <v>8662.84</v>
      </c>
      <c r="L1395" s="5">
        <v>9982.18</v>
      </c>
      <c r="M1395" s="17">
        <f t="shared" si="192"/>
        <v>7.5834175935287629E-3</v>
      </c>
      <c r="N1395" s="17">
        <f t="shared" si="193"/>
        <v>5.7901049231567914E-3</v>
      </c>
      <c r="O1395" s="6"/>
      <c r="P1395" s="6">
        <v>12.86</v>
      </c>
      <c r="Q1395" s="6">
        <v>12.56</v>
      </c>
      <c r="R1395" s="6">
        <v>6249.6</v>
      </c>
      <c r="S1395" s="6">
        <v>7378.21</v>
      </c>
      <c r="T1395" s="19">
        <f t="shared" si="194"/>
        <v>6.4102564102563875E-3</v>
      </c>
      <c r="U1395" s="19">
        <f t="shared" si="195"/>
        <v>8.7556072664429774E-3</v>
      </c>
    </row>
    <row r="1396" spans="1:21">
      <c r="A1396" s="4">
        <v>42759</v>
      </c>
      <c r="B1396" s="5">
        <v>16.12</v>
      </c>
      <c r="C1396" s="5">
        <v>15.6</v>
      </c>
      <c r="D1396" s="5">
        <v>8749.7800000000007</v>
      </c>
      <c r="E1396" s="5">
        <v>10082.370000000001</v>
      </c>
      <c r="F1396" s="10">
        <f t="shared" si="190"/>
        <v>1.1017498379779722E-2</v>
      </c>
      <c r="G1396" s="10">
        <f t="shared" si="191"/>
        <v>1.0036885730371647E-2</v>
      </c>
      <c r="H1396" s="6"/>
      <c r="I1396" s="5">
        <v>20.52</v>
      </c>
      <c r="J1396" s="5">
        <v>20.059999999999999</v>
      </c>
      <c r="K1396" s="5">
        <v>8749.7800000000007</v>
      </c>
      <c r="L1396" s="5">
        <v>10082.370000000001</v>
      </c>
      <c r="M1396" s="17">
        <f t="shared" si="192"/>
        <v>6.5228299046662386E-3</v>
      </c>
      <c r="N1396" s="17">
        <f t="shared" si="193"/>
        <v>1.0035969728172445E-2</v>
      </c>
      <c r="O1396" s="6"/>
      <c r="P1396" s="6">
        <v>12.92</v>
      </c>
      <c r="Q1396" s="6">
        <v>12.62</v>
      </c>
      <c r="R1396" s="6">
        <v>6272.4</v>
      </c>
      <c r="S1396" s="6">
        <v>7405.18</v>
      </c>
      <c r="T1396" s="19">
        <f t="shared" si="194"/>
        <v>4.7770700636942109E-3</v>
      </c>
      <c r="U1396" s="19">
        <f t="shared" si="195"/>
        <v>3.6553581424221271E-3</v>
      </c>
    </row>
    <row r="1397" spans="1:21">
      <c r="A1397" s="4">
        <v>42760</v>
      </c>
      <c r="B1397" s="5">
        <v>16.309999999999999</v>
      </c>
      <c r="C1397" s="5">
        <v>15.79</v>
      </c>
      <c r="D1397" s="5">
        <v>8872.42</v>
      </c>
      <c r="E1397" s="5">
        <v>10223.68</v>
      </c>
      <c r="F1397" s="10">
        <f t="shared" si="190"/>
        <v>1.2179487179487136E-2</v>
      </c>
      <c r="G1397" s="10">
        <f t="shared" si="191"/>
        <v>1.4015553882668508E-2</v>
      </c>
      <c r="H1397" s="6"/>
      <c r="I1397" s="5">
        <v>20.71</v>
      </c>
      <c r="J1397" s="5">
        <v>20.239999999999998</v>
      </c>
      <c r="K1397" s="5">
        <v>8872.42</v>
      </c>
      <c r="L1397" s="5">
        <v>10223.68</v>
      </c>
      <c r="M1397" s="17">
        <f t="shared" si="192"/>
        <v>8.9730807577268479E-3</v>
      </c>
      <c r="N1397" s="17">
        <f t="shared" si="193"/>
        <v>1.4016352411146293E-2</v>
      </c>
      <c r="O1397" s="6"/>
      <c r="P1397" s="6">
        <v>12.98</v>
      </c>
      <c r="Q1397" s="6">
        <v>12.68</v>
      </c>
      <c r="R1397" s="6">
        <v>6346.35</v>
      </c>
      <c r="S1397" s="6">
        <v>7492.47</v>
      </c>
      <c r="T1397" s="19">
        <f t="shared" si="194"/>
        <v>4.7543581616482644E-3</v>
      </c>
      <c r="U1397" s="19">
        <f t="shared" si="195"/>
        <v>1.1787694559754147E-2</v>
      </c>
    </row>
    <row r="1398" spans="1:21">
      <c r="A1398" s="4">
        <v>42762</v>
      </c>
      <c r="B1398" s="5">
        <v>16.38</v>
      </c>
      <c r="C1398" s="5">
        <v>15.85</v>
      </c>
      <c r="D1398" s="5">
        <v>8919.83</v>
      </c>
      <c r="E1398" s="5">
        <v>10278.31</v>
      </c>
      <c r="F1398" s="10">
        <f t="shared" si="190"/>
        <v>3.7998733375554927E-3</v>
      </c>
      <c r="G1398" s="10">
        <f t="shared" si="191"/>
        <v>5.3434771041347418E-3</v>
      </c>
      <c r="H1398" s="6"/>
      <c r="I1398" s="5">
        <v>20.79</v>
      </c>
      <c r="J1398" s="5">
        <v>20.329999999999998</v>
      </c>
      <c r="K1398" s="5">
        <v>8919.83</v>
      </c>
      <c r="L1398" s="5">
        <v>10278.31</v>
      </c>
      <c r="M1398" s="17">
        <f t="shared" si="192"/>
        <v>4.4466403162055634E-3</v>
      </c>
      <c r="N1398" s="17">
        <f t="shared" si="193"/>
        <v>5.3435252163445135E-3</v>
      </c>
      <c r="O1398" s="6"/>
      <c r="P1398" s="6">
        <v>13.05</v>
      </c>
      <c r="Q1398" s="6">
        <v>12.75</v>
      </c>
      <c r="R1398" s="6">
        <v>6395.5</v>
      </c>
      <c r="S1398" s="6">
        <v>7550.51</v>
      </c>
      <c r="T1398" s="19">
        <f t="shared" si="194"/>
        <v>5.5205047318611644E-3</v>
      </c>
      <c r="U1398" s="19">
        <f t="shared" si="195"/>
        <v>7.7464440965395731E-3</v>
      </c>
    </row>
    <row r="1399" spans="1:21">
      <c r="A1399" s="4">
        <v>42765</v>
      </c>
      <c r="B1399" s="5">
        <v>16.36</v>
      </c>
      <c r="C1399" s="5">
        <v>15.83</v>
      </c>
      <c r="D1399" s="5">
        <v>8916.69</v>
      </c>
      <c r="E1399" s="5">
        <v>10274.69</v>
      </c>
      <c r="F1399" s="10">
        <f t="shared" si="190"/>
        <v>-1.2618296529968154E-3</v>
      </c>
      <c r="G1399" s="10">
        <f t="shared" si="191"/>
        <v>-3.5219797807217734E-4</v>
      </c>
      <c r="H1399" s="6"/>
      <c r="I1399" s="5">
        <v>20.74</v>
      </c>
      <c r="J1399" s="5">
        <v>20.28</v>
      </c>
      <c r="K1399" s="5">
        <v>8916.69</v>
      </c>
      <c r="L1399" s="5">
        <v>10274.69</v>
      </c>
      <c r="M1399" s="17">
        <f t="shared" si="192"/>
        <v>-2.4594195769797045E-3</v>
      </c>
      <c r="N1399" s="17">
        <f t="shared" si="193"/>
        <v>-3.5202464620953666E-4</v>
      </c>
      <c r="O1399" s="6"/>
      <c r="P1399" s="6">
        <v>13.04</v>
      </c>
      <c r="Q1399" s="6">
        <v>12.73</v>
      </c>
      <c r="R1399" s="6">
        <v>6391.95</v>
      </c>
      <c r="S1399" s="6">
        <v>7546.31</v>
      </c>
      <c r="T1399" s="19">
        <f t="shared" si="194"/>
        <v>-1.5686274509804088E-3</v>
      </c>
      <c r="U1399" s="19">
        <f t="shared" si="195"/>
        <v>-5.5625381596735579E-4</v>
      </c>
    </row>
    <row r="1400" spans="1:21">
      <c r="A1400" s="4">
        <v>42766</v>
      </c>
      <c r="B1400" s="5">
        <v>16.2</v>
      </c>
      <c r="C1400" s="5">
        <v>15.67</v>
      </c>
      <c r="D1400" s="5">
        <v>8831.7099999999991</v>
      </c>
      <c r="E1400" s="5">
        <v>10176.91</v>
      </c>
      <c r="F1400" s="10">
        <f t="shared" si="190"/>
        <v>-1.0107391029690493E-2</v>
      </c>
      <c r="G1400" s="10">
        <f t="shared" si="191"/>
        <v>-9.5165888216579564E-3</v>
      </c>
      <c r="H1400" s="6"/>
      <c r="I1400" s="5">
        <v>20.57</v>
      </c>
      <c r="J1400" s="5">
        <v>20.100000000000001</v>
      </c>
      <c r="K1400" s="5">
        <v>8831.7099999999991</v>
      </c>
      <c r="L1400" s="5">
        <v>10176.91</v>
      </c>
      <c r="M1400" s="17">
        <f t="shared" si="192"/>
        <v>-8.8757396449703485E-3</v>
      </c>
      <c r="N1400" s="17">
        <f t="shared" si="193"/>
        <v>-9.5304423502444724E-3</v>
      </c>
      <c r="O1400" s="6"/>
      <c r="P1400" s="6">
        <v>12.95</v>
      </c>
      <c r="Q1400" s="6">
        <v>12.65</v>
      </c>
      <c r="R1400" s="6">
        <v>6302.2</v>
      </c>
      <c r="S1400" s="6">
        <v>7440.31</v>
      </c>
      <c r="T1400" s="19">
        <f t="shared" si="194"/>
        <v>-6.2843676355066602E-3</v>
      </c>
      <c r="U1400" s="19">
        <f t="shared" si="195"/>
        <v>-1.404660025893445E-2</v>
      </c>
    </row>
    <row r="1401" spans="1:21">
      <c r="A1401" s="4">
        <v>42767</v>
      </c>
      <c r="B1401" s="5">
        <v>16.48</v>
      </c>
      <c r="C1401" s="5">
        <v>15.95</v>
      </c>
      <c r="D1401" s="5">
        <v>8999.5499999999993</v>
      </c>
      <c r="E1401" s="5">
        <v>10371.24</v>
      </c>
      <c r="F1401" s="10">
        <f t="shared" si="190"/>
        <v>1.7868538608806661E-2</v>
      </c>
      <c r="G1401" s="10">
        <f t="shared" si="191"/>
        <v>1.9095187045969686E-2</v>
      </c>
      <c r="H1401" s="6"/>
      <c r="I1401" s="5">
        <v>20.88</v>
      </c>
      <c r="J1401" s="5">
        <v>20.41</v>
      </c>
      <c r="K1401" s="5">
        <v>8999.5499999999993</v>
      </c>
      <c r="L1401" s="5">
        <v>10371.24</v>
      </c>
      <c r="M1401" s="17">
        <f t="shared" si="192"/>
        <v>1.5422885572139222E-2</v>
      </c>
      <c r="N1401" s="17">
        <f t="shared" si="193"/>
        <v>1.9004247195616664E-2</v>
      </c>
      <c r="O1401" s="6"/>
      <c r="P1401" s="6">
        <v>13.12</v>
      </c>
      <c r="Q1401" s="6">
        <v>12.81</v>
      </c>
      <c r="R1401" s="6">
        <v>6407.7</v>
      </c>
      <c r="S1401" s="6">
        <v>7564.88</v>
      </c>
      <c r="T1401" s="19">
        <f t="shared" si="194"/>
        <v>1.2648221343873445E-2</v>
      </c>
      <c r="U1401" s="19">
        <f t="shared" si="195"/>
        <v>1.6742581962310599E-2</v>
      </c>
    </row>
    <row r="1402" spans="1:21">
      <c r="A1402" s="4">
        <v>42768</v>
      </c>
      <c r="B1402" s="5">
        <v>16.510000000000002</v>
      </c>
      <c r="C1402" s="5">
        <v>15.98</v>
      </c>
      <c r="D1402" s="5">
        <v>9027.7099999999991</v>
      </c>
      <c r="E1402" s="5">
        <v>10405.129999999999</v>
      </c>
      <c r="F1402" s="10">
        <f t="shared" si="190"/>
        <v>1.8808777429468737E-3</v>
      </c>
      <c r="G1402" s="10">
        <f t="shared" si="191"/>
        <v>3.2676902665447205E-3</v>
      </c>
      <c r="H1402" s="6"/>
      <c r="I1402" s="5">
        <v>20.95</v>
      </c>
      <c r="J1402" s="5">
        <v>20.48</v>
      </c>
      <c r="K1402" s="5">
        <v>9027.7099999999991</v>
      </c>
      <c r="L1402" s="5">
        <v>10405.129999999999</v>
      </c>
      <c r="M1402" s="17">
        <f t="shared" si="192"/>
        <v>3.4296913277804819E-3</v>
      </c>
      <c r="N1402" s="17">
        <f t="shared" si="193"/>
        <v>3.1290453411558783E-3</v>
      </c>
      <c r="O1402" s="6"/>
      <c r="P1402" s="6">
        <v>13.22</v>
      </c>
      <c r="Q1402" s="6">
        <v>12.91</v>
      </c>
      <c r="R1402" s="6">
        <v>6498.8</v>
      </c>
      <c r="S1402" s="6">
        <v>7674.76</v>
      </c>
      <c r="T1402" s="19">
        <f t="shared" si="194"/>
        <v>7.8064012490242085E-3</v>
      </c>
      <c r="U1402" s="19">
        <f t="shared" si="195"/>
        <v>1.4525015598396918E-2</v>
      </c>
    </row>
    <row r="1403" spans="1:21">
      <c r="A1403" s="4">
        <v>42769</v>
      </c>
      <c r="B1403" s="5">
        <v>16.55</v>
      </c>
      <c r="C1403" s="5">
        <v>16.02</v>
      </c>
      <c r="D1403" s="5">
        <v>9037.9</v>
      </c>
      <c r="E1403" s="5">
        <v>10416.870000000001</v>
      </c>
      <c r="F1403" s="10">
        <f t="shared" si="190"/>
        <v>2.5031289111387967E-3</v>
      </c>
      <c r="G1403" s="10">
        <f t="shared" si="191"/>
        <v>1.1282896033015799E-3</v>
      </c>
      <c r="H1403" s="6"/>
      <c r="I1403" s="5">
        <v>20.97</v>
      </c>
      <c r="J1403" s="5">
        <v>20.49</v>
      </c>
      <c r="K1403" s="5">
        <v>9037.9</v>
      </c>
      <c r="L1403" s="5">
        <v>10416.870000000001</v>
      </c>
      <c r="M1403" s="17">
        <f t="shared" si="192"/>
        <v>4.8828125E-4</v>
      </c>
      <c r="N1403" s="17">
        <f t="shared" si="193"/>
        <v>1.1287469358232105E-3</v>
      </c>
      <c r="O1403" s="6"/>
      <c r="P1403" s="6">
        <v>13.27</v>
      </c>
      <c r="Q1403" s="6">
        <v>12.96</v>
      </c>
      <c r="R1403" s="6">
        <v>6576.75</v>
      </c>
      <c r="S1403" s="6">
        <v>7766.84</v>
      </c>
      <c r="T1403" s="19">
        <f t="shared" si="194"/>
        <v>3.8729666924866013E-3</v>
      </c>
      <c r="U1403" s="19">
        <f t="shared" si="195"/>
        <v>1.1997769311353101E-2</v>
      </c>
    </row>
    <row r="1404" spans="1:21">
      <c r="A1404" s="4">
        <v>42772</v>
      </c>
      <c r="B1404" s="5">
        <v>16.670000000000002</v>
      </c>
      <c r="C1404" s="5">
        <v>16.13</v>
      </c>
      <c r="D1404" s="5">
        <v>9099.99</v>
      </c>
      <c r="E1404" s="5">
        <v>10488.47</v>
      </c>
      <c r="F1404" s="10">
        <f t="shared" si="190"/>
        <v>6.8664169787764351E-3</v>
      </c>
      <c r="G1404" s="10">
        <f t="shared" si="191"/>
        <v>6.8734658299469675E-3</v>
      </c>
      <c r="H1404" s="6"/>
      <c r="I1404" s="5">
        <v>21.03</v>
      </c>
      <c r="J1404" s="5">
        <v>20.55</v>
      </c>
      <c r="K1404" s="5">
        <v>9099.99</v>
      </c>
      <c r="L1404" s="5">
        <v>10488.47</v>
      </c>
      <c r="M1404" s="17">
        <f t="shared" si="192"/>
        <v>2.9282576866764831E-3</v>
      </c>
      <c r="N1404" s="17">
        <f t="shared" si="193"/>
        <v>6.8699587293508113E-3</v>
      </c>
      <c r="O1404" s="6"/>
      <c r="P1404" s="6">
        <v>13.3</v>
      </c>
      <c r="Q1404" s="6">
        <v>12.98</v>
      </c>
      <c r="R1404" s="6">
        <v>6632.15</v>
      </c>
      <c r="S1404" s="6">
        <v>7832.27</v>
      </c>
      <c r="T1404" s="19">
        <f t="shared" si="194"/>
        <v>1.5432098765431057E-3</v>
      </c>
      <c r="U1404" s="19">
        <f t="shared" si="195"/>
        <v>8.4242755097312383E-3</v>
      </c>
    </row>
    <row r="1405" spans="1:21">
      <c r="A1405" s="4">
        <v>42773</v>
      </c>
      <c r="B1405" s="5">
        <v>16.600000000000001</v>
      </c>
      <c r="C1405" s="5">
        <v>16.059999999999999</v>
      </c>
      <c r="D1405" s="5">
        <v>9068.8700000000008</v>
      </c>
      <c r="E1405" s="5">
        <v>10454.26</v>
      </c>
      <c r="F1405" s="10">
        <f t="shared" si="190"/>
        <v>-4.3397396156230617E-3</v>
      </c>
      <c r="G1405" s="10">
        <f t="shared" si="191"/>
        <v>-3.2616768699342824E-3</v>
      </c>
      <c r="H1405" s="6"/>
      <c r="I1405" s="5">
        <v>20.94</v>
      </c>
      <c r="J1405" s="5">
        <v>20.46</v>
      </c>
      <c r="K1405" s="5">
        <v>9068.8700000000008</v>
      </c>
      <c r="L1405" s="5">
        <v>10454.26</v>
      </c>
      <c r="M1405" s="17">
        <f t="shared" si="192"/>
        <v>-4.3795620437956373E-3</v>
      </c>
      <c r="N1405" s="17">
        <f t="shared" si="193"/>
        <v>-3.4197839777845296E-3</v>
      </c>
      <c r="O1405" s="6"/>
      <c r="P1405" s="6">
        <v>13.27</v>
      </c>
      <c r="Q1405" s="6">
        <v>12.96</v>
      </c>
      <c r="R1405" s="6">
        <v>6622.6</v>
      </c>
      <c r="S1405" s="6">
        <v>7821.14</v>
      </c>
      <c r="T1405" s="19">
        <f t="shared" si="194"/>
        <v>-1.5408320493065508E-3</v>
      </c>
      <c r="U1405" s="19">
        <f t="shared" si="195"/>
        <v>-1.4210439629890326E-3</v>
      </c>
    </row>
    <row r="1406" spans="1:21">
      <c r="A1406" s="4">
        <v>42774</v>
      </c>
      <c r="B1406" s="5">
        <v>16.579999999999998</v>
      </c>
      <c r="C1406" s="5">
        <v>16.04</v>
      </c>
      <c r="D1406" s="5">
        <v>9079.7800000000007</v>
      </c>
      <c r="E1406" s="5">
        <v>10466.84</v>
      </c>
      <c r="F1406" s="10">
        <f t="shared" si="190"/>
        <v>-1.2453300124533051E-3</v>
      </c>
      <c r="G1406" s="10">
        <f t="shared" si="191"/>
        <v>1.2033372041635459E-3</v>
      </c>
      <c r="H1406" s="6"/>
      <c r="I1406" s="5">
        <v>20.97</v>
      </c>
      <c r="J1406" s="5">
        <v>20.5</v>
      </c>
      <c r="K1406" s="5">
        <v>9079.7800000000007</v>
      </c>
      <c r="L1406" s="5">
        <v>10466.84</v>
      </c>
      <c r="M1406" s="17">
        <f t="shared" si="192"/>
        <v>1.9550342130987275E-3</v>
      </c>
      <c r="N1406" s="17">
        <f t="shared" si="193"/>
        <v>1.2030164728351611E-3</v>
      </c>
      <c r="O1406" s="6"/>
      <c r="P1406" s="6">
        <v>13.35</v>
      </c>
      <c r="Q1406" s="6">
        <v>13.04</v>
      </c>
      <c r="R1406" s="6">
        <v>6648.65</v>
      </c>
      <c r="S1406" s="6">
        <v>7852.15</v>
      </c>
      <c r="T1406" s="19">
        <f t="shared" si="194"/>
        <v>6.1728395061726449E-3</v>
      </c>
      <c r="U1406" s="19">
        <f t="shared" si="195"/>
        <v>3.9648951431632273E-3</v>
      </c>
    </row>
    <row r="1407" spans="1:21">
      <c r="A1407" s="4">
        <v>42775</v>
      </c>
      <c r="B1407" s="5">
        <v>16.579999999999998</v>
      </c>
      <c r="C1407" s="5">
        <v>16.04</v>
      </c>
      <c r="D1407" s="5">
        <v>9091.7099999999991</v>
      </c>
      <c r="E1407" s="5">
        <v>10485.57</v>
      </c>
      <c r="F1407" s="10">
        <f t="shared" si="190"/>
        <v>0</v>
      </c>
      <c r="G1407" s="10">
        <f t="shared" si="191"/>
        <v>1.7894608114770172E-3</v>
      </c>
      <c r="H1407" s="6"/>
      <c r="I1407" s="5">
        <v>21</v>
      </c>
      <c r="J1407" s="5">
        <v>20.52</v>
      </c>
      <c r="K1407" s="5">
        <v>9091.7099999999991</v>
      </c>
      <c r="L1407" s="5">
        <v>10485.57</v>
      </c>
      <c r="M1407" s="17">
        <f t="shared" si="192"/>
        <v>9.7560975609756184E-4</v>
      </c>
      <c r="N1407" s="17">
        <f t="shared" si="193"/>
        <v>1.3139084867692663E-3</v>
      </c>
      <c r="O1407" s="6"/>
      <c r="P1407" s="6">
        <v>13.36</v>
      </c>
      <c r="Q1407" s="6">
        <v>13.04</v>
      </c>
      <c r="R1407" s="6">
        <v>6653.15</v>
      </c>
      <c r="S1407" s="6">
        <v>7858.18</v>
      </c>
      <c r="T1407" s="19">
        <f t="shared" si="194"/>
        <v>0</v>
      </c>
      <c r="U1407" s="19">
        <f t="shared" si="195"/>
        <v>7.679425380311411E-4</v>
      </c>
    </row>
    <row r="1408" spans="1:21">
      <c r="A1408" s="4">
        <v>42776</v>
      </c>
      <c r="B1408" s="5">
        <v>16.59</v>
      </c>
      <c r="C1408" s="5">
        <v>16.05</v>
      </c>
      <c r="D1408" s="5">
        <v>9094.26</v>
      </c>
      <c r="E1408" s="5">
        <v>10488.51</v>
      </c>
      <c r="F1408" s="10">
        <f t="shared" si="190"/>
        <v>6.2344139650871711E-4</v>
      </c>
      <c r="G1408" s="10">
        <f t="shared" si="191"/>
        <v>2.8038532955299011E-4</v>
      </c>
      <c r="H1408" s="6"/>
      <c r="I1408" s="5">
        <v>21.04</v>
      </c>
      <c r="J1408" s="5">
        <v>20.56</v>
      </c>
      <c r="K1408" s="5">
        <v>9094.26</v>
      </c>
      <c r="L1408" s="5">
        <v>10488.51</v>
      </c>
      <c r="M1408" s="17">
        <f t="shared" si="192"/>
        <v>1.9493177387914784E-3</v>
      </c>
      <c r="N1408" s="17">
        <f t="shared" si="193"/>
        <v>2.8047529012709127E-4</v>
      </c>
      <c r="O1408" s="6"/>
      <c r="P1408" s="6">
        <v>13.36</v>
      </c>
      <c r="Q1408" s="6">
        <v>13.04</v>
      </c>
      <c r="R1408" s="6">
        <v>6641.15</v>
      </c>
      <c r="S1408" s="6">
        <v>7843.98</v>
      </c>
      <c r="T1408" s="19">
        <f t="shared" si="194"/>
        <v>0</v>
      </c>
      <c r="U1408" s="19">
        <f t="shared" si="195"/>
        <v>-1.8070341987586058E-3</v>
      </c>
    </row>
    <row r="1409" spans="1:21">
      <c r="A1409" s="4">
        <v>42779</v>
      </c>
      <c r="B1409" s="5">
        <v>16.600000000000001</v>
      </c>
      <c r="C1409" s="5">
        <v>16.059999999999999</v>
      </c>
      <c r="D1409" s="5">
        <v>9102.8799999999992</v>
      </c>
      <c r="E1409" s="5">
        <v>10498.46</v>
      </c>
      <c r="F1409" s="10">
        <f t="shared" si="190"/>
        <v>6.2305295950149109E-4</v>
      </c>
      <c r="G1409" s="10">
        <f t="shared" si="191"/>
        <v>9.4865714958558556E-4</v>
      </c>
      <c r="H1409" s="6"/>
      <c r="I1409" s="5">
        <v>21.01</v>
      </c>
      <c r="J1409" s="5">
        <v>20.53</v>
      </c>
      <c r="K1409" s="5">
        <v>9102.8799999999992</v>
      </c>
      <c r="L1409" s="5">
        <v>10498.46</v>
      </c>
      <c r="M1409" s="17">
        <f t="shared" si="192"/>
        <v>-1.4591439688714791E-3</v>
      </c>
      <c r="N1409" s="17">
        <f t="shared" si="193"/>
        <v>9.478506222604377E-4</v>
      </c>
      <c r="O1409" s="6"/>
      <c r="P1409" s="6">
        <v>13.29</v>
      </c>
      <c r="Q1409" s="6">
        <v>12.98</v>
      </c>
      <c r="R1409" s="6">
        <v>6564</v>
      </c>
      <c r="S1409" s="6">
        <v>7753</v>
      </c>
      <c r="T1409" s="19">
        <f t="shared" si="194"/>
        <v>-4.6012269938648931E-3</v>
      </c>
      <c r="U1409" s="19">
        <f t="shared" si="195"/>
        <v>-1.1598703719285286E-2</v>
      </c>
    </row>
    <row r="1410" spans="1:21">
      <c r="A1410" s="4">
        <v>42780</v>
      </c>
      <c r="B1410" s="5">
        <v>16.53</v>
      </c>
      <c r="C1410" s="5">
        <v>16</v>
      </c>
      <c r="D1410" s="5">
        <v>9085.3700000000008</v>
      </c>
      <c r="E1410" s="5">
        <v>10478.450000000001</v>
      </c>
      <c r="F1410" s="10">
        <f t="shared" si="190"/>
        <v>-3.7359900373598043E-3</v>
      </c>
      <c r="G1410" s="10">
        <f t="shared" si="191"/>
        <v>-1.9059938314760494E-3</v>
      </c>
      <c r="H1410" s="6"/>
      <c r="I1410" s="5">
        <v>20.93</v>
      </c>
      <c r="J1410" s="5">
        <v>20.45</v>
      </c>
      <c r="K1410" s="5">
        <v>9085.3700000000008</v>
      </c>
      <c r="L1410" s="5">
        <v>10478.450000000001</v>
      </c>
      <c r="M1410" s="17">
        <f t="shared" si="192"/>
        <v>-3.8967364831954399E-3</v>
      </c>
      <c r="N1410" s="17">
        <f t="shared" si="193"/>
        <v>-1.9235670469124333E-3</v>
      </c>
      <c r="O1410" s="6"/>
      <c r="P1410" s="6">
        <v>13.22</v>
      </c>
      <c r="Q1410" s="6">
        <v>12.9</v>
      </c>
      <c r="R1410" s="6">
        <v>6533.15</v>
      </c>
      <c r="S1410" s="6">
        <v>7716.51</v>
      </c>
      <c r="T1410" s="19">
        <f t="shared" si="194"/>
        <v>-6.1633281972265364E-3</v>
      </c>
      <c r="U1410" s="19">
        <f t="shared" si="195"/>
        <v>-4.7065652005674474E-3</v>
      </c>
    </row>
    <row r="1411" spans="1:21">
      <c r="A1411" s="4">
        <v>42781</v>
      </c>
      <c r="B1411" s="5">
        <v>16.34</v>
      </c>
      <c r="C1411" s="5">
        <v>15.81</v>
      </c>
      <c r="D1411" s="5">
        <v>8998.0499999999993</v>
      </c>
      <c r="E1411" s="5">
        <v>10379.51</v>
      </c>
      <c r="F1411" s="10">
        <f t="shared" si="190"/>
        <v>-1.1874999999999969E-2</v>
      </c>
      <c r="G1411" s="10">
        <f t="shared" si="191"/>
        <v>-9.4422362085996303E-3</v>
      </c>
      <c r="H1411" s="6"/>
      <c r="I1411" s="5">
        <v>20.62</v>
      </c>
      <c r="J1411" s="5">
        <v>20.149999999999999</v>
      </c>
      <c r="K1411" s="5">
        <v>8998.0499999999993</v>
      </c>
      <c r="L1411" s="5">
        <v>10379.51</v>
      </c>
      <c r="M1411" s="17">
        <f t="shared" si="192"/>
        <v>-1.4669926650366816E-2</v>
      </c>
      <c r="N1411" s="17">
        <f t="shared" si="193"/>
        <v>-9.6110560164309744E-3</v>
      </c>
      <c r="O1411" s="6"/>
      <c r="P1411" s="6">
        <v>13.02</v>
      </c>
      <c r="Q1411" s="6">
        <v>12.71</v>
      </c>
      <c r="R1411" s="6">
        <v>6415.05</v>
      </c>
      <c r="S1411" s="6">
        <v>7577.02</v>
      </c>
      <c r="T1411" s="19">
        <f t="shared" si="194"/>
        <v>-1.4728682170542573E-2</v>
      </c>
      <c r="U1411" s="19">
        <f t="shared" si="195"/>
        <v>-1.8076824885861598E-2</v>
      </c>
    </row>
    <row r="1412" spans="1:21">
      <c r="A1412" s="4">
        <v>42782</v>
      </c>
      <c r="B1412" s="5">
        <v>16.510000000000002</v>
      </c>
      <c r="C1412" s="5">
        <v>15.98</v>
      </c>
      <c r="D1412" s="5">
        <v>9073.18</v>
      </c>
      <c r="E1412" s="5">
        <v>10467.049999999999</v>
      </c>
      <c r="F1412" s="10">
        <f t="shared" ref="F1412:F1475" si="196">C1412/C1411-1</f>
        <v>1.0752688172043001E-2</v>
      </c>
      <c r="G1412" s="10">
        <f t="shared" ref="G1412:G1475" si="197">E1412/E1411-1</f>
        <v>8.4339241447812796E-3</v>
      </c>
      <c r="H1412" s="6"/>
      <c r="I1412" s="5">
        <v>20.89</v>
      </c>
      <c r="J1412" s="5">
        <v>20.420000000000002</v>
      </c>
      <c r="K1412" s="5">
        <v>9073.18</v>
      </c>
      <c r="L1412" s="5">
        <v>10467.049999999999</v>
      </c>
      <c r="M1412" s="17">
        <f t="shared" ref="M1412:M1475" si="198">J1412/J1411-1</f>
        <v>1.3399503722084427E-2</v>
      </c>
      <c r="N1412" s="17">
        <f t="shared" ref="N1412:N1475" si="199">K1412/K1411-1</f>
        <v>8.3495868549297025E-3</v>
      </c>
      <c r="O1412" s="6"/>
      <c r="P1412" s="6">
        <v>13.17</v>
      </c>
      <c r="Q1412" s="6">
        <v>12.86</v>
      </c>
      <c r="R1412" s="6">
        <v>6514.1</v>
      </c>
      <c r="S1412" s="6">
        <v>7694.04</v>
      </c>
      <c r="T1412" s="19">
        <f t="shared" ref="T1412:T1475" si="200">Q1412/Q1411-1</f>
        <v>1.1801730920534936E-2</v>
      </c>
      <c r="U1412" s="19">
        <f t="shared" ref="U1412:U1475" si="201">S1412/S1411-1</f>
        <v>1.5444066400774892E-2</v>
      </c>
    </row>
    <row r="1413" spans="1:21">
      <c r="A1413" s="4">
        <v>42783</v>
      </c>
      <c r="B1413" s="5">
        <v>16.66</v>
      </c>
      <c r="C1413" s="5">
        <v>16.12</v>
      </c>
      <c r="D1413" s="5">
        <v>9124.02</v>
      </c>
      <c r="E1413" s="5">
        <v>10525.69</v>
      </c>
      <c r="F1413" s="10">
        <f t="shared" si="196"/>
        <v>8.7609511889863434E-3</v>
      </c>
      <c r="G1413" s="10">
        <f t="shared" si="197"/>
        <v>5.6023425893638734E-3</v>
      </c>
      <c r="H1413" s="6"/>
      <c r="I1413" s="5">
        <v>21.06</v>
      </c>
      <c r="J1413" s="5">
        <v>20.58</v>
      </c>
      <c r="K1413" s="5">
        <v>9124.02</v>
      </c>
      <c r="L1413" s="5">
        <v>10525.69</v>
      </c>
      <c r="M1413" s="17">
        <f t="shared" si="198"/>
        <v>7.8354554358470718E-3</v>
      </c>
      <c r="N1413" s="17">
        <f t="shared" si="199"/>
        <v>5.6033276095039941E-3</v>
      </c>
      <c r="O1413" s="6"/>
      <c r="P1413" s="6">
        <v>13.23</v>
      </c>
      <c r="Q1413" s="6">
        <v>12.92</v>
      </c>
      <c r="R1413" s="6">
        <v>6560.15</v>
      </c>
      <c r="S1413" s="6">
        <v>7748.43</v>
      </c>
      <c r="T1413" s="19">
        <f t="shared" si="200"/>
        <v>4.6656298600311619E-3</v>
      </c>
      <c r="U1413" s="19">
        <f t="shared" si="201"/>
        <v>7.0691080368701087E-3</v>
      </c>
    </row>
    <row r="1414" spans="1:21">
      <c r="A1414" s="4">
        <v>42786</v>
      </c>
      <c r="B1414" s="5">
        <v>16.760000000000002</v>
      </c>
      <c r="C1414" s="5">
        <v>16.21</v>
      </c>
      <c r="D1414" s="5">
        <v>9187.23</v>
      </c>
      <c r="E1414" s="5">
        <v>10598.61</v>
      </c>
      <c r="F1414" s="10">
        <f t="shared" si="196"/>
        <v>5.5831265508685668E-3</v>
      </c>
      <c r="G1414" s="10">
        <f t="shared" si="197"/>
        <v>6.9278118584150672E-3</v>
      </c>
      <c r="H1414" s="6"/>
      <c r="I1414" s="5">
        <v>21.19</v>
      </c>
      <c r="J1414" s="5">
        <v>20.71</v>
      </c>
      <c r="K1414" s="5">
        <v>9187.23</v>
      </c>
      <c r="L1414" s="5">
        <v>10598.61</v>
      </c>
      <c r="M1414" s="17">
        <f t="shared" si="198"/>
        <v>6.3168124392616321E-3</v>
      </c>
      <c r="N1414" s="17">
        <f t="shared" si="199"/>
        <v>6.9278673216410791E-3</v>
      </c>
      <c r="O1414" s="6"/>
      <c r="P1414" s="6">
        <v>13.3</v>
      </c>
      <c r="Q1414" s="6">
        <v>12.98</v>
      </c>
      <c r="R1414" s="6">
        <v>6629.15</v>
      </c>
      <c r="S1414" s="6">
        <v>7829.95</v>
      </c>
      <c r="T1414" s="19">
        <f t="shared" si="200"/>
        <v>4.6439628482972672E-3</v>
      </c>
      <c r="U1414" s="19">
        <f t="shared" si="201"/>
        <v>1.0520840996175895E-2</v>
      </c>
    </row>
    <row r="1415" spans="1:21">
      <c r="A1415" s="4">
        <v>42787</v>
      </c>
      <c r="B1415" s="5">
        <v>16.84</v>
      </c>
      <c r="C1415" s="5">
        <v>16.29</v>
      </c>
      <c r="D1415" s="5">
        <v>9229.14</v>
      </c>
      <c r="E1415" s="5">
        <v>10646.96</v>
      </c>
      <c r="F1415" s="10">
        <f t="shared" si="196"/>
        <v>4.9352251696481719E-3</v>
      </c>
      <c r="G1415" s="10">
        <f t="shared" si="197"/>
        <v>4.5619189686192385E-3</v>
      </c>
      <c r="H1415" s="6"/>
      <c r="I1415" s="5">
        <v>21.29</v>
      </c>
      <c r="J1415" s="5">
        <v>20.81</v>
      </c>
      <c r="K1415" s="5">
        <v>9229.14</v>
      </c>
      <c r="L1415" s="5">
        <v>10646.96</v>
      </c>
      <c r="M1415" s="17">
        <f t="shared" si="198"/>
        <v>4.8285852245291139E-3</v>
      </c>
      <c r="N1415" s="17">
        <f t="shared" si="199"/>
        <v>4.561766713144122E-3</v>
      </c>
      <c r="O1415" s="6"/>
      <c r="P1415" s="6">
        <v>13.33</v>
      </c>
      <c r="Q1415" s="6">
        <v>13.01</v>
      </c>
      <c r="R1415" s="6">
        <v>6668.55</v>
      </c>
      <c r="S1415" s="6">
        <v>7876.45</v>
      </c>
      <c r="T1415" s="19">
        <f t="shared" si="200"/>
        <v>2.3112480739599928E-3</v>
      </c>
      <c r="U1415" s="19">
        <f t="shared" si="201"/>
        <v>5.9387352409658867E-3</v>
      </c>
    </row>
    <row r="1416" spans="1:21">
      <c r="A1416" s="4">
        <v>42788</v>
      </c>
      <c r="B1416" s="5">
        <v>16.77</v>
      </c>
      <c r="C1416" s="5">
        <v>16.23</v>
      </c>
      <c r="D1416" s="5">
        <v>9235.4599999999991</v>
      </c>
      <c r="E1416" s="5">
        <v>10654.25</v>
      </c>
      <c r="F1416" s="10">
        <f t="shared" si="196"/>
        <v>-3.6832412523019054E-3</v>
      </c>
      <c r="G1416" s="10">
        <f t="shared" si="197"/>
        <v>6.8470248784646692E-4</v>
      </c>
      <c r="H1416" s="6"/>
      <c r="I1416" s="5">
        <v>21.14</v>
      </c>
      <c r="J1416" s="5">
        <v>20.65</v>
      </c>
      <c r="K1416" s="5">
        <v>9235.4599999999991</v>
      </c>
      <c r="L1416" s="5">
        <v>10654.25</v>
      </c>
      <c r="M1416" s="17">
        <f t="shared" si="198"/>
        <v>-7.6886112445939681E-3</v>
      </c>
      <c r="N1416" s="17">
        <f t="shared" si="199"/>
        <v>6.8478753166600903E-4</v>
      </c>
      <c r="O1416" s="6"/>
      <c r="P1416" s="6">
        <v>13.23</v>
      </c>
      <c r="Q1416" s="6">
        <v>12.91</v>
      </c>
      <c r="R1416" s="6">
        <v>6616.9</v>
      </c>
      <c r="S1416" s="6">
        <v>7825.07</v>
      </c>
      <c r="T1416" s="19">
        <f t="shared" si="200"/>
        <v>-7.6863950807071202E-3</v>
      </c>
      <c r="U1416" s="19">
        <f t="shared" si="201"/>
        <v>-6.5232433393216382E-3</v>
      </c>
    </row>
    <row r="1417" spans="1:21">
      <c r="A1417" s="4">
        <v>42789</v>
      </c>
      <c r="B1417" s="5">
        <v>16.77</v>
      </c>
      <c r="C1417" s="5">
        <v>16.23</v>
      </c>
      <c r="D1417" s="5">
        <v>9239.67</v>
      </c>
      <c r="E1417" s="5">
        <v>10659.11</v>
      </c>
      <c r="F1417" s="10">
        <f t="shared" si="196"/>
        <v>0</v>
      </c>
      <c r="G1417" s="10">
        <f t="shared" si="197"/>
        <v>4.5615599408699303E-4</v>
      </c>
      <c r="H1417" s="6"/>
      <c r="I1417" s="5">
        <v>21.15</v>
      </c>
      <c r="J1417" s="5">
        <v>20.66</v>
      </c>
      <c r="K1417" s="5">
        <v>9239.67</v>
      </c>
      <c r="L1417" s="5">
        <v>10659.11</v>
      </c>
      <c r="M1417" s="17">
        <f t="shared" si="198"/>
        <v>4.8426150121083644E-4</v>
      </c>
      <c r="N1417" s="17">
        <f t="shared" si="199"/>
        <v>4.55851684702413E-4</v>
      </c>
      <c r="O1417" s="6"/>
      <c r="P1417" s="6">
        <v>13.26</v>
      </c>
      <c r="Q1417" s="6">
        <v>12.94</v>
      </c>
      <c r="R1417" s="6">
        <v>6614.5</v>
      </c>
      <c r="S1417" s="6">
        <v>7822.2</v>
      </c>
      <c r="T1417" s="19">
        <f t="shared" si="200"/>
        <v>2.3237800154918276E-3</v>
      </c>
      <c r="U1417" s="19">
        <f t="shared" si="201"/>
        <v>-3.6676988193073967E-4</v>
      </c>
    </row>
    <row r="1418" spans="1:21">
      <c r="A1418" s="4">
        <v>42793</v>
      </c>
      <c r="B1418" s="5">
        <v>16.71</v>
      </c>
      <c r="C1418" s="5">
        <v>16.170000000000002</v>
      </c>
      <c r="D1418" s="5">
        <v>9200.98</v>
      </c>
      <c r="E1418" s="5">
        <v>10615.95</v>
      </c>
      <c r="F1418" s="10">
        <f t="shared" si="196"/>
        <v>-3.696857670979603E-3</v>
      </c>
      <c r="G1418" s="10">
        <f t="shared" si="197"/>
        <v>-4.0491185474209601E-3</v>
      </c>
      <c r="H1418" s="6"/>
      <c r="I1418" s="5">
        <v>21.08</v>
      </c>
      <c r="J1418" s="5">
        <v>20.6</v>
      </c>
      <c r="K1418" s="5">
        <v>9200.98</v>
      </c>
      <c r="L1418" s="5">
        <v>10615.95</v>
      </c>
      <c r="M1418" s="17">
        <f t="shared" si="198"/>
        <v>-2.9041626331074433E-3</v>
      </c>
      <c r="N1418" s="17">
        <f t="shared" si="199"/>
        <v>-4.187378986479029E-3</v>
      </c>
      <c r="O1418" s="6"/>
      <c r="P1418" s="6">
        <v>13.25</v>
      </c>
      <c r="Q1418" s="6">
        <v>12.93</v>
      </c>
      <c r="R1418" s="6">
        <v>6662.05</v>
      </c>
      <c r="S1418" s="6">
        <v>7878.42</v>
      </c>
      <c r="T1418" s="19">
        <f t="shared" si="200"/>
        <v>-7.7279752704784155E-4</v>
      </c>
      <c r="U1418" s="19">
        <f t="shared" si="201"/>
        <v>7.1872363273759454E-3</v>
      </c>
    </row>
    <row r="1419" spans="1:21">
      <c r="A1419" s="4">
        <v>42794</v>
      </c>
      <c r="B1419" s="5">
        <v>16.71</v>
      </c>
      <c r="C1419" s="5">
        <v>16.170000000000002</v>
      </c>
      <c r="D1419" s="5">
        <v>9190.73</v>
      </c>
      <c r="E1419" s="5">
        <v>10606.33</v>
      </c>
      <c r="F1419" s="10">
        <f t="shared" si="196"/>
        <v>0</v>
      </c>
      <c r="G1419" s="10">
        <f t="shared" si="197"/>
        <v>-9.0618361993044516E-4</v>
      </c>
      <c r="H1419" s="6"/>
      <c r="I1419" s="5">
        <v>21.11</v>
      </c>
      <c r="J1419" s="5">
        <v>20.62</v>
      </c>
      <c r="K1419" s="5">
        <v>9190.73</v>
      </c>
      <c r="L1419" s="5">
        <v>10606.33</v>
      </c>
      <c r="M1419" s="17">
        <f t="shared" si="198"/>
        <v>9.7087378640781097E-4</v>
      </c>
      <c r="N1419" s="17">
        <f t="shared" si="199"/>
        <v>-1.1140117683116069E-3</v>
      </c>
      <c r="O1419" s="6"/>
      <c r="P1419" s="6">
        <v>13.31</v>
      </c>
      <c r="Q1419" s="6">
        <v>12.99</v>
      </c>
      <c r="R1419" s="6">
        <v>6708.2</v>
      </c>
      <c r="S1419" s="6">
        <v>7933</v>
      </c>
      <c r="T1419" s="19">
        <f t="shared" si="200"/>
        <v>4.6403712296985145E-3</v>
      </c>
      <c r="U1419" s="19">
        <f t="shared" si="201"/>
        <v>6.927785012730947E-3</v>
      </c>
    </row>
    <row r="1420" spans="1:21">
      <c r="A1420" s="4">
        <v>42795</v>
      </c>
      <c r="B1420" s="5">
        <v>16.82</v>
      </c>
      <c r="C1420" s="5">
        <v>16.27</v>
      </c>
      <c r="D1420" s="5">
        <v>9251.5400000000009</v>
      </c>
      <c r="E1420" s="5">
        <v>10679.57</v>
      </c>
      <c r="F1420" s="10">
        <f t="shared" si="196"/>
        <v>6.1842918985774986E-3</v>
      </c>
      <c r="G1420" s="10">
        <f t="shared" si="197"/>
        <v>6.905310319403668E-3</v>
      </c>
      <c r="H1420" s="6"/>
      <c r="I1420" s="5">
        <v>21.18</v>
      </c>
      <c r="J1420" s="5">
        <v>20.69</v>
      </c>
      <c r="K1420" s="5">
        <v>9251.5400000000009</v>
      </c>
      <c r="L1420" s="5">
        <v>10679.57</v>
      </c>
      <c r="M1420" s="17">
        <f t="shared" si="198"/>
        <v>3.3947623666343851E-3</v>
      </c>
      <c r="N1420" s="17">
        <f t="shared" si="199"/>
        <v>6.6164494006462071E-3</v>
      </c>
      <c r="O1420" s="6"/>
      <c r="P1420" s="6">
        <v>13.38</v>
      </c>
      <c r="Q1420" s="6">
        <v>13.05</v>
      </c>
      <c r="R1420" s="6">
        <v>6742.95</v>
      </c>
      <c r="S1420" s="6">
        <v>7974.11</v>
      </c>
      <c r="T1420" s="19">
        <f t="shared" si="200"/>
        <v>4.6189376443417363E-3</v>
      </c>
      <c r="U1420" s="19">
        <f t="shared" si="201"/>
        <v>5.1821505105256183E-3</v>
      </c>
    </row>
    <row r="1421" spans="1:21">
      <c r="A1421" s="4">
        <v>42796</v>
      </c>
      <c r="B1421" s="5">
        <v>16.72</v>
      </c>
      <c r="C1421" s="5">
        <v>16.18</v>
      </c>
      <c r="D1421" s="5">
        <v>9180.4500000000007</v>
      </c>
      <c r="E1421" s="5">
        <v>10597.51</v>
      </c>
      <c r="F1421" s="10">
        <f t="shared" si="196"/>
        <v>-5.5316533497233866E-3</v>
      </c>
      <c r="G1421" s="10">
        <f t="shared" si="197"/>
        <v>-7.6838299669368393E-3</v>
      </c>
      <c r="H1421" s="6"/>
      <c r="I1421" s="5">
        <v>21.06</v>
      </c>
      <c r="J1421" s="5">
        <v>20.57</v>
      </c>
      <c r="K1421" s="5">
        <v>9180.4500000000007</v>
      </c>
      <c r="L1421" s="5">
        <v>10597.51</v>
      </c>
      <c r="M1421" s="17">
        <f t="shared" si="198"/>
        <v>-5.7999033349445117E-3</v>
      </c>
      <c r="N1421" s="17">
        <f t="shared" si="199"/>
        <v>-7.6841261022488894E-3</v>
      </c>
      <c r="O1421" s="6"/>
      <c r="P1421" s="6">
        <v>13.29</v>
      </c>
      <c r="Q1421" s="6">
        <v>12.96</v>
      </c>
      <c r="R1421" s="6">
        <v>6614.2</v>
      </c>
      <c r="S1421" s="6">
        <v>7821.87</v>
      </c>
      <c r="T1421" s="19">
        <f t="shared" si="200"/>
        <v>-6.8965517241379448E-3</v>
      </c>
      <c r="U1421" s="19">
        <f t="shared" si="201"/>
        <v>-1.9091785791768623E-2</v>
      </c>
    </row>
    <row r="1422" spans="1:21">
      <c r="A1422" s="4">
        <v>42797</v>
      </c>
      <c r="B1422" s="5">
        <v>16.690000000000001</v>
      </c>
      <c r="C1422" s="5">
        <v>16.149999999999999</v>
      </c>
      <c r="D1422" s="5">
        <v>9187.65</v>
      </c>
      <c r="E1422" s="5">
        <v>10605.81</v>
      </c>
      <c r="F1422" s="10">
        <f t="shared" si="196"/>
        <v>-1.85414091470959E-3</v>
      </c>
      <c r="G1422" s="10">
        <f t="shared" si="197"/>
        <v>7.8320284670629903E-4</v>
      </c>
      <c r="H1422" s="6"/>
      <c r="I1422" s="5">
        <v>21.08</v>
      </c>
      <c r="J1422" s="5">
        <v>20.59</v>
      </c>
      <c r="K1422" s="5">
        <v>9187.65</v>
      </c>
      <c r="L1422" s="5">
        <v>10605.81</v>
      </c>
      <c r="M1422" s="17">
        <f t="shared" si="198"/>
        <v>9.7228974234320198E-4</v>
      </c>
      <c r="N1422" s="17">
        <f t="shared" si="199"/>
        <v>7.8427528062330332E-4</v>
      </c>
      <c r="O1422" s="6"/>
      <c r="P1422" s="6">
        <v>13.29</v>
      </c>
      <c r="Q1422" s="6">
        <v>12.97</v>
      </c>
      <c r="R1422" s="6">
        <v>6648.75</v>
      </c>
      <c r="S1422" s="6">
        <v>7862.73</v>
      </c>
      <c r="T1422" s="19">
        <f t="shared" si="200"/>
        <v>7.7160493827155285E-4</v>
      </c>
      <c r="U1422" s="19">
        <f t="shared" si="201"/>
        <v>5.2238147655228051E-3</v>
      </c>
    </row>
    <row r="1423" spans="1:21">
      <c r="A1423" s="4">
        <v>42800</v>
      </c>
      <c r="B1423" s="5">
        <v>16.760000000000002</v>
      </c>
      <c r="C1423" s="5">
        <v>16.21</v>
      </c>
      <c r="D1423" s="5">
        <v>9251.14</v>
      </c>
      <c r="E1423" s="5">
        <v>10679.1</v>
      </c>
      <c r="F1423" s="10">
        <f t="shared" si="196"/>
        <v>3.7151702786379914E-3</v>
      </c>
      <c r="G1423" s="10">
        <f t="shared" si="197"/>
        <v>6.9103632820124439E-3</v>
      </c>
      <c r="H1423" s="6"/>
      <c r="I1423" s="5">
        <v>21.16</v>
      </c>
      <c r="J1423" s="5">
        <v>20.67</v>
      </c>
      <c r="K1423" s="5">
        <v>9251.14</v>
      </c>
      <c r="L1423" s="5">
        <v>10679.1</v>
      </c>
      <c r="M1423" s="17">
        <f t="shared" si="198"/>
        <v>3.8853812530355025E-3</v>
      </c>
      <c r="N1423" s="17">
        <f t="shared" si="199"/>
        <v>6.9103633682170429E-3</v>
      </c>
      <c r="O1423" s="6"/>
      <c r="P1423" s="6">
        <v>13.34</v>
      </c>
      <c r="Q1423" s="6">
        <v>13.01</v>
      </c>
      <c r="R1423" s="6">
        <v>6676.75</v>
      </c>
      <c r="S1423" s="6">
        <v>7895.83</v>
      </c>
      <c r="T1423" s="19">
        <f t="shared" si="200"/>
        <v>3.0840400925211675E-3</v>
      </c>
      <c r="U1423" s="19">
        <f t="shared" si="201"/>
        <v>4.2097337693143277E-3</v>
      </c>
    </row>
    <row r="1424" spans="1:21">
      <c r="A1424" s="4">
        <v>42801</v>
      </c>
      <c r="B1424" s="5">
        <v>16.7</v>
      </c>
      <c r="C1424" s="5">
        <v>16.16</v>
      </c>
      <c r="D1424" s="5">
        <v>9237.0400000000009</v>
      </c>
      <c r="E1424" s="5">
        <v>10662.83</v>
      </c>
      <c r="F1424" s="10">
        <f t="shared" si="196"/>
        <v>-3.0845157310303017E-3</v>
      </c>
      <c r="G1424" s="10">
        <f t="shared" si="197"/>
        <v>-1.5235366276185047E-3</v>
      </c>
      <c r="H1424" s="6"/>
      <c r="I1424" s="5">
        <v>21.1</v>
      </c>
      <c r="J1424" s="5">
        <v>20.61</v>
      </c>
      <c r="K1424" s="5">
        <v>9237.0400000000009</v>
      </c>
      <c r="L1424" s="5">
        <v>10662.83</v>
      </c>
      <c r="M1424" s="17">
        <f t="shared" si="198"/>
        <v>-2.9027576197389049E-3</v>
      </c>
      <c r="N1424" s="17">
        <f t="shared" si="199"/>
        <v>-1.5241364848006533E-3</v>
      </c>
      <c r="O1424" s="6"/>
      <c r="P1424" s="6">
        <v>13.3</v>
      </c>
      <c r="Q1424" s="6">
        <v>12.97</v>
      </c>
      <c r="R1424" s="6">
        <v>6665.7</v>
      </c>
      <c r="S1424" s="6">
        <v>7882.78</v>
      </c>
      <c r="T1424" s="19">
        <f t="shared" si="200"/>
        <v>-3.0745580322828481E-3</v>
      </c>
      <c r="U1424" s="19">
        <f t="shared" si="201"/>
        <v>-1.6527711462885897E-3</v>
      </c>
    </row>
    <row r="1425" spans="1:21">
      <c r="A1425" s="4">
        <v>42802</v>
      </c>
      <c r="B1425" s="5">
        <v>16.649999999999999</v>
      </c>
      <c r="C1425" s="5">
        <v>16.11</v>
      </c>
      <c r="D1425" s="5">
        <v>9206.01</v>
      </c>
      <c r="E1425" s="5">
        <v>10627.02</v>
      </c>
      <c r="F1425" s="10">
        <f t="shared" si="196"/>
        <v>-3.0940594059406523E-3</v>
      </c>
      <c r="G1425" s="10">
        <f t="shared" si="197"/>
        <v>-3.3583954728716447E-3</v>
      </c>
      <c r="H1425" s="6"/>
      <c r="I1425" s="5">
        <v>21.05</v>
      </c>
      <c r="J1425" s="5">
        <v>20.56</v>
      </c>
      <c r="K1425" s="5">
        <v>9206.01</v>
      </c>
      <c r="L1425" s="5">
        <v>10627.02</v>
      </c>
      <c r="M1425" s="17">
        <f t="shared" si="198"/>
        <v>-2.4260067928190132E-3</v>
      </c>
      <c r="N1425" s="17">
        <f t="shared" si="199"/>
        <v>-3.3593012480188644E-3</v>
      </c>
      <c r="O1425" s="6"/>
      <c r="P1425" s="6">
        <v>13.3</v>
      </c>
      <c r="Q1425" s="6">
        <v>12.97</v>
      </c>
      <c r="R1425" s="6">
        <v>6608.9</v>
      </c>
      <c r="S1425" s="6">
        <v>7815.6</v>
      </c>
      <c r="T1425" s="19">
        <f t="shared" si="200"/>
        <v>0</v>
      </c>
      <c r="U1425" s="19">
        <f t="shared" si="201"/>
        <v>-8.5223740862994113E-3</v>
      </c>
    </row>
    <row r="1426" spans="1:21">
      <c r="A1426" s="4">
        <v>42803</v>
      </c>
      <c r="B1426" s="5">
        <v>16.7</v>
      </c>
      <c r="C1426" s="5">
        <v>16.16</v>
      </c>
      <c r="D1426" s="5">
        <v>9207.59</v>
      </c>
      <c r="E1426" s="5">
        <v>10630.13</v>
      </c>
      <c r="F1426" s="10">
        <f t="shared" si="196"/>
        <v>3.1036623215394687E-3</v>
      </c>
      <c r="G1426" s="10">
        <f t="shared" si="197"/>
        <v>2.9265024437696852E-4</v>
      </c>
      <c r="H1426" s="6"/>
      <c r="I1426" s="5">
        <v>21.12</v>
      </c>
      <c r="J1426" s="5">
        <v>20.63</v>
      </c>
      <c r="K1426" s="5">
        <v>9207.59</v>
      </c>
      <c r="L1426" s="5">
        <v>10630.13</v>
      </c>
      <c r="M1426" s="17">
        <f t="shared" si="198"/>
        <v>3.404669260700377E-3</v>
      </c>
      <c r="N1426" s="17">
        <f t="shared" si="199"/>
        <v>1.7162701322281926E-4</v>
      </c>
      <c r="O1426" s="6"/>
      <c r="P1426" s="6">
        <v>13.33</v>
      </c>
      <c r="Q1426" s="6">
        <v>13.01</v>
      </c>
      <c r="R1426" s="6">
        <v>6604.1</v>
      </c>
      <c r="S1426" s="6">
        <v>7810.27</v>
      </c>
      <c r="T1426" s="19">
        <f t="shared" si="200"/>
        <v>3.0840400925211675E-3</v>
      </c>
      <c r="U1426" s="19">
        <f t="shared" si="201"/>
        <v>-6.8196939454423511E-4</v>
      </c>
    </row>
    <row r="1427" spans="1:21">
      <c r="A1427" s="4">
        <v>42804</v>
      </c>
      <c r="B1427" s="5">
        <v>16.7</v>
      </c>
      <c r="C1427" s="5">
        <v>16.149999999999999</v>
      </c>
      <c r="D1427" s="5">
        <v>9208.0499999999993</v>
      </c>
      <c r="E1427" s="5">
        <v>10630.67</v>
      </c>
      <c r="F1427" s="10">
        <f t="shared" si="196"/>
        <v>-6.1881188118817487E-4</v>
      </c>
      <c r="G1427" s="10">
        <f t="shared" si="197"/>
        <v>5.0799002458079556E-5</v>
      </c>
      <c r="H1427" s="6"/>
      <c r="I1427" s="5">
        <v>21.11</v>
      </c>
      <c r="J1427" s="5">
        <v>20.62</v>
      </c>
      <c r="K1427" s="5">
        <v>9208.0499999999993</v>
      </c>
      <c r="L1427" s="5">
        <v>10630.67</v>
      </c>
      <c r="M1427" s="17">
        <f t="shared" si="198"/>
        <v>-4.8473097430912215E-4</v>
      </c>
      <c r="N1427" s="17">
        <f t="shared" si="199"/>
        <v>4.9958784003045764E-5</v>
      </c>
      <c r="O1427" s="6"/>
      <c r="P1427" s="6">
        <v>13.36</v>
      </c>
      <c r="Q1427" s="6">
        <v>13.03</v>
      </c>
      <c r="R1427" s="6">
        <v>6597.25</v>
      </c>
      <c r="S1427" s="6">
        <v>7802.18</v>
      </c>
      <c r="T1427" s="19">
        <f t="shared" si="200"/>
        <v>1.537279016141424E-3</v>
      </c>
      <c r="U1427" s="19">
        <f t="shared" si="201"/>
        <v>-1.035815663222972E-3</v>
      </c>
    </row>
    <row r="1428" spans="1:21">
      <c r="A1428" s="4">
        <v>42808</v>
      </c>
      <c r="B1428" s="5">
        <v>16.989999999999998</v>
      </c>
      <c r="C1428" s="5">
        <v>16.440000000000001</v>
      </c>
      <c r="D1428" s="5">
        <v>9365.61</v>
      </c>
      <c r="E1428" s="5">
        <v>10818.94</v>
      </c>
      <c r="F1428" s="10">
        <f t="shared" si="196"/>
        <v>1.7956656346749478E-2</v>
      </c>
      <c r="G1428" s="10">
        <f t="shared" si="197"/>
        <v>1.7710078480472013E-2</v>
      </c>
      <c r="H1428" s="6"/>
      <c r="I1428" s="5">
        <v>21.3</v>
      </c>
      <c r="J1428" s="5">
        <v>20.8</v>
      </c>
      <c r="K1428" s="5">
        <v>9365.61</v>
      </c>
      <c r="L1428" s="5">
        <v>10818.94</v>
      </c>
      <c r="M1428" s="17">
        <f t="shared" si="198"/>
        <v>8.7293889427739746E-3</v>
      </c>
      <c r="N1428" s="17">
        <f t="shared" si="199"/>
        <v>1.7111114731132249E-2</v>
      </c>
      <c r="O1428" s="6"/>
      <c r="P1428" s="6">
        <v>13.45</v>
      </c>
      <c r="Q1428" s="6">
        <v>13.12</v>
      </c>
      <c r="R1428" s="6">
        <v>6668.95</v>
      </c>
      <c r="S1428" s="6">
        <v>7886.94</v>
      </c>
      <c r="T1428" s="19">
        <f t="shared" si="200"/>
        <v>6.9071373752878085E-3</v>
      </c>
      <c r="U1428" s="19">
        <f t="shared" si="201"/>
        <v>1.0863630421241055E-2</v>
      </c>
    </row>
    <row r="1429" spans="1:21">
      <c r="A1429" s="4">
        <v>42809</v>
      </c>
      <c r="B1429" s="5">
        <v>17.02</v>
      </c>
      <c r="C1429" s="5">
        <v>16.47</v>
      </c>
      <c r="D1429" s="5">
        <v>9375.43</v>
      </c>
      <c r="E1429" s="5">
        <v>10830.28</v>
      </c>
      <c r="F1429" s="10">
        <f t="shared" si="196"/>
        <v>1.8248175182480342E-3</v>
      </c>
      <c r="G1429" s="10">
        <f t="shared" si="197"/>
        <v>1.0481618347084609E-3</v>
      </c>
      <c r="H1429" s="6"/>
      <c r="I1429" s="5">
        <v>21.4</v>
      </c>
      <c r="J1429" s="5">
        <v>20.9</v>
      </c>
      <c r="K1429" s="5">
        <v>9375.43</v>
      </c>
      <c r="L1429" s="5">
        <v>10830.28</v>
      </c>
      <c r="M1429" s="17">
        <f t="shared" si="198"/>
        <v>4.8076923076922906E-3</v>
      </c>
      <c r="N1429" s="17">
        <f t="shared" si="199"/>
        <v>1.0485168611547024E-3</v>
      </c>
      <c r="O1429" s="6"/>
      <c r="P1429" s="6">
        <v>13.57</v>
      </c>
      <c r="Q1429" s="6">
        <v>13.23</v>
      </c>
      <c r="R1429" s="6">
        <v>6727</v>
      </c>
      <c r="S1429" s="6">
        <v>7955.62</v>
      </c>
      <c r="T1429" s="19">
        <f t="shared" si="200"/>
        <v>8.3841463414635609E-3</v>
      </c>
      <c r="U1429" s="19">
        <f t="shared" si="201"/>
        <v>8.7080667533923073E-3</v>
      </c>
    </row>
    <row r="1430" spans="1:21">
      <c r="A1430" s="4">
        <v>42810</v>
      </c>
      <c r="B1430" s="5">
        <v>17.170000000000002</v>
      </c>
      <c r="C1430" s="5">
        <v>16.61</v>
      </c>
      <c r="D1430" s="5">
        <v>9456.41</v>
      </c>
      <c r="E1430" s="5">
        <v>10927.29</v>
      </c>
      <c r="F1430" s="10">
        <f t="shared" si="196"/>
        <v>8.5003035822708295E-3</v>
      </c>
      <c r="G1430" s="10">
        <f t="shared" si="197"/>
        <v>8.9572938095783261E-3</v>
      </c>
      <c r="H1430" s="6"/>
      <c r="I1430" s="5">
        <v>21.57</v>
      </c>
      <c r="J1430" s="5">
        <v>21.07</v>
      </c>
      <c r="K1430" s="5">
        <v>9456.41</v>
      </c>
      <c r="L1430" s="5">
        <v>10927.29</v>
      </c>
      <c r="M1430" s="17">
        <f t="shared" si="198"/>
        <v>8.1339712918662155E-3</v>
      </c>
      <c r="N1430" s="17">
        <f t="shared" si="199"/>
        <v>8.6374704946865499E-3</v>
      </c>
      <c r="O1430" s="6"/>
      <c r="P1430" s="6">
        <v>13.64</v>
      </c>
      <c r="Q1430" s="6">
        <v>13.31</v>
      </c>
      <c r="R1430" s="6">
        <v>6801.75</v>
      </c>
      <c r="S1430" s="6">
        <v>8043.99</v>
      </c>
      <c r="T1430" s="19">
        <f t="shared" si="200"/>
        <v>6.046863189720364E-3</v>
      </c>
      <c r="U1430" s="19">
        <f t="shared" si="201"/>
        <v>1.1107870913894757E-2</v>
      </c>
    </row>
    <row r="1431" spans="1:21">
      <c r="A1431" s="4">
        <v>42811</v>
      </c>
      <c r="B1431" s="5">
        <v>17.2</v>
      </c>
      <c r="C1431" s="5">
        <v>16.64</v>
      </c>
      <c r="D1431" s="5">
        <v>9464.7000000000007</v>
      </c>
      <c r="E1431" s="5">
        <v>10936.86</v>
      </c>
      <c r="F1431" s="10">
        <f t="shared" si="196"/>
        <v>1.8061408789886713E-3</v>
      </c>
      <c r="G1431" s="10">
        <f t="shared" si="197"/>
        <v>8.7578896505902115E-4</v>
      </c>
      <c r="H1431" s="6"/>
      <c r="I1431" s="5">
        <v>21.6</v>
      </c>
      <c r="J1431" s="5">
        <v>21.09</v>
      </c>
      <c r="K1431" s="5">
        <v>9464.7000000000007</v>
      </c>
      <c r="L1431" s="5">
        <v>10936.86</v>
      </c>
      <c r="M1431" s="17">
        <f t="shared" si="198"/>
        <v>9.492168960607561E-4</v>
      </c>
      <c r="N1431" s="17">
        <f t="shared" si="199"/>
        <v>8.7665403678571785E-4</v>
      </c>
      <c r="O1431" s="6"/>
      <c r="P1431" s="6">
        <v>13.64</v>
      </c>
      <c r="Q1431" s="6">
        <v>13.31</v>
      </c>
      <c r="R1431" s="6">
        <v>6804.65</v>
      </c>
      <c r="S1431" s="6">
        <v>8047.42</v>
      </c>
      <c r="T1431" s="19">
        <f t="shared" si="200"/>
        <v>0</v>
      </c>
      <c r="U1431" s="19">
        <f t="shared" si="201"/>
        <v>4.264053038356419E-4</v>
      </c>
    </row>
    <row r="1432" spans="1:21">
      <c r="A1432" s="4">
        <v>42814</v>
      </c>
      <c r="B1432" s="5">
        <v>17.149999999999999</v>
      </c>
      <c r="C1432" s="5">
        <v>16.59</v>
      </c>
      <c r="D1432" s="5">
        <v>9443.07</v>
      </c>
      <c r="E1432" s="5">
        <v>10911.87</v>
      </c>
      <c r="F1432" s="10">
        <f t="shared" si="196"/>
        <v>-3.0048076923077094E-3</v>
      </c>
      <c r="G1432" s="10">
        <f t="shared" si="197"/>
        <v>-2.2849337012633697E-3</v>
      </c>
      <c r="H1432" s="6"/>
      <c r="I1432" s="5">
        <v>21.59</v>
      </c>
      <c r="J1432" s="5">
        <v>21.08</v>
      </c>
      <c r="K1432" s="5">
        <v>9443.07</v>
      </c>
      <c r="L1432" s="5">
        <v>10911.87</v>
      </c>
      <c r="M1432" s="17">
        <f t="shared" si="198"/>
        <v>-4.7415836889530549E-4</v>
      </c>
      <c r="N1432" s="17">
        <f t="shared" si="199"/>
        <v>-2.2853339250056282E-3</v>
      </c>
      <c r="O1432" s="6"/>
      <c r="P1432" s="6">
        <v>13.66</v>
      </c>
      <c r="Q1432" s="6">
        <v>13.33</v>
      </c>
      <c r="R1432" s="6">
        <v>6832</v>
      </c>
      <c r="S1432" s="6">
        <v>8079.8</v>
      </c>
      <c r="T1432" s="19">
        <f t="shared" si="200"/>
        <v>1.5026296018030294E-3</v>
      </c>
      <c r="U1432" s="19">
        <f t="shared" si="201"/>
        <v>4.023649815717345E-3</v>
      </c>
    </row>
    <row r="1433" spans="1:21">
      <c r="A1433" s="4">
        <v>42815</v>
      </c>
      <c r="B1433" s="5">
        <v>17.149999999999999</v>
      </c>
      <c r="C1433" s="5">
        <v>16.59</v>
      </c>
      <c r="D1433" s="5">
        <v>9425.43</v>
      </c>
      <c r="E1433" s="5">
        <v>10891.48</v>
      </c>
      <c r="F1433" s="10">
        <f t="shared" si="196"/>
        <v>0</v>
      </c>
      <c r="G1433" s="10">
        <f t="shared" si="197"/>
        <v>-1.8686073056223274E-3</v>
      </c>
      <c r="H1433" s="6"/>
      <c r="I1433" s="5">
        <v>21.56</v>
      </c>
      <c r="J1433" s="5">
        <v>21.05</v>
      </c>
      <c r="K1433" s="5">
        <v>9425.43</v>
      </c>
      <c r="L1433" s="5">
        <v>10891.48</v>
      </c>
      <c r="M1433" s="17">
        <f t="shared" si="198"/>
        <v>-1.4231499051232666E-3</v>
      </c>
      <c r="N1433" s="17">
        <f t="shared" si="199"/>
        <v>-1.8680365601440041E-3</v>
      </c>
      <c r="O1433" s="6"/>
      <c r="P1433" s="6">
        <v>13.71</v>
      </c>
      <c r="Q1433" s="6">
        <v>13.37</v>
      </c>
      <c r="R1433" s="6">
        <v>6820</v>
      </c>
      <c r="S1433" s="6">
        <v>8065.58</v>
      </c>
      <c r="T1433" s="19">
        <f t="shared" si="200"/>
        <v>3.0007501875468634E-3</v>
      </c>
      <c r="U1433" s="19">
        <f t="shared" si="201"/>
        <v>-1.7599445530830371E-3</v>
      </c>
    </row>
    <row r="1434" spans="1:21">
      <c r="A1434" s="4">
        <v>42816</v>
      </c>
      <c r="B1434" s="5">
        <v>17.010000000000002</v>
      </c>
      <c r="C1434" s="5">
        <v>16.46</v>
      </c>
      <c r="D1434" s="5">
        <v>9329.42</v>
      </c>
      <c r="E1434" s="5">
        <v>10780.54</v>
      </c>
      <c r="F1434" s="10">
        <f t="shared" si="196"/>
        <v>-7.8360458107292752E-3</v>
      </c>
      <c r="G1434" s="10">
        <f t="shared" si="197"/>
        <v>-1.0185943508136508E-2</v>
      </c>
      <c r="H1434" s="6"/>
      <c r="I1434" s="5">
        <v>21.44</v>
      </c>
      <c r="J1434" s="5">
        <v>20.94</v>
      </c>
      <c r="K1434" s="5">
        <v>9329.42</v>
      </c>
      <c r="L1434" s="5">
        <v>10780.54</v>
      </c>
      <c r="M1434" s="17">
        <f t="shared" si="198"/>
        <v>-5.2256532066508043E-3</v>
      </c>
      <c r="N1434" s="17">
        <f t="shared" si="199"/>
        <v>-1.018627266872707E-2</v>
      </c>
      <c r="O1434" s="6"/>
      <c r="P1434" s="6">
        <v>13.64</v>
      </c>
      <c r="Q1434" s="6">
        <v>13.31</v>
      </c>
      <c r="R1434" s="6">
        <v>6774.25</v>
      </c>
      <c r="S1434" s="6">
        <v>8011.52</v>
      </c>
      <c r="T1434" s="19">
        <f t="shared" si="200"/>
        <v>-4.48765893792058E-3</v>
      </c>
      <c r="U1434" s="19">
        <f t="shared" si="201"/>
        <v>-6.7025557988389384E-3</v>
      </c>
    </row>
    <row r="1435" spans="1:21">
      <c r="A1435" s="4">
        <v>42817</v>
      </c>
      <c r="B1435" s="5">
        <v>17.12</v>
      </c>
      <c r="C1435" s="5">
        <v>16.559999999999999</v>
      </c>
      <c r="D1435" s="5">
        <v>9393.65</v>
      </c>
      <c r="E1435" s="5">
        <v>10854.76</v>
      </c>
      <c r="F1435" s="10">
        <f t="shared" si="196"/>
        <v>6.0753341433776864E-3</v>
      </c>
      <c r="G1435" s="10">
        <f t="shared" si="197"/>
        <v>6.8846273006732961E-3</v>
      </c>
      <c r="H1435" s="6"/>
      <c r="I1435" s="5">
        <v>21.58</v>
      </c>
      <c r="J1435" s="5">
        <v>21.07</v>
      </c>
      <c r="K1435" s="5">
        <v>9393.65</v>
      </c>
      <c r="L1435" s="5">
        <v>10854.76</v>
      </c>
      <c r="M1435" s="17">
        <f t="shared" si="198"/>
        <v>6.20821394460358E-3</v>
      </c>
      <c r="N1435" s="17">
        <f t="shared" si="199"/>
        <v>6.8846723590534342E-3</v>
      </c>
      <c r="O1435" s="6"/>
      <c r="P1435" s="6">
        <v>13.74</v>
      </c>
      <c r="Q1435" s="6">
        <v>13.41</v>
      </c>
      <c r="R1435" s="6">
        <v>6839.45</v>
      </c>
      <c r="S1435" s="6">
        <v>8088.62</v>
      </c>
      <c r="T1435" s="19">
        <f t="shared" si="200"/>
        <v>7.5131480090158131E-3</v>
      </c>
      <c r="U1435" s="19">
        <f t="shared" si="201"/>
        <v>9.6236419555839614E-3</v>
      </c>
    </row>
    <row r="1436" spans="1:21">
      <c r="A1436" s="4">
        <v>42818</v>
      </c>
      <c r="B1436" s="5">
        <v>17.14</v>
      </c>
      <c r="C1436" s="5">
        <v>16.59</v>
      </c>
      <c r="D1436" s="5">
        <v>9417.6299999999992</v>
      </c>
      <c r="E1436" s="5">
        <v>10884.6</v>
      </c>
      <c r="F1436" s="10">
        <f t="shared" si="196"/>
        <v>1.8115942028986698E-3</v>
      </c>
      <c r="G1436" s="10">
        <f t="shared" si="197"/>
        <v>2.7490243911427736E-3</v>
      </c>
      <c r="H1436" s="6"/>
      <c r="I1436" s="5">
        <v>21.68</v>
      </c>
      <c r="J1436" s="5">
        <v>21.17</v>
      </c>
      <c r="K1436" s="5">
        <v>9417.6299999999992</v>
      </c>
      <c r="L1436" s="5">
        <v>10884.6</v>
      </c>
      <c r="M1436" s="17">
        <f t="shared" si="198"/>
        <v>4.7460844803037805E-3</v>
      </c>
      <c r="N1436" s="17">
        <f t="shared" si="199"/>
        <v>2.5527883197691281E-3</v>
      </c>
      <c r="O1436" s="6"/>
      <c r="P1436" s="6">
        <v>13.86</v>
      </c>
      <c r="Q1436" s="6">
        <v>13.52</v>
      </c>
      <c r="R1436" s="6">
        <v>6861.9</v>
      </c>
      <c r="S1436" s="6">
        <v>8115.14</v>
      </c>
      <c r="T1436" s="19">
        <f t="shared" si="200"/>
        <v>8.2028337061894607E-3</v>
      </c>
      <c r="U1436" s="19">
        <f t="shared" si="201"/>
        <v>3.2786804176732076E-3</v>
      </c>
    </row>
    <row r="1437" spans="1:21">
      <c r="A1437" s="4">
        <v>42821</v>
      </c>
      <c r="B1437" s="5">
        <v>17.079999999999998</v>
      </c>
      <c r="C1437" s="5">
        <v>16.52</v>
      </c>
      <c r="D1437" s="5">
        <v>9363.9</v>
      </c>
      <c r="E1437" s="5">
        <v>10822.89</v>
      </c>
      <c r="F1437" s="10">
        <f t="shared" si="196"/>
        <v>-4.2194092827004814E-3</v>
      </c>
      <c r="G1437" s="10">
        <f t="shared" si="197"/>
        <v>-5.6694779780608329E-3</v>
      </c>
      <c r="H1437" s="6"/>
      <c r="I1437" s="5">
        <v>21.54</v>
      </c>
      <c r="J1437" s="5">
        <v>21.02</v>
      </c>
      <c r="K1437" s="5">
        <v>9363.9</v>
      </c>
      <c r="L1437" s="5">
        <v>10822.89</v>
      </c>
      <c r="M1437" s="17">
        <f t="shared" si="198"/>
        <v>-7.0854983467171229E-3</v>
      </c>
      <c r="N1437" s="17">
        <f t="shared" si="199"/>
        <v>-5.7052570551189286E-3</v>
      </c>
      <c r="O1437" s="6"/>
      <c r="P1437" s="6">
        <v>13.79</v>
      </c>
      <c r="Q1437" s="6">
        <v>13.45</v>
      </c>
      <c r="R1437" s="6">
        <v>6832.65</v>
      </c>
      <c r="S1437" s="6">
        <v>8080.56</v>
      </c>
      <c r="T1437" s="19">
        <f t="shared" si="200"/>
        <v>-5.177514792899407E-3</v>
      </c>
      <c r="U1437" s="19">
        <f t="shared" si="201"/>
        <v>-4.2611710950150039E-3</v>
      </c>
    </row>
    <row r="1438" spans="1:21">
      <c r="A1438" s="4">
        <v>42822</v>
      </c>
      <c r="B1438" s="5">
        <v>17.22</v>
      </c>
      <c r="C1438" s="5">
        <v>16.66</v>
      </c>
      <c r="D1438" s="5">
        <v>9421.01</v>
      </c>
      <c r="E1438" s="5">
        <v>10888.9</v>
      </c>
      <c r="F1438" s="10">
        <f t="shared" si="196"/>
        <v>8.4745762711864181E-3</v>
      </c>
      <c r="G1438" s="10">
        <f t="shared" si="197"/>
        <v>6.0991103115710654E-3</v>
      </c>
      <c r="H1438" s="6"/>
      <c r="I1438" s="5">
        <v>21.66</v>
      </c>
      <c r="J1438" s="5">
        <v>21.14</v>
      </c>
      <c r="K1438" s="5">
        <v>9421.01</v>
      </c>
      <c r="L1438" s="5">
        <v>10888.9</v>
      </c>
      <c r="M1438" s="17">
        <f t="shared" si="198"/>
        <v>5.7088487155090295E-3</v>
      </c>
      <c r="N1438" s="17">
        <f t="shared" si="199"/>
        <v>6.0989544954559438E-3</v>
      </c>
      <c r="O1438" s="6"/>
      <c r="P1438" s="6">
        <v>13.91</v>
      </c>
      <c r="Q1438" s="6">
        <v>13.56</v>
      </c>
      <c r="R1438" s="6">
        <v>6844.4</v>
      </c>
      <c r="S1438" s="6">
        <v>8094.47</v>
      </c>
      <c r="T1438" s="19">
        <f t="shared" si="200"/>
        <v>8.1784386617100857E-3</v>
      </c>
      <c r="U1438" s="19">
        <f t="shared" si="201"/>
        <v>1.7214153474511829E-3</v>
      </c>
    </row>
    <row r="1439" spans="1:21">
      <c r="A1439" s="4">
        <v>42823</v>
      </c>
      <c r="B1439" s="5">
        <v>17.309999999999999</v>
      </c>
      <c r="C1439" s="5">
        <v>16.75</v>
      </c>
      <c r="D1439" s="5">
        <v>9455.32</v>
      </c>
      <c r="E1439" s="5">
        <v>10928.56</v>
      </c>
      <c r="F1439" s="10">
        <f t="shared" si="196"/>
        <v>5.4021608643457508E-3</v>
      </c>
      <c r="G1439" s="10">
        <f t="shared" si="197"/>
        <v>3.6422411813865629E-3</v>
      </c>
      <c r="H1439" s="6"/>
      <c r="I1439" s="5">
        <v>21.73</v>
      </c>
      <c r="J1439" s="5">
        <v>21.21</v>
      </c>
      <c r="K1439" s="5">
        <v>9455.32</v>
      </c>
      <c r="L1439" s="5">
        <v>10928.56</v>
      </c>
      <c r="M1439" s="17">
        <f t="shared" si="198"/>
        <v>3.3112582781456013E-3</v>
      </c>
      <c r="N1439" s="17">
        <f t="shared" si="199"/>
        <v>3.6418600553442815E-3</v>
      </c>
      <c r="O1439" s="6"/>
      <c r="P1439" s="6">
        <v>13.95</v>
      </c>
      <c r="Q1439" s="6">
        <v>13.61</v>
      </c>
      <c r="R1439" s="6">
        <v>6875.85</v>
      </c>
      <c r="S1439" s="6">
        <v>8132.28</v>
      </c>
      <c r="T1439" s="19">
        <f t="shared" si="200"/>
        <v>3.6873156342183133E-3</v>
      </c>
      <c r="U1439" s="19">
        <f t="shared" si="201"/>
        <v>4.6710902628583906E-3</v>
      </c>
    </row>
    <row r="1440" spans="1:21">
      <c r="A1440" s="4">
        <v>42824</v>
      </c>
      <c r="B1440" s="5">
        <v>17.39</v>
      </c>
      <c r="C1440" s="5">
        <v>16.82</v>
      </c>
      <c r="D1440" s="5">
        <v>9489.9699999999993</v>
      </c>
      <c r="E1440" s="5">
        <v>10969.76</v>
      </c>
      <c r="F1440" s="10">
        <f t="shared" si="196"/>
        <v>4.1791044776120501E-3</v>
      </c>
      <c r="G1440" s="10">
        <f t="shared" si="197"/>
        <v>3.7699385829423893E-3</v>
      </c>
      <c r="H1440" s="6"/>
      <c r="I1440" s="5">
        <v>21.89</v>
      </c>
      <c r="J1440" s="5">
        <v>21.37</v>
      </c>
      <c r="K1440" s="5">
        <v>9489.9699999999993</v>
      </c>
      <c r="L1440" s="5">
        <v>10969.76</v>
      </c>
      <c r="M1440" s="17">
        <f t="shared" si="198"/>
        <v>7.543611504007508E-3</v>
      </c>
      <c r="N1440" s="17">
        <f t="shared" si="199"/>
        <v>3.6646036305487684E-3</v>
      </c>
      <c r="O1440" s="6"/>
      <c r="P1440" s="6">
        <v>14.05</v>
      </c>
      <c r="Q1440" s="6">
        <v>13.71</v>
      </c>
      <c r="R1440" s="6">
        <v>6943.2</v>
      </c>
      <c r="S1440" s="6">
        <v>8211.9699999999993</v>
      </c>
      <c r="T1440" s="19">
        <f t="shared" si="200"/>
        <v>7.3475385745775945E-3</v>
      </c>
      <c r="U1440" s="19">
        <f t="shared" si="201"/>
        <v>9.7992198989704793E-3</v>
      </c>
    </row>
    <row r="1441" spans="1:21">
      <c r="A1441" s="4">
        <v>42825</v>
      </c>
      <c r="B1441" s="5">
        <v>17.43</v>
      </c>
      <c r="C1441" s="5">
        <v>16.86</v>
      </c>
      <c r="D1441" s="5">
        <v>9494.36</v>
      </c>
      <c r="E1441" s="5">
        <v>10976.53</v>
      </c>
      <c r="F1441" s="10">
        <f t="shared" si="196"/>
        <v>2.3781212841853527E-3</v>
      </c>
      <c r="G1441" s="10">
        <f t="shared" si="197"/>
        <v>6.1715115007077159E-4</v>
      </c>
      <c r="H1441" s="6"/>
      <c r="I1441" s="5">
        <v>21.95</v>
      </c>
      <c r="J1441" s="5">
        <v>21.42</v>
      </c>
      <c r="K1441" s="5">
        <v>9494.36</v>
      </c>
      <c r="L1441" s="5">
        <v>10976.53</v>
      </c>
      <c r="M1441" s="17">
        <f t="shared" si="198"/>
        <v>2.3397285914834587E-3</v>
      </c>
      <c r="N1441" s="17">
        <f t="shared" si="199"/>
        <v>4.6259366467982233E-4</v>
      </c>
      <c r="O1441" s="6"/>
      <c r="P1441" s="6">
        <v>14.15</v>
      </c>
      <c r="Q1441" s="6">
        <v>13.81</v>
      </c>
      <c r="R1441" s="6">
        <v>6984.85</v>
      </c>
      <c r="S1441" s="6">
        <v>8261.2099999999991</v>
      </c>
      <c r="T1441" s="19">
        <f t="shared" si="200"/>
        <v>7.2939460247993804E-3</v>
      </c>
      <c r="U1441" s="19">
        <f t="shared" si="201"/>
        <v>5.9961251685038963E-3</v>
      </c>
    </row>
    <row r="1442" spans="1:21">
      <c r="A1442" s="4">
        <v>42828</v>
      </c>
      <c r="B1442" s="5">
        <v>17.53</v>
      </c>
      <c r="C1442" s="5">
        <v>16.95</v>
      </c>
      <c r="D1442" s="5">
        <v>9558.52</v>
      </c>
      <c r="E1442" s="5">
        <v>11050.71</v>
      </c>
      <c r="F1442" s="10">
        <f t="shared" si="196"/>
        <v>5.3380782918148739E-3</v>
      </c>
      <c r="G1442" s="10">
        <f t="shared" si="197"/>
        <v>6.7580555968049794E-3</v>
      </c>
      <c r="H1442" s="6"/>
      <c r="I1442" s="5">
        <v>22.02</v>
      </c>
      <c r="J1442" s="5">
        <v>21.49</v>
      </c>
      <c r="K1442" s="5">
        <v>9558.52</v>
      </c>
      <c r="L1442" s="5">
        <v>11050.71</v>
      </c>
      <c r="M1442" s="17">
        <f t="shared" si="198"/>
        <v>3.2679738562089167E-3</v>
      </c>
      <c r="N1442" s="17">
        <f t="shared" si="199"/>
        <v>6.7576961480289022E-3</v>
      </c>
      <c r="O1442" s="6"/>
      <c r="P1442" s="6">
        <v>14.28</v>
      </c>
      <c r="Q1442" s="6">
        <v>13.93</v>
      </c>
      <c r="R1442" s="6">
        <v>7072.2</v>
      </c>
      <c r="S1442" s="6">
        <v>8364.51</v>
      </c>
      <c r="T1442" s="19">
        <f t="shared" si="200"/>
        <v>8.6893555394640387E-3</v>
      </c>
      <c r="U1442" s="19">
        <f t="shared" si="201"/>
        <v>1.2504221536554727E-2</v>
      </c>
    </row>
    <row r="1443" spans="1:21">
      <c r="A1443" s="4">
        <v>42830</v>
      </c>
      <c r="B1443" s="5">
        <v>17.57</v>
      </c>
      <c r="C1443" s="5">
        <v>17</v>
      </c>
      <c r="D1443" s="5">
        <v>9597.51</v>
      </c>
      <c r="E1443" s="5">
        <v>11095.79</v>
      </c>
      <c r="F1443" s="10">
        <f t="shared" si="196"/>
        <v>2.9498525073747839E-3</v>
      </c>
      <c r="G1443" s="10">
        <f t="shared" si="197"/>
        <v>4.0793758953046044E-3</v>
      </c>
      <c r="H1443" s="6"/>
      <c r="I1443" s="5">
        <v>22.13</v>
      </c>
      <c r="J1443" s="5">
        <v>21.6</v>
      </c>
      <c r="K1443" s="5">
        <v>9597.51</v>
      </c>
      <c r="L1443" s="5">
        <v>11095.79</v>
      </c>
      <c r="M1443" s="17">
        <f t="shared" si="198"/>
        <v>5.1186598417869433E-3</v>
      </c>
      <c r="N1443" s="17">
        <f t="shared" si="199"/>
        <v>4.0790833727397668E-3</v>
      </c>
      <c r="O1443" s="6"/>
      <c r="P1443" s="6">
        <v>14.47</v>
      </c>
      <c r="Q1443" s="6">
        <v>14.11</v>
      </c>
      <c r="R1443" s="6">
        <v>7163.15</v>
      </c>
      <c r="S1443" s="6">
        <v>8472.09</v>
      </c>
      <c r="T1443" s="19">
        <f t="shared" si="200"/>
        <v>1.2921751615218913E-2</v>
      </c>
      <c r="U1443" s="19">
        <f t="shared" si="201"/>
        <v>1.2861482621217446E-2</v>
      </c>
    </row>
    <row r="1444" spans="1:21">
      <c r="A1444" s="4">
        <v>42831</v>
      </c>
      <c r="B1444" s="5">
        <v>17.54</v>
      </c>
      <c r="C1444" s="5">
        <v>16.97</v>
      </c>
      <c r="D1444" s="5">
        <v>9597.23</v>
      </c>
      <c r="E1444" s="5">
        <v>11095.46</v>
      </c>
      <c r="F1444" s="10">
        <f t="shared" si="196"/>
        <v>-1.7647058823530015E-3</v>
      </c>
      <c r="G1444" s="10">
        <f t="shared" si="197"/>
        <v>-2.9741009878625491E-5</v>
      </c>
      <c r="H1444" s="6"/>
      <c r="I1444" s="5">
        <v>22.09</v>
      </c>
      <c r="J1444" s="5">
        <v>21.55</v>
      </c>
      <c r="K1444" s="5">
        <v>9597.23</v>
      </c>
      <c r="L1444" s="5">
        <v>11095.46</v>
      </c>
      <c r="M1444" s="17">
        <f t="shared" si="198"/>
        <v>-2.3148148148148806E-3</v>
      </c>
      <c r="N1444" s="17">
        <f t="shared" si="199"/>
        <v>-2.9174233733608723E-5</v>
      </c>
      <c r="O1444" s="6"/>
      <c r="P1444" s="6">
        <v>14.45</v>
      </c>
      <c r="Q1444" s="6">
        <v>14.09</v>
      </c>
      <c r="R1444" s="6">
        <v>7122.55</v>
      </c>
      <c r="S1444" s="6">
        <v>8424.08</v>
      </c>
      <c r="T1444" s="19">
        <f t="shared" si="200"/>
        <v>-1.4174344436569397E-3</v>
      </c>
      <c r="U1444" s="19">
        <f t="shared" si="201"/>
        <v>-5.6668425382638832E-3</v>
      </c>
    </row>
    <row r="1445" spans="1:21">
      <c r="A1445" s="4">
        <v>42832</v>
      </c>
      <c r="B1445" s="5">
        <v>17.420000000000002</v>
      </c>
      <c r="C1445" s="5">
        <v>16.850000000000001</v>
      </c>
      <c r="D1445" s="5">
        <v>9535.01</v>
      </c>
      <c r="E1445" s="5">
        <v>11023.52</v>
      </c>
      <c r="F1445" s="10">
        <f t="shared" si="196"/>
        <v>-7.0713022981730989E-3</v>
      </c>
      <c r="G1445" s="10">
        <f t="shared" si="197"/>
        <v>-6.4837329862843518E-3</v>
      </c>
      <c r="H1445" s="6"/>
      <c r="I1445" s="5">
        <v>21.95</v>
      </c>
      <c r="J1445" s="5">
        <v>21.42</v>
      </c>
      <c r="K1445" s="5">
        <v>9535.01</v>
      </c>
      <c r="L1445" s="5">
        <v>11023.52</v>
      </c>
      <c r="M1445" s="17">
        <f t="shared" si="198"/>
        <v>-6.0324825986078912E-3</v>
      </c>
      <c r="N1445" s="17">
        <f t="shared" si="199"/>
        <v>-6.4831206504376571E-3</v>
      </c>
      <c r="O1445" s="6"/>
      <c r="P1445" s="6">
        <v>14.34</v>
      </c>
      <c r="Q1445" s="6">
        <v>13.99</v>
      </c>
      <c r="R1445" s="6">
        <v>7057.1</v>
      </c>
      <c r="S1445" s="6">
        <v>8346.67</v>
      </c>
      <c r="T1445" s="19">
        <f t="shared" si="200"/>
        <v>-7.0972320794889798E-3</v>
      </c>
      <c r="U1445" s="19">
        <f t="shared" si="201"/>
        <v>-9.1891340063247062E-3</v>
      </c>
    </row>
    <row r="1446" spans="1:21">
      <c r="A1446" s="4">
        <v>42835</v>
      </c>
      <c r="B1446" s="5">
        <v>17.41</v>
      </c>
      <c r="C1446" s="5">
        <v>16.84</v>
      </c>
      <c r="D1446" s="5">
        <v>9529.51</v>
      </c>
      <c r="E1446" s="5">
        <v>11017.28</v>
      </c>
      <c r="F1446" s="10">
        <f t="shared" si="196"/>
        <v>-5.9347181008906347E-4</v>
      </c>
      <c r="G1446" s="10">
        <f t="shared" si="197"/>
        <v>-5.6606238297751688E-4</v>
      </c>
      <c r="H1446" s="6"/>
      <c r="I1446" s="5">
        <v>21.99</v>
      </c>
      <c r="J1446" s="5">
        <v>21.45</v>
      </c>
      <c r="K1446" s="5">
        <v>9529.51</v>
      </c>
      <c r="L1446" s="5">
        <v>11017.28</v>
      </c>
      <c r="M1446" s="17">
        <f t="shared" si="198"/>
        <v>1.4005602240896309E-3</v>
      </c>
      <c r="N1446" s="17">
        <f t="shared" si="199"/>
        <v>-5.7682162892325195E-4</v>
      </c>
      <c r="O1446" s="6"/>
      <c r="P1446" s="6">
        <v>14.46</v>
      </c>
      <c r="Q1446" s="6">
        <v>14.1</v>
      </c>
      <c r="R1446" s="6">
        <v>7111</v>
      </c>
      <c r="S1446" s="6">
        <v>8410.41</v>
      </c>
      <c r="T1446" s="19">
        <f t="shared" si="200"/>
        <v>7.8627591136526398E-3</v>
      </c>
      <c r="U1446" s="19">
        <f t="shared" si="201"/>
        <v>7.6365784198968445E-3</v>
      </c>
    </row>
    <row r="1447" spans="1:21">
      <c r="A1447" s="4">
        <v>42836</v>
      </c>
      <c r="B1447" s="5">
        <v>17.510000000000002</v>
      </c>
      <c r="C1447" s="5">
        <v>16.940000000000001</v>
      </c>
      <c r="D1447" s="5">
        <v>9586.49</v>
      </c>
      <c r="E1447" s="5">
        <v>11088.47</v>
      </c>
      <c r="F1447" s="10">
        <f t="shared" si="196"/>
        <v>5.9382422802851664E-3</v>
      </c>
      <c r="G1447" s="10">
        <f t="shared" si="197"/>
        <v>6.4616674896162962E-3</v>
      </c>
      <c r="H1447" s="6"/>
      <c r="I1447" s="5">
        <v>22.12</v>
      </c>
      <c r="J1447" s="5">
        <v>21.58</v>
      </c>
      <c r="K1447" s="5">
        <v>9586.49</v>
      </c>
      <c r="L1447" s="5">
        <v>11088.47</v>
      </c>
      <c r="M1447" s="17">
        <f t="shared" si="198"/>
        <v>6.0606060606060996E-3</v>
      </c>
      <c r="N1447" s="17">
        <f t="shared" si="199"/>
        <v>5.979321077369093E-3</v>
      </c>
      <c r="O1447" s="6"/>
      <c r="P1447" s="6">
        <v>14.57</v>
      </c>
      <c r="Q1447" s="6">
        <v>14.21</v>
      </c>
      <c r="R1447" s="6">
        <v>7181.75</v>
      </c>
      <c r="S1447" s="6">
        <v>8494.09</v>
      </c>
      <c r="T1447" s="19">
        <f t="shared" si="200"/>
        <v>7.8014184397163788E-3</v>
      </c>
      <c r="U1447" s="19">
        <f t="shared" si="201"/>
        <v>9.9495743964919114E-3</v>
      </c>
    </row>
    <row r="1448" spans="1:21">
      <c r="A1448" s="4">
        <v>42837</v>
      </c>
      <c r="B1448" s="5">
        <v>17.53</v>
      </c>
      <c r="C1448" s="5">
        <v>16.96</v>
      </c>
      <c r="D1448" s="5">
        <v>9554.7099999999991</v>
      </c>
      <c r="E1448" s="5">
        <v>11051.71</v>
      </c>
      <c r="F1448" s="10">
        <f t="shared" si="196"/>
        <v>1.1806375442737771E-3</v>
      </c>
      <c r="G1448" s="10">
        <f t="shared" si="197"/>
        <v>-3.3151552919383764E-3</v>
      </c>
      <c r="H1448" s="6"/>
      <c r="I1448" s="5">
        <v>22.06</v>
      </c>
      <c r="J1448" s="5">
        <v>21.53</v>
      </c>
      <c r="K1448" s="5">
        <v>9554.7099999999991</v>
      </c>
      <c r="L1448" s="5">
        <v>11051.71</v>
      </c>
      <c r="M1448" s="17">
        <f t="shared" si="198"/>
        <v>-2.3169601482853075E-3</v>
      </c>
      <c r="N1448" s="17">
        <f t="shared" si="199"/>
        <v>-3.3150819538747545E-3</v>
      </c>
      <c r="O1448" s="6"/>
      <c r="P1448" s="6">
        <v>14.55</v>
      </c>
      <c r="Q1448" s="6">
        <v>14.19</v>
      </c>
      <c r="R1448" s="6">
        <v>7118.6</v>
      </c>
      <c r="S1448" s="6">
        <v>8419.4</v>
      </c>
      <c r="T1448" s="19">
        <f t="shared" si="200"/>
        <v>-1.4074595355384467E-3</v>
      </c>
      <c r="U1448" s="19">
        <f t="shared" si="201"/>
        <v>-8.7931726647587638E-3</v>
      </c>
    </row>
    <row r="1449" spans="1:21">
      <c r="A1449" s="4">
        <v>42838</v>
      </c>
      <c r="B1449" s="5">
        <v>17.47</v>
      </c>
      <c r="C1449" s="5">
        <v>16.89</v>
      </c>
      <c r="D1449" s="5">
        <v>9496.44</v>
      </c>
      <c r="E1449" s="5">
        <v>10984.3</v>
      </c>
      <c r="F1449" s="10">
        <f t="shared" si="196"/>
        <v>-4.1273584905660021E-3</v>
      </c>
      <c r="G1449" s="10">
        <f t="shared" si="197"/>
        <v>-6.0995085828347007E-3</v>
      </c>
      <c r="H1449" s="6"/>
      <c r="I1449" s="5">
        <v>22.01</v>
      </c>
      <c r="J1449" s="5">
        <v>21.48</v>
      </c>
      <c r="K1449" s="5">
        <v>9496.44</v>
      </c>
      <c r="L1449" s="5">
        <v>10984.3</v>
      </c>
      <c r="M1449" s="17">
        <f t="shared" si="198"/>
        <v>-2.3223409196470035E-3</v>
      </c>
      <c r="N1449" s="17">
        <f t="shared" si="199"/>
        <v>-6.0985629077175973E-3</v>
      </c>
      <c r="O1449" s="6"/>
      <c r="P1449" s="6">
        <v>14.56</v>
      </c>
      <c r="Q1449" s="6">
        <v>14.2</v>
      </c>
      <c r="R1449" s="6">
        <v>7122.7</v>
      </c>
      <c r="S1449" s="6">
        <v>8424.25</v>
      </c>
      <c r="T1449" s="19">
        <f t="shared" si="200"/>
        <v>7.0472163495427509E-4</v>
      </c>
      <c r="U1449" s="19">
        <f t="shared" si="201"/>
        <v>5.7605054992038163E-4</v>
      </c>
    </row>
    <row r="1450" spans="1:21">
      <c r="A1450" s="4">
        <v>42842</v>
      </c>
      <c r="B1450" s="5">
        <v>17.399999999999999</v>
      </c>
      <c r="C1450" s="5">
        <v>16.829999999999998</v>
      </c>
      <c r="D1450" s="5">
        <v>9483.74</v>
      </c>
      <c r="E1450" s="5">
        <v>10969.61</v>
      </c>
      <c r="F1450" s="10">
        <f t="shared" si="196"/>
        <v>-3.5523978685614299E-3</v>
      </c>
      <c r="G1450" s="10">
        <f t="shared" si="197"/>
        <v>-1.3373633276584362E-3</v>
      </c>
      <c r="H1450" s="6"/>
      <c r="I1450" s="5">
        <v>21.96</v>
      </c>
      <c r="J1450" s="5">
        <v>21.42</v>
      </c>
      <c r="K1450" s="5">
        <v>9483.74</v>
      </c>
      <c r="L1450" s="5">
        <v>10969.61</v>
      </c>
      <c r="M1450" s="17">
        <f t="shared" si="198"/>
        <v>-2.7932960893853886E-3</v>
      </c>
      <c r="N1450" s="17">
        <f t="shared" si="199"/>
        <v>-1.3373432570521482E-3</v>
      </c>
      <c r="O1450" s="6"/>
      <c r="P1450" s="6">
        <v>14.5</v>
      </c>
      <c r="Q1450" s="6">
        <v>14.13</v>
      </c>
      <c r="R1450" s="6">
        <v>7164.35</v>
      </c>
      <c r="S1450" s="6">
        <v>8473.48</v>
      </c>
      <c r="T1450" s="19">
        <f t="shared" si="200"/>
        <v>-4.9295774647886148E-3</v>
      </c>
      <c r="U1450" s="19">
        <f t="shared" si="201"/>
        <v>5.8438436656080839E-3</v>
      </c>
    </row>
    <row r="1451" spans="1:21">
      <c r="A1451" s="4">
        <v>42843</v>
      </c>
      <c r="B1451" s="5">
        <v>17.329999999999998</v>
      </c>
      <c r="C1451" s="5">
        <v>16.760000000000002</v>
      </c>
      <c r="D1451" s="5">
        <v>9438.57</v>
      </c>
      <c r="E1451" s="5">
        <v>10917.36</v>
      </c>
      <c r="F1451" s="10">
        <f t="shared" si="196"/>
        <v>-4.1592394533569443E-3</v>
      </c>
      <c r="G1451" s="10">
        <f t="shared" si="197"/>
        <v>-4.7631593101304937E-3</v>
      </c>
      <c r="H1451" s="6"/>
      <c r="I1451" s="5">
        <v>21.91</v>
      </c>
      <c r="J1451" s="5">
        <v>21.38</v>
      </c>
      <c r="K1451" s="5">
        <v>9438.57</v>
      </c>
      <c r="L1451" s="5">
        <v>10917.36</v>
      </c>
      <c r="M1451" s="17">
        <f t="shared" si="198"/>
        <v>-1.8674136321196189E-3</v>
      </c>
      <c r="N1451" s="17">
        <f t="shared" si="199"/>
        <v>-4.7628889024794452E-3</v>
      </c>
      <c r="O1451" s="6"/>
      <c r="P1451" s="6">
        <v>14.41</v>
      </c>
      <c r="Q1451" s="6">
        <v>14.05</v>
      </c>
      <c r="R1451" s="6">
        <v>7122.7</v>
      </c>
      <c r="S1451" s="6">
        <v>8424.2199999999993</v>
      </c>
      <c r="T1451" s="19">
        <f t="shared" si="200"/>
        <v>-5.6617126680821306E-3</v>
      </c>
      <c r="U1451" s="19">
        <f t="shared" si="201"/>
        <v>-5.8134320255668337E-3</v>
      </c>
    </row>
    <row r="1452" spans="1:21">
      <c r="A1452" s="4">
        <v>42844</v>
      </c>
      <c r="B1452" s="5">
        <v>17.38</v>
      </c>
      <c r="C1452" s="5">
        <v>16.809999999999999</v>
      </c>
      <c r="D1452" s="5">
        <v>9450.5300000000007</v>
      </c>
      <c r="E1452" s="5">
        <v>10931.2</v>
      </c>
      <c r="F1452" s="10">
        <f t="shared" si="196"/>
        <v>2.983293556085842E-3</v>
      </c>
      <c r="G1452" s="10">
        <f t="shared" si="197"/>
        <v>1.2677057457113339E-3</v>
      </c>
      <c r="H1452" s="6"/>
      <c r="I1452" s="5">
        <v>22.02</v>
      </c>
      <c r="J1452" s="5">
        <v>21.48</v>
      </c>
      <c r="K1452" s="5">
        <v>9450.5300000000007</v>
      </c>
      <c r="L1452" s="5">
        <v>10931.2</v>
      </c>
      <c r="M1452" s="17">
        <f t="shared" si="198"/>
        <v>4.6772684752105498E-3</v>
      </c>
      <c r="N1452" s="17">
        <f t="shared" si="199"/>
        <v>1.2671411029425705E-3</v>
      </c>
      <c r="O1452" s="6"/>
      <c r="P1452" s="6">
        <v>14.49</v>
      </c>
      <c r="Q1452" s="6">
        <v>14.13</v>
      </c>
      <c r="R1452" s="6">
        <v>7177.1</v>
      </c>
      <c r="S1452" s="6">
        <v>8488.6</v>
      </c>
      <c r="T1452" s="19">
        <f t="shared" si="200"/>
        <v>5.693950177936058E-3</v>
      </c>
      <c r="U1452" s="19">
        <f t="shared" si="201"/>
        <v>7.6422505585087563E-3</v>
      </c>
    </row>
    <row r="1453" spans="1:21">
      <c r="A1453" s="4">
        <v>42845</v>
      </c>
      <c r="B1453" s="5">
        <v>17.47</v>
      </c>
      <c r="C1453" s="5">
        <v>16.89</v>
      </c>
      <c r="D1453" s="5">
        <v>9487.39</v>
      </c>
      <c r="E1453" s="5">
        <v>10973.84</v>
      </c>
      <c r="F1453" s="10">
        <f t="shared" si="196"/>
        <v>4.7590719809638138E-3</v>
      </c>
      <c r="G1453" s="10">
        <f t="shared" si="197"/>
        <v>3.9007611241217433E-3</v>
      </c>
      <c r="H1453" s="6"/>
      <c r="I1453" s="5">
        <v>22.2</v>
      </c>
      <c r="J1453" s="5">
        <v>21.65</v>
      </c>
      <c r="K1453" s="5">
        <v>9487.39</v>
      </c>
      <c r="L1453" s="5">
        <v>10973.84</v>
      </c>
      <c r="M1453" s="17">
        <f t="shared" si="198"/>
        <v>7.9143389199254344E-3</v>
      </c>
      <c r="N1453" s="17">
        <f t="shared" si="199"/>
        <v>3.9003103529642313E-3</v>
      </c>
      <c r="O1453" s="6"/>
      <c r="P1453" s="6">
        <v>14.62</v>
      </c>
      <c r="Q1453" s="6">
        <v>14.25</v>
      </c>
      <c r="R1453" s="6">
        <v>7319.4</v>
      </c>
      <c r="S1453" s="6">
        <v>8656.91</v>
      </c>
      <c r="T1453" s="19">
        <f t="shared" si="200"/>
        <v>8.4925690021231404E-3</v>
      </c>
      <c r="U1453" s="19">
        <f t="shared" si="201"/>
        <v>1.9827769007845664E-2</v>
      </c>
    </row>
    <row r="1454" spans="1:21">
      <c r="A1454" s="4">
        <v>42846</v>
      </c>
      <c r="B1454" s="5">
        <v>17.420000000000002</v>
      </c>
      <c r="C1454" s="5">
        <v>16.84</v>
      </c>
      <c r="D1454" s="5">
        <v>9472.75</v>
      </c>
      <c r="E1454" s="5">
        <v>10956.9</v>
      </c>
      <c r="F1454" s="10">
        <f t="shared" si="196"/>
        <v>-2.9603315571344879E-3</v>
      </c>
      <c r="G1454" s="10">
        <f t="shared" si="197"/>
        <v>-1.5436711306161532E-3</v>
      </c>
      <c r="H1454" s="6"/>
      <c r="I1454" s="5">
        <v>22.15</v>
      </c>
      <c r="J1454" s="5">
        <v>21.6</v>
      </c>
      <c r="K1454" s="5">
        <v>9472.75</v>
      </c>
      <c r="L1454" s="5">
        <v>10956.9</v>
      </c>
      <c r="M1454" s="17">
        <f t="shared" si="198"/>
        <v>-2.3094688221707571E-3</v>
      </c>
      <c r="N1454" s="17">
        <f t="shared" si="199"/>
        <v>-1.5431008949773339E-3</v>
      </c>
      <c r="O1454" s="6"/>
      <c r="P1454" s="6">
        <v>14.63</v>
      </c>
      <c r="Q1454" s="6">
        <v>14.26</v>
      </c>
      <c r="R1454" s="6">
        <v>7344</v>
      </c>
      <c r="S1454" s="6">
        <v>8685.9699999999993</v>
      </c>
      <c r="T1454" s="19">
        <f t="shared" si="200"/>
        <v>7.0175438596487005E-4</v>
      </c>
      <c r="U1454" s="19">
        <f t="shared" si="201"/>
        <v>3.3568559682379817E-3</v>
      </c>
    </row>
    <row r="1455" spans="1:21">
      <c r="A1455" s="4">
        <v>42849</v>
      </c>
      <c r="B1455" s="5">
        <v>17.55</v>
      </c>
      <c r="C1455" s="5">
        <v>16.96</v>
      </c>
      <c r="D1455" s="5">
        <v>9569.8700000000008</v>
      </c>
      <c r="E1455" s="5">
        <v>11069.24</v>
      </c>
      <c r="F1455" s="10">
        <f t="shared" si="196"/>
        <v>7.1258907363420665E-3</v>
      </c>
      <c r="G1455" s="10">
        <f t="shared" si="197"/>
        <v>1.0252899999087406E-2</v>
      </c>
      <c r="H1455" s="6"/>
      <c r="I1455" s="5">
        <v>22.43</v>
      </c>
      <c r="J1455" s="5">
        <v>21.87</v>
      </c>
      <c r="K1455" s="5">
        <v>9569.8700000000008</v>
      </c>
      <c r="L1455" s="5">
        <v>11069.24</v>
      </c>
      <c r="M1455" s="17">
        <f t="shared" si="198"/>
        <v>1.2499999999999956E-2</v>
      </c>
      <c r="N1455" s="17">
        <f t="shared" si="199"/>
        <v>1.0252566572537036E-2</v>
      </c>
      <c r="O1455" s="6"/>
      <c r="P1455" s="6">
        <v>14.74</v>
      </c>
      <c r="Q1455" s="6">
        <v>14.37</v>
      </c>
      <c r="R1455" s="6">
        <v>7431.45</v>
      </c>
      <c r="S1455" s="6">
        <v>8789.44</v>
      </c>
      <c r="T1455" s="19">
        <f t="shared" si="200"/>
        <v>7.7138849929874187E-3</v>
      </c>
      <c r="U1455" s="19">
        <f t="shared" si="201"/>
        <v>1.1912313765762628E-2</v>
      </c>
    </row>
    <row r="1456" spans="1:21">
      <c r="A1456" s="4">
        <v>42850</v>
      </c>
      <c r="B1456" s="5">
        <v>17.71</v>
      </c>
      <c r="C1456" s="5">
        <v>17.12</v>
      </c>
      <c r="D1456" s="5">
        <v>9670.19</v>
      </c>
      <c r="E1456" s="5">
        <v>11185.27</v>
      </c>
      <c r="F1456" s="10">
        <f t="shared" si="196"/>
        <v>9.4339622641510523E-3</v>
      </c>
      <c r="G1456" s="10">
        <f t="shared" si="197"/>
        <v>1.0482201126726043E-2</v>
      </c>
      <c r="H1456" s="6"/>
      <c r="I1456" s="5">
        <v>22.53</v>
      </c>
      <c r="J1456" s="5">
        <v>21.98</v>
      </c>
      <c r="K1456" s="5">
        <v>9670.19</v>
      </c>
      <c r="L1456" s="5">
        <v>11185.27</v>
      </c>
      <c r="M1456" s="17">
        <f t="shared" si="198"/>
        <v>5.0297210791037106E-3</v>
      </c>
      <c r="N1456" s="17">
        <f t="shared" si="199"/>
        <v>1.0482901021643842E-2</v>
      </c>
      <c r="O1456" s="6"/>
      <c r="P1456" s="6">
        <v>14.82</v>
      </c>
      <c r="Q1456" s="6">
        <v>14.45</v>
      </c>
      <c r="R1456" s="6">
        <v>7489.95</v>
      </c>
      <c r="S1456" s="6">
        <v>8858.6</v>
      </c>
      <c r="T1456" s="19">
        <f t="shared" si="200"/>
        <v>5.5671537926236248E-3</v>
      </c>
      <c r="U1456" s="19">
        <f t="shared" si="201"/>
        <v>7.8685331488694832E-3</v>
      </c>
    </row>
    <row r="1457" spans="1:21">
      <c r="A1457" s="4">
        <v>42851</v>
      </c>
      <c r="B1457" s="5">
        <v>17.72</v>
      </c>
      <c r="C1457" s="5">
        <v>17.13</v>
      </c>
      <c r="D1457" s="5">
        <v>9707.15</v>
      </c>
      <c r="E1457" s="5">
        <v>11228.03</v>
      </c>
      <c r="F1457" s="10">
        <f t="shared" si="196"/>
        <v>5.8411214953268953E-4</v>
      </c>
      <c r="G1457" s="10">
        <f t="shared" si="197"/>
        <v>3.822884919183922E-3</v>
      </c>
      <c r="H1457" s="6"/>
      <c r="I1457" s="5">
        <v>22.57</v>
      </c>
      <c r="J1457" s="5">
        <v>22.01</v>
      </c>
      <c r="K1457" s="5">
        <v>9707.15</v>
      </c>
      <c r="L1457" s="5">
        <v>11228.03</v>
      </c>
      <c r="M1457" s="17">
        <f t="shared" si="198"/>
        <v>1.3648771610554888E-3</v>
      </c>
      <c r="N1457" s="17">
        <f t="shared" si="199"/>
        <v>3.8220552026382304E-3</v>
      </c>
      <c r="O1457" s="6"/>
      <c r="P1457" s="6">
        <v>14.75</v>
      </c>
      <c r="Q1457" s="6">
        <v>14.38</v>
      </c>
      <c r="R1457" s="6">
        <v>7387.75</v>
      </c>
      <c r="S1457" s="6">
        <v>8737.74</v>
      </c>
      <c r="T1457" s="19">
        <f t="shared" si="200"/>
        <v>-4.8442906574392985E-3</v>
      </c>
      <c r="U1457" s="19">
        <f t="shared" si="201"/>
        <v>-1.3643239338044455E-2</v>
      </c>
    </row>
    <row r="1458" spans="1:21">
      <c r="A1458" s="4">
        <v>42852</v>
      </c>
      <c r="B1458" s="5">
        <v>17.79</v>
      </c>
      <c r="C1458" s="5">
        <v>17.2</v>
      </c>
      <c r="D1458" s="5">
        <v>9693.59</v>
      </c>
      <c r="E1458" s="5">
        <v>11212.34</v>
      </c>
      <c r="F1458" s="10">
        <f t="shared" si="196"/>
        <v>4.086398131932345E-3</v>
      </c>
      <c r="G1458" s="10">
        <f t="shared" si="197"/>
        <v>-1.3973956250562525E-3</v>
      </c>
      <c r="H1458" s="6"/>
      <c r="I1458" s="5">
        <v>22.67</v>
      </c>
      <c r="J1458" s="5">
        <v>22.11</v>
      </c>
      <c r="K1458" s="5">
        <v>9693.59</v>
      </c>
      <c r="L1458" s="5">
        <v>11212.34</v>
      </c>
      <c r="M1458" s="17">
        <f t="shared" si="198"/>
        <v>4.5433893684687643E-3</v>
      </c>
      <c r="N1458" s="17">
        <f t="shared" si="199"/>
        <v>-1.3969084643793428E-3</v>
      </c>
      <c r="O1458" s="6"/>
      <c r="P1458" s="6">
        <v>14.79</v>
      </c>
      <c r="Q1458" s="6">
        <v>14.41</v>
      </c>
      <c r="R1458" s="6">
        <v>7403.35</v>
      </c>
      <c r="S1458" s="6">
        <v>8756.2000000000007</v>
      </c>
      <c r="T1458" s="19">
        <f t="shared" si="200"/>
        <v>2.0862308762168436E-3</v>
      </c>
      <c r="U1458" s="19">
        <f t="shared" si="201"/>
        <v>2.1126744444217582E-3</v>
      </c>
    </row>
    <row r="1459" spans="1:21">
      <c r="A1459" s="4">
        <v>42853</v>
      </c>
      <c r="B1459" s="5">
        <v>17.79</v>
      </c>
      <c r="C1459" s="5">
        <v>17.190000000000001</v>
      </c>
      <c r="D1459" s="5">
        <v>9669.9599999999991</v>
      </c>
      <c r="E1459" s="5">
        <v>11185.06</v>
      </c>
      <c r="F1459" s="10">
        <f t="shared" si="196"/>
        <v>-5.813953488370549E-4</v>
      </c>
      <c r="G1459" s="10">
        <f t="shared" si="197"/>
        <v>-2.433033604047008E-3</v>
      </c>
      <c r="H1459" s="6"/>
      <c r="I1459" s="5">
        <v>22.68</v>
      </c>
      <c r="J1459" s="5">
        <v>22.12</v>
      </c>
      <c r="K1459" s="5">
        <v>9669.9599999999991</v>
      </c>
      <c r="L1459" s="5">
        <v>11185.06</v>
      </c>
      <c r="M1459" s="17">
        <f t="shared" si="198"/>
        <v>4.5228403437369558E-4</v>
      </c>
      <c r="N1459" s="17">
        <f t="shared" si="199"/>
        <v>-2.4376933623148078E-3</v>
      </c>
      <c r="O1459" s="6"/>
      <c r="P1459" s="6">
        <v>14.86</v>
      </c>
      <c r="Q1459" s="6">
        <v>14.48</v>
      </c>
      <c r="R1459" s="6">
        <v>7443.45</v>
      </c>
      <c r="S1459" s="6">
        <v>8803.61</v>
      </c>
      <c r="T1459" s="19">
        <f t="shared" si="200"/>
        <v>4.8577376821652418E-3</v>
      </c>
      <c r="U1459" s="19">
        <f t="shared" si="201"/>
        <v>5.4144491902881065E-3</v>
      </c>
    </row>
    <row r="1460" spans="1:21">
      <c r="A1460" s="4">
        <v>42857</v>
      </c>
      <c r="B1460" s="5">
        <v>17.77</v>
      </c>
      <c r="C1460" s="5">
        <v>17.18</v>
      </c>
      <c r="D1460" s="5">
        <v>9690.9699999999993</v>
      </c>
      <c r="E1460" s="5">
        <v>11209.37</v>
      </c>
      <c r="F1460" s="10">
        <f t="shared" si="196"/>
        <v>-5.8173356602686521E-4</v>
      </c>
      <c r="G1460" s="10">
        <f t="shared" si="197"/>
        <v>2.1734349212254589E-3</v>
      </c>
      <c r="H1460" s="6"/>
      <c r="I1460" s="5">
        <v>22.72</v>
      </c>
      <c r="J1460" s="5">
        <v>22.15</v>
      </c>
      <c r="K1460" s="5">
        <v>9690.9699999999993</v>
      </c>
      <c r="L1460" s="5">
        <v>11209.37</v>
      </c>
      <c r="M1460" s="17">
        <f t="shared" si="198"/>
        <v>1.3562386980108254E-3</v>
      </c>
      <c r="N1460" s="17">
        <f t="shared" si="199"/>
        <v>2.1727080567035539E-3</v>
      </c>
      <c r="O1460" s="6"/>
      <c r="P1460" s="6">
        <v>14.86</v>
      </c>
      <c r="Q1460" s="6">
        <v>14.48</v>
      </c>
      <c r="R1460" s="6">
        <v>7452.7</v>
      </c>
      <c r="S1460" s="6">
        <v>8814.82</v>
      </c>
      <c r="T1460" s="19">
        <f t="shared" si="200"/>
        <v>0</v>
      </c>
      <c r="U1460" s="19">
        <f t="shared" si="201"/>
        <v>1.2733412770442598E-3</v>
      </c>
    </row>
    <row r="1461" spans="1:21">
      <c r="A1461" s="4">
        <v>42858</v>
      </c>
      <c r="B1461" s="5">
        <v>17.760000000000002</v>
      </c>
      <c r="C1461" s="5">
        <v>17.16</v>
      </c>
      <c r="D1461" s="5">
        <v>9683.68</v>
      </c>
      <c r="E1461" s="5">
        <v>11200.94</v>
      </c>
      <c r="F1461" s="10">
        <f t="shared" si="196"/>
        <v>-1.1641443538998875E-3</v>
      </c>
      <c r="G1461" s="10">
        <f t="shared" si="197"/>
        <v>-7.5204940152751032E-4</v>
      </c>
      <c r="H1461" s="6"/>
      <c r="I1461" s="5">
        <v>22.67</v>
      </c>
      <c r="J1461" s="5">
        <v>22.1</v>
      </c>
      <c r="K1461" s="5">
        <v>9683.68</v>
      </c>
      <c r="L1461" s="5">
        <v>11200.94</v>
      </c>
      <c r="M1461" s="17">
        <f t="shared" si="198"/>
        <v>-2.2573363431149795E-3</v>
      </c>
      <c r="N1461" s="17">
        <f t="shared" si="199"/>
        <v>-7.5224667912487941E-4</v>
      </c>
      <c r="O1461" s="6"/>
      <c r="P1461" s="6">
        <v>14.79</v>
      </c>
      <c r="Q1461" s="6">
        <v>14.41</v>
      </c>
      <c r="R1461" s="6">
        <v>7532.75</v>
      </c>
      <c r="S1461" s="6">
        <v>8909.52</v>
      </c>
      <c r="T1461" s="19">
        <f t="shared" si="200"/>
        <v>-4.8342541436464659E-3</v>
      </c>
      <c r="U1461" s="19">
        <f t="shared" si="201"/>
        <v>1.0743270991353304E-2</v>
      </c>
    </row>
    <row r="1462" spans="1:21">
      <c r="A1462" s="4">
        <v>42859</v>
      </c>
      <c r="B1462" s="5">
        <v>17.79</v>
      </c>
      <c r="C1462" s="5">
        <v>17.190000000000001</v>
      </c>
      <c r="D1462" s="5">
        <v>9734.5300000000007</v>
      </c>
      <c r="E1462" s="5">
        <v>11260.51</v>
      </c>
      <c r="F1462" s="10">
        <f t="shared" si="196"/>
        <v>1.7482517482518833E-3</v>
      </c>
      <c r="G1462" s="10">
        <f t="shared" si="197"/>
        <v>5.3183036423729568E-3</v>
      </c>
      <c r="H1462" s="6"/>
      <c r="I1462" s="5">
        <v>22.67</v>
      </c>
      <c r="J1462" s="5">
        <v>22.1</v>
      </c>
      <c r="K1462" s="5">
        <v>9734.5300000000007</v>
      </c>
      <c r="L1462" s="5">
        <v>11260.51</v>
      </c>
      <c r="M1462" s="17">
        <f t="shared" si="198"/>
        <v>0</v>
      </c>
      <c r="N1462" s="17">
        <f t="shared" si="199"/>
        <v>5.2511028865060982E-3</v>
      </c>
      <c r="O1462" s="6"/>
      <c r="P1462" s="6">
        <v>14.84</v>
      </c>
      <c r="Q1462" s="6">
        <v>14.46</v>
      </c>
      <c r="R1462" s="6">
        <v>7570.2</v>
      </c>
      <c r="S1462" s="6">
        <v>8953.77</v>
      </c>
      <c r="T1462" s="19">
        <f t="shared" si="200"/>
        <v>3.4698126301180299E-3</v>
      </c>
      <c r="U1462" s="19">
        <f t="shared" si="201"/>
        <v>4.9665975271395713E-3</v>
      </c>
    </row>
    <row r="1463" spans="1:21">
      <c r="A1463" s="4">
        <v>42860</v>
      </c>
      <c r="B1463" s="5">
        <v>17.670000000000002</v>
      </c>
      <c r="C1463" s="5">
        <v>17.079999999999998</v>
      </c>
      <c r="D1463" s="5">
        <v>9648.5</v>
      </c>
      <c r="E1463" s="5">
        <v>11161</v>
      </c>
      <c r="F1463" s="10">
        <f t="shared" si="196"/>
        <v>-6.3990692262945181E-3</v>
      </c>
      <c r="G1463" s="10">
        <f t="shared" si="197"/>
        <v>-8.8370775391167777E-3</v>
      </c>
      <c r="H1463" s="6"/>
      <c r="I1463" s="5">
        <v>22.52</v>
      </c>
      <c r="J1463" s="5">
        <v>21.95</v>
      </c>
      <c r="K1463" s="5">
        <v>9648.5</v>
      </c>
      <c r="L1463" s="5">
        <v>11161</v>
      </c>
      <c r="M1463" s="17">
        <f t="shared" si="198"/>
        <v>-6.7873303167421684E-3</v>
      </c>
      <c r="N1463" s="17">
        <f t="shared" si="199"/>
        <v>-8.8376120881029641E-3</v>
      </c>
      <c r="O1463" s="6"/>
      <c r="P1463" s="6">
        <v>14.76</v>
      </c>
      <c r="Q1463" s="6">
        <v>14.38</v>
      </c>
      <c r="R1463" s="6">
        <v>7457.8</v>
      </c>
      <c r="S1463" s="6">
        <v>8821.33</v>
      </c>
      <c r="T1463" s="19">
        <f t="shared" si="200"/>
        <v>-5.5325034578146415E-3</v>
      </c>
      <c r="U1463" s="19">
        <f t="shared" si="201"/>
        <v>-1.4791534738998302E-2</v>
      </c>
    </row>
    <row r="1464" spans="1:21">
      <c r="A1464" s="4">
        <v>42863</v>
      </c>
      <c r="B1464" s="5">
        <v>17.79</v>
      </c>
      <c r="C1464" s="5">
        <v>17.190000000000001</v>
      </c>
      <c r="D1464" s="5">
        <v>9682.35</v>
      </c>
      <c r="E1464" s="5">
        <v>11200.15</v>
      </c>
      <c r="F1464" s="10">
        <f t="shared" si="196"/>
        <v>6.4402810304451386E-3</v>
      </c>
      <c r="G1464" s="10">
        <f t="shared" si="197"/>
        <v>3.5077502015947726E-3</v>
      </c>
      <c r="H1464" s="6"/>
      <c r="I1464" s="5">
        <v>22.63</v>
      </c>
      <c r="J1464" s="5">
        <v>22.06</v>
      </c>
      <c r="K1464" s="5">
        <v>9682.35</v>
      </c>
      <c r="L1464" s="5">
        <v>11200.15</v>
      </c>
      <c r="M1464" s="17">
        <f t="shared" si="198"/>
        <v>5.0113895216401527E-3</v>
      </c>
      <c r="N1464" s="17">
        <f t="shared" si="199"/>
        <v>3.5083173550292113E-3</v>
      </c>
      <c r="O1464" s="6"/>
      <c r="P1464" s="6">
        <v>14.88</v>
      </c>
      <c r="Q1464" s="6">
        <v>14.5</v>
      </c>
      <c r="R1464" s="6">
        <v>7547.25</v>
      </c>
      <c r="S1464" s="6">
        <v>8927.1299999999992</v>
      </c>
      <c r="T1464" s="19">
        <f t="shared" si="200"/>
        <v>8.3449235048678183E-3</v>
      </c>
      <c r="U1464" s="19">
        <f t="shared" si="201"/>
        <v>1.1993656285389953E-2</v>
      </c>
    </row>
    <row r="1465" spans="1:21">
      <c r="A1465" s="4">
        <v>42864</v>
      </c>
      <c r="B1465" s="5">
        <v>17.899999999999999</v>
      </c>
      <c r="C1465" s="5">
        <v>17.3</v>
      </c>
      <c r="D1465" s="5">
        <v>9696.7900000000009</v>
      </c>
      <c r="E1465" s="5">
        <v>11216.85</v>
      </c>
      <c r="F1465" s="10">
        <f t="shared" si="196"/>
        <v>6.3990692262942961E-3</v>
      </c>
      <c r="G1465" s="10">
        <f t="shared" si="197"/>
        <v>1.4910514591321977E-3</v>
      </c>
      <c r="H1465" s="6"/>
      <c r="I1465" s="5">
        <v>22.69</v>
      </c>
      <c r="J1465" s="5">
        <v>22.12</v>
      </c>
      <c r="K1465" s="5">
        <v>9696.7900000000009</v>
      </c>
      <c r="L1465" s="5">
        <v>11216.85</v>
      </c>
      <c r="M1465" s="17">
        <f t="shared" si="198"/>
        <v>2.7198549410698547E-3</v>
      </c>
      <c r="N1465" s="17">
        <f t="shared" si="199"/>
        <v>1.4913734785459987E-3</v>
      </c>
      <c r="O1465" s="6"/>
      <c r="P1465" s="6">
        <v>14.96</v>
      </c>
      <c r="Q1465" s="6">
        <v>14.58</v>
      </c>
      <c r="R1465" s="6">
        <v>7591.05</v>
      </c>
      <c r="S1465" s="6">
        <v>8978.9</v>
      </c>
      <c r="T1465" s="19">
        <f t="shared" si="200"/>
        <v>5.5172413793103114E-3</v>
      </c>
      <c r="U1465" s="19">
        <f t="shared" si="201"/>
        <v>5.7991762190088281E-3</v>
      </c>
    </row>
    <row r="1466" spans="1:21">
      <c r="A1466" s="4">
        <v>42865</v>
      </c>
      <c r="B1466" s="5">
        <v>18.03</v>
      </c>
      <c r="C1466" s="5">
        <v>17.43</v>
      </c>
      <c r="D1466" s="5">
        <v>9796.93</v>
      </c>
      <c r="E1466" s="5">
        <v>11332.68</v>
      </c>
      <c r="F1466" s="10">
        <f t="shared" si="196"/>
        <v>7.5144508670519361E-3</v>
      </c>
      <c r="G1466" s="10">
        <f t="shared" si="197"/>
        <v>1.0326428542772659E-2</v>
      </c>
      <c r="H1466" s="6"/>
      <c r="I1466" s="5">
        <v>22.87</v>
      </c>
      <c r="J1466" s="5">
        <v>22.29</v>
      </c>
      <c r="K1466" s="5">
        <v>9796.93</v>
      </c>
      <c r="L1466" s="5">
        <v>11332.68</v>
      </c>
      <c r="M1466" s="17">
        <f t="shared" si="198"/>
        <v>7.6853526220614921E-3</v>
      </c>
      <c r="N1466" s="17">
        <f t="shared" si="199"/>
        <v>1.0327128874606961E-2</v>
      </c>
      <c r="O1466" s="6"/>
      <c r="P1466" s="6">
        <v>15.07</v>
      </c>
      <c r="Q1466" s="6">
        <v>14.68</v>
      </c>
      <c r="R1466" s="6">
        <v>7645.65</v>
      </c>
      <c r="S1466" s="6">
        <v>9043.49</v>
      </c>
      <c r="T1466" s="19">
        <f t="shared" si="200"/>
        <v>6.8587105624142719E-3</v>
      </c>
      <c r="U1466" s="19">
        <f t="shared" si="201"/>
        <v>7.1935315016316004E-3</v>
      </c>
    </row>
    <row r="1467" spans="1:21">
      <c r="A1467" s="4">
        <v>42866</v>
      </c>
      <c r="B1467" s="5">
        <v>18.02</v>
      </c>
      <c r="C1467" s="5">
        <v>17.41</v>
      </c>
      <c r="D1467" s="5">
        <v>9809.33</v>
      </c>
      <c r="E1467" s="5">
        <v>11347.04</v>
      </c>
      <c r="F1467" s="10">
        <f t="shared" si="196"/>
        <v>-1.1474469305794432E-3</v>
      </c>
      <c r="G1467" s="10">
        <f t="shared" si="197"/>
        <v>1.2671318699548628E-3</v>
      </c>
      <c r="H1467" s="6"/>
      <c r="I1467" s="5">
        <v>22.83</v>
      </c>
      <c r="J1467" s="5">
        <v>22.25</v>
      </c>
      <c r="K1467" s="5">
        <v>9809.33</v>
      </c>
      <c r="L1467" s="5">
        <v>11347.04</v>
      </c>
      <c r="M1467" s="17">
        <f t="shared" si="198"/>
        <v>-1.7945266935844861E-3</v>
      </c>
      <c r="N1467" s="17">
        <f t="shared" si="199"/>
        <v>1.2657026231686075E-3</v>
      </c>
      <c r="O1467" s="6"/>
      <c r="P1467" s="6">
        <v>15.03</v>
      </c>
      <c r="Q1467" s="6">
        <v>14.65</v>
      </c>
      <c r="R1467" s="6">
        <v>7606.2</v>
      </c>
      <c r="S1467" s="6">
        <v>8998.1</v>
      </c>
      <c r="T1467" s="19">
        <f t="shared" si="200"/>
        <v>-2.043596730245234E-3</v>
      </c>
      <c r="U1467" s="19">
        <f t="shared" si="201"/>
        <v>-5.0190800233095301E-3</v>
      </c>
    </row>
    <row r="1468" spans="1:21">
      <c r="A1468" s="4">
        <v>42867</v>
      </c>
      <c r="B1468" s="5">
        <v>17.98</v>
      </c>
      <c r="C1468" s="5">
        <v>17.37</v>
      </c>
      <c r="D1468" s="5">
        <v>9775.99</v>
      </c>
      <c r="E1468" s="5">
        <v>11308.47</v>
      </c>
      <c r="F1468" s="10">
        <f t="shared" si="196"/>
        <v>-2.2975301550832716E-3</v>
      </c>
      <c r="G1468" s="10">
        <f t="shared" si="197"/>
        <v>-3.3991243531353854E-3</v>
      </c>
      <c r="H1468" s="6"/>
      <c r="I1468" s="5">
        <v>22.73</v>
      </c>
      <c r="J1468" s="5">
        <v>22.15</v>
      </c>
      <c r="K1468" s="5">
        <v>9775.99</v>
      </c>
      <c r="L1468" s="5">
        <v>11308.47</v>
      </c>
      <c r="M1468" s="17">
        <f t="shared" si="198"/>
        <v>-4.4943820224719877E-3</v>
      </c>
      <c r="N1468" s="17">
        <f t="shared" si="199"/>
        <v>-3.3988050152252702E-3</v>
      </c>
      <c r="O1468" s="6"/>
      <c r="P1468" s="6">
        <v>14.91</v>
      </c>
      <c r="Q1468" s="6">
        <v>14.52</v>
      </c>
      <c r="R1468" s="6">
        <v>7561.35</v>
      </c>
      <c r="S1468" s="6">
        <v>8945.0400000000009</v>
      </c>
      <c r="T1468" s="19">
        <f t="shared" si="200"/>
        <v>-8.8737201365187701E-3</v>
      </c>
      <c r="U1468" s="19">
        <f t="shared" si="201"/>
        <v>-5.8968004356474424E-3</v>
      </c>
    </row>
    <row r="1469" spans="1:21">
      <c r="A1469" s="4">
        <v>42870</v>
      </c>
      <c r="B1469" s="5">
        <v>18.11</v>
      </c>
      <c r="C1469" s="5">
        <v>17.5</v>
      </c>
      <c r="D1469" s="5">
        <v>9820.9500000000007</v>
      </c>
      <c r="E1469" s="5">
        <v>11360.47</v>
      </c>
      <c r="F1469" s="10">
        <f t="shared" si="196"/>
        <v>7.4841681059296672E-3</v>
      </c>
      <c r="G1469" s="10">
        <f t="shared" si="197"/>
        <v>4.5983232037578592E-3</v>
      </c>
      <c r="H1469" s="6"/>
      <c r="I1469" s="5">
        <v>22.76</v>
      </c>
      <c r="J1469" s="5">
        <v>22.18</v>
      </c>
      <c r="K1469" s="5">
        <v>9820.9500000000007</v>
      </c>
      <c r="L1469" s="5">
        <v>11360.47</v>
      </c>
      <c r="M1469" s="17">
        <f t="shared" si="198"/>
        <v>1.3544018058690988E-3</v>
      </c>
      <c r="N1469" s="17">
        <f t="shared" si="199"/>
        <v>4.5990227076746493E-3</v>
      </c>
      <c r="O1469" s="6"/>
      <c r="P1469" s="6">
        <v>14.95</v>
      </c>
      <c r="Q1469" s="6">
        <v>14.57</v>
      </c>
      <c r="R1469" s="6">
        <v>7593.7</v>
      </c>
      <c r="S1469" s="6">
        <v>8983.2800000000007</v>
      </c>
      <c r="T1469" s="19">
        <f t="shared" si="200"/>
        <v>3.4435261707990161E-3</v>
      </c>
      <c r="U1469" s="19">
        <f t="shared" si="201"/>
        <v>4.2749948574851704E-3</v>
      </c>
    </row>
    <row r="1470" spans="1:21">
      <c r="A1470" s="4">
        <v>42871</v>
      </c>
      <c r="B1470" s="5">
        <v>18.190000000000001</v>
      </c>
      <c r="C1470" s="5">
        <v>17.57</v>
      </c>
      <c r="D1470" s="5">
        <v>9883.6200000000008</v>
      </c>
      <c r="E1470" s="5">
        <v>11433.38</v>
      </c>
      <c r="F1470" s="10">
        <f t="shared" si="196"/>
        <v>4.0000000000000036E-3</v>
      </c>
      <c r="G1470" s="10">
        <f t="shared" si="197"/>
        <v>6.4178682748161631E-3</v>
      </c>
      <c r="H1470" s="6"/>
      <c r="I1470" s="5">
        <v>22.88</v>
      </c>
      <c r="J1470" s="5">
        <v>22.29</v>
      </c>
      <c r="K1470" s="5">
        <v>9883.6200000000008</v>
      </c>
      <c r="L1470" s="5">
        <v>11433.38</v>
      </c>
      <c r="M1470" s="17">
        <f t="shared" si="198"/>
        <v>4.959422903516586E-3</v>
      </c>
      <c r="N1470" s="17">
        <f t="shared" si="199"/>
        <v>6.3812563957661439E-3</v>
      </c>
      <c r="O1470" s="6"/>
      <c r="P1470" s="6">
        <v>15.07</v>
      </c>
      <c r="Q1470" s="6">
        <v>14.68</v>
      </c>
      <c r="R1470" s="6">
        <v>7644.9</v>
      </c>
      <c r="S1470" s="6">
        <f t="shared" ref="S1470:S1472" si="202">S1469</f>
        <v>8983.2800000000007</v>
      </c>
      <c r="T1470" s="19">
        <f t="shared" si="200"/>
        <v>7.5497597803706462E-3</v>
      </c>
      <c r="U1470" s="19">
        <f t="shared" si="201"/>
        <v>0</v>
      </c>
    </row>
    <row r="1471" spans="1:21">
      <c r="A1471" s="4">
        <v>42872</v>
      </c>
      <c r="B1471" s="5">
        <v>18.190000000000001</v>
      </c>
      <c r="C1471" s="5">
        <v>17.57</v>
      </c>
      <c r="D1471" s="5">
        <v>9889.81</v>
      </c>
      <c r="E1471" s="5">
        <v>11440.55</v>
      </c>
      <c r="F1471" s="10">
        <f t="shared" si="196"/>
        <v>0</v>
      </c>
      <c r="G1471" s="10">
        <f t="shared" si="197"/>
        <v>6.2711114298652504E-4</v>
      </c>
      <c r="H1471" s="6"/>
      <c r="I1471" s="5">
        <v>22.86</v>
      </c>
      <c r="J1471" s="5">
        <v>22.27</v>
      </c>
      <c r="K1471" s="5">
        <v>9889.81</v>
      </c>
      <c r="L1471" s="5">
        <v>11440.55</v>
      </c>
      <c r="M1471" s="17">
        <f t="shared" si="198"/>
        <v>-8.9726334679229858E-4</v>
      </c>
      <c r="N1471" s="17">
        <f t="shared" si="199"/>
        <v>6.262887484542734E-4</v>
      </c>
      <c r="O1471" s="6"/>
      <c r="P1471" s="6">
        <v>15.02</v>
      </c>
      <c r="Q1471" s="6">
        <v>14.63</v>
      </c>
      <c r="R1471" s="6">
        <v>7636.9</v>
      </c>
      <c r="S1471" s="6">
        <f t="shared" si="202"/>
        <v>8983.2800000000007</v>
      </c>
      <c r="T1471" s="19">
        <f t="shared" si="200"/>
        <v>-3.4059945504086864E-3</v>
      </c>
      <c r="U1471" s="19">
        <f t="shared" si="201"/>
        <v>0</v>
      </c>
    </row>
    <row r="1472" spans="1:21">
      <c r="A1472" s="4">
        <v>42873</v>
      </c>
      <c r="B1472" s="5">
        <v>18</v>
      </c>
      <c r="C1472" s="5">
        <v>17.39</v>
      </c>
      <c r="D1472" s="5">
        <v>9768.4599999999991</v>
      </c>
      <c r="E1472" s="5">
        <v>11300.17</v>
      </c>
      <c r="F1472" s="10">
        <f t="shared" si="196"/>
        <v>-1.0244735344336897E-2</v>
      </c>
      <c r="G1472" s="10">
        <f t="shared" si="197"/>
        <v>-1.2270389098426149E-2</v>
      </c>
      <c r="H1472" s="6"/>
      <c r="I1472" s="5">
        <v>22.61</v>
      </c>
      <c r="J1472" s="5">
        <v>22.03</v>
      </c>
      <c r="K1472" s="5">
        <v>9768.4599999999991</v>
      </c>
      <c r="L1472" s="5">
        <v>11300.17</v>
      </c>
      <c r="M1472" s="17">
        <f t="shared" si="198"/>
        <v>-1.0776829815895783E-2</v>
      </c>
      <c r="N1472" s="17">
        <f t="shared" si="199"/>
        <v>-1.2270205393227984E-2</v>
      </c>
      <c r="O1472" s="6"/>
      <c r="P1472" s="6">
        <v>14.84</v>
      </c>
      <c r="Q1472" s="6">
        <v>14.46</v>
      </c>
      <c r="R1472" s="6">
        <v>7457.25</v>
      </c>
      <c r="S1472" s="6">
        <f t="shared" si="202"/>
        <v>8983.2800000000007</v>
      </c>
      <c r="T1472" s="19">
        <f t="shared" si="200"/>
        <v>-1.1619958988380086E-2</v>
      </c>
      <c r="U1472" s="19">
        <f t="shared" si="201"/>
        <v>0</v>
      </c>
    </row>
    <row r="1473" spans="1:21">
      <c r="A1473" s="4">
        <v>42874</v>
      </c>
      <c r="B1473" s="5">
        <v>17.93</v>
      </c>
      <c r="C1473" s="5">
        <v>17.329999999999998</v>
      </c>
      <c r="D1473" s="5">
        <v>9760.08</v>
      </c>
      <c r="E1473" s="5">
        <v>11290.84</v>
      </c>
      <c r="F1473" s="10">
        <f t="shared" si="196"/>
        <v>-3.4502587694078546E-3</v>
      </c>
      <c r="G1473" s="10">
        <f t="shared" si="197"/>
        <v>-8.2565129551148697E-4</v>
      </c>
      <c r="H1473" s="6"/>
      <c r="I1473" s="5">
        <v>22.56</v>
      </c>
      <c r="J1473" s="5">
        <v>21.98</v>
      </c>
      <c r="K1473" s="5">
        <v>9760.08</v>
      </c>
      <c r="L1473" s="5">
        <v>11290.84</v>
      </c>
      <c r="M1473" s="17">
        <f t="shared" si="198"/>
        <v>-2.2696323195642298E-3</v>
      </c>
      <c r="N1473" s="17">
        <f t="shared" si="199"/>
        <v>-8.5786295895151632E-4</v>
      </c>
      <c r="O1473" s="6"/>
      <c r="P1473" s="6">
        <v>14.7</v>
      </c>
      <c r="Q1473" s="6">
        <v>14.32</v>
      </c>
      <c r="R1473" s="6">
        <v>7399.95</v>
      </c>
      <c r="S1473" s="6">
        <v>8754.06</v>
      </c>
      <c r="T1473" s="19">
        <f t="shared" si="200"/>
        <v>-9.6818810511757336E-3</v>
      </c>
      <c r="U1473" s="19">
        <f t="shared" si="201"/>
        <v>-2.5516292490048276E-2</v>
      </c>
    </row>
    <row r="1474" spans="1:21">
      <c r="A1474" s="4">
        <v>42877</v>
      </c>
      <c r="B1474" s="5">
        <v>17.89</v>
      </c>
      <c r="C1474" s="5">
        <v>17.28</v>
      </c>
      <c r="D1474" s="5">
        <v>9760.6299999999992</v>
      </c>
      <c r="E1474" s="5">
        <v>11291.48</v>
      </c>
      <c r="F1474" s="10">
        <f t="shared" si="196"/>
        <v>-2.8851702250430877E-3</v>
      </c>
      <c r="G1474" s="10">
        <f t="shared" si="197"/>
        <v>5.6683116579359094E-5</v>
      </c>
      <c r="H1474" s="6"/>
      <c r="I1474" s="5">
        <v>22.44</v>
      </c>
      <c r="J1474" s="5">
        <v>21.86</v>
      </c>
      <c r="K1474" s="5">
        <v>9760.6299999999992</v>
      </c>
      <c r="L1474" s="5">
        <v>11291.48</v>
      </c>
      <c r="M1474" s="17">
        <f t="shared" si="198"/>
        <v>-5.4595086442220664E-3</v>
      </c>
      <c r="N1474" s="17">
        <f t="shared" si="199"/>
        <v>5.6351997114623131E-5</v>
      </c>
      <c r="O1474" s="6"/>
      <c r="P1474" s="6">
        <v>14.6</v>
      </c>
      <c r="Q1474" s="6">
        <v>14.22</v>
      </c>
      <c r="R1474" s="6">
        <v>7265.3</v>
      </c>
      <c r="S1474" s="6">
        <v>8594.82</v>
      </c>
      <c r="T1474" s="19">
        <f t="shared" si="200"/>
        <v>-6.9832402234636382E-3</v>
      </c>
      <c r="U1474" s="19">
        <f t="shared" si="201"/>
        <v>-1.8190416789466757E-2</v>
      </c>
    </row>
    <row r="1475" spans="1:21">
      <c r="A1475" s="4">
        <v>42878</v>
      </c>
      <c r="B1475" s="5">
        <v>17.77</v>
      </c>
      <c r="C1475" s="5">
        <v>17.170000000000002</v>
      </c>
      <c r="D1475" s="5">
        <v>9688.1200000000008</v>
      </c>
      <c r="E1475" s="5">
        <v>11207.6</v>
      </c>
      <c r="F1475" s="10">
        <f t="shared" si="196"/>
        <v>-6.3657407407406996E-3</v>
      </c>
      <c r="G1475" s="10">
        <f t="shared" si="197"/>
        <v>-7.4286098899346564E-3</v>
      </c>
      <c r="H1475" s="6"/>
      <c r="I1475" s="5">
        <v>22.18</v>
      </c>
      <c r="J1475" s="5">
        <v>21.61</v>
      </c>
      <c r="K1475" s="5">
        <v>9688.1200000000008</v>
      </c>
      <c r="L1475" s="5">
        <v>11207.6</v>
      </c>
      <c r="M1475" s="17">
        <f t="shared" si="198"/>
        <v>-1.1436413540713675E-2</v>
      </c>
      <c r="N1475" s="17">
        <f t="shared" si="199"/>
        <v>-7.4288237542041724E-3</v>
      </c>
      <c r="O1475" s="6"/>
      <c r="P1475" s="6">
        <v>14.32</v>
      </c>
      <c r="Q1475" s="6">
        <v>13.94</v>
      </c>
      <c r="R1475" s="6">
        <v>7078.1</v>
      </c>
      <c r="S1475" s="6">
        <v>8373.33</v>
      </c>
      <c r="T1475" s="19">
        <f t="shared" si="200"/>
        <v>-1.9690576652602099E-2</v>
      </c>
      <c r="U1475" s="19">
        <f t="shared" si="201"/>
        <v>-2.5770173197344426E-2</v>
      </c>
    </row>
    <row r="1476" spans="1:21">
      <c r="A1476" s="4">
        <v>42879</v>
      </c>
      <c r="B1476" s="5">
        <v>17.71</v>
      </c>
      <c r="C1476" s="5">
        <v>17.100000000000001</v>
      </c>
      <c r="D1476" s="5">
        <v>9647.4699999999993</v>
      </c>
      <c r="E1476" s="5">
        <v>11161.5</v>
      </c>
      <c r="F1476" s="10">
        <f t="shared" ref="F1476:F1539" si="203">C1476/C1475-1</f>
        <v>-4.0768782760629563E-3</v>
      </c>
      <c r="G1476" s="10">
        <f t="shared" ref="G1476:G1539" si="204">E1476/E1475-1</f>
        <v>-4.1132802740997398E-3</v>
      </c>
      <c r="H1476" s="6"/>
      <c r="I1476" s="5">
        <v>22.05</v>
      </c>
      <c r="J1476" s="5">
        <v>21.48</v>
      </c>
      <c r="K1476" s="5">
        <v>9647.4699999999993</v>
      </c>
      <c r="L1476" s="5">
        <v>11161.5</v>
      </c>
      <c r="M1476" s="17">
        <f t="shared" ref="M1476:M1539" si="205">J1476/J1475-1</f>
        <v>-6.0157334567328968E-3</v>
      </c>
      <c r="N1476" s="17">
        <f t="shared" ref="N1476:N1539" si="206">K1476/K1475-1</f>
        <v>-4.1958604971863434E-3</v>
      </c>
      <c r="O1476" s="6"/>
      <c r="P1476" s="6">
        <v>14.15</v>
      </c>
      <c r="Q1476" s="6">
        <v>13.79</v>
      </c>
      <c r="R1476" s="6">
        <v>6933.85</v>
      </c>
      <c r="S1476" s="6">
        <v>8202.7099999999991</v>
      </c>
      <c r="T1476" s="19">
        <f t="shared" ref="T1476:T1539" si="207">Q1476/Q1475-1</f>
        <v>-1.0760401721664259E-2</v>
      </c>
      <c r="U1476" s="19">
        <f t="shared" ref="U1476:U1539" si="208">S1476/S1475-1</f>
        <v>-2.0376600468391959E-2</v>
      </c>
    </row>
    <row r="1477" spans="1:21">
      <c r="A1477" s="4">
        <v>42880</v>
      </c>
      <c r="B1477" s="5">
        <v>18.010000000000002</v>
      </c>
      <c r="C1477" s="5">
        <v>17.39</v>
      </c>
      <c r="D1477" s="5">
        <v>9791.9699999999993</v>
      </c>
      <c r="E1477" s="5">
        <v>11328.67</v>
      </c>
      <c r="F1477" s="10">
        <f t="shared" si="203"/>
        <v>1.6959064327485285E-2</v>
      </c>
      <c r="G1477" s="10">
        <f t="shared" si="204"/>
        <v>1.4977377592617414E-2</v>
      </c>
      <c r="H1477" s="6"/>
      <c r="I1477" s="5">
        <v>22.33</v>
      </c>
      <c r="J1477" s="5">
        <v>21.76</v>
      </c>
      <c r="K1477" s="5">
        <v>9791.9699999999993</v>
      </c>
      <c r="L1477" s="5">
        <v>11328.67</v>
      </c>
      <c r="M1477" s="17">
        <f t="shared" si="205"/>
        <v>1.3035381750465591E-2</v>
      </c>
      <c r="N1477" s="17">
        <f t="shared" si="206"/>
        <v>1.4978020144141402E-2</v>
      </c>
      <c r="O1477" s="6"/>
      <c r="P1477" s="6">
        <v>14.37</v>
      </c>
      <c r="Q1477" s="6">
        <v>13.99</v>
      </c>
      <c r="R1477" s="6">
        <v>7136.5</v>
      </c>
      <c r="S1477" s="6">
        <v>8442.67</v>
      </c>
      <c r="T1477" s="19">
        <f t="shared" si="207"/>
        <v>1.4503263234227681E-2</v>
      </c>
      <c r="U1477" s="19">
        <f t="shared" si="208"/>
        <v>2.9253746627639021E-2</v>
      </c>
    </row>
    <row r="1478" spans="1:21">
      <c r="A1478" s="4">
        <v>42881</v>
      </c>
      <c r="B1478" s="5">
        <v>18.13</v>
      </c>
      <c r="C1478" s="5">
        <v>17.52</v>
      </c>
      <c r="D1478" s="5">
        <v>9903.68</v>
      </c>
      <c r="E1478" s="5">
        <v>11460.18</v>
      </c>
      <c r="F1478" s="10">
        <f t="shared" si="203"/>
        <v>7.4755606670500185E-3</v>
      </c>
      <c r="G1478" s="10">
        <f t="shared" si="204"/>
        <v>1.1608600126934654E-2</v>
      </c>
      <c r="H1478" s="6"/>
      <c r="I1478" s="5">
        <v>22.55</v>
      </c>
      <c r="J1478" s="5">
        <v>21.97</v>
      </c>
      <c r="K1478" s="5">
        <v>9903.68</v>
      </c>
      <c r="L1478" s="5">
        <v>11460.18</v>
      </c>
      <c r="M1478" s="17">
        <f t="shared" si="205"/>
        <v>9.6507352941175295E-3</v>
      </c>
      <c r="N1478" s="17">
        <f t="shared" si="206"/>
        <v>1.1408327435643795E-2</v>
      </c>
      <c r="O1478" s="6"/>
      <c r="P1478" s="6">
        <v>14.61</v>
      </c>
      <c r="Q1478" s="6">
        <v>14.23</v>
      </c>
      <c r="R1478" s="6">
        <v>7261.3</v>
      </c>
      <c r="S1478" s="6">
        <v>8590.2800000000007</v>
      </c>
      <c r="T1478" s="19">
        <f t="shared" si="207"/>
        <v>1.71551107934238E-2</v>
      </c>
      <c r="U1478" s="19">
        <f t="shared" si="208"/>
        <v>1.7483805478598624E-2</v>
      </c>
    </row>
    <row r="1479" spans="1:21">
      <c r="A1479" s="4">
        <v>42884</v>
      </c>
      <c r="B1479" s="5">
        <v>18.04</v>
      </c>
      <c r="C1479" s="5">
        <v>17.420000000000002</v>
      </c>
      <c r="D1479" s="5">
        <v>9891.1299999999992</v>
      </c>
      <c r="E1479" s="5">
        <v>11446.82</v>
      </c>
      <c r="F1479" s="10">
        <f t="shared" si="203"/>
        <v>-5.7077625570775004E-3</v>
      </c>
      <c r="G1479" s="10">
        <f t="shared" si="204"/>
        <v>-1.1657757557037574E-3</v>
      </c>
      <c r="H1479" s="6"/>
      <c r="I1479" s="5">
        <v>22.34</v>
      </c>
      <c r="J1479" s="5">
        <v>21.76</v>
      </c>
      <c r="K1479" s="5">
        <v>9891.1299999999992</v>
      </c>
      <c r="L1479" s="5">
        <v>11446.82</v>
      </c>
      <c r="M1479" s="17">
        <f t="shared" si="205"/>
        <v>-9.5584888484295805E-3</v>
      </c>
      <c r="N1479" s="17">
        <f t="shared" si="206"/>
        <v>-1.2672057255486147E-3</v>
      </c>
      <c r="O1479" s="6"/>
      <c r="P1479" s="6">
        <v>14.44</v>
      </c>
      <c r="Q1479" s="6">
        <v>14.06</v>
      </c>
      <c r="R1479" s="6">
        <v>7111.8</v>
      </c>
      <c r="S1479" s="6">
        <v>8413.4</v>
      </c>
      <c r="T1479" s="19">
        <f t="shared" si="207"/>
        <v>-1.1946591707659882E-2</v>
      </c>
      <c r="U1479" s="19">
        <f t="shared" si="208"/>
        <v>-2.0590714155999668E-2</v>
      </c>
    </row>
    <row r="1480" spans="1:21">
      <c r="A1480" s="4">
        <v>42885</v>
      </c>
      <c r="B1480" s="5">
        <v>18.09</v>
      </c>
      <c r="C1480" s="5">
        <v>17.47</v>
      </c>
      <c r="D1480" s="5">
        <v>9917.18</v>
      </c>
      <c r="E1480" s="5">
        <v>11476.97</v>
      </c>
      <c r="F1480" s="10">
        <f t="shared" si="203"/>
        <v>2.8702640642936927E-3</v>
      </c>
      <c r="G1480" s="10">
        <f t="shared" si="204"/>
        <v>2.633919289374731E-3</v>
      </c>
      <c r="H1480" s="6"/>
      <c r="I1480" s="5">
        <v>22.39</v>
      </c>
      <c r="J1480" s="5">
        <v>21.81</v>
      </c>
      <c r="K1480" s="5">
        <v>9917.18</v>
      </c>
      <c r="L1480" s="5">
        <v>11476.97</v>
      </c>
      <c r="M1480" s="17">
        <f t="shared" si="205"/>
        <v>2.2977941176469674E-3</v>
      </c>
      <c r="N1480" s="17">
        <f t="shared" si="206"/>
        <v>2.6336727957272377E-3</v>
      </c>
      <c r="O1480" s="6"/>
      <c r="P1480" s="6">
        <v>14.5</v>
      </c>
      <c r="Q1480" s="6">
        <v>14.12</v>
      </c>
      <c r="R1480" s="6">
        <v>7107.2</v>
      </c>
      <c r="S1480" s="6">
        <v>8408.01</v>
      </c>
      <c r="T1480" s="19">
        <f t="shared" si="207"/>
        <v>4.2674253200567502E-3</v>
      </c>
      <c r="U1480" s="19">
        <f t="shared" si="208"/>
        <v>-6.4064468585822709E-4</v>
      </c>
    </row>
    <row r="1481" spans="1:21">
      <c r="A1481" s="4">
        <v>42886</v>
      </c>
      <c r="B1481" s="5">
        <v>18.190000000000001</v>
      </c>
      <c r="C1481" s="5">
        <v>17.57</v>
      </c>
      <c r="D1481" s="5">
        <v>9928.65</v>
      </c>
      <c r="E1481" s="5">
        <v>11490.24</v>
      </c>
      <c r="F1481" s="10">
        <f t="shared" si="203"/>
        <v>5.7240984544935092E-3</v>
      </c>
      <c r="G1481" s="10">
        <f t="shared" si="204"/>
        <v>1.1562285167601161E-3</v>
      </c>
      <c r="H1481" s="6"/>
      <c r="I1481" s="5">
        <v>22.57</v>
      </c>
      <c r="J1481" s="5">
        <v>21.98</v>
      </c>
      <c r="K1481" s="5">
        <v>9928.65</v>
      </c>
      <c r="L1481" s="5">
        <v>11490.24</v>
      </c>
      <c r="M1481" s="17">
        <f t="shared" si="205"/>
        <v>7.7945896377809021E-3</v>
      </c>
      <c r="N1481" s="17">
        <f t="shared" si="206"/>
        <v>1.1565787855014609E-3</v>
      </c>
      <c r="O1481" s="6"/>
      <c r="P1481" s="6">
        <v>14.71</v>
      </c>
      <c r="Q1481" s="6">
        <v>14.32</v>
      </c>
      <c r="R1481" s="6">
        <v>7182.95</v>
      </c>
      <c r="S1481" s="6">
        <v>8497.61</v>
      </c>
      <c r="T1481" s="19">
        <f t="shared" si="207"/>
        <v>1.4164305949008638E-2</v>
      </c>
      <c r="U1481" s="19">
        <f t="shared" si="208"/>
        <v>1.0656504928038935E-2</v>
      </c>
    </row>
    <row r="1482" spans="1:21">
      <c r="A1482" s="4">
        <v>42887</v>
      </c>
      <c r="B1482" s="5">
        <v>18.190000000000001</v>
      </c>
      <c r="C1482" s="5">
        <v>17.57</v>
      </c>
      <c r="D1482" s="5">
        <v>9926.73</v>
      </c>
      <c r="E1482" s="5">
        <v>11496.05</v>
      </c>
      <c r="F1482" s="10">
        <f t="shared" si="203"/>
        <v>0</v>
      </c>
      <c r="G1482" s="10">
        <f t="shared" si="204"/>
        <v>5.0564653131690562E-4</v>
      </c>
      <c r="H1482" s="6"/>
      <c r="I1482" s="5">
        <v>22.67</v>
      </c>
      <c r="J1482" s="5">
        <v>22.08</v>
      </c>
      <c r="K1482" s="5">
        <v>9926.73</v>
      </c>
      <c r="L1482" s="5">
        <v>11496.05</v>
      </c>
      <c r="M1482" s="17">
        <f t="shared" si="205"/>
        <v>4.5495905368515555E-3</v>
      </c>
      <c r="N1482" s="17">
        <f t="shared" si="206"/>
        <v>-1.9337976462052708E-4</v>
      </c>
      <c r="O1482" s="6"/>
      <c r="P1482" s="6">
        <v>14.77</v>
      </c>
      <c r="Q1482" s="6">
        <v>14.38</v>
      </c>
      <c r="R1482" s="6">
        <v>7268.1</v>
      </c>
      <c r="S1482" s="6">
        <v>8598.31</v>
      </c>
      <c r="T1482" s="19">
        <f t="shared" si="207"/>
        <v>4.1899441340782495E-3</v>
      </c>
      <c r="U1482" s="19">
        <f t="shared" si="208"/>
        <v>1.1850390874610595E-2</v>
      </c>
    </row>
    <row r="1483" spans="1:21">
      <c r="A1483" s="4">
        <v>42888</v>
      </c>
      <c r="B1483" s="5">
        <v>18.260000000000002</v>
      </c>
      <c r="C1483" s="5">
        <v>17.63</v>
      </c>
      <c r="D1483" s="5">
        <v>9971.6299999999992</v>
      </c>
      <c r="E1483" s="5">
        <v>11548.05</v>
      </c>
      <c r="F1483" s="10">
        <f t="shared" si="203"/>
        <v>3.4149117814454844E-3</v>
      </c>
      <c r="G1483" s="10">
        <f t="shared" si="204"/>
        <v>4.5232927831733161E-3</v>
      </c>
      <c r="H1483" s="6"/>
      <c r="I1483" s="5">
        <v>22.74</v>
      </c>
      <c r="J1483" s="5">
        <v>22.15</v>
      </c>
      <c r="K1483" s="5">
        <v>9971.6299999999992</v>
      </c>
      <c r="L1483" s="5">
        <v>11548.05</v>
      </c>
      <c r="M1483" s="17">
        <f t="shared" si="205"/>
        <v>3.1702898550725056E-3</v>
      </c>
      <c r="N1483" s="17">
        <f t="shared" si="206"/>
        <v>4.5231410545063522E-3</v>
      </c>
      <c r="O1483" s="6"/>
      <c r="P1483" s="6">
        <v>14.81</v>
      </c>
      <c r="Q1483" s="6">
        <v>14.43</v>
      </c>
      <c r="R1483" s="6">
        <v>7316.95</v>
      </c>
      <c r="S1483" s="6">
        <v>8658.82</v>
      </c>
      <c r="T1483" s="19">
        <f t="shared" si="207"/>
        <v>3.4770514603614799E-3</v>
      </c>
      <c r="U1483" s="19">
        <f t="shared" si="208"/>
        <v>7.0374294483450672E-3</v>
      </c>
    </row>
    <row r="1484" spans="1:21">
      <c r="A1484" s="4">
        <v>42891</v>
      </c>
      <c r="B1484" s="5">
        <v>18.3</v>
      </c>
      <c r="C1484" s="5">
        <v>17.670000000000002</v>
      </c>
      <c r="D1484" s="5">
        <v>9999.73</v>
      </c>
      <c r="E1484" s="5">
        <v>11591.59</v>
      </c>
      <c r="F1484" s="10">
        <f t="shared" si="203"/>
        <v>2.2688598979014873E-3</v>
      </c>
      <c r="G1484" s="10">
        <f t="shared" si="204"/>
        <v>3.7703335195120591E-3</v>
      </c>
      <c r="H1484" s="6"/>
      <c r="I1484" s="5">
        <v>22.86</v>
      </c>
      <c r="J1484" s="5">
        <v>22.26</v>
      </c>
      <c r="K1484" s="5">
        <v>9999.73</v>
      </c>
      <c r="L1484" s="5">
        <v>11591.59</v>
      </c>
      <c r="M1484" s="17">
        <f t="shared" si="205"/>
        <v>4.9661399548535101E-3</v>
      </c>
      <c r="N1484" s="17">
        <f t="shared" si="206"/>
        <v>2.8179946508244402E-3</v>
      </c>
      <c r="O1484" s="6"/>
      <c r="P1484" s="6">
        <v>14.93</v>
      </c>
      <c r="Q1484" s="6">
        <v>14.54</v>
      </c>
      <c r="R1484" s="6">
        <v>7345.6</v>
      </c>
      <c r="S1484" s="6">
        <v>8692.7099999999991</v>
      </c>
      <c r="T1484" s="19">
        <f t="shared" si="207"/>
        <v>7.6230076230074939E-3</v>
      </c>
      <c r="U1484" s="19">
        <f t="shared" si="208"/>
        <v>3.9139282257858454E-3</v>
      </c>
    </row>
    <row r="1485" spans="1:21">
      <c r="A1485" s="4">
        <v>42892</v>
      </c>
      <c r="B1485" s="5">
        <v>18.25</v>
      </c>
      <c r="C1485" s="5">
        <v>17.62</v>
      </c>
      <c r="D1485" s="5">
        <v>9952.09</v>
      </c>
      <c r="E1485" s="5">
        <v>11536.36</v>
      </c>
      <c r="F1485" s="10">
        <f t="shared" si="203"/>
        <v>-2.8296547821166085E-3</v>
      </c>
      <c r="G1485" s="10">
        <f t="shared" si="204"/>
        <v>-4.7646612759767448E-3</v>
      </c>
      <c r="H1485" s="6"/>
      <c r="I1485" s="5">
        <v>22.84</v>
      </c>
      <c r="J1485" s="5">
        <v>22.24</v>
      </c>
      <c r="K1485" s="5">
        <v>9952.09</v>
      </c>
      <c r="L1485" s="5">
        <v>11536.36</v>
      </c>
      <c r="M1485" s="17">
        <f t="shared" si="205"/>
        <v>-8.9847259658593082E-4</v>
      </c>
      <c r="N1485" s="17">
        <f t="shared" si="206"/>
        <v>-4.7641286314730191E-3</v>
      </c>
      <c r="O1485" s="6"/>
      <c r="P1485" s="6">
        <v>14.84</v>
      </c>
      <c r="Q1485" s="6">
        <v>14.45</v>
      </c>
      <c r="R1485" s="6">
        <v>7292.55</v>
      </c>
      <c r="S1485" s="6">
        <v>8629.9599999999991</v>
      </c>
      <c r="T1485" s="19">
        <f t="shared" si="207"/>
        <v>-6.1898211829436445E-3</v>
      </c>
      <c r="U1485" s="19">
        <f t="shared" si="208"/>
        <v>-7.2186924445886147E-3</v>
      </c>
    </row>
    <row r="1486" spans="1:21">
      <c r="A1486" s="4">
        <v>42893</v>
      </c>
      <c r="B1486" s="5">
        <v>18.29</v>
      </c>
      <c r="C1486" s="5">
        <v>17.66</v>
      </c>
      <c r="D1486" s="5">
        <v>9983.76</v>
      </c>
      <c r="E1486" s="5">
        <v>11573.07</v>
      </c>
      <c r="F1486" s="10">
        <f t="shared" si="203"/>
        <v>2.2701475595914289E-3</v>
      </c>
      <c r="G1486" s="10">
        <f t="shared" si="204"/>
        <v>3.1821129021631922E-3</v>
      </c>
      <c r="H1486" s="6"/>
      <c r="I1486" s="5">
        <v>22.91</v>
      </c>
      <c r="J1486" s="5">
        <v>22.31</v>
      </c>
      <c r="K1486" s="5">
        <v>9983.76</v>
      </c>
      <c r="L1486" s="5">
        <v>11573.07</v>
      </c>
      <c r="M1486" s="17">
        <f t="shared" si="205"/>
        <v>3.1474820143884141E-3</v>
      </c>
      <c r="N1486" s="17">
        <f t="shared" si="206"/>
        <v>3.1822461412627234E-3</v>
      </c>
      <c r="O1486" s="6"/>
      <c r="P1486" s="6">
        <v>14.93</v>
      </c>
      <c r="Q1486" s="6">
        <v>14.53</v>
      </c>
      <c r="R1486" s="6">
        <v>7321.9</v>
      </c>
      <c r="S1486" s="6">
        <v>8664.69</v>
      </c>
      <c r="T1486" s="19">
        <f t="shared" si="207"/>
        <v>5.5363321799308807E-3</v>
      </c>
      <c r="U1486" s="19">
        <f t="shared" si="208"/>
        <v>4.0243523724330377E-3</v>
      </c>
    </row>
    <row r="1487" spans="1:21">
      <c r="A1487" s="4">
        <v>42894</v>
      </c>
      <c r="B1487" s="5">
        <v>18.3</v>
      </c>
      <c r="C1487" s="5">
        <v>17.670000000000002</v>
      </c>
      <c r="D1487" s="5">
        <v>9971.7099999999991</v>
      </c>
      <c r="E1487" s="5">
        <v>11559.55</v>
      </c>
      <c r="F1487" s="10">
        <f t="shared" si="203"/>
        <v>5.662514156286047E-4</v>
      </c>
      <c r="G1487" s="10">
        <f t="shared" si="204"/>
        <v>-1.1682293462322857E-3</v>
      </c>
      <c r="H1487" s="6"/>
      <c r="I1487" s="5">
        <v>22.94</v>
      </c>
      <c r="J1487" s="5">
        <v>22.34</v>
      </c>
      <c r="K1487" s="5">
        <v>9971.7099999999991</v>
      </c>
      <c r="L1487" s="5">
        <v>11559.55</v>
      </c>
      <c r="M1487" s="17">
        <f t="shared" si="205"/>
        <v>1.3446884805021764E-3</v>
      </c>
      <c r="N1487" s="17">
        <f t="shared" si="206"/>
        <v>-1.2069601032077548E-3</v>
      </c>
      <c r="O1487" s="6"/>
      <c r="P1487" s="6">
        <v>14.93</v>
      </c>
      <c r="Q1487" s="6">
        <v>14.54</v>
      </c>
      <c r="R1487" s="6">
        <v>7337.5</v>
      </c>
      <c r="S1487" s="6">
        <v>8683.1299999999992</v>
      </c>
      <c r="T1487" s="19">
        <f t="shared" si="207"/>
        <v>6.8823124569861172E-4</v>
      </c>
      <c r="U1487" s="19">
        <f t="shared" si="208"/>
        <v>2.1281776959127807E-3</v>
      </c>
    </row>
    <row r="1488" spans="1:21">
      <c r="A1488" s="4">
        <v>42895</v>
      </c>
      <c r="B1488" s="5">
        <v>18.38</v>
      </c>
      <c r="C1488" s="5">
        <v>17.75</v>
      </c>
      <c r="D1488" s="5">
        <v>9990.61</v>
      </c>
      <c r="E1488" s="5">
        <v>11581.46</v>
      </c>
      <c r="F1488" s="10">
        <f t="shared" si="203"/>
        <v>4.5274476513863515E-3</v>
      </c>
      <c r="G1488" s="10">
        <f t="shared" si="204"/>
        <v>1.8954025026924892E-3</v>
      </c>
      <c r="H1488" s="6"/>
      <c r="I1488" s="5">
        <v>22.96</v>
      </c>
      <c r="J1488" s="5">
        <v>22.36</v>
      </c>
      <c r="K1488" s="5">
        <v>9990.61</v>
      </c>
      <c r="L1488" s="5">
        <v>11581.46</v>
      </c>
      <c r="M1488" s="17">
        <f t="shared" si="205"/>
        <v>8.9525514771704451E-4</v>
      </c>
      <c r="N1488" s="17">
        <f t="shared" si="206"/>
        <v>1.8953619790389453E-3</v>
      </c>
      <c r="O1488" s="6"/>
      <c r="P1488" s="6">
        <v>14.99</v>
      </c>
      <c r="Q1488" s="6">
        <v>14.59</v>
      </c>
      <c r="R1488" s="6">
        <v>7373.6</v>
      </c>
      <c r="S1488" s="6">
        <v>8725.93</v>
      </c>
      <c r="T1488" s="19">
        <f t="shared" si="207"/>
        <v>3.4387895460799012E-3</v>
      </c>
      <c r="U1488" s="19">
        <f t="shared" si="208"/>
        <v>4.9290981477878582E-3</v>
      </c>
    </row>
    <row r="1489" spans="1:21">
      <c r="A1489" s="4">
        <v>42898</v>
      </c>
      <c r="B1489" s="5">
        <v>18.34</v>
      </c>
      <c r="C1489" s="5">
        <v>17.71</v>
      </c>
      <c r="D1489" s="5">
        <v>9940.06</v>
      </c>
      <c r="E1489" s="5">
        <v>11523.5</v>
      </c>
      <c r="F1489" s="10">
        <f t="shared" si="203"/>
        <v>-2.2535211267604716E-3</v>
      </c>
      <c r="G1489" s="10">
        <f t="shared" si="204"/>
        <v>-5.0045503762046195E-3</v>
      </c>
      <c r="H1489" s="6"/>
      <c r="I1489" s="5">
        <v>22.97</v>
      </c>
      <c r="J1489" s="5">
        <v>22.36</v>
      </c>
      <c r="K1489" s="5">
        <v>9940.06</v>
      </c>
      <c r="L1489" s="5">
        <v>11523.5</v>
      </c>
      <c r="M1489" s="17">
        <f t="shared" si="205"/>
        <v>0</v>
      </c>
      <c r="N1489" s="17">
        <f t="shared" si="206"/>
        <v>-5.0597511062888678E-3</v>
      </c>
      <c r="O1489" s="6"/>
      <c r="P1489" s="6">
        <v>14.96</v>
      </c>
      <c r="Q1489" s="6">
        <v>14.57</v>
      </c>
      <c r="R1489" s="6">
        <v>7313.8</v>
      </c>
      <c r="S1489" s="6">
        <v>8655.18</v>
      </c>
      <c r="T1489" s="19">
        <f t="shared" si="207"/>
        <v>-1.3708019191226439E-3</v>
      </c>
      <c r="U1489" s="19">
        <f t="shared" si="208"/>
        <v>-8.1080182857300453E-3</v>
      </c>
    </row>
    <row r="1490" spans="1:21">
      <c r="A1490" s="4">
        <v>42899</v>
      </c>
      <c r="B1490" s="5">
        <v>18.34</v>
      </c>
      <c r="C1490" s="5">
        <v>17.71</v>
      </c>
      <c r="D1490" s="5">
        <v>9936.76</v>
      </c>
      <c r="E1490" s="5">
        <v>11523.67</v>
      </c>
      <c r="F1490" s="10">
        <f t="shared" si="203"/>
        <v>0</v>
      </c>
      <c r="G1490" s="10">
        <f t="shared" si="204"/>
        <v>1.4752462359490792E-5</v>
      </c>
      <c r="H1490" s="6"/>
      <c r="I1490" s="5">
        <v>22.99</v>
      </c>
      <c r="J1490" s="5">
        <v>22.38</v>
      </c>
      <c r="K1490" s="5">
        <v>9936.76</v>
      </c>
      <c r="L1490" s="5">
        <v>11523.67</v>
      </c>
      <c r="M1490" s="17">
        <f t="shared" si="205"/>
        <v>8.944543828264262E-4</v>
      </c>
      <c r="N1490" s="17">
        <f t="shared" si="206"/>
        <v>-3.3198994774674695E-4</v>
      </c>
      <c r="O1490" s="6"/>
      <c r="P1490" s="6">
        <v>15.04</v>
      </c>
      <c r="Q1490" s="6">
        <v>14.64</v>
      </c>
      <c r="R1490" s="6">
        <v>7339.45</v>
      </c>
      <c r="S1490" s="6">
        <v>8685.52</v>
      </c>
      <c r="T1490" s="19">
        <f t="shared" si="207"/>
        <v>4.8043925875085325E-3</v>
      </c>
      <c r="U1490" s="19">
        <f t="shared" si="208"/>
        <v>3.5054152542177697E-3</v>
      </c>
    </row>
    <row r="1491" spans="1:21">
      <c r="A1491" s="4">
        <v>42900</v>
      </c>
      <c r="B1491" s="5">
        <v>18.37</v>
      </c>
      <c r="C1491" s="5">
        <v>17.739999999999998</v>
      </c>
      <c r="D1491" s="5">
        <v>9943.89</v>
      </c>
      <c r="E1491" s="5">
        <v>11531.94</v>
      </c>
      <c r="F1491" s="10">
        <f t="shared" si="203"/>
        <v>1.6939582156971777E-3</v>
      </c>
      <c r="G1491" s="10">
        <f t="shared" si="204"/>
        <v>7.176533170423216E-4</v>
      </c>
      <c r="H1491" s="6"/>
      <c r="I1491" s="5">
        <v>23.06</v>
      </c>
      <c r="J1491" s="5">
        <v>22.45</v>
      </c>
      <c r="K1491" s="5">
        <v>9943.89</v>
      </c>
      <c r="L1491" s="5">
        <v>11531.94</v>
      </c>
      <c r="M1491" s="17">
        <f t="shared" si="205"/>
        <v>3.127792672028562E-3</v>
      </c>
      <c r="N1491" s="17">
        <f t="shared" si="206"/>
        <v>7.1753770846827436E-4</v>
      </c>
      <c r="O1491" s="6"/>
      <c r="P1491" s="6">
        <v>15.11</v>
      </c>
      <c r="Q1491" s="6">
        <v>14.7</v>
      </c>
      <c r="R1491" s="6">
        <v>7398.4</v>
      </c>
      <c r="S1491" s="6">
        <v>8755.2900000000009</v>
      </c>
      <c r="T1491" s="19">
        <f t="shared" si="207"/>
        <v>4.098360655737654E-3</v>
      </c>
      <c r="U1491" s="19">
        <f t="shared" si="208"/>
        <v>8.0329099466698306E-3</v>
      </c>
    </row>
    <row r="1492" spans="1:21">
      <c r="A1492" s="4">
        <v>42901</v>
      </c>
      <c r="B1492" s="5">
        <v>18.28</v>
      </c>
      <c r="C1492" s="5">
        <v>17.64</v>
      </c>
      <c r="D1492" s="5">
        <v>9913.5499999999993</v>
      </c>
      <c r="E1492" s="5">
        <v>11497.44</v>
      </c>
      <c r="F1492" s="10">
        <f t="shared" si="203"/>
        <v>-5.636978579481311E-3</v>
      </c>
      <c r="G1492" s="10">
        <f t="shared" si="204"/>
        <v>-2.9916909036987738E-3</v>
      </c>
      <c r="H1492" s="6"/>
      <c r="I1492" s="5">
        <v>23.07</v>
      </c>
      <c r="J1492" s="5">
        <v>22.46</v>
      </c>
      <c r="K1492" s="5">
        <v>9913.5499999999993</v>
      </c>
      <c r="L1492" s="5">
        <v>11497.44</v>
      </c>
      <c r="M1492" s="17">
        <f t="shared" si="205"/>
        <v>4.4543429844101645E-4</v>
      </c>
      <c r="N1492" s="17">
        <f t="shared" si="206"/>
        <v>-3.0511198333851297E-3</v>
      </c>
      <c r="O1492" s="6"/>
      <c r="P1492" s="6">
        <v>15.28</v>
      </c>
      <c r="Q1492" s="6">
        <v>14.87</v>
      </c>
      <c r="R1492" s="6">
        <v>7411.2</v>
      </c>
      <c r="S1492" s="6">
        <v>8772.17</v>
      </c>
      <c r="T1492" s="19">
        <f t="shared" si="207"/>
        <v>1.1564625850340127E-2</v>
      </c>
      <c r="U1492" s="19">
        <f t="shared" si="208"/>
        <v>1.9279772571780818E-3</v>
      </c>
    </row>
    <row r="1493" spans="1:21">
      <c r="A1493" s="4">
        <v>42902</v>
      </c>
      <c r="B1493" s="5">
        <v>18.260000000000002</v>
      </c>
      <c r="C1493" s="5">
        <v>17.63</v>
      </c>
      <c r="D1493" s="5">
        <v>9920.24</v>
      </c>
      <c r="E1493" s="5">
        <v>11505.21</v>
      </c>
      <c r="F1493" s="10">
        <f t="shared" si="203"/>
        <v>-5.6689342403637433E-4</v>
      </c>
      <c r="G1493" s="10">
        <f t="shared" si="204"/>
        <v>6.7580261345123738E-4</v>
      </c>
      <c r="H1493" s="6"/>
      <c r="I1493" s="5">
        <v>23.13</v>
      </c>
      <c r="J1493" s="5">
        <v>22.51</v>
      </c>
      <c r="K1493" s="5">
        <v>9920.24</v>
      </c>
      <c r="L1493" s="5">
        <v>11505.21</v>
      </c>
      <c r="M1493" s="17">
        <f t="shared" si="205"/>
        <v>2.2261798753340223E-3</v>
      </c>
      <c r="N1493" s="17">
        <f t="shared" si="206"/>
        <v>6.748339394062608E-4</v>
      </c>
      <c r="O1493" s="6"/>
      <c r="P1493" s="6">
        <v>15.28</v>
      </c>
      <c r="Q1493" s="6">
        <v>14.87</v>
      </c>
      <c r="R1493" s="6">
        <v>7443.65</v>
      </c>
      <c r="S1493" s="6">
        <v>8810.56</v>
      </c>
      <c r="T1493" s="19">
        <f t="shared" si="207"/>
        <v>0</v>
      </c>
      <c r="U1493" s="19">
        <f t="shared" si="208"/>
        <v>4.376340175805904E-3</v>
      </c>
    </row>
    <row r="1494" spans="1:21">
      <c r="A1494" s="4">
        <v>42905</v>
      </c>
      <c r="B1494" s="5">
        <v>18.350000000000001</v>
      </c>
      <c r="C1494" s="5">
        <v>17.71</v>
      </c>
      <c r="D1494" s="5">
        <v>9986.51</v>
      </c>
      <c r="E1494" s="5">
        <v>11582.05</v>
      </c>
      <c r="F1494" s="10">
        <f t="shared" si="203"/>
        <v>4.5377197958027526E-3</v>
      </c>
      <c r="G1494" s="10">
        <f t="shared" si="204"/>
        <v>6.6787133828936085E-3</v>
      </c>
      <c r="H1494" s="6"/>
      <c r="I1494" s="5">
        <v>23.11</v>
      </c>
      <c r="J1494" s="5">
        <v>22.5</v>
      </c>
      <c r="K1494" s="5">
        <v>9986.51</v>
      </c>
      <c r="L1494" s="5">
        <v>11582.05</v>
      </c>
      <c r="M1494" s="17">
        <f t="shared" si="205"/>
        <v>-4.4424700133283146E-4</v>
      </c>
      <c r="N1494" s="17">
        <f t="shared" si="206"/>
        <v>6.680281928663101E-3</v>
      </c>
      <c r="O1494" s="6"/>
      <c r="P1494" s="6">
        <v>15.28</v>
      </c>
      <c r="Q1494" s="6">
        <v>14.87</v>
      </c>
      <c r="R1494" s="6">
        <v>7426.5</v>
      </c>
      <c r="S1494" s="6">
        <v>8790.27</v>
      </c>
      <c r="T1494" s="19">
        <f t="shared" si="207"/>
        <v>0</v>
      </c>
      <c r="U1494" s="19">
        <f t="shared" si="208"/>
        <v>-2.3029183162022182E-3</v>
      </c>
    </row>
    <row r="1495" spans="1:21">
      <c r="A1495" s="4">
        <v>42906</v>
      </c>
      <c r="B1495" s="5">
        <v>18.350000000000001</v>
      </c>
      <c r="C1495" s="5">
        <v>17.71</v>
      </c>
      <c r="D1495" s="5">
        <v>9990</v>
      </c>
      <c r="E1495" s="5">
        <v>11589.98</v>
      </c>
      <c r="F1495" s="10">
        <f t="shared" si="203"/>
        <v>0</v>
      </c>
      <c r="G1495" s="10">
        <f t="shared" si="204"/>
        <v>6.8468017319900376E-4</v>
      </c>
      <c r="H1495" s="6"/>
      <c r="I1495" s="5">
        <v>23.06</v>
      </c>
      <c r="J1495" s="5">
        <v>22.45</v>
      </c>
      <c r="K1495" s="5">
        <v>9990</v>
      </c>
      <c r="L1495" s="5">
        <v>11589.98</v>
      </c>
      <c r="M1495" s="17">
        <f t="shared" si="205"/>
        <v>-2.2222222222222365E-3</v>
      </c>
      <c r="N1495" s="17">
        <f t="shared" si="206"/>
        <v>3.4947143696850702E-4</v>
      </c>
      <c r="O1495" s="6"/>
      <c r="P1495" s="6">
        <v>15.28</v>
      </c>
      <c r="Q1495" s="6">
        <v>14.87</v>
      </c>
      <c r="R1495" s="6">
        <v>7440.2</v>
      </c>
      <c r="S1495" s="6">
        <v>8806.4599999999991</v>
      </c>
      <c r="T1495" s="19">
        <f t="shared" si="207"/>
        <v>0</v>
      </c>
      <c r="U1495" s="19">
        <f t="shared" si="208"/>
        <v>1.8418091821978955E-3</v>
      </c>
    </row>
    <row r="1496" spans="1:21">
      <c r="A1496" s="4">
        <v>42907</v>
      </c>
      <c r="B1496" s="5">
        <v>18.309999999999999</v>
      </c>
      <c r="C1496" s="5">
        <v>17.670000000000002</v>
      </c>
      <c r="D1496" s="5">
        <v>9970.5300000000007</v>
      </c>
      <c r="E1496" s="5">
        <v>11567.85</v>
      </c>
      <c r="F1496" s="10">
        <f t="shared" si="203"/>
        <v>-2.2586109542630517E-3</v>
      </c>
      <c r="G1496" s="10">
        <f t="shared" si="204"/>
        <v>-1.9094079541119857E-3</v>
      </c>
      <c r="H1496" s="6"/>
      <c r="I1496" s="5">
        <v>23.03</v>
      </c>
      <c r="J1496" s="5">
        <v>22.41</v>
      </c>
      <c r="K1496" s="5">
        <v>9970.5300000000007</v>
      </c>
      <c r="L1496" s="5">
        <v>11567.85</v>
      </c>
      <c r="M1496" s="17">
        <f t="shared" si="205"/>
        <v>-1.7817371937638438E-3</v>
      </c>
      <c r="N1496" s="17">
        <f t="shared" si="206"/>
        <v>-1.9489489489489253E-3</v>
      </c>
      <c r="O1496" s="6"/>
      <c r="P1496" s="6">
        <v>15.26</v>
      </c>
      <c r="Q1496" s="6">
        <v>14.85</v>
      </c>
      <c r="R1496" s="6">
        <v>7448.85</v>
      </c>
      <c r="S1496" s="6">
        <v>8816.9599999999991</v>
      </c>
      <c r="T1496" s="19">
        <f t="shared" si="207"/>
        <v>-1.3449899125755893E-3</v>
      </c>
      <c r="U1496" s="19">
        <f t="shared" si="208"/>
        <v>1.1923065567776003E-3</v>
      </c>
    </row>
    <row r="1497" spans="1:21">
      <c r="A1497" s="4">
        <v>42908</v>
      </c>
      <c r="B1497" s="5">
        <v>18.239999999999998</v>
      </c>
      <c r="C1497" s="5">
        <v>17.61</v>
      </c>
      <c r="D1497" s="5">
        <v>9958.2999999999993</v>
      </c>
      <c r="E1497" s="5">
        <v>11556.53</v>
      </c>
      <c r="F1497" s="10">
        <f t="shared" si="203"/>
        <v>-3.3955857385400412E-3</v>
      </c>
      <c r="G1497" s="10">
        <f t="shared" si="204"/>
        <v>-9.7857423808223043E-4</v>
      </c>
      <c r="H1497" s="6"/>
      <c r="I1497" s="5">
        <v>22.92</v>
      </c>
      <c r="J1497" s="5">
        <v>22.31</v>
      </c>
      <c r="K1497" s="5">
        <v>9958.2999999999993</v>
      </c>
      <c r="L1497" s="5">
        <v>11556.53</v>
      </c>
      <c r="M1497" s="17">
        <f t="shared" si="205"/>
        <v>-4.4622936189201434E-3</v>
      </c>
      <c r="N1497" s="17">
        <f t="shared" si="206"/>
        <v>-1.226614833915729E-3</v>
      </c>
      <c r="O1497" s="6"/>
      <c r="P1497" s="6">
        <v>15.12</v>
      </c>
      <c r="Q1497" s="6">
        <v>14.71</v>
      </c>
      <c r="R1497" s="6">
        <v>7405.55</v>
      </c>
      <c r="S1497" s="6">
        <v>8766.91</v>
      </c>
      <c r="T1497" s="19">
        <f t="shared" si="207"/>
        <v>-9.4276094276093403E-3</v>
      </c>
      <c r="U1497" s="19">
        <f t="shared" si="208"/>
        <v>-5.6765597212643515E-3</v>
      </c>
    </row>
    <row r="1498" spans="1:21">
      <c r="A1498" s="4">
        <v>42909</v>
      </c>
      <c r="B1498" s="5">
        <v>18.11</v>
      </c>
      <c r="C1498" s="5">
        <v>17.48</v>
      </c>
      <c r="D1498" s="5">
        <v>9890.75</v>
      </c>
      <c r="E1498" s="5">
        <v>11478.14</v>
      </c>
      <c r="F1498" s="10">
        <f t="shared" si="203"/>
        <v>-7.3821692220328305E-3</v>
      </c>
      <c r="G1498" s="10">
        <f t="shared" si="204"/>
        <v>-6.7831779954710125E-3</v>
      </c>
      <c r="H1498" s="6"/>
      <c r="I1498" s="5">
        <v>22.72</v>
      </c>
      <c r="J1498" s="5">
        <v>22.11</v>
      </c>
      <c r="K1498" s="5">
        <v>9890.75</v>
      </c>
      <c r="L1498" s="5">
        <v>11478.14</v>
      </c>
      <c r="M1498" s="17">
        <f t="shared" si="205"/>
        <v>-8.9645898700133619E-3</v>
      </c>
      <c r="N1498" s="17">
        <f t="shared" si="206"/>
        <v>-6.7832863038871372E-3</v>
      </c>
      <c r="O1498" s="6"/>
      <c r="P1498" s="6">
        <v>14.97</v>
      </c>
      <c r="Q1498" s="6">
        <v>14.57</v>
      </c>
      <c r="R1498" s="6">
        <v>7291.3</v>
      </c>
      <c r="S1498" s="6">
        <v>8631.6299999999992</v>
      </c>
      <c r="T1498" s="19">
        <f t="shared" si="207"/>
        <v>-9.517335146159156E-3</v>
      </c>
      <c r="U1498" s="19">
        <f t="shared" si="208"/>
        <v>-1.5430750401224658E-2</v>
      </c>
    </row>
    <row r="1499" spans="1:21">
      <c r="A1499" s="4">
        <v>42913</v>
      </c>
      <c r="B1499" s="5">
        <v>17.98</v>
      </c>
      <c r="C1499" s="5">
        <v>17.350000000000001</v>
      </c>
      <c r="D1499" s="5">
        <v>9825.5400000000009</v>
      </c>
      <c r="E1499" s="5">
        <v>11402.46</v>
      </c>
      <c r="F1499" s="10">
        <f t="shared" si="203"/>
        <v>-7.4370709382149958E-3</v>
      </c>
      <c r="G1499" s="10">
        <f t="shared" si="204"/>
        <v>-6.5934027638624437E-3</v>
      </c>
      <c r="H1499" s="6"/>
      <c r="I1499" s="5">
        <v>22.44</v>
      </c>
      <c r="J1499" s="5">
        <v>21.84</v>
      </c>
      <c r="K1499" s="5">
        <v>9825.5400000000009</v>
      </c>
      <c r="L1499" s="5">
        <v>11402.46</v>
      </c>
      <c r="M1499" s="17">
        <f t="shared" si="205"/>
        <v>-1.2211668928086783E-2</v>
      </c>
      <c r="N1499" s="17">
        <f t="shared" si="206"/>
        <v>-6.5930288400777304E-3</v>
      </c>
      <c r="O1499" s="6"/>
      <c r="P1499" s="6">
        <v>14.7</v>
      </c>
      <c r="Q1499" s="6">
        <v>14.31</v>
      </c>
      <c r="R1499" s="6">
        <v>7190.55</v>
      </c>
      <c r="S1499" s="6">
        <v>8512.73</v>
      </c>
      <c r="T1499" s="19">
        <f t="shared" si="207"/>
        <v>-1.7844886753603295E-2</v>
      </c>
      <c r="U1499" s="19">
        <f t="shared" si="208"/>
        <v>-1.3774918526396451E-2</v>
      </c>
    </row>
    <row r="1500" spans="1:21">
      <c r="A1500" s="4">
        <v>42914</v>
      </c>
      <c r="B1500" s="5">
        <v>17.95</v>
      </c>
      <c r="C1500" s="5">
        <v>17.32</v>
      </c>
      <c r="D1500" s="5">
        <v>9811.1200000000008</v>
      </c>
      <c r="E1500" s="5">
        <v>11385.72</v>
      </c>
      <c r="F1500" s="10">
        <f t="shared" si="203"/>
        <v>-1.7291066282421053E-3</v>
      </c>
      <c r="G1500" s="10">
        <f t="shared" si="204"/>
        <v>-1.4681042511879294E-3</v>
      </c>
      <c r="H1500" s="6"/>
      <c r="I1500" s="5">
        <v>22.45</v>
      </c>
      <c r="J1500" s="5">
        <v>21.84</v>
      </c>
      <c r="K1500" s="5">
        <v>9811.1200000000008</v>
      </c>
      <c r="L1500" s="5">
        <v>11385.72</v>
      </c>
      <c r="M1500" s="17">
        <f t="shared" si="205"/>
        <v>0</v>
      </c>
      <c r="N1500" s="17">
        <f t="shared" si="206"/>
        <v>-1.4676038161770544E-3</v>
      </c>
      <c r="O1500" s="6"/>
      <c r="P1500" s="6">
        <v>14.69</v>
      </c>
      <c r="Q1500" s="6">
        <v>14.29</v>
      </c>
      <c r="R1500" s="6">
        <v>7222.7</v>
      </c>
      <c r="S1500" s="6">
        <v>8550.7900000000009</v>
      </c>
      <c r="T1500" s="19">
        <f t="shared" si="207"/>
        <v>-1.3976240391335715E-3</v>
      </c>
      <c r="U1500" s="19">
        <f t="shared" si="208"/>
        <v>4.4709511519807066E-3</v>
      </c>
    </row>
    <row r="1501" spans="1:21">
      <c r="A1501" s="4">
        <v>42915</v>
      </c>
      <c r="B1501" s="5">
        <v>17.97</v>
      </c>
      <c r="C1501" s="5">
        <v>17.34</v>
      </c>
      <c r="D1501" s="5">
        <v>9826.67</v>
      </c>
      <c r="E1501" s="5">
        <v>11409.71</v>
      </c>
      <c r="F1501" s="10">
        <f t="shared" si="203"/>
        <v>1.1547344110853786E-3</v>
      </c>
      <c r="G1501" s="10">
        <f t="shared" si="204"/>
        <v>2.1070252913297782E-3</v>
      </c>
      <c r="H1501" s="6"/>
      <c r="I1501" s="5">
        <v>22.56</v>
      </c>
      <c r="J1501" s="5">
        <v>21.95</v>
      </c>
      <c r="K1501" s="5">
        <v>9826.67</v>
      </c>
      <c r="L1501" s="5">
        <v>11409.71</v>
      </c>
      <c r="M1501" s="17">
        <f t="shared" si="205"/>
        <v>5.0366300366300187E-3</v>
      </c>
      <c r="N1501" s="17">
        <f t="shared" si="206"/>
        <v>1.5849362763884489E-3</v>
      </c>
      <c r="O1501" s="6"/>
      <c r="P1501" s="6">
        <v>14.83</v>
      </c>
      <c r="Q1501" s="6">
        <v>14.43</v>
      </c>
      <c r="R1501" s="6">
        <v>7298.5</v>
      </c>
      <c r="S1501" s="6">
        <v>8641.2800000000007</v>
      </c>
      <c r="T1501" s="19">
        <f t="shared" si="207"/>
        <v>9.7970608817354865E-3</v>
      </c>
      <c r="U1501" s="19">
        <f t="shared" si="208"/>
        <v>1.0582647919081145E-2</v>
      </c>
    </row>
    <row r="1502" spans="1:21">
      <c r="A1502" s="4">
        <v>42916</v>
      </c>
      <c r="B1502" s="5">
        <v>18</v>
      </c>
      <c r="C1502" s="5">
        <v>17.37</v>
      </c>
      <c r="D1502" s="5">
        <v>9852.86</v>
      </c>
      <c r="E1502" s="5">
        <v>11441.14</v>
      </c>
      <c r="F1502" s="10">
        <f t="shared" si="203"/>
        <v>1.7301038062285112E-3</v>
      </c>
      <c r="G1502" s="10">
        <f t="shared" si="204"/>
        <v>2.7546712405486229E-3</v>
      </c>
      <c r="H1502" s="6"/>
      <c r="I1502" s="5">
        <v>22.61</v>
      </c>
      <c r="J1502" s="5">
        <v>21.99</v>
      </c>
      <c r="K1502" s="5">
        <v>9852.86</v>
      </c>
      <c r="L1502" s="5">
        <v>11441.14</v>
      </c>
      <c r="M1502" s="17">
        <f t="shared" si="205"/>
        <v>1.8223234624146212E-3</v>
      </c>
      <c r="N1502" s="17">
        <f t="shared" si="206"/>
        <v>2.6651958394858788E-3</v>
      </c>
      <c r="O1502" s="6"/>
      <c r="P1502" s="6">
        <v>14.89</v>
      </c>
      <c r="Q1502" s="6">
        <v>14.49</v>
      </c>
      <c r="R1502" s="6">
        <v>7311.05</v>
      </c>
      <c r="S1502" s="6">
        <v>8656.8700000000008</v>
      </c>
      <c r="T1502" s="19">
        <f t="shared" si="207"/>
        <v>4.1580041580042693E-3</v>
      </c>
      <c r="U1502" s="19">
        <f t="shared" si="208"/>
        <v>1.8041308695009306E-3</v>
      </c>
    </row>
    <row r="1503" spans="1:21">
      <c r="A1503" s="4">
        <v>42919</v>
      </c>
      <c r="B1503" s="5">
        <v>18.079999999999998</v>
      </c>
      <c r="C1503" s="5">
        <v>17.440000000000001</v>
      </c>
      <c r="D1503" s="5">
        <v>9958.7800000000007</v>
      </c>
      <c r="E1503" s="5">
        <v>11564.13</v>
      </c>
      <c r="F1503" s="10">
        <f t="shared" si="203"/>
        <v>4.029936672423684E-3</v>
      </c>
      <c r="G1503" s="10">
        <f t="shared" si="204"/>
        <v>1.0749802904256089E-2</v>
      </c>
      <c r="H1503" s="6"/>
      <c r="I1503" s="5">
        <v>22.78</v>
      </c>
      <c r="J1503" s="5">
        <v>22.16</v>
      </c>
      <c r="K1503" s="5">
        <v>9958.7800000000007</v>
      </c>
      <c r="L1503" s="5">
        <v>11564.13</v>
      </c>
      <c r="M1503" s="17">
        <f t="shared" si="205"/>
        <v>7.7307867212370596E-3</v>
      </c>
      <c r="N1503" s="17">
        <f t="shared" si="206"/>
        <v>1.0750178120870535E-2</v>
      </c>
      <c r="O1503" s="6"/>
      <c r="P1503" s="6">
        <v>15.05</v>
      </c>
      <c r="Q1503" s="6">
        <v>14.64</v>
      </c>
      <c r="R1503" s="6">
        <v>7391.4</v>
      </c>
      <c r="S1503" s="6">
        <v>8751.9699999999993</v>
      </c>
      <c r="T1503" s="19">
        <f t="shared" si="207"/>
        <v>1.0351966873705987E-2</v>
      </c>
      <c r="U1503" s="19">
        <f t="shared" si="208"/>
        <v>1.0985494757342895E-2</v>
      </c>
    </row>
    <row r="1504" spans="1:21">
      <c r="A1504" s="4">
        <v>42920</v>
      </c>
      <c r="B1504" s="5">
        <v>18.09</v>
      </c>
      <c r="C1504" s="5">
        <v>17.45</v>
      </c>
      <c r="D1504" s="5">
        <v>9952.43</v>
      </c>
      <c r="E1504" s="5">
        <v>11556.76</v>
      </c>
      <c r="F1504" s="10">
        <f t="shared" si="203"/>
        <v>5.733944954127157E-4</v>
      </c>
      <c r="G1504" s="10">
        <f t="shared" si="204"/>
        <v>-6.3731556113588717E-4</v>
      </c>
      <c r="H1504" s="6"/>
      <c r="I1504" s="5">
        <v>22.86</v>
      </c>
      <c r="J1504" s="5">
        <v>22.23</v>
      </c>
      <c r="K1504" s="5">
        <v>9952.43</v>
      </c>
      <c r="L1504" s="5">
        <v>11556.76</v>
      </c>
      <c r="M1504" s="17">
        <f t="shared" si="205"/>
        <v>3.1588447653430052E-3</v>
      </c>
      <c r="N1504" s="17">
        <f t="shared" si="206"/>
        <v>-6.3762830386859815E-4</v>
      </c>
      <c r="O1504" s="6"/>
      <c r="P1504" s="6">
        <v>15.08</v>
      </c>
      <c r="Q1504" s="6">
        <v>14.67</v>
      </c>
      <c r="R1504" s="6">
        <v>7368.05</v>
      </c>
      <c r="S1504" s="6">
        <v>8724.3700000000008</v>
      </c>
      <c r="T1504" s="19">
        <f t="shared" si="207"/>
        <v>2.049180327868827E-3</v>
      </c>
      <c r="U1504" s="19">
        <f t="shared" si="208"/>
        <v>-3.1535757092401306E-3</v>
      </c>
    </row>
    <row r="1505" spans="1:21">
      <c r="A1505" s="4">
        <v>42921</v>
      </c>
      <c r="B1505" s="5">
        <v>18.18</v>
      </c>
      <c r="C1505" s="5">
        <v>17.54</v>
      </c>
      <c r="D1505" s="5">
        <v>9988.2999999999993</v>
      </c>
      <c r="E1505" s="5">
        <v>11598.93</v>
      </c>
      <c r="F1505" s="10">
        <f t="shared" si="203"/>
        <v>5.1575931232090699E-3</v>
      </c>
      <c r="G1505" s="10">
        <f t="shared" si="204"/>
        <v>3.6489465905669149E-3</v>
      </c>
      <c r="H1505" s="6"/>
      <c r="I1505" s="5">
        <v>22.92</v>
      </c>
      <c r="J1505" s="5">
        <v>22.29</v>
      </c>
      <c r="K1505" s="5">
        <v>9988.2999999999993</v>
      </c>
      <c r="L1505" s="5">
        <v>11598.93</v>
      </c>
      <c r="M1505" s="17">
        <f t="shared" si="205"/>
        <v>2.6990553306343035E-3</v>
      </c>
      <c r="N1505" s="17">
        <f t="shared" si="206"/>
        <v>3.604144917371821E-3</v>
      </c>
      <c r="O1505" s="6"/>
      <c r="P1505" s="6">
        <v>15.2</v>
      </c>
      <c r="Q1505" s="6">
        <v>14.79</v>
      </c>
      <c r="R1505" s="6">
        <v>7467.15</v>
      </c>
      <c r="S1505" s="6">
        <v>8841.7199999999993</v>
      </c>
      <c r="T1505" s="19">
        <f t="shared" si="207"/>
        <v>8.1799591002045258E-3</v>
      </c>
      <c r="U1505" s="19">
        <f t="shared" si="208"/>
        <v>1.3450827968093826E-2</v>
      </c>
    </row>
    <row r="1506" spans="1:21">
      <c r="A1506" s="4">
        <v>42922</v>
      </c>
      <c r="B1506" s="5">
        <v>18.23</v>
      </c>
      <c r="C1506" s="5">
        <v>17.59</v>
      </c>
      <c r="D1506" s="5">
        <v>10024.59</v>
      </c>
      <c r="E1506" s="5">
        <v>11645.53</v>
      </c>
      <c r="F1506" s="10">
        <f t="shared" si="203"/>
        <v>2.8506271379704629E-3</v>
      </c>
      <c r="G1506" s="10">
        <f t="shared" si="204"/>
        <v>4.0176119693799972E-3</v>
      </c>
      <c r="H1506" s="6"/>
      <c r="I1506" s="5">
        <v>22.94</v>
      </c>
      <c r="J1506" s="5">
        <v>22.31</v>
      </c>
      <c r="K1506" s="5">
        <v>10024.59</v>
      </c>
      <c r="L1506" s="5">
        <v>11645.53</v>
      </c>
      <c r="M1506" s="17">
        <f t="shared" si="205"/>
        <v>8.9726334679229858E-4</v>
      </c>
      <c r="N1506" s="17">
        <f t="shared" si="206"/>
        <v>3.6332509035572613E-3</v>
      </c>
      <c r="O1506" s="6"/>
      <c r="P1506" s="6">
        <v>15.25</v>
      </c>
      <c r="Q1506" s="6">
        <v>14.83</v>
      </c>
      <c r="R1506" s="6">
        <v>7497.65</v>
      </c>
      <c r="S1506" s="6">
        <v>8877.7800000000007</v>
      </c>
      <c r="T1506" s="19">
        <f t="shared" si="207"/>
        <v>2.7045300878973944E-3</v>
      </c>
      <c r="U1506" s="19">
        <f t="shared" si="208"/>
        <v>4.0783919870794882E-3</v>
      </c>
    </row>
    <row r="1507" spans="1:21">
      <c r="A1507" s="4">
        <v>42923</v>
      </c>
      <c r="B1507" s="5">
        <v>18.190000000000001</v>
      </c>
      <c r="C1507" s="5">
        <v>17.55</v>
      </c>
      <c r="D1507" s="5">
        <v>10018.27</v>
      </c>
      <c r="E1507" s="5">
        <v>11638.18</v>
      </c>
      <c r="F1507" s="10">
        <f t="shared" si="203"/>
        <v>-2.2740193291642674E-3</v>
      </c>
      <c r="G1507" s="10">
        <f t="shared" si="204"/>
        <v>-6.3114345160764085E-4</v>
      </c>
      <c r="H1507" s="6"/>
      <c r="I1507" s="5">
        <v>22.91</v>
      </c>
      <c r="J1507" s="5">
        <v>22.28</v>
      </c>
      <c r="K1507" s="5">
        <v>10018.27</v>
      </c>
      <c r="L1507" s="5">
        <v>11638.18</v>
      </c>
      <c r="M1507" s="17">
        <f t="shared" si="205"/>
        <v>-1.3446884805019543E-3</v>
      </c>
      <c r="N1507" s="17">
        <f t="shared" si="206"/>
        <v>-6.3044972412829026E-4</v>
      </c>
      <c r="O1507" s="6"/>
      <c r="P1507" s="6">
        <v>15.27</v>
      </c>
      <c r="Q1507" s="6">
        <v>14.85</v>
      </c>
      <c r="R1507" s="6">
        <v>7536.75</v>
      </c>
      <c r="S1507" s="6">
        <v>8924.1299999999992</v>
      </c>
      <c r="T1507" s="19">
        <f t="shared" si="207"/>
        <v>1.3486176668913163E-3</v>
      </c>
      <c r="U1507" s="19">
        <f t="shared" si="208"/>
        <v>5.2208998195493184E-3</v>
      </c>
    </row>
    <row r="1508" spans="1:21">
      <c r="A1508" s="4">
        <v>42926</v>
      </c>
      <c r="B1508" s="5">
        <v>18.329999999999998</v>
      </c>
      <c r="C1508" s="5">
        <v>17.68</v>
      </c>
      <c r="D1508" s="5">
        <v>10127.379999999999</v>
      </c>
      <c r="E1508" s="5">
        <v>11765.21</v>
      </c>
      <c r="F1508" s="10">
        <f t="shared" si="203"/>
        <v>7.4074074074073071E-3</v>
      </c>
      <c r="G1508" s="10">
        <f t="shared" si="204"/>
        <v>1.0914936871572634E-2</v>
      </c>
      <c r="H1508" s="6"/>
      <c r="I1508" s="5">
        <v>23.01</v>
      </c>
      <c r="J1508" s="5">
        <v>22.38</v>
      </c>
      <c r="K1508" s="5">
        <v>10127.379999999999</v>
      </c>
      <c r="L1508" s="5">
        <v>11765.21</v>
      </c>
      <c r="M1508" s="17">
        <f t="shared" si="205"/>
        <v>4.488330341112956E-3</v>
      </c>
      <c r="N1508" s="17">
        <f t="shared" si="206"/>
        <v>1.0891101956725047E-2</v>
      </c>
      <c r="O1508" s="6"/>
      <c r="P1508" s="6">
        <v>15.31</v>
      </c>
      <c r="Q1508" s="6">
        <v>14.89</v>
      </c>
      <c r="R1508" s="6">
        <v>7592.5</v>
      </c>
      <c r="S1508" s="6">
        <v>8990.57</v>
      </c>
      <c r="T1508" s="19">
        <f t="shared" si="207"/>
        <v>2.693602693602859E-3</v>
      </c>
      <c r="U1508" s="19">
        <f t="shared" si="208"/>
        <v>7.4449834325587272E-3</v>
      </c>
    </row>
    <row r="1509" spans="1:21">
      <c r="A1509" s="4">
        <v>42927</v>
      </c>
      <c r="B1509" s="5">
        <v>18.350000000000001</v>
      </c>
      <c r="C1509" s="5">
        <v>17.7</v>
      </c>
      <c r="D1509" s="5">
        <v>10123.58</v>
      </c>
      <c r="E1509" s="5">
        <v>11761.56</v>
      </c>
      <c r="F1509" s="10">
        <f t="shared" si="203"/>
        <v>1.1312217194570096E-3</v>
      </c>
      <c r="G1509" s="10">
        <f t="shared" si="204"/>
        <v>-3.1023670635710321E-4</v>
      </c>
      <c r="H1509" s="6"/>
      <c r="I1509" s="5">
        <v>22.99</v>
      </c>
      <c r="J1509" s="5">
        <v>22.36</v>
      </c>
      <c r="K1509" s="5">
        <v>10123.58</v>
      </c>
      <c r="L1509" s="5">
        <v>11761.56</v>
      </c>
      <c r="M1509" s="17">
        <f t="shared" si="205"/>
        <v>-8.9365504915095428E-4</v>
      </c>
      <c r="N1509" s="17">
        <f t="shared" si="206"/>
        <v>-3.7522044200966054E-4</v>
      </c>
      <c r="O1509" s="6"/>
      <c r="P1509" s="6">
        <v>15.24</v>
      </c>
      <c r="Q1509" s="6">
        <v>14.82</v>
      </c>
      <c r="R1509" s="6">
        <v>7529.4</v>
      </c>
      <c r="S1509" s="6">
        <v>8915.84</v>
      </c>
      <c r="T1509" s="19">
        <f t="shared" si="207"/>
        <v>-4.7011417058429039E-3</v>
      </c>
      <c r="U1509" s="19">
        <f t="shared" si="208"/>
        <v>-8.3120425067597647E-3</v>
      </c>
    </row>
    <row r="1510" spans="1:21">
      <c r="A1510" s="4">
        <v>42928</v>
      </c>
      <c r="B1510" s="5">
        <v>18.43</v>
      </c>
      <c r="C1510" s="5">
        <v>17.78</v>
      </c>
      <c r="D1510" s="5">
        <v>10165.870000000001</v>
      </c>
      <c r="E1510" s="5">
        <v>11810.92</v>
      </c>
      <c r="F1510" s="10">
        <f t="shared" si="203"/>
        <v>4.5197740112994378E-3</v>
      </c>
      <c r="G1510" s="10">
        <f t="shared" si="204"/>
        <v>4.1967222035173002E-3</v>
      </c>
      <c r="H1510" s="6"/>
      <c r="I1510" s="5">
        <v>23.12</v>
      </c>
      <c r="J1510" s="5">
        <v>22.48</v>
      </c>
      <c r="K1510" s="5">
        <v>10165.870000000001</v>
      </c>
      <c r="L1510" s="5">
        <v>11810.92</v>
      </c>
      <c r="M1510" s="17">
        <f t="shared" si="205"/>
        <v>5.3667262969590013E-3</v>
      </c>
      <c r="N1510" s="17">
        <f t="shared" si="206"/>
        <v>4.1773759875460836E-3</v>
      </c>
      <c r="O1510" s="6"/>
      <c r="P1510" s="6">
        <v>15.34</v>
      </c>
      <c r="Q1510" s="6">
        <v>14.92</v>
      </c>
      <c r="R1510" s="6">
        <v>7601.1</v>
      </c>
      <c r="S1510" s="6">
        <v>9001.3700000000008</v>
      </c>
      <c r="T1510" s="19">
        <f t="shared" si="207"/>
        <v>6.7476383265856477E-3</v>
      </c>
      <c r="U1510" s="19">
        <f t="shared" si="208"/>
        <v>9.5930389060370214E-3</v>
      </c>
    </row>
    <row r="1511" spans="1:21">
      <c r="A1511" s="4">
        <v>42929</v>
      </c>
      <c r="B1511" s="5">
        <v>18.510000000000002</v>
      </c>
      <c r="C1511" s="5">
        <v>17.86</v>
      </c>
      <c r="D1511" s="5">
        <v>10239.379999999999</v>
      </c>
      <c r="E1511" s="5">
        <v>11903.14</v>
      </c>
      <c r="F1511" s="10">
        <f t="shared" si="203"/>
        <v>4.4994375703035772E-3</v>
      </c>
      <c r="G1511" s="10">
        <f t="shared" si="204"/>
        <v>7.8080285024366702E-3</v>
      </c>
      <c r="H1511" s="6"/>
      <c r="I1511" s="5">
        <v>23.26</v>
      </c>
      <c r="J1511" s="5">
        <v>22.62</v>
      </c>
      <c r="K1511" s="5">
        <v>10239.379999999999</v>
      </c>
      <c r="L1511" s="5">
        <v>11903.14</v>
      </c>
      <c r="M1511" s="17">
        <f t="shared" si="205"/>
        <v>6.2277580071175009E-3</v>
      </c>
      <c r="N1511" s="17">
        <f t="shared" si="206"/>
        <v>7.2310584337591521E-3</v>
      </c>
      <c r="O1511" s="6"/>
      <c r="P1511" s="6">
        <v>15.46</v>
      </c>
      <c r="Q1511" s="6">
        <v>15.04</v>
      </c>
      <c r="R1511" s="6">
        <v>7610.4</v>
      </c>
      <c r="S1511" s="6">
        <v>9012.3700000000008</v>
      </c>
      <c r="T1511" s="19">
        <f t="shared" si="207"/>
        <v>8.0428954423592547E-3</v>
      </c>
      <c r="U1511" s="19">
        <f t="shared" si="208"/>
        <v>1.2220362011561292E-3</v>
      </c>
    </row>
    <row r="1512" spans="1:21">
      <c r="A1512" s="4">
        <v>42930</v>
      </c>
      <c r="B1512" s="5">
        <v>18.47</v>
      </c>
      <c r="C1512" s="5">
        <v>17.809999999999999</v>
      </c>
      <c r="D1512" s="5">
        <v>10239.08</v>
      </c>
      <c r="E1512" s="5">
        <v>11909.32</v>
      </c>
      <c r="F1512" s="10">
        <f t="shared" si="203"/>
        <v>-2.7995520716685984E-3</v>
      </c>
      <c r="G1512" s="10">
        <f t="shared" si="204"/>
        <v>5.1919073454564924E-4</v>
      </c>
      <c r="H1512" s="6"/>
      <c r="I1512" s="5">
        <v>23.28</v>
      </c>
      <c r="J1512" s="5">
        <v>22.64</v>
      </c>
      <c r="K1512" s="5">
        <v>10239.08</v>
      </c>
      <c r="L1512" s="5">
        <v>11909.32</v>
      </c>
      <c r="M1512" s="17">
        <f t="shared" si="205"/>
        <v>8.8417329796630639E-4</v>
      </c>
      <c r="N1512" s="17">
        <f t="shared" si="206"/>
        <v>-2.9298648941522565E-5</v>
      </c>
      <c r="O1512" s="6"/>
      <c r="P1512" s="6">
        <v>15.4</v>
      </c>
      <c r="Q1512" s="6">
        <v>14.98</v>
      </c>
      <c r="R1512" s="6">
        <v>7582.85</v>
      </c>
      <c r="S1512" s="6">
        <v>8980.32</v>
      </c>
      <c r="T1512" s="19">
        <f t="shared" si="207"/>
        <v>-3.9893617021276029E-3</v>
      </c>
      <c r="U1512" s="19">
        <f t="shared" si="208"/>
        <v>-3.5562232797811122E-3</v>
      </c>
    </row>
    <row r="1513" spans="1:21">
      <c r="A1513" s="4">
        <v>42933</v>
      </c>
      <c r="B1513" s="5">
        <v>18.510000000000002</v>
      </c>
      <c r="C1513" s="5">
        <v>17.850000000000001</v>
      </c>
      <c r="D1513" s="5">
        <v>10268.75</v>
      </c>
      <c r="E1513" s="5">
        <v>11944.48</v>
      </c>
      <c r="F1513" s="10">
        <f t="shared" si="203"/>
        <v>2.2459292532286401E-3</v>
      </c>
      <c r="G1513" s="10">
        <f t="shared" si="204"/>
        <v>2.9523096196928389E-3</v>
      </c>
      <c r="H1513" s="6"/>
      <c r="I1513" s="5">
        <v>23.26</v>
      </c>
      <c r="J1513" s="5">
        <v>22.62</v>
      </c>
      <c r="K1513" s="5">
        <v>10268.75</v>
      </c>
      <c r="L1513" s="5">
        <v>11944.48</v>
      </c>
      <c r="M1513" s="17">
        <f t="shared" si="205"/>
        <v>-8.8339222614841617E-4</v>
      </c>
      <c r="N1513" s="17">
        <f t="shared" si="206"/>
        <v>2.8977212796461593E-3</v>
      </c>
      <c r="O1513" s="6"/>
      <c r="P1513" s="6">
        <v>15.38</v>
      </c>
      <c r="Q1513" s="6">
        <v>14.96</v>
      </c>
      <c r="R1513" s="6">
        <v>7625.1</v>
      </c>
      <c r="S1513" s="6">
        <v>9030.36</v>
      </c>
      <c r="T1513" s="19">
        <f t="shared" si="207"/>
        <v>-1.3351134846462109E-3</v>
      </c>
      <c r="U1513" s="19">
        <f t="shared" si="208"/>
        <v>5.5721845101288636E-3</v>
      </c>
    </row>
    <row r="1514" spans="1:21">
      <c r="A1514" s="4">
        <v>42934</v>
      </c>
      <c r="B1514" s="5">
        <v>18.510000000000002</v>
      </c>
      <c r="C1514" s="5">
        <v>17.850000000000001</v>
      </c>
      <c r="D1514" s="5">
        <v>10178.049999999999</v>
      </c>
      <c r="E1514" s="5">
        <v>11839.77</v>
      </c>
      <c r="F1514" s="10">
        <f t="shared" si="203"/>
        <v>0</v>
      </c>
      <c r="G1514" s="10">
        <f t="shared" si="204"/>
        <v>-8.7663925093431905E-3</v>
      </c>
      <c r="H1514" s="6"/>
      <c r="I1514" s="5">
        <v>23.2</v>
      </c>
      <c r="J1514" s="5">
        <v>22.56</v>
      </c>
      <c r="K1514" s="5">
        <v>10178.049999999999</v>
      </c>
      <c r="L1514" s="5">
        <v>11839.77</v>
      </c>
      <c r="M1514" s="17">
        <f t="shared" si="205"/>
        <v>-2.6525198938992522E-3</v>
      </c>
      <c r="N1514" s="17">
        <f t="shared" si="206"/>
        <v>-8.8326232501522162E-3</v>
      </c>
      <c r="O1514" s="6"/>
      <c r="P1514" s="6">
        <v>15.28</v>
      </c>
      <c r="Q1514" s="6">
        <v>14.86</v>
      </c>
      <c r="R1514" s="6">
        <v>7579.85</v>
      </c>
      <c r="S1514" s="6">
        <v>8977.7900000000009</v>
      </c>
      <c r="T1514" s="19">
        <f t="shared" si="207"/>
        <v>-6.6844919786097634E-3</v>
      </c>
      <c r="U1514" s="19">
        <f t="shared" si="208"/>
        <v>-5.8214733410406616E-3</v>
      </c>
    </row>
    <row r="1515" spans="1:21">
      <c r="A1515" s="4">
        <v>42935</v>
      </c>
      <c r="B1515" s="5">
        <v>18.62</v>
      </c>
      <c r="C1515" s="5">
        <v>17.96</v>
      </c>
      <c r="D1515" s="5">
        <v>10264.9</v>
      </c>
      <c r="E1515" s="5">
        <v>11940.9</v>
      </c>
      <c r="F1515" s="10">
        <f t="shared" si="203"/>
        <v>6.1624649859943759E-3</v>
      </c>
      <c r="G1515" s="10">
        <f t="shared" si="204"/>
        <v>8.5415510605357792E-3</v>
      </c>
      <c r="H1515" s="6"/>
      <c r="I1515" s="5">
        <v>23.44</v>
      </c>
      <c r="J1515" s="5">
        <v>22.8</v>
      </c>
      <c r="K1515" s="5">
        <v>10264.9</v>
      </c>
      <c r="L1515" s="5">
        <v>11940.9</v>
      </c>
      <c r="M1515" s="17">
        <f t="shared" si="205"/>
        <v>1.0638297872340496E-2</v>
      </c>
      <c r="N1515" s="17">
        <f t="shared" si="206"/>
        <v>8.5330687115900972E-3</v>
      </c>
      <c r="O1515" s="6"/>
      <c r="P1515" s="6">
        <v>15.47</v>
      </c>
      <c r="Q1515" s="6">
        <v>15.04</v>
      </c>
      <c r="R1515" s="6">
        <v>7689.55</v>
      </c>
      <c r="S1515" s="6">
        <v>9108.14</v>
      </c>
      <c r="T1515" s="19">
        <f t="shared" si="207"/>
        <v>1.211305518169592E-2</v>
      </c>
      <c r="U1515" s="19">
        <f t="shared" si="208"/>
        <v>1.4519163402128887E-2</v>
      </c>
    </row>
    <row r="1516" spans="1:21">
      <c r="A1516" s="4">
        <v>42936</v>
      </c>
      <c r="B1516" s="5">
        <v>18.53</v>
      </c>
      <c r="C1516" s="5">
        <v>17.87</v>
      </c>
      <c r="D1516" s="5">
        <v>10234.99</v>
      </c>
      <c r="E1516" s="5">
        <v>11908.74</v>
      </c>
      <c r="F1516" s="10">
        <f t="shared" si="203"/>
        <v>-5.0111358574610465E-3</v>
      </c>
      <c r="G1516" s="10">
        <f t="shared" si="204"/>
        <v>-2.6932643268094969E-3</v>
      </c>
      <c r="H1516" s="6"/>
      <c r="I1516" s="5">
        <v>23.38</v>
      </c>
      <c r="J1516" s="5">
        <v>22.73</v>
      </c>
      <c r="K1516" s="5">
        <v>10234.99</v>
      </c>
      <c r="L1516" s="5">
        <v>11908.74</v>
      </c>
      <c r="M1516" s="17">
        <f t="shared" si="205"/>
        <v>-3.0701754385965563E-3</v>
      </c>
      <c r="N1516" s="17">
        <f t="shared" si="206"/>
        <v>-2.9138130912137461E-3</v>
      </c>
      <c r="O1516" s="6"/>
      <c r="P1516" s="6">
        <v>15.46</v>
      </c>
      <c r="Q1516" s="6">
        <v>15.03</v>
      </c>
      <c r="R1516" s="6">
        <v>7711.95</v>
      </c>
      <c r="S1516" s="6">
        <v>9135.69</v>
      </c>
      <c r="T1516" s="19">
        <f t="shared" si="207"/>
        <v>-6.6489361702126715E-4</v>
      </c>
      <c r="U1516" s="19">
        <f t="shared" si="208"/>
        <v>3.0247668568994523E-3</v>
      </c>
    </row>
    <row r="1517" spans="1:21">
      <c r="A1517" s="4">
        <v>42937</v>
      </c>
      <c r="B1517" s="5">
        <v>18.61</v>
      </c>
      <c r="C1517" s="5">
        <v>17.95</v>
      </c>
      <c r="D1517" s="5">
        <v>10270.719999999999</v>
      </c>
      <c r="E1517" s="5">
        <v>11950.83</v>
      </c>
      <c r="F1517" s="10">
        <f t="shared" si="203"/>
        <v>4.4767767207609666E-3</v>
      </c>
      <c r="G1517" s="10">
        <f t="shared" si="204"/>
        <v>3.5343789519295399E-3</v>
      </c>
      <c r="H1517" s="6"/>
      <c r="I1517" s="5">
        <v>23.41</v>
      </c>
      <c r="J1517" s="5">
        <v>22.76</v>
      </c>
      <c r="K1517" s="5">
        <v>10270.719999999999</v>
      </c>
      <c r="L1517" s="5">
        <v>11950.83</v>
      </c>
      <c r="M1517" s="17">
        <f t="shared" si="205"/>
        <v>1.3198416190056683E-3</v>
      </c>
      <c r="N1517" s="17">
        <f t="shared" si="206"/>
        <v>3.4909657947881367E-3</v>
      </c>
      <c r="O1517" s="6"/>
      <c r="P1517" s="6">
        <v>15.49</v>
      </c>
      <c r="Q1517" s="6">
        <v>15.06</v>
      </c>
      <c r="R1517" s="6">
        <v>7753.5</v>
      </c>
      <c r="S1517" s="6">
        <v>9186.44</v>
      </c>
      <c r="T1517" s="19">
        <f t="shared" si="207"/>
        <v>1.9960079840319889E-3</v>
      </c>
      <c r="U1517" s="19">
        <f t="shared" si="208"/>
        <v>5.5551359557952651E-3</v>
      </c>
    </row>
    <row r="1518" spans="1:21">
      <c r="A1518" s="4">
        <v>42940</v>
      </c>
      <c r="B1518" s="5">
        <v>18.62</v>
      </c>
      <c r="C1518" s="5">
        <v>17.96</v>
      </c>
      <c r="D1518" s="5">
        <v>10320.450000000001</v>
      </c>
      <c r="E1518" s="5">
        <v>12010.46</v>
      </c>
      <c r="F1518" s="10">
        <f t="shared" si="203"/>
        <v>5.5710306406697718E-4</v>
      </c>
      <c r="G1518" s="10">
        <f t="shared" si="204"/>
        <v>4.9896116001983959E-3</v>
      </c>
      <c r="H1518" s="6"/>
      <c r="I1518" s="5">
        <v>23.39</v>
      </c>
      <c r="J1518" s="5">
        <v>22.74</v>
      </c>
      <c r="K1518" s="5">
        <v>10320.450000000001</v>
      </c>
      <c r="L1518" s="5">
        <v>12010.46</v>
      </c>
      <c r="M1518" s="17">
        <f t="shared" si="205"/>
        <v>-8.7873462214427267E-4</v>
      </c>
      <c r="N1518" s="17">
        <f t="shared" si="206"/>
        <v>4.841919553838725E-3</v>
      </c>
      <c r="O1518" s="6"/>
      <c r="P1518" s="6">
        <v>15.43</v>
      </c>
      <c r="Q1518" s="6">
        <v>15.01</v>
      </c>
      <c r="R1518" s="6">
        <v>7793.9</v>
      </c>
      <c r="S1518" s="6">
        <v>9234.2900000000009</v>
      </c>
      <c r="T1518" s="19">
        <f t="shared" si="207"/>
        <v>-3.3200531208499307E-3</v>
      </c>
      <c r="U1518" s="19">
        <f t="shared" si="208"/>
        <v>5.2087642220490782E-3</v>
      </c>
    </row>
    <row r="1519" spans="1:21">
      <c r="A1519" s="4">
        <v>42941</v>
      </c>
      <c r="B1519" s="5">
        <v>18.62</v>
      </c>
      <c r="C1519" s="5">
        <v>17.96</v>
      </c>
      <c r="D1519" s="5">
        <v>10328.469999999999</v>
      </c>
      <c r="E1519" s="5">
        <v>12020.07</v>
      </c>
      <c r="F1519" s="10">
        <f t="shared" si="203"/>
        <v>0</v>
      </c>
      <c r="G1519" s="10">
        <f t="shared" si="204"/>
        <v>8.001358815565851E-4</v>
      </c>
      <c r="H1519" s="6"/>
      <c r="I1519" s="5">
        <v>23.41</v>
      </c>
      <c r="J1519" s="5">
        <v>22.76</v>
      </c>
      <c r="K1519" s="5">
        <v>10328.469999999999</v>
      </c>
      <c r="L1519" s="5">
        <v>12020.07</v>
      </c>
      <c r="M1519" s="17">
        <f t="shared" si="205"/>
        <v>8.7950747581366784E-4</v>
      </c>
      <c r="N1519" s="17">
        <f t="shared" si="206"/>
        <v>7.7709789786295502E-4</v>
      </c>
      <c r="O1519" s="6"/>
      <c r="P1519" s="6">
        <v>15.48</v>
      </c>
      <c r="Q1519" s="6">
        <v>15.05</v>
      </c>
      <c r="R1519" s="6">
        <v>7802.6</v>
      </c>
      <c r="S1519" s="6">
        <v>9245.2999999999993</v>
      </c>
      <c r="T1519" s="19">
        <f t="shared" si="207"/>
        <v>2.6648900732846315E-3</v>
      </c>
      <c r="U1519" s="19">
        <f t="shared" si="208"/>
        <v>1.1922952387242169E-3</v>
      </c>
    </row>
    <row r="1520" spans="1:21">
      <c r="A1520" s="4">
        <v>42942</v>
      </c>
      <c r="B1520" s="5">
        <v>18.72</v>
      </c>
      <c r="C1520" s="5">
        <v>18.05</v>
      </c>
      <c r="D1520" s="5">
        <v>10378.44</v>
      </c>
      <c r="E1520" s="5">
        <v>12078.5</v>
      </c>
      <c r="F1520" s="10">
        <f t="shared" si="203"/>
        <v>5.0111358574609355E-3</v>
      </c>
      <c r="G1520" s="10">
        <f t="shared" si="204"/>
        <v>4.8610365829817592E-3</v>
      </c>
      <c r="H1520" s="6"/>
      <c r="I1520" s="5">
        <v>23.42</v>
      </c>
      <c r="J1520" s="5">
        <v>22.77</v>
      </c>
      <c r="K1520" s="5">
        <v>10378.44</v>
      </c>
      <c r="L1520" s="5">
        <v>12078.5</v>
      </c>
      <c r="M1520" s="17">
        <f t="shared" si="205"/>
        <v>4.3936731107185878E-4</v>
      </c>
      <c r="N1520" s="17">
        <f t="shared" si="206"/>
        <v>4.8380834721890587E-3</v>
      </c>
      <c r="O1520" s="6"/>
      <c r="P1520" s="6">
        <v>15.46</v>
      </c>
      <c r="Q1520" s="6">
        <v>15.03</v>
      </c>
      <c r="R1520" s="6">
        <v>7840.05</v>
      </c>
      <c r="S1520" s="6">
        <v>9290.64</v>
      </c>
      <c r="T1520" s="19">
        <f t="shared" si="207"/>
        <v>-1.3289036544851252E-3</v>
      </c>
      <c r="U1520" s="19">
        <f t="shared" si="208"/>
        <v>4.9041134414242737E-3</v>
      </c>
    </row>
    <row r="1521" spans="1:21">
      <c r="A1521" s="4">
        <v>42943</v>
      </c>
      <c r="B1521" s="5">
        <v>18.75</v>
      </c>
      <c r="C1521" s="5">
        <v>18.079999999999998</v>
      </c>
      <c r="D1521" s="5">
        <v>10375.450000000001</v>
      </c>
      <c r="E1521" s="5">
        <v>12076.9</v>
      </c>
      <c r="F1521" s="10">
        <f t="shared" si="203"/>
        <v>1.6620498614956514E-3</v>
      </c>
      <c r="G1521" s="10">
        <f t="shared" si="204"/>
        <v>-1.3246677981537669E-4</v>
      </c>
      <c r="H1521" s="6"/>
      <c r="I1521" s="5">
        <v>23.45</v>
      </c>
      <c r="J1521" s="5">
        <v>22.8</v>
      </c>
      <c r="K1521" s="5">
        <v>10375.450000000001</v>
      </c>
      <c r="L1521" s="5">
        <v>12076.9</v>
      </c>
      <c r="M1521" s="17">
        <f t="shared" si="205"/>
        <v>1.3175230566535578E-3</v>
      </c>
      <c r="N1521" s="17">
        <f t="shared" si="206"/>
        <v>-2.8809724775591405E-4</v>
      </c>
      <c r="O1521" s="6"/>
      <c r="P1521" s="6">
        <v>15.46</v>
      </c>
      <c r="Q1521" s="6">
        <v>15.03</v>
      </c>
      <c r="R1521" s="6">
        <v>7754.05</v>
      </c>
      <c r="S1521" s="6">
        <v>9190.8700000000008</v>
      </c>
      <c r="T1521" s="19">
        <f t="shared" si="207"/>
        <v>0</v>
      </c>
      <c r="U1521" s="19">
        <f t="shared" si="208"/>
        <v>-1.0738765036638842E-2</v>
      </c>
    </row>
    <row r="1522" spans="1:21">
      <c r="A1522" s="4">
        <v>42944</v>
      </c>
      <c r="B1522" s="5">
        <v>18.760000000000002</v>
      </c>
      <c r="C1522" s="5">
        <v>18.09</v>
      </c>
      <c r="D1522" s="5">
        <v>10374.33</v>
      </c>
      <c r="E1522" s="5">
        <v>12076.11</v>
      </c>
      <c r="F1522" s="10">
        <f t="shared" si="203"/>
        <v>5.5309734513286912E-4</v>
      </c>
      <c r="G1522" s="10">
        <f t="shared" si="204"/>
        <v>-6.5414137733976752E-5</v>
      </c>
      <c r="H1522" s="6"/>
      <c r="I1522" s="5">
        <v>23.48</v>
      </c>
      <c r="J1522" s="5">
        <v>22.82</v>
      </c>
      <c r="K1522" s="5">
        <v>10374.33</v>
      </c>
      <c r="L1522" s="5">
        <v>12076.11</v>
      </c>
      <c r="M1522" s="17">
        <f t="shared" si="205"/>
        <v>8.7719298245603206E-4</v>
      </c>
      <c r="N1522" s="17">
        <f t="shared" si="206"/>
        <v>-1.0794712518502614E-4</v>
      </c>
      <c r="O1522" s="6"/>
      <c r="P1522" s="6">
        <v>15.44</v>
      </c>
      <c r="Q1522" s="6">
        <v>15.01</v>
      </c>
      <c r="R1522" s="6">
        <v>7803.3</v>
      </c>
      <c r="S1522" s="6">
        <v>9249.24</v>
      </c>
      <c r="T1522" s="19">
        <f t="shared" si="207"/>
        <v>-1.3306719893545482E-3</v>
      </c>
      <c r="U1522" s="19">
        <f t="shared" si="208"/>
        <v>6.3508677633346E-3</v>
      </c>
    </row>
    <row r="1523" spans="1:21">
      <c r="A1523" s="4">
        <v>42947</v>
      </c>
      <c r="B1523" s="5">
        <v>18.86</v>
      </c>
      <c r="C1523" s="5">
        <v>18.190000000000001</v>
      </c>
      <c r="D1523" s="5">
        <v>10432.76</v>
      </c>
      <c r="E1523" s="5">
        <v>12145.3</v>
      </c>
      <c r="F1523" s="10">
        <f t="shared" si="203"/>
        <v>5.5279159756771445E-3</v>
      </c>
      <c r="G1523" s="10">
        <f t="shared" si="204"/>
        <v>5.7294940175269815E-3</v>
      </c>
      <c r="H1523" s="6"/>
      <c r="I1523" s="5">
        <v>23.56</v>
      </c>
      <c r="J1523" s="5">
        <v>22.9</v>
      </c>
      <c r="K1523" s="5">
        <v>10432.76</v>
      </c>
      <c r="L1523" s="5">
        <v>12145.3</v>
      </c>
      <c r="M1523" s="17">
        <f t="shared" si="205"/>
        <v>3.5056967572304476E-3</v>
      </c>
      <c r="N1523" s="17">
        <f t="shared" si="206"/>
        <v>5.6321709450153357E-3</v>
      </c>
      <c r="O1523" s="6"/>
      <c r="P1523" s="6">
        <v>15.42</v>
      </c>
      <c r="Q1523" s="6">
        <v>14.99</v>
      </c>
      <c r="R1523" s="6">
        <v>7800.75</v>
      </c>
      <c r="S1523" s="6">
        <v>9246.77</v>
      </c>
      <c r="T1523" s="19">
        <f t="shared" si="207"/>
        <v>-1.3324450366422047E-3</v>
      </c>
      <c r="U1523" s="19">
        <f t="shared" si="208"/>
        <v>-2.6704896834761627E-4</v>
      </c>
    </row>
    <row r="1524" spans="1:21">
      <c r="A1524" s="4">
        <v>42948</v>
      </c>
      <c r="B1524" s="5">
        <v>18.899999999999999</v>
      </c>
      <c r="C1524" s="5">
        <v>18.23</v>
      </c>
      <c r="D1524" s="5">
        <v>10465.1</v>
      </c>
      <c r="E1524" s="5">
        <v>12182.96</v>
      </c>
      <c r="F1524" s="10">
        <f t="shared" si="203"/>
        <v>2.1990104452995762E-3</v>
      </c>
      <c r="G1524" s="10">
        <f t="shared" si="204"/>
        <v>3.1007879591282705E-3</v>
      </c>
      <c r="H1524" s="6"/>
      <c r="I1524" s="5">
        <v>23.62</v>
      </c>
      <c r="J1524" s="5">
        <v>22.95</v>
      </c>
      <c r="K1524" s="5">
        <v>10465.1</v>
      </c>
      <c r="L1524" s="5">
        <v>12182.96</v>
      </c>
      <c r="M1524" s="17">
        <f t="shared" si="205"/>
        <v>2.1834061135370675E-3</v>
      </c>
      <c r="N1524" s="17">
        <f t="shared" si="206"/>
        <v>3.0998508544239911E-3</v>
      </c>
      <c r="O1524" s="6"/>
      <c r="P1524" s="6">
        <v>15.45</v>
      </c>
      <c r="Q1524" s="6">
        <v>15.02</v>
      </c>
      <c r="R1524" s="6">
        <v>7771.95</v>
      </c>
      <c r="S1524" s="6">
        <v>9213.01</v>
      </c>
      <c r="T1524" s="19">
        <f t="shared" si="207"/>
        <v>2.001334222815121E-3</v>
      </c>
      <c r="U1524" s="19">
        <f t="shared" si="208"/>
        <v>-3.6510046210731506E-3</v>
      </c>
    </row>
    <row r="1525" spans="1:21">
      <c r="A1525" s="4">
        <v>42949</v>
      </c>
      <c r="B1525" s="5">
        <v>18.82</v>
      </c>
      <c r="C1525" s="5">
        <v>18.14</v>
      </c>
      <c r="D1525" s="5">
        <v>10433.86</v>
      </c>
      <c r="E1525" s="5">
        <v>12147.8</v>
      </c>
      <c r="F1525" s="10">
        <f t="shared" si="203"/>
        <v>-4.9369171695008429E-3</v>
      </c>
      <c r="G1525" s="10">
        <f t="shared" si="204"/>
        <v>-2.8859981482332042E-3</v>
      </c>
      <c r="H1525" s="6"/>
      <c r="I1525" s="5">
        <v>23.51</v>
      </c>
      <c r="J1525" s="5">
        <v>22.84</v>
      </c>
      <c r="K1525" s="5">
        <v>10433.86</v>
      </c>
      <c r="L1525" s="5">
        <v>12147.8</v>
      </c>
      <c r="M1525" s="17">
        <f t="shared" si="205"/>
        <v>-4.7930283224401071E-3</v>
      </c>
      <c r="N1525" s="17">
        <f t="shared" si="206"/>
        <v>-2.9851601991380816E-3</v>
      </c>
      <c r="O1525" s="6"/>
      <c r="P1525" s="6">
        <v>15.44</v>
      </c>
      <c r="Q1525" s="6">
        <v>15.01</v>
      </c>
      <c r="R1525" s="6">
        <v>7744.2</v>
      </c>
      <c r="S1525" s="6">
        <v>9181.4</v>
      </c>
      <c r="T1525" s="19">
        <f t="shared" si="207"/>
        <v>-6.6577896138475534E-4</v>
      </c>
      <c r="U1525" s="19">
        <f t="shared" si="208"/>
        <v>-3.4310176587240004E-3</v>
      </c>
    </row>
    <row r="1526" spans="1:21">
      <c r="A1526" s="4">
        <v>42950</v>
      </c>
      <c r="B1526" s="5">
        <v>18.670000000000002</v>
      </c>
      <c r="C1526" s="5">
        <v>18</v>
      </c>
      <c r="D1526" s="5">
        <v>10380.33</v>
      </c>
      <c r="E1526" s="5">
        <v>12085.79</v>
      </c>
      <c r="F1526" s="10">
        <f t="shared" si="203"/>
        <v>-7.717750826901959E-3</v>
      </c>
      <c r="G1526" s="10">
        <f t="shared" si="204"/>
        <v>-5.1046279984852116E-3</v>
      </c>
      <c r="H1526" s="6"/>
      <c r="I1526" s="5">
        <v>23.27</v>
      </c>
      <c r="J1526" s="5">
        <v>22.61</v>
      </c>
      <c r="K1526" s="5">
        <v>10380.33</v>
      </c>
      <c r="L1526" s="5">
        <v>12085.79</v>
      </c>
      <c r="M1526" s="17">
        <f t="shared" si="205"/>
        <v>-1.0070052539404517E-2</v>
      </c>
      <c r="N1526" s="17">
        <f t="shared" si="206"/>
        <v>-5.1304119472563858E-3</v>
      </c>
      <c r="O1526" s="6"/>
      <c r="P1526" s="6">
        <v>15.31</v>
      </c>
      <c r="Q1526" s="6">
        <v>14.88</v>
      </c>
      <c r="R1526" s="6">
        <v>7663.3</v>
      </c>
      <c r="S1526" s="6">
        <v>9085.4699999999993</v>
      </c>
      <c r="T1526" s="19">
        <f t="shared" si="207"/>
        <v>-8.6608927381744971E-3</v>
      </c>
      <c r="U1526" s="19">
        <f t="shared" si="208"/>
        <v>-1.0448297645239357E-2</v>
      </c>
    </row>
    <row r="1527" spans="1:21">
      <c r="A1527" s="4">
        <v>42951</v>
      </c>
      <c r="B1527" s="5">
        <v>18.8</v>
      </c>
      <c r="C1527" s="5">
        <v>18.12</v>
      </c>
      <c r="D1527" s="5">
        <v>10444.69</v>
      </c>
      <c r="E1527" s="5">
        <v>12160.98</v>
      </c>
      <c r="F1527" s="10">
        <f t="shared" si="203"/>
        <v>6.6666666666668206E-3</v>
      </c>
      <c r="G1527" s="10">
        <f t="shared" si="204"/>
        <v>6.2213558236572375E-3</v>
      </c>
      <c r="H1527" s="6"/>
      <c r="I1527" s="5">
        <v>23.33</v>
      </c>
      <c r="J1527" s="5">
        <v>22.67</v>
      </c>
      <c r="K1527" s="5">
        <v>10444.69</v>
      </c>
      <c r="L1527" s="5">
        <v>12160.98</v>
      </c>
      <c r="M1527" s="17">
        <f t="shared" si="205"/>
        <v>2.6536930561700256E-3</v>
      </c>
      <c r="N1527" s="17">
        <f t="shared" si="206"/>
        <v>6.2001882406437225E-3</v>
      </c>
      <c r="O1527" s="6"/>
      <c r="P1527" s="6">
        <v>15.35</v>
      </c>
      <c r="Q1527" s="6">
        <v>14.92</v>
      </c>
      <c r="R1527" s="6">
        <v>7669.4</v>
      </c>
      <c r="S1527" s="6">
        <v>9092.7199999999993</v>
      </c>
      <c r="T1527" s="19">
        <f t="shared" si="207"/>
        <v>2.6881720430107503E-3</v>
      </c>
      <c r="U1527" s="19">
        <f t="shared" si="208"/>
        <v>7.979774298962905E-4</v>
      </c>
    </row>
    <row r="1528" spans="1:21">
      <c r="A1528" s="4">
        <v>42954</v>
      </c>
      <c r="B1528" s="5">
        <v>18.87</v>
      </c>
      <c r="C1528" s="5">
        <v>18.190000000000001</v>
      </c>
      <c r="D1528" s="5">
        <v>10462.75</v>
      </c>
      <c r="E1528" s="5">
        <v>12182.08</v>
      </c>
      <c r="F1528" s="10">
        <f t="shared" si="203"/>
        <v>3.8631346578366088E-3</v>
      </c>
      <c r="G1528" s="10">
        <f t="shared" si="204"/>
        <v>1.7350575364813992E-3</v>
      </c>
      <c r="H1528" s="6"/>
      <c r="I1528" s="5">
        <v>23.5</v>
      </c>
      <c r="J1528" s="5">
        <v>22.83</v>
      </c>
      <c r="K1528" s="5">
        <v>10462.75</v>
      </c>
      <c r="L1528" s="5">
        <v>12182.08</v>
      </c>
      <c r="M1528" s="17">
        <f t="shared" si="205"/>
        <v>7.0577856197615585E-3</v>
      </c>
      <c r="N1528" s="17">
        <f t="shared" si="206"/>
        <v>1.7291082837307403E-3</v>
      </c>
      <c r="O1528" s="6"/>
      <c r="P1528" s="6">
        <v>15.45</v>
      </c>
      <c r="Q1528" s="6">
        <v>15.02</v>
      </c>
      <c r="R1528" s="6">
        <v>7786</v>
      </c>
      <c r="S1528" s="6">
        <v>9231.1200000000008</v>
      </c>
      <c r="T1528" s="19">
        <f t="shared" si="207"/>
        <v>6.7024128686326012E-3</v>
      </c>
      <c r="U1528" s="19">
        <f t="shared" si="208"/>
        <v>1.5220967983177847E-2</v>
      </c>
    </row>
    <row r="1529" spans="1:21">
      <c r="A1529" s="4">
        <v>42955</v>
      </c>
      <c r="B1529" s="5">
        <v>18.75</v>
      </c>
      <c r="C1529" s="5">
        <v>18.07</v>
      </c>
      <c r="D1529" s="5">
        <v>10369.81</v>
      </c>
      <c r="E1529" s="5">
        <v>12074.37</v>
      </c>
      <c r="F1529" s="10">
        <f t="shared" si="203"/>
        <v>-6.5970313358989507E-3</v>
      </c>
      <c r="G1529" s="10">
        <f t="shared" si="204"/>
        <v>-8.8416756415981013E-3</v>
      </c>
      <c r="H1529" s="6"/>
      <c r="I1529" s="5">
        <v>23.39</v>
      </c>
      <c r="J1529" s="5">
        <v>22.73</v>
      </c>
      <c r="K1529" s="5">
        <v>10369.81</v>
      </c>
      <c r="L1529" s="5">
        <v>12074.37</v>
      </c>
      <c r="M1529" s="17">
        <f t="shared" si="205"/>
        <v>-4.3802014892684316E-3</v>
      </c>
      <c r="N1529" s="17">
        <f t="shared" si="206"/>
        <v>-8.882941865188454E-3</v>
      </c>
      <c r="O1529" s="6"/>
      <c r="P1529" s="6">
        <v>15.33</v>
      </c>
      <c r="Q1529" s="6">
        <v>14.9</v>
      </c>
      <c r="R1529" s="6">
        <v>7652.6</v>
      </c>
      <c r="S1529" s="6">
        <v>9073.7800000000007</v>
      </c>
      <c r="T1529" s="19">
        <f t="shared" si="207"/>
        <v>-7.9893475366178413E-3</v>
      </c>
      <c r="U1529" s="19">
        <f t="shared" si="208"/>
        <v>-1.7044518974945633E-2</v>
      </c>
    </row>
    <row r="1530" spans="1:21">
      <c r="A1530" s="4">
        <v>42956</v>
      </c>
      <c r="B1530" s="5">
        <v>18.510000000000002</v>
      </c>
      <c r="C1530" s="5">
        <v>17.84</v>
      </c>
      <c r="D1530" s="5">
        <v>10280.33</v>
      </c>
      <c r="E1530" s="5">
        <v>11970.19</v>
      </c>
      <c r="F1530" s="10">
        <f t="shared" si="203"/>
        <v>-1.272827891532935E-2</v>
      </c>
      <c r="G1530" s="10">
        <f t="shared" si="204"/>
        <v>-8.6281934378357183E-3</v>
      </c>
      <c r="H1530" s="6"/>
      <c r="I1530" s="5">
        <v>23.04</v>
      </c>
      <c r="J1530" s="5">
        <v>22.39</v>
      </c>
      <c r="K1530" s="5">
        <v>10280.33</v>
      </c>
      <c r="L1530" s="5">
        <v>11970.19</v>
      </c>
      <c r="M1530" s="17">
        <f t="shared" si="205"/>
        <v>-1.4958205015398129E-2</v>
      </c>
      <c r="N1530" s="17">
        <f t="shared" si="206"/>
        <v>-8.6288948399246834E-3</v>
      </c>
      <c r="O1530" s="6"/>
      <c r="P1530" s="6">
        <v>15.02</v>
      </c>
      <c r="Q1530" s="6">
        <v>14.6</v>
      </c>
      <c r="R1530" s="6">
        <v>7516.2</v>
      </c>
      <c r="S1530" s="6">
        <v>8913.8799999999992</v>
      </c>
      <c r="T1530" s="19">
        <f t="shared" si="207"/>
        <v>-2.0134228187919545E-2</v>
      </c>
      <c r="U1530" s="19">
        <f t="shared" si="208"/>
        <v>-1.7622203756317845E-2</v>
      </c>
    </row>
    <row r="1531" spans="1:21">
      <c r="A1531" s="4">
        <v>42957</v>
      </c>
      <c r="B1531" s="5">
        <v>18.239999999999998</v>
      </c>
      <c r="C1531" s="5">
        <v>17.579999999999998</v>
      </c>
      <c r="D1531" s="5">
        <v>10154.07</v>
      </c>
      <c r="E1531" s="5">
        <v>11823.8</v>
      </c>
      <c r="F1531" s="10">
        <f t="shared" si="203"/>
        <v>-1.4573991031390232E-2</v>
      </c>
      <c r="G1531" s="10">
        <f t="shared" si="204"/>
        <v>-1.2229546899422794E-2</v>
      </c>
      <c r="H1531" s="6"/>
      <c r="I1531" s="5">
        <v>22.56</v>
      </c>
      <c r="J1531" s="5">
        <v>21.91</v>
      </c>
      <c r="K1531" s="5">
        <v>10154.07</v>
      </c>
      <c r="L1531" s="5">
        <v>11823.8</v>
      </c>
      <c r="M1531" s="17">
        <f t="shared" si="205"/>
        <v>-2.1438142027690898E-2</v>
      </c>
      <c r="N1531" s="17">
        <f t="shared" si="206"/>
        <v>-1.2281706910186707E-2</v>
      </c>
      <c r="O1531" s="6"/>
      <c r="P1531" s="6">
        <v>14.57</v>
      </c>
      <c r="Q1531" s="6">
        <v>14.15</v>
      </c>
      <c r="R1531" s="6">
        <v>7169</v>
      </c>
      <c r="S1531" s="6">
        <v>8510.2000000000007</v>
      </c>
      <c r="T1531" s="19">
        <f t="shared" si="207"/>
        <v>-3.0821917808219079E-2</v>
      </c>
      <c r="U1531" s="19">
        <f t="shared" si="208"/>
        <v>-4.5286676508994761E-2</v>
      </c>
    </row>
    <row r="1532" spans="1:21">
      <c r="A1532" s="4">
        <v>42958</v>
      </c>
      <c r="B1532" s="5">
        <v>18.18</v>
      </c>
      <c r="C1532" s="5">
        <v>17.52</v>
      </c>
      <c r="D1532" s="5">
        <v>10063.16</v>
      </c>
      <c r="E1532" s="5">
        <v>11722.48</v>
      </c>
      <c r="F1532" s="10">
        <f t="shared" si="203"/>
        <v>-3.4129692832763903E-3</v>
      </c>
      <c r="G1532" s="10">
        <f t="shared" si="204"/>
        <v>-8.5691571237672681E-3</v>
      </c>
      <c r="H1532" s="6"/>
      <c r="I1532" s="5">
        <v>22.46</v>
      </c>
      <c r="J1532" s="5">
        <v>21.82</v>
      </c>
      <c r="K1532" s="5">
        <v>10063.16</v>
      </c>
      <c r="L1532" s="5">
        <v>11722.48</v>
      </c>
      <c r="M1532" s="17">
        <f t="shared" si="205"/>
        <v>-4.1077133728890658E-3</v>
      </c>
      <c r="N1532" s="17">
        <f t="shared" si="206"/>
        <v>-8.9530602014757932E-3</v>
      </c>
      <c r="O1532" s="6"/>
      <c r="P1532" s="6">
        <v>14.47</v>
      </c>
      <c r="Q1532" s="6">
        <v>14.06</v>
      </c>
      <c r="R1532" s="6">
        <v>7166.25</v>
      </c>
      <c r="S1532" s="6">
        <v>8506.9500000000007</v>
      </c>
      <c r="T1532" s="19">
        <f t="shared" si="207"/>
        <v>-6.3604240282685298E-3</v>
      </c>
      <c r="U1532" s="19">
        <f t="shared" si="208"/>
        <v>-3.8189466757543311E-4</v>
      </c>
    </row>
    <row r="1533" spans="1:21">
      <c r="A1533" s="4">
        <v>42961</v>
      </c>
      <c r="B1533" s="5">
        <v>18.39</v>
      </c>
      <c r="C1533" s="5">
        <v>17.72</v>
      </c>
      <c r="D1533" s="5">
        <v>10167.1</v>
      </c>
      <c r="E1533" s="5">
        <v>11844.1</v>
      </c>
      <c r="F1533" s="10">
        <f t="shared" si="203"/>
        <v>1.1415525114155223E-2</v>
      </c>
      <c r="G1533" s="10">
        <f t="shared" si="204"/>
        <v>1.0374937726487898E-2</v>
      </c>
      <c r="H1533" s="6"/>
      <c r="I1533" s="5">
        <v>22.73</v>
      </c>
      <c r="J1533" s="5">
        <v>22.08</v>
      </c>
      <c r="K1533" s="5">
        <v>10167.1</v>
      </c>
      <c r="L1533" s="5">
        <v>11844.1</v>
      </c>
      <c r="M1533" s="17">
        <f t="shared" si="205"/>
        <v>1.1915673693858819E-2</v>
      </c>
      <c r="N1533" s="17">
        <f t="shared" si="206"/>
        <v>1.032876352954748E-2</v>
      </c>
      <c r="O1533" s="6"/>
      <c r="P1533" s="6">
        <v>14.83</v>
      </c>
      <c r="Q1533" s="6">
        <v>14.41</v>
      </c>
      <c r="R1533" s="6">
        <v>7368.7</v>
      </c>
      <c r="S1533" s="6">
        <v>8752.61</v>
      </c>
      <c r="T1533" s="19">
        <f t="shared" si="207"/>
        <v>2.4893314366998487E-2</v>
      </c>
      <c r="U1533" s="19">
        <f t="shared" si="208"/>
        <v>2.8877564814651535E-2</v>
      </c>
    </row>
    <row r="1534" spans="1:21">
      <c r="A1534" s="4">
        <v>42963</v>
      </c>
      <c r="B1534" s="5">
        <v>18.62</v>
      </c>
      <c r="C1534" s="5">
        <v>17.940000000000001</v>
      </c>
      <c r="D1534" s="5">
        <v>10273.219999999999</v>
      </c>
      <c r="E1534" s="5">
        <v>11967.72</v>
      </c>
      <c r="F1534" s="10">
        <f t="shared" si="203"/>
        <v>1.2415349887133331E-2</v>
      </c>
      <c r="G1534" s="10">
        <f t="shared" si="204"/>
        <v>1.0437264123065448E-2</v>
      </c>
      <c r="H1534" s="6"/>
      <c r="I1534" s="5">
        <v>23.04</v>
      </c>
      <c r="J1534" s="5">
        <v>22.38</v>
      </c>
      <c r="K1534" s="5">
        <v>10273.219999999999</v>
      </c>
      <c r="L1534" s="5">
        <v>11967.72</v>
      </c>
      <c r="M1534" s="17">
        <f t="shared" si="205"/>
        <v>1.3586956521739246E-2</v>
      </c>
      <c r="N1534" s="17">
        <f t="shared" si="206"/>
        <v>1.0437587906089174E-2</v>
      </c>
      <c r="O1534" s="6"/>
      <c r="P1534" s="6">
        <v>14.97</v>
      </c>
      <c r="Q1534" s="6">
        <v>14.54</v>
      </c>
      <c r="R1534" s="6">
        <v>7491.65</v>
      </c>
      <c r="S1534" s="6">
        <v>8901.0400000000009</v>
      </c>
      <c r="T1534" s="19">
        <f t="shared" si="207"/>
        <v>9.0215128383066556E-3</v>
      </c>
      <c r="U1534" s="19">
        <f t="shared" si="208"/>
        <v>1.6958370131880729E-2</v>
      </c>
    </row>
    <row r="1535" spans="1:21">
      <c r="A1535" s="4">
        <v>42964</v>
      </c>
      <c r="B1535" s="5">
        <v>18.59</v>
      </c>
      <c r="C1535" s="5">
        <v>17.91</v>
      </c>
      <c r="D1535" s="5">
        <v>10276.540000000001</v>
      </c>
      <c r="E1535" s="5">
        <v>11971.59</v>
      </c>
      <c r="F1535" s="10">
        <f t="shared" si="203"/>
        <v>-1.6722408026756952E-3</v>
      </c>
      <c r="G1535" s="10">
        <f t="shared" si="204"/>
        <v>3.2336986493675113E-4</v>
      </c>
      <c r="H1535" s="6"/>
      <c r="I1535" s="5">
        <v>23.02</v>
      </c>
      <c r="J1535" s="5">
        <v>22.36</v>
      </c>
      <c r="K1535" s="5">
        <v>10276.540000000001</v>
      </c>
      <c r="L1535" s="5">
        <v>11971.59</v>
      </c>
      <c r="M1535" s="17">
        <f t="shared" si="205"/>
        <v>-8.9365504915095428E-4</v>
      </c>
      <c r="N1535" s="17">
        <f t="shared" si="206"/>
        <v>3.2317033997153466E-4</v>
      </c>
      <c r="O1535" s="6"/>
      <c r="P1535" s="6">
        <v>14.98</v>
      </c>
      <c r="Q1535" s="6">
        <v>14.55</v>
      </c>
      <c r="R1535" s="6">
        <v>7551.5</v>
      </c>
      <c r="S1535" s="6">
        <v>8972.1299999999992</v>
      </c>
      <c r="T1535" s="19">
        <f t="shared" si="207"/>
        <v>6.8775790921615787E-4</v>
      </c>
      <c r="U1535" s="19">
        <f t="shared" si="208"/>
        <v>7.9867071712966808E-3</v>
      </c>
    </row>
    <row r="1536" spans="1:21">
      <c r="A1536" s="4">
        <v>42965</v>
      </c>
      <c r="B1536" s="5">
        <v>18.45</v>
      </c>
      <c r="C1536" s="5">
        <v>17.78</v>
      </c>
      <c r="D1536" s="5">
        <v>10216.530000000001</v>
      </c>
      <c r="E1536" s="5">
        <v>11901.96</v>
      </c>
      <c r="F1536" s="10">
        <f t="shared" si="203"/>
        <v>-7.2585147962032082E-3</v>
      </c>
      <c r="G1536" s="10">
        <f t="shared" si="204"/>
        <v>-5.8162700192706529E-3</v>
      </c>
      <c r="H1536" s="6"/>
      <c r="I1536" s="5">
        <v>22.9</v>
      </c>
      <c r="J1536" s="5">
        <v>22.25</v>
      </c>
      <c r="K1536" s="5">
        <v>10216.530000000001</v>
      </c>
      <c r="L1536" s="5">
        <v>11901.96</v>
      </c>
      <c r="M1536" s="17">
        <f t="shared" si="205"/>
        <v>-4.9194991055455661E-3</v>
      </c>
      <c r="N1536" s="17">
        <f t="shared" si="206"/>
        <v>-5.8395140776954513E-3</v>
      </c>
      <c r="O1536" s="6"/>
      <c r="P1536" s="6">
        <v>14.92</v>
      </c>
      <c r="Q1536" s="6">
        <v>14.49</v>
      </c>
      <c r="R1536" s="6">
        <v>7519.65</v>
      </c>
      <c r="S1536" s="6">
        <v>8934.82</v>
      </c>
      <c r="T1536" s="19">
        <f t="shared" si="207"/>
        <v>-4.1237113402061709E-3</v>
      </c>
      <c r="U1536" s="19">
        <f t="shared" si="208"/>
        <v>-4.1584328359040024E-3</v>
      </c>
    </row>
    <row r="1537" spans="1:21">
      <c r="A1537" s="4">
        <v>42968</v>
      </c>
      <c r="B1537" s="5">
        <v>18.27</v>
      </c>
      <c r="C1537" s="5">
        <v>17.600000000000001</v>
      </c>
      <c r="D1537" s="5">
        <v>10117.77</v>
      </c>
      <c r="E1537" s="5">
        <v>11786.9</v>
      </c>
      <c r="F1537" s="10">
        <f t="shared" si="203"/>
        <v>-1.0123734533183382E-2</v>
      </c>
      <c r="G1537" s="10">
        <f t="shared" si="204"/>
        <v>-9.6673152993288491E-3</v>
      </c>
      <c r="H1537" s="6"/>
      <c r="I1537" s="5">
        <v>22.66</v>
      </c>
      <c r="J1537" s="5">
        <v>22</v>
      </c>
      <c r="K1537" s="5">
        <v>10117.77</v>
      </c>
      <c r="L1537" s="5">
        <v>11786.9</v>
      </c>
      <c r="M1537" s="17">
        <f t="shared" si="205"/>
        <v>-1.1235955056179803E-2</v>
      </c>
      <c r="N1537" s="17">
        <f t="shared" si="206"/>
        <v>-9.6666872215909194E-3</v>
      </c>
      <c r="O1537" s="6"/>
      <c r="P1537" s="6">
        <v>14.88</v>
      </c>
      <c r="Q1537" s="6">
        <v>14.45</v>
      </c>
      <c r="R1537" s="6">
        <v>7408.75</v>
      </c>
      <c r="S1537" s="6">
        <v>8803.07</v>
      </c>
      <c r="T1537" s="19">
        <f t="shared" si="207"/>
        <v>-2.760524499655026E-3</v>
      </c>
      <c r="U1537" s="19">
        <f t="shared" si="208"/>
        <v>-1.4745680383040694E-2</v>
      </c>
    </row>
    <row r="1538" spans="1:21">
      <c r="A1538" s="4">
        <v>42969</v>
      </c>
      <c r="B1538" s="5">
        <v>18.25</v>
      </c>
      <c r="C1538" s="5">
        <v>17.579999999999998</v>
      </c>
      <c r="D1538" s="5">
        <v>10121.67</v>
      </c>
      <c r="E1538" s="5">
        <v>11791.45</v>
      </c>
      <c r="F1538" s="10">
        <f t="shared" si="203"/>
        <v>-1.1363636363638241E-3</v>
      </c>
      <c r="G1538" s="10">
        <f t="shared" si="204"/>
        <v>3.8602176993118853E-4</v>
      </c>
      <c r="H1538" s="6"/>
      <c r="I1538" s="5">
        <v>22.6</v>
      </c>
      <c r="J1538" s="5">
        <v>21.95</v>
      </c>
      <c r="K1538" s="5">
        <v>10121.67</v>
      </c>
      <c r="L1538" s="5">
        <v>11791.45</v>
      </c>
      <c r="M1538" s="17">
        <f t="shared" si="205"/>
        <v>-2.2727272727273151E-3</v>
      </c>
      <c r="N1538" s="17">
        <f t="shared" si="206"/>
        <v>3.8546043248666173E-4</v>
      </c>
      <c r="O1538" s="6"/>
      <c r="P1538" s="6">
        <v>14.77</v>
      </c>
      <c r="Q1538" s="6">
        <v>14.35</v>
      </c>
      <c r="R1538" s="6">
        <v>7366.25</v>
      </c>
      <c r="S1538" s="6">
        <v>8752.57</v>
      </c>
      <c r="T1538" s="19">
        <f t="shared" si="207"/>
        <v>-6.9204152249134898E-3</v>
      </c>
      <c r="U1538" s="19">
        <f t="shared" si="208"/>
        <v>-5.7366350602687799E-3</v>
      </c>
    </row>
    <row r="1539" spans="1:21">
      <c r="A1539" s="4">
        <v>42970</v>
      </c>
      <c r="B1539" s="5">
        <v>18.43</v>
      </c>
      <c r="C1539" s="5">
        <v>17.760000000000002</v>
      </c>
      <c r="D1539" s="5">
        <v>10219.040000000001</v>
      </c>
      <c r="E1539" s="5">
        <v>11905.27</v>
      </c>
      <c r="F1539" s="10">
        <f t="shared" si="203"/>
        <v>1.0238907849829504E-2</v>
      </c>
      <c r="G1539" s="10">
        <f t="shared" si="204"/>
        <v>9.6527568704443123E-3</v>
      </c>
      <c r="H1539" s="6"/>
      <c r="I1539" s="5">
        <v>22.82</v>
      </c>
      <c r="J1539" s="5">
        <v>22.16</v>
      </c>
      <c r="K1539" s="5">
        <v>10219.040000000001</v>
      </c>
      <c r="L1539" s="5">
        <v>11905.27</v>
      </c>
      <c r="M1539" s="17">
        <f t="shared" si="205"/>
        <v>9.5671981776765946E-3</v>
      </c>
      <c r="N1539" s="17">
        <f t="shared" si="206"/>
        <v>9.6199540194454869E-3</v>
      </c>
      <c r="O1539" s="6"/>
      <c r="P1539" s="6">
        <v>14.91</v>
      </c>
      <c r="Q1539" s="6">
        <v>14.48</v>
      </c>
      <c r="R1539" s="6">
        <v>7468.15</v>
      </c>
      <c r="S1539" s="6">
        <v>8873.7800000000007</v>
      </c>
      <c r="T1539" s="19">
        <f t="shared" si="207"/>
        <v>9.0592334494774551E-3</v>
      </c>
      <c r="U1539" s="19">
        <f t="shared" si="208"/>
        <v>1.3848503925133038E-2</v>
      </c>
    </row>
    <row r="1540" spans="1:21">
      <c r="A1540" s="4">
        <v>42971</v>
      </c>
      <c r="B1540" s="5">
        <v>18.45</v>
      </c>
      <c r="C1540" s="5">
        <v>17.77</v>
      </c>
      <c r="D1540" s="5">
        <v>10237.18</v>
      </c>
      <c r="E1540" s="5">
        <v>11929.07</v>
      </c>
      <c r="F1540" s="10">
        <f t="shared" ref="F1540:F1603" si="209">C1540/C1539-1</f>
        <v>5.6306306306286302E-4</v>
      </c>
      <c r="G1540" s="10">
        <f t="shared" ref="G1540:G1603" si="210">E1540/E1539-1</f>
        <v>1.9991146777855739E-3</v>
      </c>
      <c r="H1540" s="6"/>
      <c r="I1540" s="5">
        <v>22.91</v>
      </c>
      <c r="J1540" s="5">
        <v>22.24</v>
      </c>
      <c r="K1540" s="5">
        <v>10237.18</v>
      </c>
      <c r="L1540" s="5">
        <v>11929.07</v>
      </c>
      <c r="M1540" s="17">
        <f t="shared" ref="M1540:M1603" si="211">J1540/J1539-1</f>
        <v>3.6101083032489267E-3</v>
      </c>
      <c r="N1540" s="17">
        <f t="shared" ref="N1540:N1603" si="212">K1540/K1539-1</f>
        <v>1.7751178192861872E-3</v>
      </c>
      <c r="O1540" s="6"/>
      <c r="P1540" s="6">
        <v>14.96</v>
      </c>
      <c r="Q1540" s="6">
        <v>14.53</v>
      </c>
      <c r="R1540" s="6">
        <v>7515.5</v>
      </c>
      <c r="S1540" s="6">
        <v>8931.76</v>
      </c>
      <c r="T1540" s="19">
        <f t="shared" ref="T1540:T1603" si="213">Q1540/Q1539-1</f>
        <v>3.4530386740330155E-3</v>
      </c>
      <c r="U1540" s="19">
        <f t="shared" ref="U1540:U1603" si="214">S1540/S1539-1</f>
        <v>6.5338559216026049E-3</v>
      </c>
    </row>
    <row r="1541" spans="1:21">
      <c r="A1541" s="4">
        <v>42975</v>
      </c>
      <c r="B1541" s="5">
        <v>18.59</v>
      </c>
      <c r="C1541" s="5">
        <v>17.91</v>
      </c>
      <c r="D1541" s="5">
        <v>10304.41</v>
      </c>
      <c r="E1541" s="5">
        <v>12007.42</v>
      </c>
      <c r="F1541" s="10">
        <f t="shared" si="209"/>
        <v>7.8784468204839975E-3</v>
      </c>
      <c r="G1541" s="10">
        <f t="shared" si="210"/>
        <v>6.567988954713222E-3</v>
      </c>
      <c r="H1541" s="6"/>
      <c r="I1541" s="5">
        <v>23.06</v>
      </c>
      <c r="J1541" s="5">
        <v>22.39</v>
      </c>
      <c r="K1541" s="5">
        <v>10304.41</v>
      </c>
      <c r="L1541" s="5">
        <v>12007.42</v>
      </c>
      <c r="M1541" s="17">
        <f t="shared" si="211"/>
        <v>6.7446043165468872E-3</v>
      </c>
      <c r="N1541" s="17">
        <f t="shared" si="212"/>
        <v>6.5672382433443754E-3</v>
      </c>
      <c r="O1541" s="6"/>
      <c r="P1541" s="6">
        <v>15.2</v>
      </c>
      <c r="Q1541" s="6">
        <v>14.77</v>
      </c>
      <c r="R1541" s="6">
        <v>7620.75</v>
      </c>
      <c r="S1541" s="6">
        <v>9056.83</v>
      </c>
      <c r="T1541" s="19">
        <f t="shared" si="213"/>
        <v>1.6517549896765349E-2</v>
      </c>
      <c r="U1541" s="19">
        <f t="shared" si="214"/>
        <v>1.4002839306026971E-2</v>
      </c>
    </row>
    <row r="1542" spans="1:21">
      <c r="A1542" s="4">
        <v>42976</v>
      </c>
      <c r="B1542" s="5">
        <v>18.37</v>
      </c>
      <c r="C1542" s="5">
        <v>17.7</v>
      </c>
      <c r="D1542" s="5">
        <v>10184.51</v>
      </c>
      <c r="E1542" s="5">
        <v>11867.71</v>
      </c>
      <c r="F1542" s="10">
        <f t="shared" si="209"/>
        <v>-1.1725293132328396E-2</v>
      </c>
      <c r="G1542" s="10">
        <f t="shared" si="210"/>
        <v>-1.1635305502764148E-2</v>
      </c>
      <c r="H1542" s="6"/>
      <c r="I1542" s="5">
        <v>22.99</v>
      </c>
      <c r="J1542" s="5">
        <v>22.32</v>
      </c>
      <c r="K1542" s="5">
        <v>10184.51</v>
      </c>
      <c r="L1542" s="5">
        <v>11867.71</v>
      </c>
      <c r="M1542" s="17">
        <f t="shared" si="211"/>
        <v>-3.1263957123716102E-3</v>
      </c>
      <c r="N1542" s="17">
        <f t="shared" si="212"/>
        <v>-1.1635794771364893E-2</v>
      </c>
      <c r="O1542" s="6"/>
      <c r="P1542" s="6">
        <v>15.06</v>
      </c>
      <c r="Q1542" s="6">
        <v>14.63</v>
      </c>
      <c r="R1542" s="6">
        <v>7522.35</v>
      </c>
      <c r="S1542" s="6">
        <v>8939.8799999999992</v>
      </c>
      <c r="T1542" s="19">
        <f t="shared" si="213"/>
        <v>-9.4786729857818663E-3</v>
      </c>
      <c r="U1542" s="19">
        <f t="shared" si="214"/>
        <v>-1.2912906613020358E-2</v>
      </c>
    </row>
    <row r="1543" spans="1:21">
      <c r="A1543" s="4">
        <v>42977</v>
      </c>
      <c r="B1543" s="5">
        <v>18.579999999999998</v>
      </c>
      <c r="C1543" s="5">
        <v>17.899999999999999</v>
      </c>
      <c r="D1543" s="5">
        <v>10289.81</v>
      </c>
      <c r="E1543" s="5">
        <v>11990.4</v>
      </c>
      <c r="F1543" s="10">
        <f t="shared" si="209"/>
        <v>1.1299435028248483E-2</v>
      </c>
      <c r="G1543" s="10">
        <f t="shared" si="210"/>
        <v>1.0338136000964004E-2</v>
      </c>
      <c r="H1543" s="6"/>
      <c r="I1543" s="5">
        <v>23.18</v>
      </c>
      <c r="J1543" s="5">
        <v>22.5</v>
      </c>
      <c r="K1543" s="5">
        <v>10289.81</v>
      </c>
      <c r="L1543" s="5">
        <v>11990.4</v>
      </c>
      <c r="M1543" s="17">
        <f t="shared" si="211"/>
        <v>8.0645161290322509E-3</v>
      </c>
      <c r="N1543" s="17">
        <f t="shared" si="212"/>
        <v>1.0339230851557746E-2</v>
      </c>
      <c r="O1543" s="6"/>
      <c r="P1543" s="6">
        <v>15.25</v>
      </c>
      <c r="Q1543" s="6">
        <v>14.81</v>
      </c>
      <c r="R1543" s="6">
        <v>7655.85</v>
      </c>
      <c r="S1543" s="6">
        <v>9098.5300000000007</v>
      </c>
      <c r="T1543" s="19">
        <f t="shared" si="213"/>
        <v>1.2303485987696483E-2</v>
      </c>
      <c r="U1543" s="19">
        <f t="shared" si="214"/>
        <v>1.7746323216866644E-2</v>
      </c>
    </row>
    <row r="1544" spans="1:21">
      <c r="A1544" s="4">
        <v>42978</v>
      </c>
      <c r="B1544" s="5">
        <v>18.690000000000001</v>
      </c>
      <c r="C1544" s="5">
        <v>18</v>
      </c>
      <c r="D1544" s="5">
        <v>10315.16</v>
      </c>
      <c r="E1544" s="5">
        <v>12020.4</v>
      </c>
      <c r="F1544" s="10">
        <f t="shared" si="209"/>
        <v>5.5865921787709993E-3</v>
      </c>
      <c r="G1544" s="10">
        <f t="shared" si="210"/>
        <v>2.5020016012811119E-3</v>
      </c>
      <c r="H1544" s="6"/>
      <c r="I1544" s="5">
        <v>23.38</v>
      </c>
      <c r="J1544" s="5">
        <v>22.7</v>
      </c>
      <c r="K1544" s="5">
        <v>10315.16</v>
      </c>
      <c r="L1544" s="5">
        <v>12020.4</v>
      </c>
      <c r="M1544" s="17">
        <f t="shared" si="211"/>
        <v>8.8888888888889461E-3</v>
      </c>
      <c r="N1544" s="17">
        <f t="shared" si="212"/>
        <v>2.4636023405679719E-3</v>
      </c>
      <c r="O1544" s="6"/>
      <c r="P1544" s="6">
        <v>15.45</v>
      </c>
      <c r="Q1544" s="6">
        <v>15</v>
      </c>
      <c r="R1544" s="6">
        <v>7748.45</v>
      </c>
      <c r="S1544" s="6">
        <v>9211.2099999999991</v>
      </c>
      <c r="T1544" s="19">
        <f t="shared" si="213"/>
        <v>1.282916948008106E-2</v>
      </c>
      <c r="U1544" s="19">
        <f t="shared" si="214"/>
        <v>1.2384418142271203E-2</v>
      </c>
    </row>
    <row r="1545" spans="1:21">
      <c r="A1545" s="4">
        <v>42979</v>
      </c>
      <c r="B1545" s="5">
        <v>18.79</v>
      </c>
      <c r="C1545" s="5">
        <v>18.100000000000001</v>
      </c>
      <c r="D1545" s="5">
        <v>10383.65</v>
      </c>
      <c r="E1545" s="5">
        <v>12100.21</v>
      </c>
      <c r="F1545" s="10">
        <f t="shared" si="209"/>
        <v>5.5555555555555358E-3</v>
      </c>
      <c r="G1545" s="10">
        <f t="shared" si="210"/>
        <v>6.6395461049548743E-3</v>
      </c>
      <c r="H1545" s="6"/>
      <c r="I1545" s="5">
        <v>23.45</v>
      </c>
      <c r="J1545" s="5">
        <v>22.77</v>
      </c>
      <c r="K1545" s="5">
        <v>10383.65</v>
      </c>
      <c r="L1545" s="5">
        <v>12100.21</v>
      </c>
      <c r="M1545" s="17">
        <f t="shared" si="211"/>
        <v>3.0837004405286361E-3</v>
      </c>
      <c r="N1545" s="17">
        <f t="shared" si="212"/>
        <v>6.6397418944543762E-3</v>
      </c>
      <c r="O1545" s="6"/>
      <c r="P1545" s="6">
        <v>15.53</v>
      </c>
      <c r="Q1545" s="6">
        <v>15.09</v>
      </c>
      <c r="R1545" s="6">
        <v>7832.5</v>
      </c>
      <c r="S1545" s="6">
        <v>9311.14</v>
      </c>
      <c r="T1545" s="19">
        <f t="shared" si="213"/>
        <v>6.0000000000000053E-3</v>
      </c>
      <c r="U1545" s="19">
        <f t="shared" si="214"/>
        <v>1.0848737570851252E-2</v>
      </c>
    </row>
    <row r="1546" spans="1:21">
      <c r="A1546" s="4">
        <v>42982</v>
      </c>
      <c r="B1546" s="5">
        <v>18.59</v>
      </c>
      <c r="C1546" s="5">
        <v>17.91</v>
      </c>
      <c r="D1546" s="5">
        <v>10311.07</v>
      </c>
      <c r="E1546" s="5">
        <v>12015.63</v>
      </c>
      <c r="F1546" s="10">
        <f t="shared" si="209"/>
        <v>-1.0497237569060847E-2</v>
      </c>
      <c r="G1546" s="10">
        <f t="shared" si="210"/>
        <v>-6.9899613312496278E-3</v>
      </c>
      <c r="H1546" s="6"/>
      <c r="I1546" s="5">
        <v>23.29</v>
      </c>
      <c r="J1546" s="5">
        <v>22.61</v>
      </c>
      <c r="K1546" s="5">
        <v>10311.07</v>
      </c>
      <c r="L1546" s="5">
        <v>12015.63</v>
      </c>
      <c r="M1546" s="17">
        <f t="shared" si="211"/>
        <v>-7.0267896354853088E-3</v>
      </c>
      <c r="N1546" s="17">
        <f t="shared" si="212"/>
        <v>-6.9898349809556226E-3</v>
      </c>
      <c r="O1546" s="6"/>
      <c r="P1546" s="6">
        <v>15.45</v>
      </c>
      <c r="Q1546" s="6">
        <v>15</v>
      </c>
      <c r="R1546" s="6">
        <v>7787.85</v>
      </c>
      <c r="S1546" s="6">
        <v>9258.1</v>
      </c>
      <c r="T1546" s="19">
        <f t="shared" si="213"/>
        <v>-5.9642147117295874E-3</v>
      </c>
      <c r="U1546" s="19">
        <f t="shared" si="214"/>
        <v>-5.6964023739304315E-3</v>
      </c>
    </row>
    <row r="1547" spans="1:21">
      <c r="A1547" s="4">
        <v>42983</v>
      </c>
      <c r="B1547" s="5">
        <v>18.690000000000001</v>
      </c>
      <c r="C1547" s="5">
        <v>18</v>
      </c>
      <c r="D1547" s="5">
        <v>10357.5</v>
      </c>
      <c r="E1547" s="5">
        <v>12070.14</v>
      </c>
      <c r="F1547" s="10">
        <f t="shared" si="209"/>
        <v>5.0251256281406143E-3</v>
      </c>
      <c r="G1547" s="10">
        <f t="shared" si="210"/>
        <v>4.5365910901051798E-3</v>
      </c>
      <c r="H1547" s="6"/>
      <c r="I1547" s="5">
        <v>23.41</v>
      </c>
      <c r="J1547" s="5">
        <v>22.72</v>
      </c>
      <c r="K1547" s="5">
        <v>10357.5</v>
      </c>
      <c r="L1547" s="5">
        <v>12070.14</v>
      </c>
      <c r="M1547" s="17">
        <f t="shared" si="211"/>
        <v>4.8651039363112325E-3</v>
      </c>
      <c r="N1547" s="17">
        <f t="shared" si="212"/>
        <v>4.5029274362409222E-3</v>
      </c>
      <c r="O1547" s="6"/>
      <c r="P1547" s="6">
        <v>15.57</v>
      </c>
      <c r="Q1547" s="6">
        <v>15.12</v>
      </c>
      <c r="R1547" s="6">
        <v>7873.9</v>
      </c>
      <c r="S1547" s="6">
        <v>9360.3799999999992</v>
      </c>
      <c r="T1547" s="19">
        <f t="shared" si="213"/>
        <v>8.0000000000000071E-3</v>
      </c>
      <c r="U1547" s="19">
        <f t="shared" si="214"/>
        <v>1.1047623162419917E-2</v>
      </c>
    </row>
    <row r="1548" spans="1:21">
      <c r="A1548" s="4">
        <v>42984</v>
      </c>
      <c r="B1548" s="5">
        <v>18.670000000000002</v>
      </c>
      <c r="C1548" s="5">
        <v>17.98</v>
      </c>
      <c r="D1548" s="5">
        <v>10331.200000000001</v>
      </c>
      <c r="E1548" s="5">
        <v>12039.5</v>
      </c>
      <c r="F1548" s="10">
        <f t="shared" si="209"/>
        <v>-1.1111111111110628E-3</v>
      </c>
      <c r="G1548" s="10">
        <f t="shared" si="210"/>
        <v>-2.5384958252347989E-3</v>
      </c>
      <c r="H1548" s="6"/>
      <c r="I1548" s="5">
        <v>23.45</v>
      </c>
      <c r="J1548" s="5">
        <v>22.76</v>
      </c>
      <c r="K1548" s="5">
        <v>10331.200000000001</v>
      </c>
      <c r="L1548" s="5">
        <v>12039.5</v>
      </c>
      <c r="M1548" s="17">
        <f t="shared" si="211"/>
        <v>1.7605633802817433E-3</v>
      </c>
      <c r="N1548" s="17">
        <f t="shared" si="212"/>
        <v>-2.5392227854210692E-3</v>
      </c>
      <c r="O1548" s="6"/>
      <c r="P1548" s="6">
        <v>15.61</v>
      </c>
      <c r="Q1548" s="6">
        <v>15.16</v>
      </c>
      <c r="R1548" s="6">
        <v>7903.8</v>
      </c>
      <c r="S1548" s="6">
        <v>9395.94</v>
      </c>
      <c r="T1548" s="19">
        <f t="shared" si="213"/>
        <v>2.6455026455027841E-3</v>
      </c>
      <c r="U1548" s="19">
        <f t="shared" si="214"/>
        <v>3.7989910666020865E-3</v>
      </c>
    </row>
    <row r="1549" spans="1:21">
      <c r="A1549" s="4">
        <v>42985</v>
      </c>
      <c r="B1549" s="5">
        <v>18.809999999999999</v>
      </c>
      <c r="C1549" s="5">
        <v>18.12</v>
      </c>
      <c r="D1549" s="5">
        <v>10361.33</v>
      </c>
      <c r="E1549" s="5">
        <v>12076.68</v>
      </c>
      <c r="F1549" s="10">
        <f t="shared" si="209"/>
        <v>7.7864293659621886E-3</v>
      </c>
      <c r="G1549" s="10">
        <f t="shared" si="210"/>
        <v>3.08816811329371E-3</v>
      </c>
      <c r="H1549" s="6"/>
      <c r="I1549" s="5">
        <v>23.51</v>
      </c>
      <c r="J1549" s="5">
        <v>22.82</v>
      </c>
      <c r="K1549" s="5">
        <v>10361.33</v>
      </c>
      <c r="L1549" s="5">
        <v>12076.68</v>
      </c>
      <c r="M1549" s="17">
        <f t="shared" si="211"/>
        <v>2.6362038664322629E-3</v>
      </c>
      <c r="N1549" s="17">
        <f t="shared" si="212"/>
        <v>2.9164085488615488E-3</v>
      </c>
      <c r="O1549" s="6"/>
      <c r="P1549" s="6">
        <v>15.7</v>
      </c>
      <c r="Q1549" s="6">
        <v>15.25</v>
      </c>
      <c r="R1549" s="6">
        <v>7932.1</v>
      </c>
      <c r="S1549" s="6">
        <v>9431.59</v>
      </c>
      <c r="T1549" s="19">
        <f t="shared" si="213"/>
        <v>5.9366754617413697E-3</v>
      </c>
      <c r="U1549" s="19">
        <f t="shared" si="214"/>
        <v>3.7941919595059215E-3</v>
      </c>
    </row>
    <row r="1550" spans="1:21">
      <c r="A1550" s="4">
        <v>42986</v>
      </c>
      <c r="B1550" s="5">
        <v>18.829999999999998</v>
      </c>
      <c r="C1550" s="5">
        <v>18.13</v>
      </c>
      <c r="D1550" s="5">
        <v>10351.9</v>
      </c>
      <c r="E1550" s="5">
        <v>12065.7</v>
      </c>
      <c r="F1550" s="10">
        <f t="shared" si="209"/>
        <v>5.5187637969078551E-4</v>
      </c>
      <c r="G1550" s="10">
        <f t="shared" si="210"/>
        <v>-9.0919027414815279E-4</v>
      </c>
      <c r="H1550" s="6"/>
      <c r="I1550" s="5">
        <v>23.54</v>
      </c>
      <c r="J1550" s="5">
        <v>22.85</v>
      </c>
      <c r="K1550" s="5">
        <v>10351.9</v>
      </c>
      <c r="L1550" s="5">
        <v>12065.7</v>
      </c>
      <c r="M1550" s="17">
        <f t="shared" si="211"/>
        <v>1.3146362839615566E-3</v>
      </c>
      <c r="N1550" s="17">
        <f t="shared" si="212"/>
        <v>-9.1011482116676312E-4</v>
      </c>
      <c r="O1550" s="6"/>
      <c r="P1550" s="6">
        <v>15.64</v>
      </c>
      <c r="Q1550" s="6">
        <v>15.19</v>
      </c>
      <c r="R1550" s="6">
        <v>7876.75</v>
      </c>
      <c r="S1550" s="6">
        <v>9366.41</v>
      </c>
      <c r="T1550" s="19">
        <f t="shared" si="213"/>
        <v>-3.9344262295082366E-3</v>
      </c>
      <c r="U1550" s="19">
        <f t="shared" si="214"/>
        <v>-6.9108177942425186E-3</v>
      </c>
    </row>
    <row r="1551" spans="1:21">
      <c r="A1551" s="4">
        <v>42989</v>
      </c>
      <c r="B1551" s="5">
        <v>19.04</v>
      </c>
      <c r="C1551" s="5">
        <v>18.34</v>
      </c>
      <c r="D1551" s="5">
        <v>10430.129999999999</v>
      </c>
      <c r="E1551" s="5">
        <v>12158.85</v>
      </c>
      <c r="F1551" s="10">
        <f t="shared" si="209"/>
        <v>1.158301158301156E-2</v>
      </c>
      <c r="G1551" s="10">
        <f t="shared" si="210"/>
        <v>7.7202317312712321E-3</v>
      </c>
      <c r="H1551" s="6"/>
      <c r="I1551" s="5">
        <v>23.73</v>
      </c>
      <c r="J1551" s="5">
        <v>23.03</v>
      </c>
      <c r="K1551" s="5">
        <v>10430.129999999999</v>
      </c>
      <c r="L1551" s="5">
        <v>12158.85</v>
      </c>
      <c r="M1551" s="17">
        <f t="shared" si="211"/>
        <v>7.8774617067833841E-3</v>
      </c>
      <c r="N1551" s="17">
        <f t="shared" si="212"/>
        <v>7.5570668186515366E-3</v>
      </c>
      <c r="O1551" s="6"/>
      <c r="P1551" s="6">
        <v>15.7</v>
      </c>
      <c r="Q1551" s="6">
        <v>15.25</v>
      </c>
      <c r="R1551" s="6">
        <v>7919.05</v>
      </c>
      <c r="S1551" s="6">
        <v>9416.76</v>
      </c>
      <c r="T1551" s="19">
        <f t="shared" si="213"/>
        <v>3.9499670836076195E-3</v>
      </c>
      <c r="U1551" s="19">
        <f t="shared" si="214"/>
        <v>5.375592142560448E-3</v>
      </c>
    </row>
    <row r="1552" spans="1:21">
      <c r="A1552" s="4">
        <v>42990</v>
      </c>
      <c r="B1552" s="5">
        <v>19.170000000000002</v>
      </c>
      <c r="C1552" s="5">
        <v>18.46</v>
      </c>
      <c r="D1552" s="5">
        <v>10520.15</v>
      </c>
      <c r="E1552" s="5">
        <v>12264</v>
      </c>
      <c r="F1552" s="10">
        <f t="shared" si="209"/>
        <v>6.5430752453654595E-3</v>
      </c>
      <c r="G1552" s="10">
        <f t="shared" si="210"/>
        <v>8.648021811273221E-3</v>
      </c>
      <c r="H1552" s="6"/>
      <c r="I1552" s="5">
        <v>23.95</v>
      </c>
      <c r="J1552" s="5">
        <v>23.25</v>
      </c>
      <c r="K1552" s="5">
        <v>10520.15</v>
      </c>
      <c r="L1552" s="5">
        <v>12264</v>
      </c>
      <c r="M1552" s="17">
        <f t="shared" si="211"/>
        <v>9.5527572731219923E-3</v>
      </c>
      <c r="N1552" s="17">
        <f t="shared" si="212"/>
        <v>8.630764908970523E-3</v>
      </c>
      <c r="O1552" s="6"/>
      <c r="P1552" s="6">
        <v>15.82</v>
      </c>
      <c r="Q1552" s="6">
        <v>15.36</v>
      </c>
      <c r="R1552" s="6">
        <v>8002.25</v>
      </c>
      <c r="S1552" s="6">
        <v>9517.0300000000007</v>
      </c>
      <c r="T1552" s="19">
        <f t="shared" si="213"/>
        <v>7.2131147540983598E-3</v>
      </c>
      <c r="U1552" s="19">
        <f t="shared" si="214"/>
        <v>1.0648036054863974E-2</v>
      </c>
    </row>
    <row r="1553" spans="1:21">
      <c r="A1553" s="4">
        <v>42991</v>
      </c>
      <c r="B1553" s="5">
        <v>19.079999999999998</v>
      </c>
      <c r="C1553" s="5">
        <v>18.37</v>
      </c>
      <c r="D1553" s="5">
        <v>10502.36</v>
      </c>
      <c r="E1553" s="5">
        <v>12243.27</v>
      </c>
      <c r="F1553" s="10">
        <f t="shared" si="209"/>
        <v>-4.8754062838569645E-3</v>
      </c>
      <c r="G1553" s="10">
        <f t="shared" si="210"/>
        <v>-1.6903131115459935E-3</v>
      </c>
      <c r="H1553" s="6"/>
      <c r="I1553" s="5">
        <v>23.9</v>
      </c>
      <c r="J1553" s="5">
        <v>23.2</v>
      </c>
      <c r="K1553" s="5">
        <v>10502.36</v>
      </c>
      <c r="L1553" s="5">
        <v>12243.27</v>
      </c>
      <c r="M1553" s="17">
        <f t="shared" si="211"/>
        <v>-2.1505376344086446E-3</v>
      </c>
      <c r="N1553" s="17">
        <f t="shared" si="212"/>
        <v>-1.6910405269885409E-3</v>
      </c>
      <c r="O1553" s="6"/>
      <c r="P1553" s="6">
        <v>15.73</v>
      </c>
      <c r="Q1553" s="6">
        <v>15.28</v>
      </c>
      <c r="R1553" s="6">
        <v>7934.05</v>
      </c>
      <c r="S1553" s="6">
        <v>9442.7099999999991</v>
      </c>
      <c r="T1553" s="19">
        <f t="shared" si="213"/>
        <v>-5.2083333333333703E-3</v>
      </c>
      <c r="U1553" s="19">
        <f t="shared" si="214"/>
        <v>-7.8091589497986114E-3</v>
      </c>
    </row>
    <row r="1554" spans="1:21">
      <c r="A1554" s="4">
        <v>42992</v>
      </c>
      <c r="B1554" s="5">
        <v>19.079999999999998</v>
      </c>
      <c r="C1554" s="5">
        <v>18.38</v>
      </c>
      <c r="D1554" s="5">
        <v>10521.34</v>
      </c>
      <c r="E1554" s="5">
        <v>12266.51</v>
      </c>
      <c r="F1554" s="10">
        <f t="shared" si="209"/>
        <v>5.4436581382688587E-4</v>
      </c>
      <c r="G1554" s="10">
        <f t="shared" si="210"/>
        <v>1.8981856971218569E-3</v>
      </c>
      <c r="H1554" s="6"/>
      <c r="I1554" s="5">
        <v>23.93</v>
      </c>
      <c r="J1554" s="5">
        <v>23.23</v>
      </c>
      <c r="K1554" s="5">
        <v>10521.34</v>
      </c>
      <c r="L1554" s="5">
        <v>12266.51</v>
      </c>
      <c r="M1554" s="17">
        <f t="shared" si="211"/>
        <v>1.293103448275934E-3</v>
      </c>
      <c r="N1554" s="17">
        <f t="shared" si="212"/>
        <v>1.8072128550155053E-3</v>
      </c>
      <c r="O1554" s="6"/>
      <c r="P1554" s="6">
        <v>15.76</v>
      </c>
      <c r="Q1554" s="6">
        <v>15.3</v>
      </c>
      <c r="R1554" s="6">
        <v>7962.55</v>
      </c>
      <c r="S1554" s="6">
        <v>9482.74</v>
      </c>
      <c r="T1554" s="19">
        <f t="shared" si="213"/>
        <v>1.3089005235602524E-3</v>
      </c>
      <c r="U1554" s="19">
        <f t="shared" si="214"/>
        <v>4.2392491138667499E-3</v>
      </c>
    </row>
    <row r="1555" spans="1:21">
      <c r="A1555" s="4">
        <v>42993</v>
      </c>
      <c r="B1555" s="5">
        <v>19.11</v>
      </c>
      <c r="C1555" s="5">
        <v>18.399999999999999</v>
      </c>
      <c r="D1555" s="5">
        <v>10515.62</v>
      </c>
      <c r="E1555" s="5">
        <v>12260.18</v>
      </c>
      <c r="F1555" s="10">
        <f t="shared" si="209"/>
        <v>1.0881392818280489E-3</v>
      </c>
      <c r="G1555" s="10">
        <f t="shared" si="210"/>
        <v>-5.1603919941367593E-4</v>
      </c>
      <c r="H1555" s="6"/>
      <c r="I1555" s="5">
        <v>23.94</v>
      </c>
      <c r="J1555" s="5">
        <v>23.23</v>
      </c>
      <c r="K1555" s="5">
        <v>10515.62</v>
      </c>
      <c r="L1555" s="5">
        <v>12260.18</v>
      </c>
      <c r="M1555" s="17">
        <f t="shared" si="211"/>
        <v>0</v>
      </c>
      <c r="N1555" s="17">
        <f t="shared" si="212"/>
        <v>-5.4365698665748141E-4</v>
      </c>
      <c r="O1555" s="6"/>
      <c r="P1555" s="6">
        <v>15.71</v>
      </c>
      <c r="Q1555" s="6">
        <v>15.25</v>
      </c>
      <c r="R1555" s="6">
        <v>7934.6</v>
      </c>
      <c r="S1555" s="6">
        <v>9449.48</v>
      </c>
      <c r="T1555" s="19">
        <f t="shared" si="213"/>
        <v>-3.2679738562092497E-3</v>
      </c>
      <c r="U1555" s="19">
        <f t="shared" si="214"/>
        <v>-3.5074250691256026E-3</v>
      </c>
    </row>
    <row r="1556" spans="1:21">
      <c r="A1556" s="4">
        <v>42996</v>
      </c>
      <c r="B1556" s="5">
        <v>19.260000000000002</v>
      </c>
      <c r="C1556" s="5">
        <v>18.54</v>
      </c>
      <c r="D1556" s="5">
        <v>10577.48</v>
      </c>
      <c r="E1556" s="5">
        <v>12333.32</v>
      </c>
      <c r="F1556" s="10">
        <f t="shared" si="209"/>
        <v>7.6086956521739246E-3</v>
      </c>
      <c r="G1556" s="10">
        <f t="shared" si="210"/>
        <v>5.9656546641240205E-3</v>
      </c>
      <c r="H1556" s="6"/>
      <c r="I1556" s="5">
        <v>24.04</v>
      </c>
      <c r="J1556" s="5">
        <v>23.34</v>
      </c>
      <c r="K1556" s="5">
        <v>10577.48</v>
      </c>
      <c r="L1556" s="5">
        <v>12333.32</v>
      </c>
      <c r="M1556" s="17">
        <f t="shared" si="211"/>
        <v>4.7352561343090294E-3</v>
      </c>
      <c r="N1556" s="17">
        <f t="shared" si="212"/>
        <v>5.8826773884943506E-3</v>
      </c>
      <c r="O1556" s="6"/>
      <c r="P1556" s="6">
        <v>15.75</v>
      </c>
      <c r="Q1556" s="6">
        <v>15.29</v>
      </c>
      <c r="R1556" s="6">
        <v>8031.65</v>
      </c>
      <c r="S1556" s="6">
        <v>9565.02</v>
      </c>
      <c r="T1556" s="19">
        <f t="shared" si="213"/>
        <v>2.6229508196720097E-3</v>
      </c>
      <c r="U1556" s="19">
        <f t="shared" si="214"/>
        <v>1.2227127841955454E-2</v>
      </c>
    </row>
    <row r="1557" spans="1:21">
      <c r="A1557" s="4">
        <v>42997</v>
      </c>
      <c r="B1557" s="5">
        <v>19.29</v>
      </c>
      <c r="C1557" s="5">
        <v>18.579999999999998</v>
      </c>
      <c r="D1557" s="5">
        <v>10580.47</v>
      </c>
      <c r="E1557" s="5">
        <v>12337.04</v>
      </c>
      <c r="F1557" s="10">
        <f t="shared" si="209"/>
        <v>2.1574973031284195E-3</v>
      </c>
      <c r="G1557" s="10">
        <f t="shared" si="210"/>
        <v>3.0162194769944861E-4</v>
      </c>
      <c r="H1557" s="6"/>
      <c r="I1557" s="5">
        <v>24.09</v>
      </c>
      <c r="J1557" s="5">
        <v>23.38</v>
      </c>
      <c r="K1557" s="5">
        <v>10580.47</v>
      </c>
      <c r="L1557" s="5">
        <v>12337.04</v>
      </c>
      <c r="M1557" s="17">
        <f t="shared" si="211"/>
        <v>1.7137960582689349E-3</v>
      </c>
      <c r="N1557" s="17">
        <f t="shared" si="212"/>
        <v>2.8267602491327537E-4</v>
      </c>
      <c r="O1557" s="6"/>
      <c r="P1557" s="6">
        <v>15.8</v>
      </c>
      <c r="Q1557" s="6">
        <v>15.34</v>
      </c>
      <c r="R1557" s="6">
        <v>8049.35</v>
      </c>
      <c r="S1557" s="6">
        <v>9586.15</v>
      </c>
      <c r="T1557" s="19">
        <f t="shared" si="213"/>
        <v>3.2701111837802888E-3</v>
      </c>
      <c r="U1557" s="19">
        <f t="shared" si="214"/>
        <v>2.2090910421515009E-3</v>
      </c>
    </row>
    <row r="1558" spans="1:21">
      <c r="A1558" s="4">
        <v>42998</v>
      </c>
      <c r="B1558" s="5">
        <v>19.22</v>
      </c>
      <c r="C1558" s="5">
        <v>18.5</v>
      </c>
      <c r="D1558" s="5">
        <v>10570.46</v>
      </c>
      <c r="E1558" s="5">
        <v>12325.45</v>
      </c>
      <c r="F1558" s="10">
        <f t="shared" si="209"/>
        <v>-4.3057050592033574E-3</v>
      </c>
      <c r="G1558" s="10">
        <f t="shared" si="210"/>
        <v>-9.394473877040177E-4</v>
      </c>
      <c r="H1558" s="6"/>
      <c r="I1558" s="5">
        <v>23.99</v>
      </c>
      <c r="J1558" s="5">
        <v>23.28</v>
      </c>
      <c r="K1558" s="5">
        <v>10570.46</v>
      </c>
      <c r="L1558" s="5">
        <v>12325.45</v>
      </c>
      <c r="M1558" s="17">
        <f t="shared" si="211"/>
        <v>-4.2771599657825954E-3</v>
      </c>
      <c r="N1558" s="17">
        <f t="shared" si="212"/>
        <v>-9.4608273545504495E-4</v>
      </c>
      <c r="O1558" s="6"/>
      <c r="P1558" s="6">
        <v>15.76</v>
      </c>
      <c r="Q1558" s="6">
        <v>15.3</v>
      </c>
      <c r="R1558" s="6">
        <v>8012.75</v>
      </c>
      <c r="S1558" s="6">
        <v>9544.0499999999993</v>
      </c>
      <c r="T1558" s="19">
        <f t="shared" si="213"/>
        <v>-2.6075619295957697E-3</v>
      </c>
      <c r="U1558" s="19">
        <f t="shared" si="214"/>
        <v>-4.3917526848631372E-3</v>
      </c>
    </row>
    <row r="1559" spans="1:21">
      <c r="A1559" s="4">
        <v>42999</v>
      </c>
      <c r="B1559" s="5">
        <v>19.09</v>
      </c>
      <c r="C1559" s="5">
        <v>18.38</v>
      </c>
      <c r="D1559" s="5">
        <v>10537.48</v>
      </c>
      <c r="E1559" s="5">
        <v>12287.61</v>
      </c>
      <c r="F1559" s="10">
        <f t="shared" si="209"/>
        <v>-6.4864864864865313E-3</v>
      </c>
      <c r="G1559" s="10">
        <f t="shared" si="210"/>
        <v>-3.0700704639586851E-3</v>
      </c>
      <c r="H1559" s="6"/>
      <c r="I1559" s="5">
        <v>23.89</v>
      </c>
      <c r="J1559" s="5">
        <v>23.19</v>
      </c>
      <c r="K1559" s="5">
        <v>10537.48</v>
      </c>
      <c r="L1559" s="5">
        <v>12287.61</v>
      </c>
      <c r="M1559" s="17">
        <f t="shared" si="211"/>
        <v>-3.8659793814432852E-3</v>
      </c>
      <c r="N1559" s="17">
        <f t="shared" si="212"/>
        <v>-3.1200155906175864E-3</v>
      </c>
      <c r="O1559" s="6"/>
      <c r="P1559" s="6">
        <v>15.7</v>
      </c>
      <c r="Q1559" s="6">
        <v>15.24</v>
      </c>
      <c r="R1559" s="6">
        <v>7958.15</v>
      </c>
      <c r="S1559" s="6">
        <v>9479.7199999999993</v>
      </c>
      <c r="T1559" s="19">
        <f t="shared" si="213"/>
        <v>-3.9215686274509665E-3</v>
      </c>
      <c r="U1559" s="19">
        <f t="shared" si="214"/>
        <v>-6.740325124030111E-3</v>
      </c>
    </row>
    <row r="1560" spans="1:21">
      <c r="A1560" s="4">
        <v>43000</v>
      </c>
      <c r="B1560" s="5">
        <v>18.75</v>
      </c>
      <c r="C1560" s="5">
        <v>18.059999999999999</v>
      </c>
      <c r="D1560" s="5">
        <v>10353.92</v>
      </c>
      <c r="E1560" s="5">
        <v>12073.55</v>
      </c>
      <c r="F1560" s="10">
        <f t="shared" si="209"/>
        <v>-1.7410228509249226E-2</v>
      </c>
      <c r="G1560" s="10">
        <f t="shared" si="210"/>
        <v>-1.7420800302093031E-2</v>
      </c>
      <c r="H1560" s="6"/>
      <c r="I1560" s="5">
        <v>23.4</v>
      </c>
      <c r="J1560" s="5">
        <v>22.71</v>
      </c>
      <c r="K1560" s="5">
        <v>10353.92</v>
      </c>
      <c r="L1560" s="5">
        <v>12073.55</v>
      </c>
      <c r="M1560" s="17">
        <f t="shared" si="211"/>
        <v>-2.0698576972833171E-2</v>
      </c>
      <c r="N1560" s="17">
        <f t="shared" si="212"/>
        <v>-1.7419724640046708E-2</v>
      </c>
      <c r="O1560" s="6"/>
      <c r="P1560" s="6">
        <v>15.35</v>
      </c>
      <c r="Q1560" s="6">
        <v>14.91</v>
      </c>
      <c r="R1560" s="6">
        <v>7708</v>
      </c>
      <c r="S1560" s="6">
        <v>9181.7000000000007</v>
      </c>
      <c r="T1560" s="19">
        <f t="shared" si="213"/>
        <v>-2.1653543307086576E-2</v>
      </c>
      <c r="U1560" s="19">
        <f t="shared" si="214"/>
        <v>-3.143763739857286E-2</v>
      </c>
    </row>
    <row r="1561" spans="1:21">
      <c r="A1561" s="4">
        <v>43003</v>
      </c>
      <c r="B1561" s="5">
        <v>18.55</v>
      </c>
      <c r="C1561" s="5">
        <v>17.86</v>
      </c>
      <c r="D1561" s="5">
        <v>10252.780000000001</v>
      </c>
      <c r="E1561" s="5">
        <v>11955.61</v>
      </c>
      <c r="F1561" s="10">
        <f t="shared" si="209"/>
        <v>-1.1074197120708673E-2</v>
      </c>
      <c r="G1561" s="10">
        <f t="shared" si="210"/>
        <v>-9.7684608089583236E-3</v>
      </c>
      <c r="H1561" s="6"/>
      <c r="I1561" s="5">
        <v>23.13</v>
      </c>
      <c r="J1561" s="5">
        <v>22.44</v>
      </c>
      <c r="K1561" s="5">
        <v>10252.780000000001</v>
      </c>
      <c r="L1561" s="5">
        <v>11955.61</v>
      </c>
      <c r="M1561" s="17">
        <f t="shared" si="211"/>
        <v>-1.1889035667106973E-2</v>
      </c>
      <c r="N1561" s="17">
        <f t="shared" si="212"/>
        <v>-9.7682809988872688E-3</v>
      </c>
      <c r="O1561" s="6"/>
      <c r="P1561" s="6">
        <v>15.09</v>
      </c>
      <c r="Q1561" s="6">
        <v>14.64</v>
      </c>
      <c r="R1561" s="6">
        <v>7527.9</v>
      </c>
      <c r="S1561" s="6">
        <v>8967.2000000000007</v>
      </c>
      <c r="T1561" s="19">
        <f t="shared" si="213"/>
        <v>-1.810865191146882E-2</v>
      </c>
      <c r="U1561" s="19">
        <f t="shared" si="214"/>
        <v>-2.3361686833592854E-2</v>
      </c>
    </row>
    <row r="1562" spans="1:21">
      <c r="A1562" s="4">
        <v>43004</v>
      </c>
      <c r="B1562" s="5">
        <v>18.57</v>
      </c>
      <c r="C1562" s="5">
        <v>17.88</v>
      </c>
      <c r="D1562" s="5">
        <v>10254.42</v>
      </c>
      <c r="E1562" s="5">
        <v>11957.53</v>
      </c>
      <c r="F1562" s="10">
        <f t="shared" si="209"/>
        <v>1.1198208286673506E-3</v>
      </c>
      <c r="G1562" s="10">
        <f t="shared" si="210"/>
        <v>1.6059406420909639E-4</v>
      </c>
      <c r="H1562" s="6"/>
      <c r="I1562" s="5">
        <v>23.12</v>
      </c>
      <c r="J1562" s="5">
        <v>22.44</v>
      </c>
      <c r="K1562" s="5">
        <v>10254.42</v>
      </c>
      <c r="L1562" s="5">
        <v>11957.53</v>
      </c>
      <c r="M1562" s="17">
        <f t="shared" si="211"/>
        <v>0</v>
      </c>
      <c r="N1562" s="17">
        <f t="shared" si="212"/>
        <v>1.5995661664436334E-4</v>
      </c>
      <c r="O1562" s="6"/>
      <c r="P1562" s="6">
        <v>15.16</v>
      </c>
      <c r="Q1562" s="6">
        <v>14.72</v>
      </c>
      <c r="R1562" s="6">
        <v>7583.9</v>
      </c>
      <c r="S1562" s="6">
        <v>9033.8799999999992</v>
      </c>
      <c r="T1562" s="19">
        <f t="shared" si="213"/>
        <v>5.464480874316946E-3</v>
      </c>
      <c r="U1562" s="19">
        <f t="shared" si="214"/>
        <v>7.4359889374608912E-3</v>
      </c>
    </row>
    <row r="1563" spans="1:21">
      <c r="A1563" s="4">
        <v>43005</v>
      </c>
      <c r="B1563" s="5">
        <v>18.32</v>
      </c>
      <c r="C1563" s="5">
        <v>17.64</v>
      </c>
      <c r="D1563" s="5">
        <v>10105.469999999999</v>
      </c>
      <c r="E1563" s="5">
        <v>11783.84</v>
      </c>
      <c r="F1563" s="10">
        <f t="shared" si="209"/>
        <v>-1.3422818791946178E-2</v>
      </c>
      <c r="G1563" s="10">
        <f t="shared" si="210"/>
        <v>-1.4525575097867227E-2</v>
      </c>
      <c r="H1563" s="6"/>
      <c r="I1563" s="5">
        <v>22.79</v>
      </c>
      <c r="J1563" s="5">
        <v>22.12</v>
      </c>
      <c r="K1563" s="5">
        <v>10105.469999999999</v>
      </c>
      <c r="L1563" s="5">
        <v>11783.84</v>
      </c>
      <c r="M1563" s="17">
        <f t="shared" si="211"/>
        <v>-1.4260249554367221E-2</v>
      </c>
      <c r="N1563" s="17">
        <f t="shared" si="212"/>
        <v>-1.4525443662342763E-2</v>
      </c>
      <c r="O1563" s="6"/>
      <c r="P1563" s="6">
        <v>14.96</v>
      </c>
      <c r="Q1563" s="6">
        <v>14.52</v>
      </c>
      <c r="R1563" s="6">
        <v>7407.55</v>
      </c>
      <c r="S1563" s="6">
        <v>8823.84</v>
      </c>
      <c r="T1563" s="19">
        <f t="shared" si="213"/>
        <v>-1.3586956521739246E-2</v>
      </c>
      <c r="U1563" s="19">
        <f t="shared" si="214"/>
        <v>-2.3250253490194606E-2</v>
      </c>
    </row>
    <row r="1564" spans="1:21">
      <c r="A1564" s="4">
        <v>43006</v>
      </c>
      <c r="B1564" s="5">
        <v>18.38</v>
      </c>
      <c r="C1564" s="5">
        <v>17.690000000000001</v>
      </c>
      <c r="D1564" s="5">
        <v>10142.31</v>
      </c>
      <c r="E1564" s="5">
        <v>11826.8</v>
      </c>
      <c r="F1564" s="10">
        <f t="shared" si="209"/>
        <v>2.8344671201814275E-3</v>
      </c>
      <c r="G1564" s="10">
        <f t="shared" si="210"/>
        <v>3.6456706812040274E-3</v>
      </c>
      <c r="H1564" s="6"/>
      <c r="I1564" s="5">
        <v>22.91</v>
      </c>
      <c r="J1564" s="5">
        <v>22.23</v>
      </c>
      <c r="K1564" s="5">
        <v>10142.31</v>
      </c>
      <c r="L1564" s="5">
        <v>11826.8</v>
      </c>
      <c r="M1564" s="17">
        <f t="shared" si="211"/>
        <v>4.9728752260398412E-3</v>
      </c>
      <c r="N1564" s="17">
        <f t="shared" si="212"/>
        <v>3.6455503801406941E-3</v>
      </c>
      <c r="O1564" s="6"/>
      <c r="P1564" s="6">
        <v>15.09</v>
      </c>
      <c r="Q1564" s="6">
        <v>14.65</v>
      </c>
      <c r="R1564" s="6">
        <v>7480.55</v>
      </c>
      <c r="S1564" s="6">
        <v>8910.7999999999993</v>
      </c>
      <c r="T1564" s="19">
        <f t="shared" si="213"/>
        <v>8.9531680440770867E-3</v>
      </c>
      <c r="U1564" s="19">
        <f t="shared" si="214"/>
        <v>9.855119766450704E-3</v>
      </c>
    </row>
    <row r="1565" spans="1:21">
      <c r="A1565" s="4">
        <v>43007</v>
      </c>
      <c r="B1565" s="5">
        <v>18.55</v>
      </c>
      <c r="C1565" s="5">
        <v>17.86</v>
      </c>
      <c r="D1565" s="5">
        <v>10172.64</v>
      </c>
      <c r="E1565" s="5">
        <v>11862.17</v>
      </c>
      <c r="F1565" s="10">
        <f t="shared" si="209"/>
        <v>9.6099491237986445E-3</v>
      </c>
      <c r="G1565" s="10">
        <f t="shared" si="210"/>
        <v>2.990665268711723E-3</v>
      </c>
      <c r="H1565" s="6"/>
      <c r="I1565" s="5">
        <v>23.22</v>
      </c>
      <c r="J1565" s="5">
        <v>22.53</v>
      </c>
      <c r="K1565" s="5">
        <v>10172.64</v>
      </c>
      <c r="L1565" s="5">
        <v>11862.17</v>
      </c>
      <c r="M1565" s="17">
        <f t="shared" si="211"/>
        <v>1.3495276653171517E-2</v>
      </c>
      <c r="N1565" s="17">
        <f t="shared" si="212"/>
        <v>2.9904430055873732E-3</v>
      </c>
      <c r="O1565" s="6"/>
      <c r="P1565" s="6">
        <v>15.33</v>
      </c>
      <c r="Q1565" s="6">
        <v>14.88</v>
      </c>
      <c r="R1565" s="6">
        <v>7584.5</v>
      </c>
      <c r="S1565" s="6">
        <v>9034.6200000000008</v>
      </c>
      <c r="T1565" s="19">
        <f t="shared" si="213"/>
        <v>1.5699658703071773E-2</v>
      </c>
      <c r="U1565" s="19">
        <f t="shared" si="214"/>
        <v>1.3895497598420015E-2</v>
      </c>
    </row>
    <row r="1566" spans="1:21">
      <c r="A1566" s="4">
        <v>43011</v>
      </c>
      <c r="B1566" s="5">
        <v>18.649999999999999</v>
      </c>
      <c r="C1566" s="5">
        <v>17.95</v>
      </c>
      <c r="D1566" s="5">
        <v>10255.94</v>
      </c>
      <c r="E1566" s="5">
        <v>11959.3</v>
      </c>
      <c r="F1566" s="10">
        <f t="shared" si="209"/>
        <v>5.0391937290032995E-3</v>
      </c>
      <c r="G1566" s="10">
        <f t="shared" si="210"/>
        <v>8.1882151410743731E-3</v>
      </c>
      <c r="H1566" s="6"/>
      <c r="I1566" s="5">
        <v>23.32</v>
      </c>
      <c r="J1566" s="5">
        <v>22.62</v>
      </c>
      <c r="K1566" s="5">
        <v>10255.94</v>
      </c>
      <c r="L1566" s="5">
        <v>11959.3</v>
      </c>
      <c r="M1566" s="17">
        <f t="shared" si="211"/>
        <v>3.9946737683089761E-3</v>
      </c>
      <c r="N1566" s="17">
        <f t="shared" si="212"/>
        <v>8.1886314663648374E-3</v>
      </c>
      <c r="O1566" s="6"/>
      <c r="P1566" s="6">
        <v>15.37</v>
      </c>
      <c r="Q1566" s="6">
        <v>14.92</v>
      </c>
      <c r="R1566" s="6">
        <v>7630.85</v>
      </c>
      <c r="S1566" s="6">
        <v>9089.82</v>
      </c>
      <c r="T1566" s="19">
        <f t="shared" si="213"/>
        <v>2.6881720430107503E-3</v>
      </c>
      <c r="U1566" s="19">
        <f t="shared" si="214"/>
        <v>6.1098308506610799E-3</v>
      </c>
    </row>
    <row r="1567" spans="1:21">
      <c r="A1567" s="4">
        <v>43012</v>
      </c>
      <c r="B1567" s="5">
        <v>18.68</v>
      </c>
      <c r="C1567" s="5">
        <v>17.989999999999998</v>
      </c>
      <c r="D1567" s="5">
        <v>10307.94</v>
      </c>
      <c r="E1567" s="5">
        <v>12019.94</v>
      </c>
      <c r="F1567" s="10">
        <f t="shared" si="209"/>
        <v>2.2284122562674646E-3</v>
      </c>
      <c r="G1567" s="10">
        <f t="shared" si="210"/>
        <v>5.0705308839147367E-3</v>
      </c>
      <c r="H1567" s="6"/>
      <c r="I1567" s="5">
        <v>23.35</v>
      </c>
      <c r="J1567" s="5">
        <v>22.66</v>
      </c>
      <c r="K1567" s="5">
        <v>10307.94</v>
      </c>
      <c r="L1567" s="5">
        <v>12019.94</v>
      </c>
      <c r="M1567" s="17">
        <f t="shared" si="211"/>
        <v>1.7683465959328348E-3</v>
      </c>
      <c r="N1567" s="17">
        <f t="shared" si="212"/>
        <v>5.0702324701588086E-3</v>
      </c>
      <c r="O1567" s="6"/>
      <c r="P1567" s="6">
        <v>15.42</v>
      </c>
      <c r="Q1567" s="6">
        <v>14.97</v>
      </c>
      <c r="R1567" s="6">
        <v>7689.75</v>
      </c>
      <c r="S1567" s="6">
        <v>9159.98</v>
      </c>
      <c r="T1567" s="19">
        <f t="shared" si="213"/>
        <v>3.3512064343164116E-3</v>
      </c>
      <c r="U1567" s="19">
        <f t="shared" si="214"/>
        <v>7.7185246792565998E-3</v>
      </c>
    </row>
    <row r="1568" spans="1:21">
      <c r="A1568" s="4">
        <v>43013</v>
      </c>
      <c r="B1568" s="5">
        <v>18.68</v>
      </c>
      <c r="C1568" s="5">
        <v>17.98</v>
      </c>
      <c r="D1568" s="5">
        <v>10292.68</v>
      </c>
      <c r="E1568" s="5">
        <v>12002.14</v>
      </c>
      <c r="F1568" s="10">
        <f t="shared" si="209"/>
        <v>-5.5586436909382808E-4</v>
      </c>
      <c r="G1568" s="10">
        <f t="shared" si="210"/>
        <v>-1.480872616668738E-3</v>
      </c>
      <c r="H1568" s="6"/>
      <c r="I1568" s="5">
        <v>23.36</v>
      </c>
      <c r="J1568" s="5">
        <v>22.66</v>
      </c>
      <c r="K1568" s="5">
        <v>10292.68</v>
      </c>
      <c r="L1568" s="5">
        <v>12002.14</v>
      </c>
      <c r="M1568" s="17">
        <f t="shared" si="211"/>
        <v>0</v>
      </c>
      <c r="N1568" s="17">
        <f t="shared" si="212"/>
        <v>-1.4804121871101472E-3</v>
      </c>
      <c r="O1568" s="6"/>
      <c r="P1568" s="6">
        <v>15.52</v>
      </c>
      <c r="Q1568" s="6">
        <v>15.06</v>
      </c>
      <c r="R1568" s="6">
        <v>7765.25</v>
      </c>
      <c r="S1568" s="6">
        <v>9249.89</v>
      </c>
      <c r="T1568" s="19">
        <f t="shared" si="213"/>
        <v>6.0120240480960874E-3</v>
      </c>
      <c r="U1568" s="19">
        <f t="shared" si="214"/>
        <v>9.8155236146804103E-3</v>
      </c>
    </row>
    <row r="1569" spans="1:21">
      <c r="A1569" s="4">
        <v>43014</v>
      </c>
      <c r="B1569" s="5">
        <v>18.84</v>
      </c>
      <c r="C1569" s="5">
        <v>18.14</v>
      </c>
      <c r="D1569" s="5">
        <v>10383.08</v>
      </c>
      <c r="E1569" s="5">
        <v>12107.56</v>
      </c>
      <c r="F1569" s="10">
        <f t="shared" si="209"/>
        <v>8.8987764182424378E-3</v>
      </c>
      <c r="G1569" s="10">
        <f t="shared" si="210"/>
        <v>8.7834336210041997E-3</v>
      </c>
      <c r="H1569" s="6"/>
      <c r="I1569" s="5">
        <v>23.56</v>
      </c>
      <c r="J1569" s="5">
        <v>22.86</v>
      </c>
      <c r="K1569" s="5">
        <v>10383.08</v>
      </c>
      <c r="L1569" s="5">
        <v>12107.56</v>
      </c>
      <c r="M1569" s="17">
        <f t="shared" si="211"/>
        <v>8.8261253309795951E-3</v>
      </c>
      <c r="N1569" s="17">
        <f t="shared" si="212"/>
        <v>8.7829408861443969E-3</v>
      </c>
      <c r="O1569" s="6"/>
      <c r="P1569" s="6">
        <v>15.72</v>
      </c>
      <c r="Q1569" s="6">
        <v>15.26</v>
      </c>
      <c r="R1569" s="6">
        <v>7869.2</v>
      </c>
      <c r="S1569" s="6">
        <v>9373.75</v>
      </c>
      <c r="T1569" s="19">
        <f t="shared" si="213"/>
        <v>1.3280212483399723E-2</v>
      </c>
      <c r="U1569" s="19">
        <f t="shared" si="214"/>
        <v>1.3390429507810442E-2</v>
      </c>
    </row>
    <row r="1570" spans="1:21">
      <c r="A1570" s="4">
        <v>43017</v>
      </c>
      <c r="B1570" s="5">
        <v>18.850000000000001</v>
      </c>
      <c r="C1570" s="5">
        <v>18.149999999999999</v>
      </c>
      <c r="D1570" s="5">
        <v>10397.620000000001</v>
      </c>
      <c r="E1570" s="5">
        <v>12124.51</v>
      </c>
      <c r="F1570" s="10">
        <f t="shared" si="209"/>
        <v>5.5126791620718762E-4</v>
      </c>
      <c r="G1570" s="10">
        <f t="shared" si="210"/>
        <v>1.399951765673757E-3</v>
      </c>
      <c r="H1570" s="6"/>
      <c r="I1570" s="5">
        <v>23.62</v>
      </c>
      <c r="J1570" s="5">
        <v>22.92</v>
      </c>
      <c r="K1570" s="5">
        <v>10397.620000000001</v>
      </c>
      <c r="L1570" s="5">
        <v>12124.51</v>
      </c>
      <c r="M1570" s="17">
        <f t="shared" si="211"/>
        <v>2.624671916010568E-3</v>
      </c>
      <c r="N1570" s="17">
        <f t="shared" si="212"/>
        <v>1.4003551932568747E-3</v>
      </c>
      <c r="O1570" s="6"/>
      <c r="P1570" s="6">
        <v>15.76</v>
      </c>
      <c r="Q1570" s="6">
        <v>15.3</v>
      </c>
      <c r="R1570" s="6">
        <v>7894.45</v>
      </c>
      <c r="S1570" s="6">
        <v>9403.82</v>
      </c>
      <c r="T1570" s="19">
        <f t="shared" si="213"/>
        <v>2.6212319790301919E-3</v>
      </c>
      <c r="U1570" s="19">
        <f t="shared" si="214"/>
        <v>3.2078943859181752E-3</v>
      </c>
    </row>
    <row r="1571" spans="1:21">
      <c r="A1571" s="4">
        <v>43018</v>
      </c>
      <c r="B1571" s="5">
        <v>18.95</v>
      </c>
      <c r="C1571" s="5">
        <v>18.239999999999998</v>
      </c>
      <c r="D1571" s="5">
        <v>10427.14</v>
      </c>
      <c r="E1571" s="5">
        <v>12158.94</v>
      </c>
      <c r="F1571" s="10">
        <f t="shared" si="209"/>
        <v>4.9586776859504855E-3</v>
      </c>
      <c r="G1571" s="10">
        <f t="shared" si="210"/>
        <v>2.839702387972709E-3</v>
      </c>
      <c r="H1571" s="6"/>
      <c r="I1571" s="5">
        <v>23.7</v>
      </c>
      <c r="J1571" s="5">
        <v>23</v>
      </c>
      <c r="K1571" s="5">
        <v>10427.14</v>
      </c>
      <c r="L1571" s="5">
        <v>12158.94</v>
      </c>
      <c r="M1571" s="17">
        <f t="shared" si="211"/>
        <v>3.4904013961605251E-3</v>
      </c>
      <c r="N1571" s="17">
        <f t="shared" si="212"/>
        <v>2.8391112581531708E-3</v>
      </c>
      <c r="O1571" s="6"/>
      <c r="P1571" s="6">
        <v>15.84</v>
      </c>
      <c r="Q1571" s="6">
        <v>15.37</v>
      </c>
      <c r="R1571" s="6">
        <v>7958.35</v>
      </c>
      <c r="S1571" s="6">
        <v>9479.94</v>
      </c>
      <c r="T1571" s="19">
        <f t="shared" si="213"/>
        <v>4.5751633986927942E-3</v>
      </c>
      <c r="U1571" s="19">
        <f t="shared" si="214"/>
        <v>8.094582839739628E-3</v>
      </c>
    </row>
    <row r="1572" spans="1:21">
      <c r="A1572" s="4">
        <v>43019</v>
      </c>
      <c r="B1572" s="5">
        <v>18.91</v>
      </c>
      <c r="C1572" s="5">
        <v>18.21</v>
      </c>
      <c r="D1572" s="5">
        <v>10389.24</v>
      </c>
      <c r="E1572" s="5">
        <v>12114.74</v>
      </c>
      <c r="F1572" s="10">
        <f t="shared" si="209"/>
        <v>-1.6447368421050879E-3</v>
      </c>
      <c r="G1572" s="10">
        <f t="shared" si="210"/>
        <v>-3.6351853039821025E-3</v>
      </c>
      <c r="H1572" s="6"/>
      <c r="I1572" s="5">
        <v>23.61</v>
      </c>
      <c r="J1572" s="5">
        <v>22.91</v>
      </c>
      <c r="K1572" s="5">
        <v>10389.24</v>
      </c>
      <c r="L1572" s="5">
        <v>12114.74</v>
      </c>
      <c r="M1572" s="17">
        <f t="shared" si="211"/>
        <v>-3.9130434782608248E-3</v>
      </c>
      <c r="N1572" s="17">
        <f t="shared" si="212"/>
        <v>-3.6347454815029989E-3</v>
      </c>
      <c r="O1572" s="6"/>
      <c r="P1572" s="6">
        <v>15.75</v>
      </c>
      <c r="Q1572" s="6">
        <v>15.29</v>
      </c>
      <c r="R1572" s="6">
        <v>7847.65</v>
      </c>
      <c r="S1572" s="6">
        <v>9348.08</v>
      </c>
      <c r="T1572" s="19">
        <f t="shared" si="213"/>
        <v>-5.2049446974625768E-3</v>
      </c>
      <c r="U1572" s="19">
        <f t="shared" si="214"/>
        <v>-1.3909370734414006E-2</v>
      </c>
    </row>
    <row r="1573" spans="1:21">
      <c r="A1573" s="4">
        <v>43020</v>
      </c>
      <c r="B1573" s="5">
        <v>19.059999999999999</v>
      </c>
      <c r="C1573" s="5">
        <v>18.350000000000001</v>
      </c>
      <c r="D1573" s="5">
        <v>10502.05</v>
      </c>
      <c r="E1573" s="5">
        <v>12246.29</v>
      </c>
      <c r="F1573" s="10">
        <f t="shared" si="209"/>
        <v>7.6880834706205547E-3</v>
      </c>
      <c r="G1573" s="10">
        <f t="shared" si="210"/>
        <v>1.0858672988442342E-2</v>
      </c>
      <c r="H1573" s="6"/>
      <c r="I1573" s="5">
        <v>23.82</v>
      </c>
      <c r="J1573" s="5">
        <v>23.11</v>
      </c>
      <c r="K1573" s="5">
        <v>10502.05</v>
      </c>
      <c r="L1573" s="5">
        <v>12246.29</v>
      </c>
      <c r="M1573" s="17">
        <f t="shared" si="211"/>
        <v>8.7298123090353563E-3</v>
      </c>
      <c r="N1573" s="17">
        <f t="shared" si="212"/>
        <v>1.0858349600163297E-2</v>
      </c>
      <c r="O1573" s="6"/>
      <c r="P1573" s="6">
        <v>15.89</v>
      </c>
      <c r="Q1573" s="6">
        <v>15.42</v>
      </c>
      <c r="R1573" s="6">
        <v>7940.3</v>
      </c>
      <c r="S1573" s="6">
        <v>9458.4500000000007</v>
      </c>
      <c r="T1573" s="19">
        <f t="shared" si="213"/>
        <v>8.5022890778287952E-3</v>
      </c>
      <c r="U1573" s="19">
        <f t="shared" si="214"/>
        <v>1.1806702552823678E-2</v>
      </c>
    </row>
    <row r="1574" spans="1:21">
      <c r="A1574" s="4">
        <v>43021</v>
      </c>
      <c r="B1574" s="5">
        <v>19.14</v>
      </c>
      <c r="C1574" s="5">
        <v>18.43</v>
      </c>
      <c r="D1574" s="5">
        <v>10567.54</v>
      </c>
      <c r="E1574" s="5">
        <v>12322.65</v>
      </c>
      <c r="F1574" s="10">
        <f t="shared" si="209"/>
        <v>4.3596730245230031E-3</v>
      </c>
      <c r="G1574" s="10">
        <f t="shared" si="210"/>
        <v>6.2353578104061835E-3</v>
      </c>
      <c r="H1574" s="6"/>
      <c r="I1574" s="5">
        <v>23.89</v>
      </c>
      <c r="J1574" s="5">
        <v>23.17</v>
      </c>
      <c r="K1574" s="5">
        <v>10567.54</v>
      </c>
      <c r="L1574" s="5">
        <v>12322.65</v>
      </c>
      <c r="M1574" s="17">
        <f t="shared" si="211"/>
        <v>2.5962786672437677E-3</v>
      </c>
      <c r="N1574" s="17">
        <f t="shared" si="212"/>
        <v>6.2359253669523884E-3</v>
      </c>
      <c r="O1574" s="6"/>
      <c r="P1574" s="6">
        <v>15.95</v>
      </c>
      <c r="Q1574" s="6">
        <v>15.47</v>
      </c>
      <c r="R1574" s="6">
        <v>7988.85</v>
      </c>
      <c r="S1574" s="6">
        <v>9516.27</v>
      </c>
      <c r="T1574" s="19">
        <f t="shared" si="213"/>
        <v>3.2425421530479781E-3</v>
      </c>
      <c r="U1574" s="19">
        <f t="shared" si="214"/>
        <v>6.1130523500150247E-3</v>
      </c>
    </row>
    <row r="1575" spans="1:21">
      <c r="A1575" s="4">
        <v>43024</v>
      </c>
      <c r="B1575" s="5">
        <v>19.190000000000001</v>
      </c>
      <c r="C1575" s="5">
        <v>18.47</v>
      </c>
      <c r="D1575" s="5">
        <v>10625.5</v>
      </c>
      <c r="E1575" s="5">
        <v>12390.24</v>
      </c>
      <c r="F1575" s="10">
        <f t="shared" si="209"/>
        <v>2.1703743895822303E-3</v>
      </c>
      <c r="G1575" s="10">
        <f t="shared" si="210"/>
        <v>5.4850214848267687E-3</v>
      </c>
      <c r="H1575" s="6"/>
      <c r="I1575" s="5">
        <v>23.98</v>
      </c>
      <c r="J1575" s="5">
        <v>23.27</v>
      </c>
      <c r="K1575" s="5">
        <v>10625.5</v>
      </c>
      <c r="L1575" s="5">
        <v>12390.24</v>
      </c>
      <c r="M1575" s="17">
        <f t="shared" si="211"/>
        <v>4.3159257660767558E-3</v>
      </c>
      <c r="N1575" s="17">
        <f t="shared" si="212"/>
        <v>5.4847201903185372E-3</v>
      </c>
      <c r="O1575" s="6"/>
      <c r="P1575" s="6">
        <v>15.95</v>
      </c>
      <c r="Q1575" s="6">
        <v>15.48</v>
      </c>
      <c r="R1575" s="6">
        <v>8009.95</v>
      </c>
      <c r="S1575" s="6">
        <v>9541.4</v>
      </c>
      <c r="T1575" s="19">
        <f t="shared" si="213"/>
        <v>6.4641241111829117E-4</v>
      </c>
      <c r="U1575" s="19">
        <f t="shared" si="214"/>
        <v>2.640740542250164E-3</v>
      </c>
    </row>
    <row r="1576" spans="1:21">
      <c r="A1576" s="4">
        <v>43025</v>
      </c>
      <c r="B1576" s="5">
        <v>19.23</v>
      </c>
      <c r="C1576" s="5">
        <v>18.52</v>
      </c>
      <c r="D1576" s="5">
        <v>10636.26</v>
      </c>
      <c r="E1576" s="5">
        <v>12402.79</v>
      </c>
      <c r="F1576" s="10">
        <f t="shared" si="209"/>
        <v>2.707092582566295E-3</v>
      </c>
      <c r="G1576" s="10">
        <f t="shared" si="210"/>
        <v>1.0128940198093073E-3</v>
      </c>
      <c r="H1576" s="6"/>
      <c r="I1576" s="5">
        <v>24.03</v>
      </c>
      <c r="J1576" s="5">
        <v>23.31</v>
      </c>
      <c r="K1576" s="5">
        <v>10636.26</v>
      </c>
      <c r="L1576" s="5">
        <v>12402.79</v>
      </c>
      <c r="M1576" s="17">
        <f t="shared" si="211"/>
        <v>1.718951439621863E-3</v>
      </c>
      <c r="N1576" s="17">
        <f t="shared" si="212"/>
        <v>1.0126582278480178E-3</v>
      </c>
      <c r="O1576" s="6"/>
      <c r="P1576" s="6">
        <v>15.98</v>
      </c>
      <c r="Q1576" s="6">
        <v>15.51</v>
      </c>
      <c r="R1576" s="6">
        <v>8066.7</v>
      </c>
      <c r="S1576" s="6">
        <v>9609.0300000000007</v>
      </c>
      <c r="T1576" s="19">
        <f t="shared" si="213"/>
        <v>1.9379844961240345E-3</v>
      </c>
      <c r="U1576" s="19">
        <f t="shared" si="214"/>
        <v>7.0880583562162869E-3</v>
      </c>
    </row>
    <row r="1577" spans="1:21">
      <c r="A1577" s="4">
        <v>43026</v>
      </c>
      <c r="B1577" s="5">
        <v>19.260000000000002</v>
      </c>
      <c r="C1577" s="5">
        <v>18.54</v>
      </c>
      <c r="D1577" s="5">
        <v>10612.71</v>
      </c>
      <c r="E1577" s="5">
        <v>12375.32</v>
      </c>
      <c r="F1577" s="10">
        <f t="shared" si="209"/>
        <v>1.0799136069115089E-3</v>
      </c>
      <c r="G1577" s="10">
        <f t="shared" si="210"/>
        <v>-2.2148242451900391E-3</v>
      </c>
      <c r="H1577" s="6"/>
      <c r="I1577" s="5">
        <v>24</v>
      </c>
      <c r="J1577" s="5">
        <v>23.28</v>
      </c>
      <c r="K1577" s="5">
        <v>10612.71</v>
      </c>
      <c r="L1577" s="5">
        <v>12375.32</v>
      </c>
      <c r="M1577" s="17">
        <f t="shared" si="211"/>
        <v>-1.2870012870012104E-3</v>
      </c>
      <c r="N1577" s="17">
        <f t="shared" si="212"/>
        <v>-2.2141241376198995E-3</v>
      </c>
      <c r="O1577" s="6"/>
      <c r="P1577" s="6">
        <v>15.93</v>
      </c>
      <c r="Q1577" s="6">
        <v>15.46</v>
      </c>
      <c r="R1577" s="6">
        <v>8079.3</v>
      </c>
      <c r="S1577" s="6">
        <v>9623.99</v>
      </c>
      <c r="T1577" s="19">
        <f t="shared" si="213"/>
        <v>-3.223726627981871E-3</v>
      </c>
      <c r="U1577" s="19">
        <f t="shared" si="214"/>
        <v>1.5568689035208028E-3</v>
      </c>
    </row>
    <row r="1578" spans="1:21">
      <c r="A1578" s="4">
        <v>43027</v>
      </c>
      <c r="B1578" s="5">
        <f t="shared" ref="B1578:C1578" si="215">B1577</f>
        <v>19.260000000000002</v>
      </c>
      <c r="C1578" s="5">
        <f t="shared" si="215"/>
        <v>18.54</v>
      </c>
      <c r="D1578" s="5">
        <v>10552.02</v>
      </c>
      <c r="E1578" s="5">
        <v>12304.55</v>
      </c>
      <c r="F1578" s="10">
        <f t="shared" si="209"/>
        <v>0</v>
      </c>
      <c r="G1578" s="10">
        <f t="shared" si="210"/>
        <v>-5.7186400028443884E-3</v>
      </c>
      <c r="H1578" s="6"/>
      <c r="I1578" s="5">
        <f t="shared" ref="I1578:J1578" si="216">I1577</f>
        <v>24</v>
      </c>
      <c r="J1578" s="5">
        <f t="shared" si="216"/>
        <v>23.28</v>
      </c>
      <c r="K1578" s="5">
        <v>10552.02</v>
      </c>
      <c r="L1578" s="5">
        <v>12304.55</v>
      </c>
      <c r="M1578" s="17">
        <f t="shared" si="211"/>
        <v>0</v>
      </c>
      <c r="N1578" s="17">
        <f t="shared" si="212"/>
        <v>-5.7186147553263122E-3</v>
      </c>
      <c r="O1578" s="6"/>
      <c r="P1578" s="6">
        <f t="shared" ref="P1578:Q1578" si="217">P1577</f>
        <v>15.93</v>
      </c>
      <c r="Q1578" s="6">
        <f t="shared" si="217"/>
        <v>15.46</v>
      </c>
      <c r="R1578" s="6">
        <v>8068</v>
      </c>
      <c r="S1578" s="6">
        <v>9610.5499999999993</v>
      </c>
      <c r="T1578" s="19">
        <f t="shared" si="213"/>
        <v>0</v>
      </c>
      <c r="U1578" s="19">
        <f t="shared" si="214"/>
        <v>-1.3965101792500212E-3</v>
      </c>
    </row>
    <row r="1579" spans="1:21">
      <c r="A1579" s="4">
        <v>43031</v>
      </c>
      <c r="B1579" s="5">
        <v>19.2</v>
      </c>
      <c r="C1579" s="5">
        <v>18.48</v>
      </c>
      <c r="D1579" s="5">
        <v>10585.44</v>
      </c>
      <c r="E1579" s="5">
        <v>12343.53</v>
      </c>
      <c r="F1579" s="10">
        <f t="shared" si="209"/>
        <v>-3.2362459546925182E-3</v>
      </c>
      <c r="G1579" s="10">
        <f t="shared" si="210"/>
        <v>3.1679338131018753E-3</v>
      </c>
      <c r="H1579" s="6"/>
      <c r="I1579" s="5">
        <v>23.9</v>
      </c>
      <c r="J1579" s="5">
        <v>23.18</v>
      </c>
      <c r="K1579" s="5">
        <v>10585.44</v>
      </c>
      <c r="L1579" s="5">
        <v>12343.53</v>
      </c>
      <c r="M1579" s="17">
        <f t="shared" si="211"/>
        <v>-4.2955326460482057E-3</v>
      </c>
      <c r="N1579" s="17">
        <f t="shared" si="212"/>
        <v>3.1671660971075433E-3</v>
      </c>
      <c r="O1579" s="6"/>
      <c r="P1579" s="6">
        <v>15.9</v>
      </c>
      <c r="Q1579" s="6">
        <v>15.42</v>
      </c>
      <c r="R1579" s="6">
        <v>8081.7</v>
      </c>
      <c r="S1579" s="6">
        <v>9626.89</v>
      </c>
      <c r="T1579" s="19">
        <f t="shared" si="213"/>
        <v>-2.5873221216041742E-3</v>
      </c>
      <c r="U1579" s="19">
        <f t="shared" si="214"/>
        <v>1.7002148680356211E-3</v>
      </c>
    </row>
    <row r="1580" spans="1:21">
      <c r="A1580" s="4">
        <v>43032</v>
      </c>
      <c r="B1580" s="5">
        <v>19.23</v>
      </c>
      <c r="C1580" s="5">
        <v>18.510000000000002</v>
      </c>
      <c r="D1580" s="5">
        <v>10608.35</v>
      </c>
      <c r="E1580" s="5">
        <v>12370.24</v>
      </c>
      <c r="F1580" s="10">
        <f t="shared" si="209"/>
        <v>1.6233766233766378E-3</v>
      </c>
      <c r="G1580" s="10">
        <f t="shared" si="210"/>
        <v>2.1638866677522461E-3</v>
      </c>
      <c r="H1580" s="6"/>
      <c r="I1580" s="5">
        <v>23.95</v>
      </c>
      <c r="J1580" s="5">
        <v>23.24</v>
      </c>
      <c r="K1580" s="5">
        <v>10608.35</v>
      </c>
      <c r="L1580" s="5">
        <v>12370.24</v>
      </c>
      <c r="M1580" s="17">
        <f t="shared" si="211"/>
        <v>2.5884383088869978E-3</v>
      </c>
      <c r="N1580" s="17">
        <f t="shared" si="212"/>
        <v>2.164293595731559E-3</v>
      </c>
      <c r="O1580" s="6"/>
      <c r="P1580" s="6">
        <v>15.95</v>
      </c>
      <c r="Q1580" s="6">
        <v>15.47</v>
      </c>
      <c r="R1580" s="6">
        <v>8177.45</v>
      </c>
      <c r="S1580" s="6">
        <v>9740.92</v>
      </c>
      <c r="T1580" s="19">
        <f t="shared" si="213"/>
        <v>3.2425421530479781E-3</v>
      </c>
      <c r="U1580" s="19">
        <f t="shared" si="214"/>
        <v>1.1844946810444457E-2</v>
      </c>
    </row>
    <row r="1581" spans="1:21">
      <c r="A1581" s="4">
        <v>43033</v>
      </c>
      <c r="B1581" s="5">
        <v>19.18</v>
      </c>
      <c r="C1581" s="5">
        <v>18.47</v>
      </c>
      <c r="D1581" s="5">
        <v>10712.24</v>
      </c>
      <c r="E1581" s="5">
        <v>12492.46</v>
      </c>
      <c r="F1581" s="10">
        <f t="shared" si="209"/>
        <v>-2.160994057266441E-3</v>
      </c>
      <c r="G1581" s="10">
        <f t="shared" si="210"/>
        <v>9.8801640065189211E-3</v>
      </c>
      <c r="H1581" s="6"/>
      <c r="I1581" s="5">
        <v>23.91</v>
      </c>
      <c r="J1581" s="5">
        <v>23.2</v>
      </c>
      <c r="K1581" s="5">
        <v>10712.24</v>
      </c>
      <c r="L1581" s="5">
        <v>12492.46</v>
      </c>
      <c r="M1581" s="17">
        <f t="shared" si="211"/>
        <v>-1.7211703958691649E-3</v>
      </c>
      <c r="N1581" s="17">
        <f t="shared" si="212"/>
        <v>9.7932289187290245E-3</v>
      </c>
      <c r="O1581" s="6"/>
      <c r="P1581" s="6">
        <v>15.82</v>
      </c>
      <c r="Q1581" s="6">
        <v>15.35</v>
      </c>
      <c r="R1581" s="6">
        <v>8306.85</v>
      </c>
      <c r="S1581" s="6">
        <v>9895.06</v>
      </c>
      <c r="T1581" s="19">
        <f t="shared" si="213"/>
        <v>-7.7569489334196051E-3</v>
      </c>
      <c r="U1581" s="19">
        <f t="shared" si="214"/>
        <v>1.5823967346000112E-2</v>
      </c>
    </row>
    <row r="1582" spans="1:21">
      <c r="A1582" s="4">
        <v>43034</v>
      </c>
      <c r="B1582" s="5">
        <v>19.239999999999998</v>
      </c>
      <c r="C1582" s="5">
        <v>18.52</v>
      </c>
      <c r="D1582" s="5">
        <v>10761.8</v>
      </c>
      <c r="E1582" s="5">
        <v>12550.26</v>
      </c>
      <c r="F1582" s="10">
        <f t="shared" si="209"/>
        <v>2.707092582566295E-3</v>
      </c>
      <c r="G1582" s="10">
        <f t="shared" si="210"/>
        <v>4.6267908802590796E-3</v>
      </c>
      <c r="H1582" s="6"/>
      <c r="I1582" s="5">
        <v>24.02</v>
      </c>
      <c r="J1582" s="5">
        <v>23.3</v>
      </c>
      <c r="K1582" s="5">
        <v>10761.8</v>
      </c>
      <c r="L1582" s="5">
        <v>12550.26</v>
      </c>
      <c r="M1582" s="17">
        <f t="shared" si="211"/>
        <v>4.3103448275862988E-3</v>
      </c>
      <c r="N1582" s="17">
        <f t="shared" si="212"/>
        <v>4.6264833498874669E-3</v>
      </c>
      <c r="O1582" s="6"/>
      <c r="P1582" s="6">
        <v>15.9</v>
      </c>
      <c r="Q1582" s="6">
        <v>15.42</v>
      </c>
      <c r="R1582" s="6">
        <v>8353.6</v>
      </c>
      <c r="S1582" s="6">
        <v>9950.73</v>
      </c>
      <c r="T1582" s="19">
        <f t="shared" si="213"/>
        <v>4.5602605863193091E-3</v>
      </c>
      <c r="U1582" s="19">
        <f t="shared" si="214"/>
        <v>5.6260396601941487E-3</v>
      </c>
    </row>
    <row r="1583" spans="1:21">
      <c r="A1583" s="4">
        <v>43035</v>
      </c>
      <c r="B1583" s="5">
        <v>19.22</v>
      </c>
      <c r="C1583" s="5">
        <v>18.5</v>
      </c>
      <c r="D1583" s="5">
        <v>10748.3</v>
      </c>
      <c r="E1583" s="5">
        <v>12534.51</v>
      </c>
      <c r="F1583" s="10">
        <f t="shared" si="209"/>
        <v>-1.0799136069113979E-3</v>
      </c>
      <c r="G1583" s="10">
        <f t="shared" si="210"/>
        <v>-1.2549540806325865E-3</v>
      </c>
      <c r="H1583" s="6"/>
      <c r="I1583" s="5">
        <v>24.12</v>
      </c>
      <c r="J1583" s="5">
        <v>23.4</v>
      </c>
      <c r="K1583" s="5">
        <v>10748.3</v>
      </c>
      <c r="L1583" s="5">
        <v>12534.51</v>
      </c>
      <c r="M1583" s="17">
        <f t="shared" si="211"/>
        <v>4.2918454935620964E-3</v>
      </c>
      <c r="N1583" s="17">
        <f t="shared" si="212"/>
        <v>-1.2544369900946428E-3</v>
      </c>
      <c r="O1583" s="6"/>
      <c r="P1583" s="6">
        <v>16.02</v>
      </c>
      <c r="Q1583" s="6">
        <v>15.54</v>
      </c>
      <c r="R1583" s="6">
        <v>8372.2000000000007</v>
      </c>
      <c r="S1583" s="6">
        <v>9972.91</v>
      </c>
      <c r="T1583" s="19">
        <f t="shared" si="213"/>
        <v>7.7821011673151474E-3</v>
      </c>
      <c r="U1583" s="19">
        <f t="shared" si="214"/>
        <v>2.2289821952761191E-3</v>
      </c>
    </row>
    <row r="1584" spans="1:21">
      <c r="A1584" s="4">
        <v>43038</v>
      </c>
      <c r="B1584" s="5">
        <v>19.37</v>
      </c>
      <c r="C1584" s="5">
        <v>18.649999999999999</v>
      </c>
      <c r="D1584" s="5">
        <v>10798.73</v>
      </c>
      <c r="E1584" s="5">
        <v>12593.33</v>
      </c>
      <c r="F1584" s="10">
        <f t="shared" si="209"/>
        <v>8.1081081081080253E-3</v>
      </c>
      <c r="G1584" s="10">
        <f t="shared" si="210"/>
        <v>4.6926445469348543E-3</v>
      </c>
      <c r="H1584" s="6"/>
      <c r="I1584" s="5">
        <v>24.32</v>
      </c>
      <c r="J1584" s="5">
        <v>23.58</v>
      </c>
      <c r="K1584" s="5">
        <v>10798.73</v>
      </c>
      <c r="L1584" s="5">
        <v>12593.33</v>
      </c>
      <c r="M1584" s="17">
        <f t="shared" si="211"/>
        <v>7.692307692307665E-3</v>
      </c>
      <c r="N1584" s="17">
        <f t="shared" si="212"/>
        <v>4.6919047663351865E-3</v>
      </c>
      <c r="O1584" s="6"/>
      <c r="P1584" s="6">
        <v>16.149999999999999</v>
      </c>
      <c r="Q1584" s="6">
        <v>15.67</v>
      </c>
      <c r="R1584" s="6">
        <v>8507.85</v>
      </c>
      <c r="S1584" s="6">
        <v>10134.52</v>
      </c>
      <c r="T1584" s="19">
        <f t="shared" si="213"/>
        <v>8.3655083655083118E-3</v>
      </c>
      <c r="U1584" s="19">
        <f t="shared" si="214"/>
        <v>1.6204899071585066E-2</v>
      </c>
    </row>
    <row r="1585" spans="1:21">
      <c r="A1585" s="4">
        <v>43039</v>
      </c>
      <c r="B1585" s="5">
        <v>19.36</v>
      </c>
      <c r="C1585" s="5">
        <v>18.64</v>
      </c>
      <c r="D1585" s="5">
        <v>10776.46</v>
      </c>
      <c r="E1585" s="5">
        <v>12574.64</v>
      </c>
      <c r="F1585" s="10">
        <f t="shared" si="209"/>
        <v>-5.3619302949048375E-4</v>
      </c>
      <c r="G1585" s="10">
        <f t="shared" si="210"/>
        <v>-1.4841189740918415E-3</v>
      </c>
      <c r="H1585" s="6"/>
      <c r="I1585" s="5">
        <v>24.34</v>
      </c>
      <c r="J1585" s="5">
        <v>23.61</v>
      </c>
      <c r="K1585" s="5">
        <v>10776.46</v>
      </c>
      <c r="L1585" s="5">
        <v>12574.64</v>
      </c>
      <c r="M1585" s="17">
        <f t="shared" si="211"/>
        <v>1.2722646310432406E-3</v>
      </c>
      <c r="N1585" s="17">
        <f t="shared" si="212"/>
        <v>-2.0622795458354881E-3</v>
      </c>
      <c r="O1585" s="6"/>
      <c r="P1585" s="6">
        <v>16.28</v>
      </c>
      <c r="Q1585" s="6">
        <v>15.79</v>
      </c>
      <c r="R1585" s="6">
        <v>8549.65</v>
      </c>
      <c r="S1585" s="6">
        <v>10184.280000000001</v>
      </c>
      <c r="T1585" s="19">
        <f t="shared" si="213"/>
        <v>7.657945118059839E-3</v>
      </c>
      <c r="U1585" s="19">
        <f t="shared" si="214"/>
        <v>4.9099513346464452E-3</v>
      </c>
    </row>
    <row r="1586" spans="1:21">
      <c r="A1586" s="4">
        <v>43040</v>
      </c>
      <c r="B1586" s="5">
        <v>19.48</v>
      </c>
      <c r="C1586" s="5">
        <v>18.75</v>
      </c>
      <c r="D1586" s="5">
        <v>10878.63</v>
      </c>
      <c r="E1586" s="5">
        <v>12696.47</v>
      </c>
      <c r="F1586" s="10">
        <f t="shared" si="209"/>
        <v>5.9012875536479381E-3</v>
      </c>
      <c r="G1586" s="10">
        <f t="shared" si="210"/>
        <v>9.6885477437127498E-3</v>
      </c>
      <c r="H1586" s="6"/>
      <c r="I1586" s="5">
        <v>24.42</v>
      </c>
      <c r="J1586" s="5">
        <v>23.68</v>
      </c>
      <c r="K1586" s="5">
        <v>10878.63</v>
      </c>
      <c r="L1586" s="5">
        <v>12696.47</v>
      </c>
      <c r="M1586" s="17">
        <f t="shared" si="211"/>
        <v>2.9648454044897132E-3</v>
      </c>
      <c r="N1586" s="17">
        <f t="shared" si="212"/>
        <v>9.4808499265992552E-3</v>
      </c>
      <c r="O1586" s="6"/>
      <c r="P1586" s="6">
        <v>16.329999999999998</v>
      </c>
      <c r="Q1586" s="6">
        <v>15.85</v>
      </c>
      <c r="R1586" s="6">
        <v>8598.5</v>
      </c>
      <c r="S1586" s="6">
        <v>10242.459999999999</v>
      </c>
      <c r="T1586" s="19">
        <f t="shared" si="213"/>
        <v>3.7998733375554927E-3</v>
      </c>
      <c r="U1586" s="19">
        <f t="shared" si="214"/>
        <v>5.7127258873477249E-3</v>
      </c>
    </row>
    <row r="1587" spans="1:21">
      <c r="A1587" s="4">
        <v>43041</v>
      </c>
      <c r="B1587" s="5">
        <v>19.47</v>
      </c>
      <c r="C1587" s="5">
        <v>18.739999999999998</v>
      </c>
      <c r="D1587" s="5">
        <v>10875.98</v>
      </c>
      <c r="E1587" s="5">
        <v>12693.37</v>
      </c>
      <c r="F1587" s="10">
        <f t="shared" si="209"/>
        <v>-5.3333333333338562E-4</v>
      </c>
      <c r="G1587" s="10">
        <f t="shared" si="210"/>
        <v>-2.4416235378799112E-4</v>
      </c>
      <c r="H1587" s="6"/>
      <c r="I1587" s="5">
        <v>24.44</v>
      </c>
      <c r="J1587" s="5">
        <v>23.7</v>
      </c>
      <c r="K1587" s="5">
        <v>10875.98</v>
      </c>
      <c r="L1587" s="5">
        <v>12693.37</v>
      </c>
      <c r="M1587" s="17">
        <f t="shared" si="211"/>
        <v>8.4459459459451658E-4</v>
      </c>
      <c r="N1587" s="17">
        <f t="shared" si="212"/>
        <v>-2.4359684997099507E-4</v>
      </c>
      <c r="O1587" s="6"/>
      <c r="P1587" s="6">
        <v>16.39</v>
      </c>
      <c r="Q1587" s="6">
        <v>15.9</v>
      </c>
      <c r="R1587" s="6">
        <v>8662.2000000000007</v>
      </c>
      <c r="S1587" s="6">
        <v>10318.33</v>
      </c>
      <c r="T1587" s="19">
        <f t="shared" si="213"/>
        <v>3.154574132492094E-3</v>
      </c>
      <c r="U1587" s="19">
        <f t="shared" si="214"/>
        <v>7.4074001753485774E-3</v>
      </c>
    </row>
    <row r="1588" spans="1:21">
      <c r="A1588" s="4">
        <v>43042</v>
      </c>
      <c r="B1588" s="5">
        <v>19.489999999999998</v>
      </c>
      <c r="C1588" s="5">
        <v>18.77</v>
      </c>
      <c r="D1588" s="5">
        <v>10903.38</v>
      </c>
      <c r="E1588" s="5">
        <v>12727.82</v>
      </c>
      <c r="F1588" s="10">
        <f t="shared" si="209"/>
        <v>1.6008537886873508E-3</v>
      </c>
      <c r="G1588" s="10">
        <f t="shared" si="210"/>
        <v>2.7140152693885256E-3</v>
      </c>
      <c r="H1588" s="6"/>
      <c r="I1588" s="5">
        <v>24.48</v>
      </c>
      <c r="J1588" s="5">
        <v>23.74</v>
      </c>
      <c r="K1588" s="5">
        <v>10903.38</v>
      </c>
      <c r="L1588" s="5">
        <v>12727.82</v>
      </c>
      <c r="M1588" s="17">
        <f t="shared" si="211"/>
        <v>1.6877637130801038E-3</v>
      </c>
      <c r="N1588" s="17">
        <f t="shared" si="212"/>
        <v>2.519313202120621E-3</v>
      </c>
      <c r="O1588" s="6"/>
      <c r="P1588" s="6">
        <v>16.399999999999999</v>
      </c>
      <c r="Q1588" s="6">
        <v>15.91</v>
      </c>
      <c r="R1588" s="6">
        <v>8697.7000000000007</v>
      </c>
      <c r="S1588" s="6">
        <v>10360.66</v>
      </c>
      <c r="T1588" s="19">
        <f t="shared" si="213"/>
        <v>6.2893081760995173E-4</v>
      </c>
      <c r="U1588" s="19">
        <f t="shared" si="214"/>
        <v>4.1024080447127353E-3</v>
      </c>
    </row>
    <row r="1589" spans="1:21">
      <c r="A1589" s="4">
        <v>43045</v>
      </c>
      <c r="B1589" s="5">
        <v>19.47</v>
      </c>
      <c r="C1589" s="5">
        <v>18.739999999999998</v>
      </c>
      <c r="D1589" s="5">
        <v>10919.28</v>
      </c>
      <c r="E1589" s="5">
        <v>12746.62</v>
      </c>
      <c r="F1589" s="10">
        <f t="shared" si="209"/>
        <v>-1.5982951518380695E-3</v>
      </c>
      <c r="G1589" s="10">
        <f t="shared" si="210"/>
        <v>1.4770793427312245E-3</v>
      </c>
      <c r="H1589" s="6"/>
      <c r="I1589" s="5">
        <v>24.45</v>
      </c>
      <c r="J1589" s="5">
        <v>23.71</v>
      </c>
      <c r="K1589" s="5">
        <v>10919.28</v>
      </c>
      <c r="L1589" s="5">
        <v>12746.62</v>
      </c>
      <c r="M1589" s="17">
        <f t="shared" si="211"/>
        <v>-1.2636899747261454E-3</v>
      </c>
      <c r="N1589" s="17">
        <f t="shared" si="212"/>
        <v>1.4582634008903916E-3</v>
      </c>
      <c r="O1589" s="6"/>
      <c r="P1589" s="6">
        <v>16.329999999999998</v>
      </c>
      <c r="Q1589" s="6">
        <v>15.84</v>
      </c>
      <c r="R1589" s="6">
        <v>8709.85</v>
      </c>
      <c r="S1589" s="6">
        <v>10375.129999999999</v>
      </c>
      <c r="T1589" s="19">
        <f t="shared" si="213"/>
        <v>-4.3997485857950602E-3</v>
      </c>
      <c r="U1589" s="19">
        <f t="shared" si="214"/>
        <v>1.3966291722726787E-3</v>
      </c>
    </row>
    <row r="1590" spans="1:21">
      <c r="A1590" s="4">
        <v>43046</v>
      </c>
      <c r="B1590" s="5">
        <v>19.3</v>
      </c>
      <c r="C1590" s="5">
        <v>18.57</v>
      </c>
      <c r="D1590" s="5">
        <v>10803.73</v>
      </c>
      <c r="E1590" s="5">
        <v>12611.92</v>
      </c>
      <c r="F1590" s="10">
        <f t="shared" si="209"/>
        <v>-9.0715048025612477E-3</v>
      </c>
      <c r="G1590" s="10">
        <f t="shared" si="210"/>
        <v>-1.0567507307819746E-2</v>
      </c>
      <c r="H1590" s="6"/>
      <c r="I1590" s="5">
        <v>24.26</v>
      </c>
      <c r="J1590" s="5">
        <v>23.53</v>
      </c>
      <c r="K1590" s="5">
        <v>10803.73</v>
      </c>
      <c r="L1590" s="5">
        <v>12611.92</v>
      </c>
      <c r="M1590" s="17">
        <f t="shared" si="211"/>
        <v>-7.5917334458034391E-3</v>
      </c>
      <c r="N1590" s="17">
        <f t="shared" si="212"/>
        <v>-1.0582199558945349E-2</v>
      </c>
      <c r="O1590" s="6"/>
      <c r="P1590" s="6">
        <v>16.13</v>
      </c>
      <c r="Q1590" s="6">
        <v>15.65</v>
      </c>
      <c r="R1590" s="6">
        <v>8558.75</v>
      </c>
      <c r="S1590" s="6">
        <v>10195.11</v>
      </c>
      <c r="T1590" s="19">
        <f t="shared" si="213"/>
        <v>-1.1994949494949503E-2</v>
      </c>
      <c r="U1590" s="19">
        <f t="shared" si="214"/>
        <v>-1.7351107889732376E-2</v>
      </c>
    </row>
    <row r="1591" spans="1:21">
      <c r="A1591" s="4">
        <v>43047</v>
      </c>
      <c r="B1591" s="5">
        <v>19.190000000000001</v>
      </c>
      <c r="C1591" s="5">
        <v>18.47</v>
      </c>
      <c r="D1591" s="5">
        <v>10749.9</v>
      </c>
      <c r="E1591" s="5">
        <v>12549.26</v>
      </c>
      <c r="F1591" s="10">
        <f t="shared" si="209"/>
        <v>-5.385029617662962E-3</v>
      </c>
      <c r="G1591" s="10">
        <f t="shared" si="210"/>
        <v>-4.9683156886500823E-3</v>
      </c>
      <c r="H1591" s="6"/>
      <c r="I1591" s="5">
        <v>24.16</v>
      </c>
      <c r="J1591" s="5">
        <v>23.43</v>
      </c>
      <c r="K1591" s="5">
        <v>10749.9</v>
      </c>
      <c r="L1591" s="5">
        <v>12549.26</v>
      </c>
      <c r="M1591" s="17">
        <f t="shared" si="211"/>
        <v>-4.2498937526562752E-3</v>
      </c>
      <c r="N1591" s="17">
        <f t="shared" si="212"/>
        <v>-4.9825384381134707E-3</v>
      </c>
      <c r="O1591" s="6"/>
      <c r="P1591" s="6">
        <v>16.02</v>
      </c>
      <c r="Q1591" s="6">
        <v>15.53</v>
      </c>
      <c r="R1591" s="6">
        <v>8466.85</v>
      </c>
      <c r="S1591" s="6">
        <v>10085.68</v>
      </c>
      <c r="T1591" s="19">
        <f t="shared" si="213"/>
        <v>-7.6677316293930486E-3</v>
      </c>
      <c r="U1591" s="19">
        <f t="shared" si="214"/>
        <v>-1.0733577175724429E-2</v>
      </c>
    </row>
    <row r="1592" spans="1:21">
      <c r="A1592" s="4">
        <v>43048</v>
      </c>
      <c r="B1592" s="5">
        <v>19.27</v>
      </c>
      <c r="C1592" s="5">
        <v>18.55</v>
      </c>
      <c r="D1592" s="5">
        <v>10769.96</v>
      </c>
      <c r="E1592" s="5">
        <v>12572.67</v>
      </c>
      <c r="F1592" s="10">
        <f t="shared" si="209"/>
        <v>4.3313481321061165E-3</v>
      </c>
      <c r="G1592" s="10">
        <f t="shared" si="210"/>
        <v>1.8654486399993786E-3</v>
      </c>
      <c r="H1592" s="6"/>
      <c r="I1592" s="5">
        <v>24.16</v>
      </c>
      <c r="J1592" s="5">
        <v>23.43</v>
      </c>
      <c r="K1592" s="5">
        <v>10769.96</v>
      </c>
      <c r="L1592" s="5">
        <v>12572.67</v>
      </c>
      <c r="M1592" s="17">
        <f t="shared" si="211"/>
        <v>0</v>
      </c>
      <c r="N1592" s="17">
        <f t="shared" si="212"/>
        <v>1.8660638703615895E-3</v>
      </c>
      <c r="O1592" s="6"/>
      <c r="P1592" s="6">
        <v>16.079999999999998</v>
      </c>
      <c r="Q1592" s="6">
        <v>15.6</v>
      </c>
      <c r="R1592" s="6">
        <v>8536.5</v>
      </c>
      <c r="S1592" s="6">
        <v>10168.6</v>
      </c>
      <c r="T1592" s="19">
        <f t="shared" si="213"/>
        <v>4.5074050225371032E-3</v>
      </c>
      <c r="U1592" s="19">
        <f t="shared" si="214"/>
        <v>8.2215576936806034E-3</v>
      </c>
    </row>
    <row r="1593" spans="1:21">
      <c r="A1593" s="4">
        <v>43049</v>
      </c>
      <c r="B1593" s="5">
        <v>19.190000000000001</v>
      </c>
      <c r="C1593" s="5">
        <v>18.47</v>
      </c>
      <c r="D1593" s="5">
        <v>10767.96</v>
      </c>
      <c r="E1593" s="5">
        <v>12571.98</v>
      </c>
      <c r="F1593" s="10">
        <f t="shared" si="209"/>
        <v>-4.3126684636120016E-3</v>
      </c>
      <c r="G1593" s="10">
        <f t="shared" si="210"/>
        <v>-5.4880944143187449E-5</v>
      </c>
      <c r="H1593" s="6"/>
      <c r="I1593" s="5">
        <v>24.16</v>
      </c>
      <c r="J1593" s="5">
        <v>23.43</v>
      </c>
      <c r="K1593" s="5">
        <v>10767.96</v>
      </c>
      <c r="L1593" s="5">
        <v>12571.98</v>
      </c>
      <c r="M1593" s="17">
        <f t="shared" si="211"/>
        <v>0</v>
      </c>
      <c r="N1593" s="17">
        <f t="shared" si="212"/>
        <v>-1.8570171105558586E-4</v>
      </c>
      <c r="O1593" s="6"/>
      <c r="P1593" s="6">
        <v>16.03</v>
      </c>
      <c r="Q1593" s="6">
        <v>15.54</v>
      </c>
      <c r="R1593" s="6">
        <v>8559.4</v>
      </c>
      <c r="S1593" s="6">
        <v>10196.36</v>
      </c>
      <c r="T1593" s="19">
        <f t="shared" si="213"/>
        <v>-3.8461538461538325E-3</v>
      </c>
      <c r="U1593" s="19">
        <f t="shared" si="214"/>
        <v>2.7299726609366637E-3</v>
      </c>
    </row>
    <row r="1594" spans="1:21">
      <c r="A1594" s="4">
        <v>43052</v>
      </c>
      <c r="B1594" s="5">
        <v>19.059999999999999</v>
      </c>
      <c r="C1594" s="5">
        <v>18.350000000000001</v>
      </c>
      <c r="D1594" s="5">
        <v>10679.99</v>
      </c>
      <c r="E1594" s="5">
        <v>12469.27</v>
      </c>
      <c r="F1594" s="10">
        <f t="shared" si="209"/>
        <v>-6.4970221981590637E-3</v>
      </c>
      <c r="G1594" s="10">
        <f t="shared" si="210"/>
        <v>-8.1697552811886842E-3</v>
      </c>
      <c r="H1594" s="6"/>
      <c r="I1594" s="5">
        <v>23.95</v>
      </c>
      <c r="J1594" s="5">
        <v>23.22</v>
      </c>
      <c r="K1594" s="5">
        <v>10679.99</v>
      </c>
      <c r="L1594" s="5">
        <v>12469.27</v>
      </c>
      <c r="M1594" s="17">
        <f t="shared" si="211"/>
        <v>-8.9628681177977843E-3</v>
      </c>
      <c r="N1594" s="17">
        <f t="shared" si="212"/>
        <v>-8.1696068707535208E-3</v>
      </c>
      <c r="O1594" s="6"/>
      <c r="P1594" s="6">
        <v>15.97</v>
      </c>
      <c r="Q1594" s="6">
        <v>15.49</v>
      </c>
      <c r="R1594" s="6">
        <v>8501.4500000000007</v>
      </c>
      <c r="S1594" s="6">
        <v>10127.35</v>
      </c>
      <c r="T1594" s="19">
        <f t="shared" si="213"/>
        <v>-3.2175032175031371E-3</v>
      </c>
      <c r="U1594" s="19">
        <f t="shared" si="214"/>
        <v>-6.7681015578108239E-3</v>
      </c>
    </row>
    <row r="1595" spans="1:21">
      <c r="A1595" s="4">
        <v>43053</v>
      </c>
      <c r="B1595" s="5">
        <v>18.920000000000002</v>
      </c>
      <c r="C1595" s="5">
        <v>18.21</v>
      </c>
      <c r="D1595" s="5">
        <v>10641.78</v>
      </c>
      <c r="E1595" s="5">
        <v>12424.66</v>
      </c>
      <c r="F1595" s="10">
        <f t="shared" si="209"/>
        <v>-7.629427792915533E-3</v>
      </c>
      <c r="G1595" s="10">
        <f t="shared" si="210"/>
        <v>-3.5775951599412714E-3</v>
      </c>
      <c r="H1595" s="6"/>
      <c r="I1595" s="5">
        <v>23.84</v>
      </c>
      <c r="J1595" s="5">
        <v>23.12</v>
      </c>
      <c r="K1595" s="5">
        <v>10641.78</v>
      </c>
      <c r="L1595" s="5">
        <v>12424.66</v>
      </c>
      <c r="M1595" s="17">
        <f t="shared" si="211"/>
        <v>-4.3066322136088298E-3</v>
      </c>
      <c r="N1595" s="17">
        <f t="shared" si="212"/>
        <v>-3.5777187057290938E-3</v>
      </c>
      <c r="O1595" s="6"/>
      <c r="P1595" s="6">
        <v>16.100000000000001</v>
      </c>
      <c r="Q1595" s="6">
        <v>15.61</v>
      </c>
      <c r="R1595" s="6">
        <v>8447.35</v>
      </c>
      <c r="S1595" s="6">
        <v>10062.91</v>
      </c>
      <c r="T1595" s="19">
        <f t="shared" si="213"/>
        <v>7.7469335054873856E-3</v>
      </c>
      <c r="U1595" s="19">
        <f t="shared" si="214"/>
        <v>-6.3629676075183106E-3</v>
      </c>
    </row>
    <row r="1596" spans="1:21">
      <c r="A1596" s="4">
        <v>43054</v>
      </c>
      <c r="B1596" s="5">
        <v>18.8</v>
      </c>
      <c r="C1596" s="5">
        <v>18.09</v>
      </c>
      <c r="D1596" s="5">
        <v>10558.62</v>
      </c>
      <c r="E1596" s="5">
        <v>12327.56</v>
      </c>
      <c r="F1596" s="10">
        <f t="shared" si="209"/>
        <v>-6.5897858319605707E-3</v>
      </c>
      <c r="G1596" s="10">
        <f t="shared" si="210"/>
        <v>-7.8151031899464929E-3</v>
      </c>
      <c r="H1596" s="6"/>
      <c r="I1596" s="5">
        <v>23.69</v>
      </c>
      <c r="J1596" s="5">
        <v>22.98</v>
      </c>
      <c r="K1596" s="5">
        <v>10558.62</v>
      </c>
      <c r="L1596" s="5">
        <v>12327.56</v>
      </c>
      <c r="M1596" s="17">
        <f t="shared" si="211"/>
        <v>-6.0553633217993452E-3</v>
      </c>
      <c r="N1596" s="17">
        <f t="shared" si="212"/>
        <v>-7.8144821636981776E-3</v>
      </c>
      <c r="O1596" s="6"/>
      <c r="P1596" s="6">
        <v>15.86</v>
      </c>
      <c r="Q1596" s="6">
        <v>15.38</v>
      </c>
      <c r="R1596" s="6">
        <v>8288.35</v>
      </c>
      <c r="S1596" s="6">
        <v>9873.48</v>
      </c>
      <c r="T1596" s="19">
        <f t="shared" si="213"/>
        <v>-1.4734144778987712E-2</v>
      </c>
      <c r="U1596" s="19">
        <f t="shared" si="214"/>
        <v>-1.882457460118403E-2</v>
      </c>
    </row>
    <row r="1597" spans="1:21">
      <c r="A1597" s="4">
        <v>43055</v>
      </c>
      <c r="B1597" s="5">
        <v>18.96</v>
      </c>
      <c r="C1597" s="5">
        <v>18.25</v>
      </c>
      <c r="D1597" s="5">
        <v>10663.18</v>
      </c>
      <c r="E1597" s="5">
        <v>12449.78</v>
      </c>
      <c r="F1597" s="10">
        <f t="shared" si="209"/>
        <v>8.8446655610834313E-3</v>
      </c>
      <c r="G1597" s="10">
        <f t="shared" si="210"/>
        <v>9.9143707270539227E-3</v>
      </c>
      <c r="H1597" s="6"/>
      <c r="I1597" s="5">
        <v>23.89</v>
      </c>
      <c r="J1597" s="5">
        <v>23.17</v>
      </c>
      <c r="K1597" s="5">
        <v>10663.18</v>
      </c>
      <c r="L1597" s="5">
        <v>12449.78</v>
      </c>
      <c r="M1597" s="17">
        <f t="shared" si="211"/>
        <v>8.2680591818973248E-3</v>
      </c>
      <c r="N1597" s="17">
        <f t="shared" si="212"/>
        <v>9.9028092686355151E-3</v>
      </c>
      <c r="O1597" s="6"/>
      <c r="P1597" s="6">
        <v>16.05</v>
      </c>
      <c r="Q1597" s="6">
        <v>15.57</v>
      </c>
      <c r="R1597" s="6">
        <v>8354.4</v>
      </c>
      <c r="S1597" s="6">
        <v>9952.31</v>
      </c>
      <c r="T1597" s="19">
        <f t="shared" si="213"/>
        <v>1.2353706111833507E-2</v>
      </c>
      <c r="U1597" s="19">
        <f t="shared" si="214"/>
        <v>7.9840137418620838E-3</v>
      </c>
    </row>
    <row r="1598" spans="1:21">
      <c r="A1598" s="4">
        <v>43056</v>
      </c>
      <c r="B1598" s="5">
        <v>19.12</v>
      </c>
      <c r="C1598" s="5">
        <v>18.399999999999999</v>
      </c>
      <c r="D1598" s="5">
        <v>10743.38</v>
      </c>
      <c r="E1598" s="5">
        <v>12543.42</v>
      </c>
      <c r="F1598" s="10">
        <f t="shared" si="209"/>
        <v>8.219178082191636E-3</v>
      </c>
      <c r="G1598" s="10">
        <f t="shared" si="210"/>
        <v>7.5214180491542937E-3</v>
      </c>
      <c r="H1598" s="6"/>
      <c r="I1598" s="5">
        <v>24.04</v>
      </c>
      <c r="J1598" s="5">
        <v>23.31</v>
      </c>
      <c r="K1598" s="5">
        <v>10743.38</v>
      </c>
      <c r="L1598" s="5">
        <v>12543.42</v>
      </c>
      <c r="M1598" s="17">
        <f t="shared" si="211"/>
        <v>6.0422960725075026E-3</v>
      </c>
      <c r="N1598" s="17">
        <f t="shared" si="212"/>
        <v>7.5212084950266878E-3</v>
      </c>
      <c r="O1598" s="6"/>
      <c r="P1598" s="6">
        <v>16.14</v>
      </c>
      <c r="Q1598" s="6">
        <v>15.65</v>
      </c>
      <c r="R1598" s="6">
        <v>8430.4500000000007</v>
      </c>
      <c r="S1598" s="6">
        <v>10042.91</v>
      </c>
      <c r="T1598" s="19">
        <f t="shared" si="213"/>
        <v>5.138086062941527E-3</v>
      </c>
      <c r="U1598" s="19">
        <f t="shared" si="214"/>
        <v>9.1034141822350367E-3</v>
      </c>
    </row>
    <row r="1599" spans="1:21">
      <c r="A1599" s="4">
        <v>43059</v>
      </c>
      <c r="B1599" s="5">
        <v>19.16</v>
      </c>
      <c r="C1599" s="5">
        <v>18.440000000000001</v>
      </c>
      <c r="D1599" s="5">
        <v>10761.07</v>
      </c>
      <c r="E1599" s="5">
        <v>12564.07</v>
      </c>
      <c r="F1599" s="10">
        <f t="shared" si="209"/>
        <v>2.1739130434783593E-3</v>
      </c>
      <c r="G1599" s="10">
        <f t="shared" si="210"/>
        <v>1.646281476662681E-3</v>
      </c>
      <c r="H1599" s="6"/>
      <c r="I1599" s="5">
        <v>24.11</v>
      </c>
      <c r="J1599" s="5">
        <v>23.38</v>
      </c>
      <c r="K1599" s="5">
        <v>10761.07</v>
      </c>
      <c r="L1599" s="5">
        <v>12564.07</v>
      </c>
      <c r="M1599" s="17">
        <f t="shared" si="211"/>
        <v>3.0030030030030463E-3</v>
      </c>
      <c r="N1599" s="17">
        <f t="shared" si="212"/>
        <v>1.6465953917668141E-3</v>
      </c>
      <c r="O1599" s="6"/>
      <c r="P1599" s="6">
        <v>16.34</v>
      </c>
      <c r="Q1599" s="6">
        <v>15.85</v>
      </c>
      <c r="R1599" s="6">
        <v>8475.7000000000007</v>
      </c>
      <c r="S1599" s="6">
        <v>10097.15</v>
      </c>
      <c r="T1599" s="19">
        <f t="shared" si="213"/>
        <v>1.2779552715654896E-2</v>
      </c>
      <c r="U1599" s="19">
        <f t="shared" si="214"/>
        <v>5.4008250596688789E-3</v>
      </c>
    </row>
    <row r="1600" spans="1:21">
      <c r="A1600" s="4">
        <v>43060</v>
      </c>
      <c r="B1600" s="5">
        <v>19.190000000000001</v>
      </c>
      <c r="C1600" s="5">
        <v>18.47</v>
      </c>
      <c r="D1600" s="5">
        <v>10793.18</v>
      </c>
      <c r="E1600" s="5">
        <v>12601.67</v>
      </c>
      <c r="F1600" s="10">
        <f t="shared" si="209"/>
        <v>1.6268980477223138E-3</v>
      </c>
      <c r="G1600" s="10">
        <f t="shared" si="210"/>
        <v>2.9926608177126557E-3</v>
      </c>
      <c r="H1600" s="6"/>
      <c r="I1600" s="5">
        <v>24.13</v>
      </c>
      <c r="J1600" s="5">
        <v>23.4</v>
      </c>
      <c r="K1600" s="5">
        <v>10793.18</v>
      </c>
      <c r="L1600" s="5">
        <v>12601.67</v>
      </c>
      <c r="M1600" s="17">
        <f t="shared" si="211"/>
        <v>8.554319931566301E-4</v>
      </c>
      <c r="N1600" s="17">
        <f t="shared" si="212"/>
        <v>2.9839040169796771E-3</v>
      </c>
      <c r="O1600" s="6"/>
      <c r="P1600" s="6">
        <v>16.350000000000001</v>
      </c>
      <c r="Q1600" s="6">
        <v>15.85</v>
      </c>
      <c r="R1600" s="6">
        <v>8494.4</v>
      </c>
      <c r="S1600" s="6">
        <v>10119.42</v>
      </c>
      <c r="T1600" s="19">
        <f t="shared" si="213"/>
        <v>0</v>
      </c>
      <c r="U1600" s="19">
        <f t="shared" si="214"/>
        <v>2.205572859668381E-3</v>
      </c>
    </row>
    <row r="1601" spans="1:21">
      <c r="A1601" s="4">
        <v>43061</v>
      </c>
      <c r="B1601" s="5">
        <v>19.22</v>
      </c>
      <c r="C1601" s="5">
        <v>18.5</v>
      </c>
      <c r="D1601" s="5">
        <v>10801.37</v>
      </c>
      <c r="E1601" s="5">
        <v>12611.23</v>
      </c>
      <c r="F1601" s="10">
        <f t="shared" si="209"/>
        <v>1.6242555495398214E-3</v>
      </c>
      <c r="G1601" s="10">
        <f t="shared" si="210"/>
        <v>7.5862961020245478E-4</v>
      </c>
      <c r="H1601" s="6"/>
      <c r="I1601" s="5">
        <v>24.23</v>
      </c>
      <c r="J1601" s="5">
        <v>23.5</v>
      </c>
      <c r="K1601" s="5">
        <v>10801.37</v>
      </c>
      <c r="L1601" s="5">
        <v>12611.23</v>
      </c>
      <c r="M1601" s="17">
        <f t="shared" si="211"/>
        <v>4.2735042735042583E-3</v>
      </c>
      <c r="N1601" s="17">
        <f t="shared" si="212"/>
        <v>7.5881250938092393E-4</v>
      </c>
      <c r="O1601" s="6"/>
      <c r="P1601" s="6">
        <v>16.440000000000001</v>
      </c>
      <c r="Q1601" s="6">
        <v>15.94</v>
      </c>
      <c r="R1601" s="6">
        <v>8538.4500000000007</v>
      </c>
      <c r="S1601" s="6">
        <v>10171.89</v>
      </c>
      <c r="T1601" s="19">
        <f t="shared" si="213"/>
        <v>5.6782334384857247E-3</v>
      </c>
      <c r="U1601" s="19">
        <f t="shared" si="214"/>
        <v>5.1850797772994284E-3</v>
      </c>
    </row>
    <row r="1602" spans="1:21">
      <c r="A1602" s="4">
        <v>43062</v>
      </c>
      <c r="B1602" s="5">
        <v>19.260000000000002</v>
      </c>
      <c r="C1602" s="5">
        <v>18.54</v>
      </c>
      <c r="D1602" s="5">
        <v>10810.35</v>
      </c>
      <c r="E1602" s="5">
        <v>12621.72</v>
      </c>
      <c r="F1602" s="10">
        <f t="shared" si="209"/>
        <v>2.1621621621621401E-3</v>
      </c>
      <c r="G1602" s="10">
        <f t="shared" si="210"/>
        <v>8.3179832577795487E-4</v>
      </c>
      <c r="H1602" s="6"/>
      <c r="I1602" s="5">
        <v>24.28</v>
      </c>
      <c r="J1602" s="5">
        <v>23.54</v>
      </c>
      <c r="K1602" s="5">
        <v>10810.35</v>
      </c>
      <c r="L1602" s="5">
        <v>12621.72</v>
      </c>
      <c r="M1602" s="17">
        <f t="shared" si="211"/>
        <v>1.7021276595743373E-3</v>
      </c>
      <c r="N1602" s="17">
        <f t="shared" si="212"/>
        <v>8.3137601989369259E-4</v>
      </c>
      <c r="O1602" s="6"/>
      <c r="P1602" s="6">
        <v>16.53</v>
      </c>
      <c r="Q1602" s="6">
        <v>16.03</v>
      </c>
      <c r="R1602" s="6">
        <v>8611.15</v>
      </c>
      <c r="S1602" s="6">
        <v>10258.51</v>
      </c>
      <c r="T1602" s="19">
        <f t="shared" si="213"/>
        <v>5.6461731493100409E-3</v>
      </c>
      <c r="U1602" s="19">
        <f t="shared" si="214"/>
        <v>8.5156249231952419E-3</v>
      </c>
    </row>
    <row r="1603" spans="1:21">
      <c r="A1603" s="4">
        <v>43063</v>
      </c>
      <c r="B1603" s="5">
        <v>19.34</v>
      </c>
      <c r="C1603" s="5">
        <v>18.61</v>
      </c>
      <c r="D1603" s="5">
        <v>10850.76</v>
      </c>
      <c r="E1603" s="5">
        <v>12668.9</v>
      </c>
      <c r="F1603" s="10">
        <f t="shared" si="209"/>
        <v>3.7756202804746231E-3</v>
      </c>
      <c r="G1603" s="10">
        <f t="shared" si="210"/>
        <v>3.7380008429912515E-3</v>
      </c>
      <c r="H1603" s="6"/>
      <c r="I1603" s="5">
        <v>24.44</v>
      </c>
      <c r="J1603" s="5">
        <v>23.7</v>
      </c>
      <c r="K1603" s="5">
        <v>10850.76</v>
      </c>
      <c r="L1603" s="5">
        <v>12668.9</v>
      </c>
      <c r="M1603" s="17">
        <f t="shared" si="211"/>
        <v>6.7969413763806497E-3</v>
      </c>
      <c r="N1603" s="17">
        <f t="shared" si="212"/>
        <v>3.7380843358447713E-3</v>
      </c>
      <c r="O1603" s="6"/>
      <c r="P1603" s="6">
        <v>16.62</v>
      </c>
      <c r="Q1603" s="6">
        <v>16.12</v>
      </c>
      <c r="R1603" s="6">
        <v>8643.65</v>
      </c>
      <c r="S1603" s="6">
        <v>10297.24</v>
      </c>
      <c r="T1603" s="19">
        <f t="shared" si="213"/>
        <v>5.6144728633811258E-3</v>
      </c>
      <c r="U1603" s="19">
        <f t="shared" si="214"/>
        <v>3.7754020808089539E-3</v>
      </c>
    </row>
    <row r="1604" spans="1:21">
      <c r="A1604" s="4">
        <v>43066</v>
      </c>
      <c r="B1604" s="5">
        <v>19.399999999999999</v>
      </c>
      <c r="C1604" s="5">
        <v>18.670000000000002</v>
      </c>
      <c r="D1604" s="5">
        <v>10865.08</v>
      </c>
      <c r="E1604" s="5">
        <v>12685.62</v>
      </c>
      <c r="F1604" s="10">
        <f t="shared" ref="F1604:F1667" si="218">C1604/C1603-1</f>
        <v>3.2240730789898642E-3</v>
      </c>
      <c r="G1604" s="10">
        <f t="shared" ref="G1604:G1667" si="219">E1604/E1603-1</f>
        <v>1.3197673041860369E-3</v>
      </c>
      <c r="H1604" s="6"/>
      <c r="I1604" s="5">
        <v>24.51</v>
      </c>
      <c r="J1604" s="5">
        <v>23.77</v>
      </c>
      <c r="K1604" s="5">
        <v>10865.08</v>
      </c>
      <c r="L1604" s="5">
        <v>12685.62</v>
      </c>
      <c r="M1604" s="17">
        <f t="shared" ref="M1604:M1667" si="220">J1604/J1603-1</f>
        <v>2.9535864978902371E-3</v>
      </c>
      <c r="N1604" s="17">
        <f t="shared" ref="N1604:N1667" si="221">K1604/K1603-1</f>
        <v>1.3197232267601056E-3</v>
      </c>
      <c r="O1604" s="6"/>
      <c r="P1604" s="6">
        <v>16.66</v>
      </c>
      <c r="Q1604" s="6">
        <v>16.149999999999999</v>
      </c>
      <c r="R1604" s="6">
        <v>8696.35</v>
      </c>
      <c r="S1604" s="6">
        <v>10360.040000000001</v>
      </c>
      <c r="T1604" s="19">
        <f t="shared" ref="T1604:T1667" si="222">Q1604/Q1603-1</f>
        <v>1.8610421836227076E-3</v>
      </c>
      <c r="U1604" s="19">
        <f t="shared" ref="U1604:U1667" si="223">S1604/S1603-1</f>
        <v>6.0987215991858967E-3</v>
      </c>
    </row>
    <row r="1605" spans="1:21">
      <c r="A1605" s="4">
        <v>43067</v>
      </c>
      <c r="B1605" s="5">
        <v>19.47</v>
      </c>
      <c r="C1605" s="5">
        <v>18.739999999999998</v>
      </c>
      <c r="D1605" s="5">
        <v>10842</v>
      </c>
      <c r="E1605" s="5">
        <v>12658.67</v>
      </c>
      <c r="F1605" s="10">
        <f t="shared" si="218"/>
        <v>3.7493304767004521E-3</v>
      </c>
      <c r="G1605" s="10">
        <f t="shared" si="219"/>
        <v>-2.1244527267882951E-3</v>
      </c>
      <c r="H1605" s="6"/>
      <c r="I1605" s="5">
        <v>24.48</v>
      </c>
      <c r="J1605" s="5">
        <v>23.74</v>
      </c>
      <c r="K1605" s="5">
        <v>10842</v>
      </c>
      <c r="L1605" s="5">
        <v>12658.67</v>
      </c>
      <c r="M1605" s="17">
        <f t="shared" si="220"/>
        <v>-1.2620950778292617E-3</v>
      </c>
      <c r="N1605" s="17">
        <f t="shared" si="221"/>
        <v>-2.1242365449679612E-3</v>
      </c>
      <c r="O1605" s="6"/>
      <c r="P1605" s="6">
        <v>16.68</v>
      </c>
      <c r="Q1605" s="6">
        <v>16.170000000000002</v>
      </c>
      <c r="R1605" s="6">
        <v>8746</v>
      </c>
      <c r="S1605" s="6">
        <v>10419.16</v>
      </c>
      <c r="T1605" s="19">
        <f t="shared" si="222"/>
        <v>1.2383900928794045E-3</v>
      </c>
      <c r="U1605" s="19">
        <f t="shared" si="223"/>
        <v>5.7065416735841978E-3</v>
      </c>
    </row>
    <row r="1606" spans="1:21">
      <c r="A1606" s="4">
        <v>43068</v>
      </c>
      <c r="B1606" s="5">
        <v>19.48</v>
      </c>
      <c r="C1606" s="5">
        <v>18.75</v>
      </c>
      <c r="D1606" s="5">
        <v>10833.12</v>
      </c>
      <c r="E1606" s="5">
        <v>12648.3</v>
      </c>
      <c r="F1606" s="10">
        <f t="shared" si="218"/>
        <v>5.336179295625243E-4</v>
      </c>
      <c r="G1606" s="10">
        <f t="shared" si="219"/>
        <v>-8.1920138529567588E-4</v>
      </c>
      <c r="H1606" s="6"/>
      <c r="I1606" s="5">
        <v>24.55</v>
      </c>
      <c r="J1606" s="5">
        <v>23.81</v>
      </c>
      <c r="K1606" s="5">
        <v>10833.12</v>
      </c>
      <c r="L1606" s="5">
        <v>12648.3</v>
      </c>
      <c r="M1606" s="17">
        <f t="shared" si="220"/>
        <v>2.9486099410278577E-3</v>
      </c>
      <c r="N1606" s="17">
        <f t="shared" si="221"/>
        <v>-8.1903707802977177E-4</v>
      </c>
      <c r="O1606" s="6"/>
      <c r="P1606" s="6">
        <v>16.7</v>
      </c>
      <c r="Q1606" s="6">
        <v>16.190000000000001</v>
      </c>
      <c r="R1606" s="6">
        <v>8706.6</v>
      </c>
      <c r="S1606" s="6">
        <v>10372.25</v>
      </c>
      <c r="T1606" s="19">
        <f t="shared" si="222"/>
        <v>1.2368583797155441E-3</v>
      </c>
      <c r="U1606" s="19">
        <f t="shared" si="223"/>
        <v>-4.5022823337006468E-3</v>
      </c>
    </row>
    <row r="1607" spans="1:21">
      <c r="A1607" s="4">
        <v>43069</v>
      </c>
      <c r="B1607" s="5">
        <v>19.29</v>
      </c>
      <c r="C1607" s="5">
        <v>18.57</v>
      </c>
      <c r="D1607" s="5">
        <v>10705.43</v>
      </c>
      <c r="E1607" s="5">
        <v>12499.23</v>
      </c>
      <c r="F1607" s="10">
        <f t="shared" si="218"/>
        <v>-9.5999999999999419E-3</v>
      </c>
      <c r="G1607" s="10">
        <f t="shared" si="219"/>
        <v>-1.1785773582220549E-2</v>
      </c>
      <c r="H1607" s="6"/>
      <c r="I1607" s="5">
        <v>24.37</v>
      </c>
      <c r="J1607" s="5">
        <v>23.63</v>
      </c>
      <c r="K1607" s="5">
        <v>10705.43</v>
      </c>
      <c r="L1607" s="5">
        <v>12499.23</v>
      </c>
      <c r="M1607" s="17">
        <f t="shared" si="220"/>
        <v>-7.5598488030239608E-3</v>
      </c>
      <c r="N1607" s="17">
        <f t="shared" si="221"/>
        <v>-1.1787001344026549E-2</v>
      </c>
      <c r="O1607" s="6"/>
      <c r="P1607" s="6">
        <v>16.72</v>
      </c>
      <c r="Q1607" s="6">
        <v>16.21</v>
      </c>
      <c r="R1607" s="6">
        <v>8712.4500000000007</v>
      </c>
      <c r="S1607" s="6">
        <v>10379.209999999999</v>
      </c>
      <c r="T1607" s="19">
        <f t="shared" si="222"/>
        <v>1.2353304508956331E-3</v>
      </c>
      <c r="U1607" s="19">
        <f t="shared" si="223"/>
        <v>6.7102123454398921E-4</v>
      </c>
    </row>
    <row r="1608" spans="1:21">
      <c r="A1608" s="4">
        <v>43070</v>
      </c>
      <c r="B1608" s="5">
        <v>19.11</v>
      </c>
      <c r="C1608" s="5">
        <v>18.399999999999999</v>
      </c>
      <c r="D1608" s="5">
        <v>10593.22</v>
      </c>
      <c r="E1608" s="5">
        <v>12368.21</v>
      </c>
      <c r="F1608" s="10">
        <f t="shared" si="218"/>
        <v>-9.1545503500269909E-3</v>
      </c>
      <c r="G1608" s="10">
        <f t="shared" si="219"/>
        <v>-1.0482245706335491E-2</v>
      </c>
      <c r="H1608" s="6"/>
      <c r="I1608" s="5">
        <v>24.13</v>
      </c>
      <c r="J1608" s="5">
        <v>23.4</v>
      </c>
      <c r="K1608" s="5">
        <v>10593.22</v>
      </c>
      <c r="L1608" s="5">
        <v>12368.21</v>
      </c>
      <c r="M1608" s="17">
        <f t="shared" si="220"/>
        <v>-9.7333897587812412E-3</v>
      </c>
      <c r="N1608" s="17">
        <f t="shared" si="221"/>
        <v>-1.0481596722411002E-2</v>
      </c>
      <c r="O1608" s="6"/>
      <c r="P1608" s="6">
        <v>16.510000000000002</v>
      </c>
      <c r="Q1608" s="6">
        <v>16</v>
      </c>
      <c r="R1608" s="6">
        <v>8577.0499999999993</v>
      </c>
      <c r="S1608" s="6">
        <v>10217.89</v>
      </c>
      <c r="T1608" s="19">
        <f t="shared" si="222"/>
        <v>-1.2954966070326979E-2</v>
      </c>
      <c r="U1608" s="19">
        <f t="shared" si="223"/>
        <v>-1.5542608734190777E-2</v>
      </c>
    </row>
    <row r="1609" spans="1:21">
      <c r="A1609" s="4">
        <v>43073</v>
      </c>
      <c r="B1609" s="5">
        <v>19.059999999999999</v>
      </c>
      <c r="C1609" s="5">
        <v>18.34</v>
      </c>
      <c r="D1609" s="5">
        <v>10599.23</v>
      </c>
      <c r="E1609" s="5">
        <v>12375.23</v>
      </c>
      <c r="F1609" s="10">
        <f t="shared" si="218"/>
        <v>-3.260869565217317E-3</v>
      </c>
      <c r="G1609" s="10">
        <f t="shared" si="219"/>
        <v>5.6758415324442701E-4</v>
      </c>
      <c r="H1609" s="6"/>
      <c r="I1609" s="5">
        <v>24.08</v>
      </c>
      <c r="J1609" s="5">
        <v>23.35</v>
      </c>
      <c r="K1609" s="5">
        <v>10599.23</v>
      </c>
      <c r="L1609" s="5">
        <v>12375.23</v>
      </c>
      <c r="M1609" s="17">
        <f t="shared" si="220"/>
        <v>-2.1367521367520181E-3</v>
      </c>
      <c r="N1609" s="17">
        <f t="shared" si="221"/>
        <v>5.6734401815505819E-4</v>
      </c>
      <c r="O1609" s="6"/>
      <c r="P1609" s="6">
        <v>16.48</v>
      </c>
      <c r="Q1609" s="6">
        <v>15.98</v>
      </c>
      <c r="R1609" s="6">
        <v>8513.75</v>
      </c>
      <c r="S1609" s="6">
        <v>10142.469999999999</v>
      </c>
      <c r="T1609" s="19">
        <f t="shared" si="222"/>
        <v>-1.2499999999999734E-3</v>
      </c>
      <c r="U1609" s="19">
        <f t="shared" si="223"/>
        <v>-7.381171650898577E-3</v>
      </c>
    </row>
    <row r="1610" spans="1:21">
      <c r="A1610" s="4">
        <v>43074</v>
      </c>
      <c r="B1610" s="5">
        <v>19.03</v>
      </c>
      <c r="C1610" s="5">
        <v>18.32</v>
      </c>
      <c r="D1610" s="5">
        <v>10591.1</v>
      </c>
      <c r="E1610" s="5">
        <v>12365.74</v>
      </c>
      <c r="F1610" s="10">
        <f t="shared" si="218"/>
        <v>-1.0905125408942062E-3</v>
      </c>
      <c r="G1610" s="10">
        <f t="shared" si="219"/>
        <v>-7.6685443422064292E-4</v>
      </c>
      <c r="H1610" s="6"/>
      <c r="I1610" s="5">
        <v>23.98</v>
      </c>
      <c r="J1610" s="5">
        <v>23.25</v>
      </c>
      <c r="K1610" s="5">
        <v>10591.1</v>
      </c>
      <c r="L1610" s="5">
        <v>12365.74</v>
      </c>
      <c r="M1610" s="17">
        <f t="shared" si="220"/>
        <v>-4.282655246252709E-3</v>
      </c>
      <c r="N1610" s="17">
        <f t="shared" si="221"/>
        <v>-7.6703685079004824E-4</v>
      </c>
      <c r="O1610" s="6"/>
      <c r="P1610" s="6">
        <v>16.46</v>
      </c>
      <c r="Q1610" s="6">
        <v>15.96</v>
      </c>
      <c r="R1610" s="6">
        <v>8492.6</v>
      </c>
      <c r="S1610" s="6">
        <v>10117.709999999999</v>
      </c>
      <c r="T1610" s="19">
        <f t="shared" si="222"/>
        <v>-1.2515644555693983E-3</v>
      </c>
      <c r="U1610" s="19">
        <f t="shared" si="223"/>
        <v>-2.4412199395216216E-3</v>
      </c>
    </row>
    <row r="1611" spans="1:21">
      <c r="A1611" s="4">
        <v>43075</v>
      </c>
      <c r="B1611" s="5">
        <v>18.96</v>
      </c>
      <c r="C1611" s="5">
        <v>18.25</v>
      </c>
      <c r="D1611" s="5">
        <v>10509.95</v>
      </c>
      <c r="E1611" s="5">
        <v>12270.99</v>
      </c>
      <c r="F1611" s="10">
        <f t="shared" si="218"/>
        <v>-3.8209606986899791E-3</v>
      </c>
      <c r="G1611" s="10">
        <f t="shared" si="219"/>
        <v>-7.6622992234998133E-3</v>
      </c>
      <c r="H1611" s="6"/>
      <c r="I1611" s="5">
        <v>23.83</v>
      </c>
      <c r="J1611" s="5">
        <v>23.1</v>
      </c>
      <c r="K1611" s="5">
        <v>10509.95</v>
      </c>
      <c r="L1611" s="5">
        <v>12270.99</v>
      </c>
      <c r="M1611" s="17">
        <f t="shared" si="220"/>
        <v>-6.4516129032257119E-3</v>
      </c>
      <c r="N1611" s="17">
        <f t="shared" si="221"/>
        <v>-7.6620936446638588E-3</v>
      </c>
      <c r="O1611" s="6"/>
      <c r="P1611" s="6">
        <v>16.36</v>
      </c>
      <c r="Q1611" s="6">
        <v>15.86</v>
      </c>
      <c r="R1611" s="6">
        <v>8450.65</v>
      </c>
      <c r="S1611" s="6">
        <v>10067.700000000001</v>
      </c>
      <c r="T1611" s="19">
        <f t="shared" si="222"/>
        <v>-6.2656641604010854E-3</v>
      </c>
      <c r="U1611" s="19">
        <f t="shared" si="223"/>
        <v>-4.9428180882826744E-3</v>
      </c>
    </row>
    <row r="1612" spans="1:21">
      <c r="A1612" s="4">
        <v>43076</v>
      </c>
      <c r="B1612" s="5">
        <v>19.21</v>
      </c>
      <c r="C1612" s="5">
        <v>18.489999999999998</v>
      </c>
      <c r="D1612" s="5">
        <v>10646.3</v>
      </c>
      <c r="E1612" s="5">
        <v>12430.18</v>
      </c>
      <c r="F1612" s="10">
        <f t="shared" si="218"/>
        <v>1.315068493150684E-2</v>
      </c>
      <c r="G1612" s="10">
        <f t="shared" si="219"/>
        <v>1.2972873419341058E-2</v>
      </c>
      <c r="H1612" s="6"/>
      <c r="I1612" s="5">
        <v>24.13</v>
      </c>
      <c r="J1612" s="5">
        <v>23.4</v>
      </c>
      <c r="K1612" s="5">
        <v>10646.3</v>
      </c>
      <c r="L1612" s="5">
        <v>12430.18</v>
      </c>
      <c r="M1612" s="17">
        <f t="shared" si="220"/>
        <v>1.298701298701288E-2</v>
      </c>
      <c r="N1612" s="17">
        <f t="shared" si="221"/>
        <v>1.2973420425406168E-2</v>
      </c>
      <c r="O1612" s="6"/>
      <c r="P1612" s="6">
        <v>16.559999999999999</v>
      </c>
      <c r="Q1612" s="6">
        <v>16.05</v>
      </c>
      <c r="R1612" s="6">
        <v>8572.1</v>
      </c>
      <c r="S1612" s="6">
        <v>10212.42</v>
      </c>
      <c r="T1612" s="19">
        <f t="shared" si="222"/>
        <v>1.1979823455233296E-2</v>
      </c>
      <c r="U1612" s="19">
        <f t="shared" si="223"/>
        <v>1.4374683393426402E-2</v>
      </c>
    </row>
    <row r="1613" spans="1:21">
      <c r="A1613" s="4">
        <v>43077</v>
      </c>
      <c r="B1613" s="5">
        <v>19.36</v>
      </c>
      <c r="C1613" s="5">
        <v>18.63</v>
      </c>
      <c r="D1613" s="5">
        <v>10745.63</v>
      </c>
      <c r="E1613" s="5">
        <v>12546.16</v>
      </c>
      <c r="F1613" s="10">
        <f t="shared" si="218"/>
        <v>7.5716603569497831E-3</v>
      </c>
      <c r="G1613" s="10">
        <f t="shared" si="219"/>
        <v>9.330516533147426E-3</v>
      </c>
      <c r="H1613" s="6"/>
      <c r="I1613" s="5">
        <v>24.32</v>
      </c>
      <c r="J1613" s="5">
        <v>23.58</v>
      </c>
      <c r="K1613" s="5">
        <v>10745.63</v>
      </c>
      <c r="L1613" s="5">
        <v>12546.16</v>
      </c>
      <c r="M1613" s="17">
        <f t="shared" si="220"/>
        <v>7.692307692307665E-3</v>
      </c>
      <c r="N1613" s="17">
        <f t="shared" si="221"/>
        <v>9.3300019725162109E-3</v>
      </c>
      <c r="O1613" s="6"/>
      <c r="P1613" s="6">
        <v>16.739999999999998</v>
      </c>
      <c r="Q1613" s="6">
        <v>16.22</v>
      </c>
      <c r="R1613" s="6">
        <v>8636.5499999999993</v>
      </c>
      <c r="S1613" s="6">
        <v>10289.209999999999</v>
      </c>
      <c r="T1613" s="19">
        <f t="shared" si="222"/>
        <v>1.0591900311526459E-2</v>
      </c>
      <c r="U1613" s="19">
        <f t="shared" si="223"/>
        <v>7.5192755487925034E-3</v>
      </c>
    </row>
    <row r="1614" spans="1:21">
      <c r="A1614" s="4">
        <v>43080</v>
      </c>
      <c r="B1614" s="5">
        <v>19.399999999999999</v>
      </c>
      <c r="C1614" s="5">
        <v>18.670000000000002</v>
      </c>
      <c r="D1614" s="5">
        <v>10802.56</v>
      </c>
      <c r="E1614" s="5">
        <v>12612.94</v>
      </c>
      <c r="F1614" s="10">
        <f t="shared" si="218"/>
        <v>2.1470746108429584E-3</v>
      </c>
      <c r="G1614" s="10">
        <f t="shared" si="219"/>
        <v>5.3227441703278533E-3</v>
      </c>
      <c r="H1614" s="6"/>
      <c r="I1614" s="5">
        <v>24.42</v>
      </c>
      <c r="J1614" s="5">
        <v>23.67</v>
      </c>
      <c r="K1614" s="5">
        <v>10802.56</v>
      </c>
      <c r="L1614" s="5">
        <v>12612.94</v>
      </c>
      <c r="M1614" s="17">
        <f t="shared" si="220"/>
        <v>3.8167938931299439E-3</v>
      </c>
      <c r="N1614" s="17">
        <f t="shared" si="221"/>
        <v>5.2979676389379726E-3</v>
      </c>
      <c r="O1614" s="6"/>
      <c r="P1614" s="6">
        <v>16.79</v>
      </c>
      <c r="Q1614" s="6">
        <v>16.28</v>
      </c>
      <c r="R1614" s="6">
        <v>8672.0499999999993</v>
      </c>
      <c r="S1614" s="6">
        <v>10331.450000000001</v>
      </c>
      <c r="T1614" s="19">
        <f t="shared" si="222"/>
        <v>3.6991368680643344E-3</v>
      </c>
      <c r="U1614" s="19">
        <f t="shared" si="223"/>
        <v>4.1052714445521943E-3</v>
      </c>
    </row>
    <row r="1615" spans="1:21">
      <c r="A1615" s="4">
        <v>43081</v>
      </c>
      <c r="B1615" s="5">
        <v>19.28</v>
      </c>
      <c r="C1615" s="5">
        <v>18.559999999999999</v>
      </c>
      <c r="D1615" s="5">
        <v>10717.78</v>
      </c>
      <c r="E1615" s="5">
        <v>12513.95</v>
      </c>
      <c r="F1615" s="10">
        <f t="shared" si="218"/>
        <v>-5.891805034815345E-3</v>
      </c>
      <c r="G1615" s="10">
        <f t="shared" si="219"/>
        <v>-7.8482891379805242E-3</v>
      </c>
      <c r="H1615" s="6"/>
      <c r="I1615" s="5">
        <v>24.34</v>
      </c>
      <c r="J1615" s="5">
        <v>23.6</v>
      </c>
      <c r="K1615" s="5">
        <v>10717.78</v>
      </c>
      <c r="L1615" s="5">
        <v>12513.95</v>
      </c>
      <c r="M1615" s="17">
        <f t="shared" si="220"/>
        <v>-2.9573299535277098E-3</v>
      </c>
      <c r="N1615" s="17">
        <f t="shared" si="221"/>
        <v>-7.8481397002191366E-3</v>
      </c>
      <c r="O1615" s="6"/>
      <c r="P1615" s="6">
        <v>16.75</v>
      </c>
      <c r="Q1615" s="6">
        <v>16.23</v>
      </c>
      <c r="R1615" s="6">
        <v>8592.9</v>
      </c>
      <c r="S1615" s="6">
        <v>10237.19</v>
      </c>
      <c r="T1615" s="19">
        <f t="shared" si="222"/>
        <v>-3.0712530712531105E-3</v>
      </c>
      <c r="U1615" s="19">
        <f t="shared" si="223"/>
        <v>-9.1235983332446091E-3</v>
      </c>
    </row>
    <row r="1616" spans="1:21">
      <c r="A1616" s="4">
        <v>43082</v>
      </c>
      <c r="B1616" s="5">
        <v>19.190000000000001</v>
      </c>
      <c r="C1616" s="5">
        <v>18.47</v>
      </c>
      <c r="D1616" s="5">
        <v>10653.51</v>
      </c>
      <c r="E1616" s="5">
        <v>12438.92</v>
      </c>
      <c r="F1616" s="10">
        <f t="shared" si="218"/>
        <v>-4.8491379310344751E-3</v>
      </c>
      <c r="G1616" s="10">
        <f t="shared" si="219"/>
        <v>-5.9957087889915828E-3</v>
      </c>
      <c r="H1616" s="6"/>
      <c r="I1616" s="5">
        <v>24.2</v>
      </c>
      <c r="J1616" s="5">
        <v>23.47</v>
      </c>
      <c r="K1616" s="5">
        <v>10653.51</v>
      </c>
      <c r="L1616" s="5">
        <v>12438.92</v>
      </c>
      <c r="M1616" s="17">
        <f t="shared" si="220"/>
        <v>-5.5084745762713494E-3</v>
      </c>
      <c r="N1616" s="17">
        <f t="shared" si="221"/>
        <v>-5.9965776494759204E-3</v>
      </c>
      <c r="O1616" s="6"/>
      <c r="P1616" s="6">
        <v>16.63</v>
      </c>
      <c r="Q1616" s="6">
        <v>16.12</v>
      </c>
      <c r="R1616" s="6">
        <v>8486.7000000000007</v>
      </c>
      <c r="S1616" s="6">
        <v>10110.629999999999</v>
      </c>
      <c r="T1616" s="19">
        <f t="shared" si="222"/>
        <v>-6.7775723967959944E-3</v>
      </c>
      <c r="U1616" s="19">
        <f t="shared" si="223"/>
        <v>-1.2362767517258288E-2</v>
      </c>
    </row>
    <row r="1617" spans="1:21">
      <c r="A1617" s="4">
        <v>43083</v>
      </c>
      <c r="B1617" s="5">
        <v>19.25</v>
      </c>
      <c r="C1617" s="5">
        <v>18.53</v>
      </c>
      <c r="D1617" s="5">
        <v>10709.18</v>
      </c>
      <c r="E1617" s="5">
        <v>12503.91</v>
      </c>
      <c r="F1617" s="10">
        <f t="shared" si="218"/>
        <v>3.2485110990796429E-3</v>
      </c>
      <c r="G1617" s="10">
        <f t="shared" si="219"/>
        <v>5.2247301212644537E-3</v>
      </c>
      <c r="H1617" s="6"/>
      <c r="I1617" s="5">
        <v>24.24</v>
      </c>
      <c r="J1617" s="5">
        <v>23.5</v>
      </c>
      <c r="K1617" s="5">
        <v>10709.18</v>
      </c>
      <c r="L1617" s="5">
        <v>12503.91</v>
      </c>
      <c r="M1617" s="17">
        <f t="shared" si="220"/>
        <v>1.2782275244993535E-3</v>
      </c>
      <c r="N1617" s="17">
        <f t="shared" si="221"/>
        <v>5.2255078373231179E-3</v>
      </c>
      <c r="O1617" s="6"/>
      <c r="P1617" s="6">
        <v>16.62</v>
      </c>
      <c r="Q1617" s="6">
        <v>16.100000000000001</v>
      </c>
      <c r="R1617" s="6">
        <v>8459.65</v>
      </c>
      <c r="S1617" s="6">
        <v>10078.42</v>
      </c>
      <c r="T1617" s="19">
        <f t="shared" si="222"/>
        <v>-1.2406947890818421E-3</v>
      </c>
      <c r="U1617" s="19">
        <f t="shared" si="223"/>
        <v>-3.1857559815757774E-3</v>
      </c>
    </row>
    <row r="1618" spans="1:21">
      <c r="A1618" s="4">
        <v>43084</v>
      </c>
      <c r="B1618" s="5">
        <v>19.420000000000002</v>
      </c>
      <c r="C1618" s="5">
        <v>18.690000000000001</v>
      </c>
      <c r="D1618" s="5">
        <v>10797.5</v>
      </c>
      <c r="E1618" s="5">
        <v>12607.04</v>
      </c>
      <c r="F1618" s="10">
        <f t="shared" si="218"/>
        <v>8.63464651915824E-3</v>
      </c>
      <c r="G1618" s="10">
        <f t="shared" si="219"/>
        <v>8.2478200818785208E-3</v>
      </c>
      <c r="H1618" s="6"/>
      <c r="I1618" s="5">
        <v>24.57</v>
      </c>
      <c r="J1618" s="5">
        <v>23.82</v>
      </c>
      <c r="K1618" s="5">
        <v>10797.5</v>
      </c>
      <c r="L1618" s="5">
        <v>12607.04</v>
      </c>
      <c r="M1618" s="17">
        <f t="shared" si="220"/>
        <v>1.3617021276595809E-2</v>
      </c>
      <c r="N1618" s="17">
        <f t="shared" si="221"/>
        <v>8.2471300323647689E-3</v>
      </c>
      <c r="O1618" s="6"/>
      <c r="P1618" s="6">
        <v>16.940000000000001</v>
      </c>
      <c r="Q1618" s="6">
        <v>16.420000000000002</v>
      </c>
      <c r="R1618" s="6">
        <v>8552.15</v>
      </c>
      <c r="S1618" s="6">
        <v>10188.620000000001</v>
      </c>
      <c r="T1618" s="19">
        <f t="shared" si="222"/>
        <v>1.9875776397515477E-2</v>
      </c>
      <c r="U1618" s="19">
        <f t="shared" si="223"/>
        <v>1.0934253583399167E-2</v>
      </c>
    </row>
    <row r="1619" spans="1:21">
      <c r="A1619" s="4">
        <v>43087</v>
      </c>
      <c r="B1619" s="5">
        <v>19.54</v>
      </c>
      <c r="C1619" s="5">
        <v>18.809999999999999</v>
      </c>
      <c r="D1619" s="5">
        <v>10851.02</v>
      </c>
      <c r="E1619" s="5">
        <v>12669.66</v>
      </c>
      <c r="F1619" s="10">
        <f t="shared" si="218"/>
        <v>6.4205457463883953E-3</v>
      </c>
      <c r="G1619" s="10">
        <f t="shared" si="219"/>
        <v>4.9670660202552064E-3</v>
      </c>
      <c r="H1619" s="6"/>
      <c r="I1619" s="5">
        <v>24.67</v>
      </c>
      <c r="J1619" s="5">
        <v>23.92</v>
      </c>
      <c r="K1619" s="5">
        <v>10851.02</v>
      </c>
      <c r="L1619" s="5">
        <v>12669.66</v>
      </c>
      <c r="M1619" s="17">
        <f t="shared" si="220"/>
        <v>4.198152812762368E-3</v>
      </c>
      <c r="N1619" s="17">
        <f t="shared" si="221"/>
        <v>4.9567029404955498E-3</v>
      </c>
      <c r="O1619" s="6"/>
      <c r="P1619" s="6">
        <v>17.04</v>
      </c>
      <c r="Q1619" s="6">
        <v>16.510000000000002</v>
      </c>
      <c r="R1619" s="6">
        <v>8570.35</v>
      </c>
      <c r="S1619" s="6">
        <v>10210.33</v>
      </c>
      <c r="T1619" s="19">
        <f t="shared" si="222"/>
        <v>5.4811205846527766E-3</v>
      </c>
      <c r="U1619" s="19">
        <f t="shared" si="223"/>
        <v>2.1308086865541309E-3</v>
      </c>
    </row>
    <row r="1620" spans="1:21">
      <c r="A1620" s="4">
        <v>43088</v>
      </c>
      <c r="B1620" s="5">
        <v>19.71</v>
      </c>
      <c r="C1620" s="5">
        <v>18.97</v>
      </c>
      <c r="D1620" s="5">
        <v>10943.49</v>
      </c>
      <c r="E1620" s="5">
        <v>12777.63</v>
      </c>
      <c r="F1620" s="10">
        <f t="shared" si="218"/>
        <v>8.5061137692716837E-3</v>
      </c>
      <c r="G1620" s="10">
        <f t="shared" si="219"/>
        <v>8.5219335009778518E-3</v>
      </c>
      <c r="H1620" s="6"/>
      <c r="I1620" s="5">
        <v>24.91</v>
      </c>
      <c r="J1620" s="5">
        <v>24.15</v>
      </c>
      <c r="K1620" s="5">
        <v>10943.49</v>
      </c>
      <c r="L1620" s="5">
        <v>12777.63</v>
      </c>
      <c r="M1620" s="17">
        <f t="shared" si="220"/>
        <v>9.6153846153845812E-3</v>
      </c>
      <c r="N1620" s="17">
        <f t="shared" si="221"/>
        <v>8.52177951934463E-3</v>
      </c>
      <c r="O1620" s="6"/>
      <c r="P1620" s="6">
        <v>17.3</v>
      </c>
      <c r="Q1620" s="6">
        <v>16.760000000000002</v>
      </c>
      <c r="R1620" s="6">
        <v>8683</v>
      </c>
      <c r="S1620" s="6">
        <v>10344.549999999999</v>
      </c>
      <c r="T1620" s="19">
        <f t="shared" si="222"/>
        <v>1.5142337976983722E-2</v>
      </c>
      <c r="U1620" s="19">
        <f t="shared" si="223"/>
        <v>1.3145510478113742E-2</v>
      </c>
    </row>
    <row r="1621" spans="1:21">
      <c r="A1621" s="4">
        <v>43089</v>
      </c>
      <c r="B1621" s="5">
        <v>19.760000000000002</v>
      </c>
      <c r="C1621" s="5">
        <v>19.02</v>
      </c>
      <c r="D1621" s="5">
        <v>10931.34</v>
      </c>
      <c r="E1621" s="5">
        <v>12763.44</v>
      </c>
      <c r="F1621" s="10">
        <f t="shared" si="218"/>
        <v>2.6357406431207764E-3</v>
      </c>
      <c r="G1621" s="10">
        <f t="shared" si="219"/>
        <v>-1.1105345827041591E-3</v>
      </c>
      <c r="H1621" s="6"/>
      <c r="I1621" s="5">
        <v>25.01</v>
      </c>
      <c r="J1621" s="5">
        <v>24.24</v>
      </c>
      <c r="K1621" s="5">
        <v>10931.34</v>
      </c>
      <c r="L1621" s="5">
        <v>12763.44</v>
      </c>
      <c r="M1621" s="17">
        <f t="shared" si="220"/>
        <v>3.7267080745342351E-3</v>
      </c>
      <c r="N1621" s="17">
        <f t="shared" si="221"/>
        <v>-1.1102491070033027E-3</v>
      </c>
      <c r="O1621" s="6"/>
      <c r="P1621" s="6">
        <v>17.39</v>
      </c>
      <c r="Q1621" s="6">
        <v>16.850000000000001</v>
      </c>
      <c r="R1621" s="6">
        <v>8716.9500000000007</v>
      </c>
      <c r="S1621" s="6">
        <v>10384.94</v>
      </c>
      <c r="T1621" s="19">
        <f t="shared" si="222"/>
        <v>5.3699284009547377E-3</v>
      </c>
      <c r="U1621" s="19">
        <f t="shared" si="223"/>
        <v>3.9044714366502919E-3</v>
      </c>
    </row>
    <row r="1622" spans="1:21">
      <c r="A1622" s="4">
        <v>43090</v>
      </c>
      <c r="B1622" s="5">
        <v>19.829999999999998</v>
      </c>
      <c r="C1622" s="5">
        <v>19.09</v>
      </c>
      <c r="D1622" s="5">
        <v>10934.66</v>
      </c>
      <c r="E1622" s="5">
        <v>12767.32</v>
      </c>
      <c r="F1622" s="10">
        <f t="shared" si="218"/>
        <v>3.6803364879074429E-3</v>
      </c>
      <c r="G1622" s="10">
        <f t="shared" si="219"/>
        <v>3.0399328080821242E-4</v>
      </c>
      <c r="H1622" s="6"/>
      <c r="I1622" s="5">
        <v>25.11</v>
      </c>
      <c r="J1622" s="5">
        <v>24.35</v>
      </c>
      <c r="K1622" s="5">
        <v>10934.66</v>
      </c>
      <c r="L1622" s="5">
        <v>12767.32</v>
      </c>
      <c r="M1622" s="17">
        <f t="shared" si="220"/>
        <v>4.537953795379579E-3</v>
      </c>
      <c r="N1622" s="17">
        <f t="shared" si="221"/>
        <v>3.0371390881622773E-4</v>
      </c>
      <c r="O1622" s="6"/>
      <c r="P1622" s="6">
        <v>17.52</v>
      </c>
      <c r="Q1622" s="6">
        <v>16.98</v>
      </c>
      <c r="R1622" s="6">
        <v>8849.0499999999993</v>
      </c>
      <c r="S1622" s="6">
        <v>10542.36</v>
      </c>
      <c r="T1622" s="19">
        <f t="shared" si="222"/>
        <v>7.7151335311571589E-3</v>
      </c>
      <c r="U1622" s="19">
        <f t="shared" si="223"/>
        <v>1.5158489119821539E-2</v>
      </c>
    </row>
    <row r="1623" spans="1:21">
      <c r="A1623" s="4">
        <v>43091</v>
      </c>
      <c r="B1623" s="5">
        <v>19.88</v>
      </c>
      <c r="C1623" s="5">
        <v>19.13</v>
      </c>
      <c r="D1623" s="5">
        <v>10983.52</v>
      </c>
      <c r="E1623" s="5">
        <v>12824.38</v>
      </c>
      <c r="F1623" s="10">
        <f t="shared" si="218"/>
        <v>2.0953378732320171E-3</v>
      </c>
      <c r="G1623" s="10">
        <f t="shared" si="219"/>
        <v>4.469222984933463E-3</v>
      </c>
      <c r="H1623" s="6"/>
      <c r="I1623" s="5">
        <v>25.23</v>
      </c>
      <c r="J1623" s="5">
        <v>24.47</v>
      </c>
      <c r="K1623" s="5">
        <v>10983.52</v>
      </c>
      <c r="L1623" s="5">
        <v>12824.38</v>
      </c>
      <c r="M1623" s="17">
        <f t="shared" si="220"/>
        <v>4.9281314168376777E-3</v>
      </c>
      <c r="N1623" s="17">
        <f t="shared" si="221"/>
        <v>4.4683602416537571E-3</v>
      </c>
      <c r="O1623" s="6"/>
      <c r="P1623" s="6">
        <v>17.63</v>
      </c>
      <c r="Q1623" s="6">
        <v>17.079999999999998</v>
      </c>
      <c r="R1623" s="6">
        <v>8928.2999999999993</v>
      </c>
      <c r="S1623" s="6">
        <v>10636.76</v>
      </c>
      <c r="T1623" s="19">
        <f t="shared" si="222"/>
        <v>5.8892815076558858E-3</v>
      </c>
      <c r="U1623" s="19">
        <f t="shared" si="223"/>
        <v>8.9543517770214187E-3</v>
      </c>
    </row>
    <row r="1624" spans="1:21">
      <c r="A1624" s="4">
        <v>43095</v>
      </c>
      <c r="B1624" s="5">
        <v>19.98</v>
      </c>
      <c r="C1624" s="5">
        <v>19.23</v>
      </c>
      <c r="D1624" s="5">
        <v>11020.91</v>
      </c>
      <c r="E1624" s="5">
        <v>12868.03</v>
      </c>
      <c r="F1624" s="10">
        <f t="shared" si="218"/>
        <v>5.2273915316258801E-3</v>
      </c>
      <c r="G1624" s="10">
        <f t="shared" si="219"/>
        <v>3.4036733159810151E-3</v>
      </c>
      <c r="H1624" s="6"/>
      <c r="I1624" s="5">
        <v>25.33</v>
      </c>
      <c r="J1624" s="5">
        <v>24.56</v>
      </c>
      <c r="K1624" s="5">
        <v>11020.91</v>
      </c>
      <c r="L1624" s="5">
        <v>12868.03</v>
      </c>
      <c r="M1624" s="17">
        <f t="shared" si="220"/>
        <v>3.677973028197723E-3</v>
      </c>
      <c r="N1624" s="17">
        <f t="shared" si="221"/>
        <v>3.4041910061619607E-3</v>
      </c>
      <c r="O1624" s="6"/>
      <c r="P1624" s="6">
        <v>17.739999999999998</v>
      </c>
      <c r="Q1624" s="6">
        <v>17.190000000000001</v>
      </c>
      <c r="R1624" s="6">
        <v>9004.5</v>
      </c>
      <c r="S1624" s="6">
        <v>10727.57</v>
      </c>
      <c r="T1624" s="19">
        <f t="shared" si="222"/>
        <v>6.4402810304451386E-3</v>
      </c>
      <c r="U1624" s="19">
        <f t="shared" si="223"/>
        <v>8.537374162808975E-3</v>
      </c>
    </row>
    <row r="1625" spans="1:21">
      <c r="A1625" s="4">
        <v>43096</v>
      </c>
      <c r="B1625" s="5">
        <v>19.84</v>
      </c>
      <c r="C1625" s="5">
        <v>19.09</v>
      </c>
      <c r="D1625" s="5">
        <v>10984.51</v>
      </c>
      <c r="E1625" s="5">
        <v>12825.53</v>
      </c>
      <c r="F1625" s="10">
        <f t="shared" si="218"/>
        <v>-7.2802912116485263E-3</v>
      </c>
      <c r="G1625" s="10">
        <f t="shared" si="219"/>
        <v>-3.3027588527536622E-3</v>
      </c>
      <c r="H1625" s="6"/>
      <c r="I1625" s="5">
        <v>25.23</v>
      </c>
      <c r="J1625" s="5">
        <v>24.46</v>
      </c>
      <c r="K1625" s="5">
        <v>10984.51</v>
      </c>
      <c r="L1625" s="5">
        <v>12825.53</v>
      </c>
      <c r="M1625" s="17">
        <f t="shared" si="220"/>
        <v>-4.0716612377849071E-3</v>
      </c>
      <c r="N1625" s="17">
        <f t="shared" si="221"/>
        <v>-3.3028125626649585E-3</v>
      </c>
      <c r="O1625" s="6"/>
      <c r="P1625" s="6">
        <v>17.68</v>
      </c>
      <c r="Q1625" s="6">
        <v>17.13</v>
      </c>
      <c r="R1625" s="6">
        <v>8970.0499999999993</v>
      </c>
      <c r="S1625" s="6">
        <v>10686.5</v>
      </c>
      <c r="T1625" s="19">
        <f t="shared" si="222"/>
        <v>-3.4904013961606362E-3</v>
      </c>
      <c r="U1625" s="19">
        <f t="shared" si="223"/>
        <v>-3.8284532284571515E-3</v>
      </c>
    </row>
    <row r="1626" spans="1:21">
      <c r="A1626" s="4">
        <v>43097</v>
      </c>
      <c r="B1626" s="5">
        <v>19.850000000000001</v>
      </c>
      <c r="C1626" s="5">
        <v>19.100000000000001</v>
      </c>
      <c r="D1626" s="5">
        <v>10968.82</v>
      </c>
      <c r="E1626" s="5">
        <v>12807.2</v>
      </c>
      <c r="F1626" s="10">
        <f t="shared" si="218"/>
        <v>5.238344683080598E-4</v>
      </c>
      <c r="G1626" s="10">
        <f t="shared" si="219"/>
        <v>-1.4291807044231053E-3</v>
      </c>
      <c r="H1626" s="6"/>
      <c r="I1626" s="5">
        <v>25.18</v>
      </c>
      <c r="J1626" s="5">
        <v>24.41</v>
      </c>
      <c r="K1626" s="5">
        <v>10968.82</v>
      </c>
      <c r="L1626" s="5">
        <v>12807.2</v>
      </c>
      <c r="M1626" s="17">
        <f t="shared" si="220"/>
        <v>-2.0441537203598203E-3</v>
      </c>
      <c r="N1626" s="17">
        <f t="shared" si="221"/>
        <v>-1.4283750481359769E-3</v>
      </c>
      <c r="O1626" s="6"/>
      <c r="P1626" s="6">
        <v>17.649999999999999</v>
      </c>
      <c r="Q1626" s="6">
        <v>17.100000000000001</v>
      </c>
      <c r="R1626" s="6">
        <v>9014</v>
      </c>
      <c r="S1626" s="6">
        <v>10738.84</v>
      </c>
      <c r="T1626" s="19">
        <f t="shared" si="222"/>
        <v>-1.7513134851137035E-3</v>
      </c>
      <c r="U1626" s="19">
        <f t="shared" si="223"/>
        <v>4.8977682122304245E-3</v>
      </c>
    </row>
    <row r="1627" spans="1:21">
      <c r="A1627" s="4">
        <v>43098</v>
      </c>
      <c r="B1627" s="5">
        <v>19.920000000000002</v>
      </c>
      <c r="C1627" s="5">
        <v>19.170000000000002</v>
      </c>
      <c r="D1627" s="5">
        <v>11029.78</v>
      </c>
      <c r="E1627" s="5">
        <v>12878.39</v>
      </c>
      <c r="F1627" s="10">
        <f t="shared" si="218"/>
        <v>3.6649214659685292E-3</v>
      </c>
      <c r="G1627" s="10">
        <f t="shared" si="219"/>
        <v>5.5585920419762846E-3</v>
      </c>
      <c r="H1627" s="6"/>
      <c r="I1627" s="5">
        <v>25.26</v>
      </c>
      <c r="J1627" s="5">
        <v>24.49</v>
      </c>
      <c r="K1627" s="5">
        <v>11029.78</v>
      </c>
      <c r="L1627" s="5">
        <v>12878.39</v>
      </c>
      <c r="M1627" s="17">
        <f t="shared" si="220"/>
        <v>3.2773453502661365E-3</v>
      </c>
      <c r="N1627" s="17">
        <f t="shared" si="221"/>
        <v>5.5575713704847374E-3</v>
      </c>
      <c r="O1627" s="6"/>
      <c r="P1627" s="6">
        <v>17.739999999999998</v>
      </c>
      <c r="Q1627" s="6">
        <v>17.190000000000001</v>
      </c>
      <c r="R1627" s="6">
        <v>9093.25</v>
      </c>
      <c r="S1627" s="6">
        <v>10833.29</v>
      </c>
      <c r="T1627" s="19">
        <f t="shared" si="222"/>
        <v>5.2631578947368585E-3</v>
      </c>
      <c r="U1627" s="19">
        <f t="shared" si="223"/>
        <v>8.7951771327257067E-3</v>
      </c>
    </row>
    <row r="1628" spans="1:21">
      <c r="A1628" s="4">
        <v>43101</v>
      </c>
      <c r="B1628" s="5">
        <v>19.8</v>
      </c>
      <c r="C1628" s="5">
        <v>19.059999999999999</v>
      </c>
      <c r="D1628" s="5">
        <v>10960.57</v>
      </c>
      <c r="E1628" s="5">
        <v>12797.57</v>
      </c>
      <c r="F1628" s="10">
        <f t="shared" si="218"/>
        <v>-5.7381324986960358E-3</v>
      </c>
      <c r="G1628" s="10">
        <f t="shared" si="219"/>
        <v>-6.2756291741435932E-3</v>
      </c>
      <c r="H1628" s="6"/>
      <c r="I1628" s="5">
        <v>25.2</v>
      </c>
      <c r="J1628" s="5">
        <v>24.43</v>
      </c>
      <c r="K1628" s="5">
        <v>10960.57</v>
      </c>
      <c r="L1628" s="5">
        <v>12797.57</v>
      </c>
      <c r="M1628" s="17">
        <f t="shared" si="220"/>
        <v>-2.4499795835034588E-3</v>
      </c>
      <c r="N1628" s="17">
        <f t="shared" si="221"/>
        <v>-6.2748305043256458E-3</v>
      </c>
      <c r="O1628" s="6"/>
      <c r="P1628" s="6">
        <v>17.73</v>
      </c>
      <c r="Q1628" s="6">
        <v>17.170000000000002</v>
      </c>
      <c r="R1628" s="6">
        <v>9178.4</v>
      </c>
      <c r="S1628" s="6">
        <v>10934.73</v>
      </c>
      <c r="T1628" s="19">
        <f t="shared" si="222"/>
        <v>-1.1634671320535084E-3</v>
      </c>
      <c r="U1628" s="19">
        <f t="shared" si="223"/>
        <v>9.3637297626112392E-3</v>
      </c>
    </row>
    <row r="1629" spans="1:21">
      <c r="A1629" s="4">
        <v>43102</v>
      </c>
      <c r="B1629" s="5">
        <v>19.78</v>
      </c>
      <c r="C1629" s="5">
        <v>19.04</v>
      </c>
      <c r="D1629" s="5">
        <v>10947.17</v>
      </c>
      <c r="E1629" s="5">
        <v>12781.93</v>
      </c>
      <c r="F1629" s="10">
        <f t="shared" si="218"/>
        <v>-1.0493179433368471E-3</v>
      </c>
      <c r="G1629" s="10">
        <f t="shared" si="219"/>
        <v>-1.2221070093775266E-3</v>
      </c>
      <c r="H1629" s="6"/>
      <c r="I1629" s="5">
        <v>25.15</v>
      </c>
      <c r="J1629" s="5">
        <v>24.38</v>
      </c>
      <c r="K1629" s="5">
        <v>10947.17</v>
      </c>
      <c r="L1629" s="5">
        <v>12781.93</v>
      </c>
      <c r="M1629" s="17">
        <f t="shared" si="220"/>
        <v>-2.0466639377814122E-3</v>
      </c>
      <c r="N1629" s="17">
        <f t="shared" si="221"/>
        <v>-1.2225641549663546E-3</v>
      </c>
      <c r="O1629" s="6"/>
      <c r="P1629" s="6">
        <v>17.55</v>
      </c>
      <c r="Q1629" s="6">
        <v>17.010000000000002</v>
      </c>
      <c r="R1629" s="6">
        <v>9108.9</v>
      </c>
      <c r="S1629" s="6">
        <v>10851.9</v>
      </c>
      <c r="T1629" s="19">
        <f t="shared" si="222"/>
        <v>-9.31857891671517E-3</v>
      </c>
      <c r="U1629" s="19">
        <f t="shared" si="223"/>
        <v>-7.5749469808582548E-3</v>
      </c>
    </row>
    <row r="1630" spans="1:21">
      <c r="A1630" s="4">
        <v>43103</v>
      </c>
      <c r="B1630" s="5">
        <v>19.829999999999998</v>
      </c>
      <c r="C1630" s="5">
        <v>19.09</v>
      </c>
      <c r="D1630" s="5">
        <v>10956.71</v>
      </c>
      <c r="E1630" s="5">
        <v>12793.07</v>
      </c>
      <c r="F1630" s="10">
        <f t="shared" si="218"/>
        <v>2.6260504201680579E-3</v>
      </c>
      <c r="G1630" s="10">
        <f t="shared" si="219"/>
        <v>8.7154287341584258E-4</v>
      </c>
      <c r="H1630" s="6"/>
      <c r="I1630" s="5">
        <v>25.28</v>
      </c>
      <c r="J1630" s="5">
        <v>24.51</v>
      </c>
      <c r="K1630" s="5">
        <v>10956.71</v>
      </c>
      <c r="L1630" s="5">
        <v>12793.07</v>
      </c>
      <c r="M1630" s="17">
        <f t="shared" si="220"/>
        <v>5.332239540607242E-3</v>
      </c>
      <c r="N1630" s="17">
        <f t="shared" si="221"/>
        <v>8.7145810287037051E-4</v>
      </c>
      <c r="O1630" s="6"/>
      <c r="P1630" s="6">
        <v>17.72</v>
      </c>
      <c r="Q1630" s="6">
        <v>17.170000000000002</v>
      </c>
      <c r="R1630" s="6">
        <v>9226.4500000000007</v>
      </c>
      <c r="S1630" s="6">
        <v>10991.99</v>
      </c>
      <c r="T1630" s="19">
        <f t="shared" si="222"/>
        <v>9.4062316284537761E-3</v>
      </c>
      <c r="U1630" s="19">
        <f t="shared" si="223"/>
        <v>1.2909260129562616E-2</v>
      </c>
    </row>
    <row r="1631" spans="1:21">
      <c r="A1631" s="4">
        <v>43104</v>
      </c>
      <c r="B1631" s="5">
        <v>20.010000000000002</v>
      </c>
      <c r="C1631" s="5">
        <v>19.25</v>
      </c>
      <c r="D1631" s="5">
        <v>11023.55</v>
      </c>
      <c r="E1631" s="5">
        <v>12871.12</v>
      </c>
      <c r="F1631" s="10">
        <f t="shared" si="218"/>
        <v>8.3813514929282906E-3</v>
      </c>
      <c r="G1631" s="10">
        <f t="shared" si="219"/>
        <v>6.1009593475218615E-3</v>
      </c>
      <c r="H1631" s="6"/>
      <c r="I1631" s="5">
        <v>25.51</v>
      </c>
      <c r="J1631" s="5">
        <v>24.73</v>
      </c>
      <c r="K1631" s="5">
        <v>11023.55</v>
      </c>
      <c r="L1631" s="5">
        <v>12871.12</v>
      </c>
      <c r="M1631" s="17">
        <f t="shared" si="220"/>
        <v>8.9759281925743117E-3</v>
      </c>
      <c r="N1631" s="17">
        <f t="shared" si="221"/>
        <v>6.1003713706031526E-3</v>
      </c>
      <c r="O1631" s="6"/>
      <c r="P1631" s="6">
        <v>17.940000000000001</v>
      </c>
      <c r="Q1631" s="6">
        <v>17.38</v>
      </c>
      <c r="R1631" s="6">
        <v>9310</v>
      </c>
      <c r="S1631" s="6">
        <v>11091.48</v>
      </c>
      <c r="T1631" s="19">
        <f t="shared" si="222"/>
        <v>1.2230634828188647E-2</v>
      </c>
      <c r="U1631" s="19">
        <f t="shared" si="223"/>
        <v>9.0511363274530243E-3</v>
      </c>
    </row>
    <row r="1632" spans="1:21">
      <c r="A1632" s="4">
        <v>43105</v>
      </c>
      <c r="B1632" s="5">
        <v>20.09</v>
      </c>
      <c r="C1632" s="5">
        <v>19.329999999999998</v>
      </c>
      <c r="D1632" s="5">
        <v>11093.81</v>
      </c>
      <c r="E1632" s="5">
        <v>12953.14</v>
      </c>
      <c r="F1632" s="10">
        <f t="shared" si="218"/>
        <v>4.155844155844024E-3</v>
      </c>
      <c r="G1632" s="10">
        <f t="shared" si="219"/>
        <v>6.3724058201615197E-3</v>
      </c>
      <c r="H1632" s="6"/>
      <c r="I1632" s="5">
        <v>25.63</v>
      </c>
      <c r="J1632" s="5">
        <v>24.84</v>
      </c>
      <c r="K1632" s="5">
        <v>11093.81</v>
      </c>
      <c r="L1632" s="5">
        <v>12953.14</v>
      </c>
      <c r="M1632" s="17">
        <f t="shared" si="220"/>
        <v>4.4480388192478237E-3</v>
      </c>
      <c r="N1632" s="17">
        <f t="shared" si="221"/>
        <v>6.3736273704932955E-3</v>
      </c>
      <c r="O1632" s="6"/>
      <c r="P1632" s="6">
        <v>18.11</v>
      </c>
      <c r="Q1632" s="6">
        <v>17.54</v>
      </c>
      <c r="R1632" s="6">
        <v>9398.7000000000007</v>
      </c>
      <c r="S1632" s="6">
        <v>11197.2</v>
      </c>
      <c r="T1632" s="19">
        <f t="shared" si="222"/>
        <v>9.205983889528202E-3</v>
      </c>
      <c r="U1632" s="19">
        <f t="shared" si="223"/>
        <v>9.5316405024397088E-3</v>
      </c>
    </row>
    <row r="1633" spans="1:21">
      <c r="A1633" s="4">
        <v>43108</v>
      </c>
      <c r="B1633" s="5">
        <v>20.239999999999998</v>
      </c>
      <c r="C1633" s="5">
        <v>19.47</v>
      </c>
      <c r="D1633" s="5">
        <v>11166.22</v>
      </c>
      <c r="E1633" s="5">
        <v>13037.69</v>
      </c>
      <c r="F1633" s="10">
        <f t="shared" si="218"/>
        <v>7.2426280393171893E-3</v>
      </c>
      <c r="G1633" s="10">
        <f t="shared" si="219"/>
        <v>6.5273748295779921E-3</v>
      </c>
      <c r="H1633" s="6"/>
      <c r="I1633" s="5">
        <v>25.88</v>
      </c>
      <c r="J1633" s="5">
        <v>25.09</v>
      </c>
      <c r="K1633" s="5">
        <v>11166.22</v>
      </c>
      <c r="L1633" s="5">
        <v>13037.69</v>
      </c>
      <c r="M1633" s="17">
        <f t="shared" si="220"/>
        <v>1.0064412238325326E-2</v>
      </c>
      <c r="N1633" s="17">
        <f t="shared" si="221"/>
        <v>6.5270632902492132E-3</v>
      </c>
      <c r="O1633" s="6"/>
      <c r="P1633" s="6">
        <v>18.34</v>
      </c>
      <c r="Q1633" s="6">
        <v>17.760000000000002</v>
      </c>
      <c r="R1633" s="6">
        <v>9535.1</v>
      </c>
      <c r="S1633" s="6">
        <v>11359.7</v>
      </c>
      <c r="T1633" s="19">
        <f t="shared" si="222"/>
        <v>1.2542759407069726E-2</v>
      </c>
      <c r="U1633" s="19">
        <f t="shared" si="223"/>
        <v>1.4512556710606139E-2</v>
      </c>
    </row>
    <row r="1634" spans="1:21">
      <c r="A1634" s="4">
        <v>43109</v>
      </c>
      <c r="B1634" s="5">
        <v>20.239999999999998</v>
      </c>
      <c r="C1634" s="5">
        <v>19.48</v>
      </c>
      <c r="D1634" s="5">
        <v>11175.63</v>
      </c>
      <c r="E1634" s="5">
        <v>13048.67</v>
      </c>
      <c r="F1634" s="10">
        <f t="shared" si="218"/>
        <v>5.1361068310229463E-4</v>
      </c>
      <c r="G1634" s="10">
        <f t="shared" si="219"/>
        <v>8.4217372862838147E-4</v>
      </c>
      <c r="H1634" s="6"/>
      <c r="I1634" s="5">
        <v>25.84</v>
      </c>
      <c r="J1634" s="5">
        <v>25.05</v>
      </c>
      <c r="K1634" s="5">
        <v>11175.63</v>
      </c>
      <c r="L1634" s="5">
        <v>13048.67</v>
      </c>
      <c r="M1634" s="17">
        <f t="shared" si="220"/>
        <v>-1.5942606616181632E-3</v>
      </c>
      <c r="N1634" s="17">
        <f t="shared" si="221"/>
        <v>8.4272027597509513E-4</v>
      </c>
      <c r="O1634" s="6"/>
      <c r="P1634" s="6">
        <v>18.36</v>
      </c>
      <c r="Q1634" s="6">
        <v>17.78</v>
      </c>
      <c r="R1634" s="6">
        <v>9529.4</v>
      </c>
      <c r="S1634" s="6">
        <v>11352.86</v>
      </c>
      <c r="T1634" s="19">
        <f t="shared" si="222"/>
        <v>1.1261261261261701E-3</v>
      </c>
      <c r="U1634" s="19">
        <f t="shared" si="223"/>
        <v>-6.0212857733921155E-4</v>
      </c>
    </row>
    <row r="1635" spans="1:21">
      <c r="A1635" s="4">
        <v>43110</v>
      </c>
      <c r="B1635" s="5">
        <v>20.170000000000002</v>
      </c>
      <c r="C1635" s="5">
        <v>19.41</v>
      </c>
      <c r="D1635" s="5">
        <v>11163.81</v>
      </c>
      <c r="E1635" s="5">
        <v>13034.88</v>
      </c>
      <c r="F1635" s="10">
        <f t="shared" si="218"/>
        <v>-3.5934291581108946E-3</v>
      </c>
      <c r="G1635" s="10">
        <f t="shared" si="219"/>
        <v>-1.0568126866570271E-3</v>
      </c>
      <c r="H1635" s="6"/>
      <c r="I1635" s="5">
        <v>25.78</v>
      </c>
      <c r="J1635" s="5">
        <v>24.99</v>
      </c>
      <c r="K1635" s="5">
        <v>11163.81</v>
      </c>
      <c r="L1635" s="5">
        <v>13034.88</v>
      </c>
      <c r="M1635" s="17">
        <f t="shared" si="220"/>
        <v>-2.3952095808383866E-3</v>
      </c>
      <c r="N1635" s="17">
        <f t="shared" si="221"/>
        <v>-1.0576584944204104E-3</v>
      </c>
      <c r="O1635" s="6"/>
      <c r="P1635" s="6">
        <v>18.36</v>
      </c>
      <c r="Q1635" s="6">
        <v>17.78</v>
      </c>
      <c r="R1635" s="6">
        <v>9529.65</v>
      </c>
      <c r="S1635" s="6">
        <v>11353.17</v>
      </c>
      <c r="T1635" s="19">
        <f t="shared" si="222"/>
        <v>0</v>
      </c>
      <c r="U1635" s="19">
        <f t="shared" si="223"/>
        <v>2.7305894725992985E-5</v>
      </c>
    </row>
    <row r="1636" spans="1:21">
      <c r="A1636" s="4">
        <v>43111</v>
      </c>
      <c r="B1636" s="5">
        <v>20.190000000000001</v>
      </c>
      <c r="C1636" s="5">
        <v>19.43</v>
      </c>
      <c r="D1636" s="5">
        <v>11184.38</v>
      </c>
      <c r="E1636" s="5">
        <v>13058.9</v>
      </c>
      <c r="F1636" s="10">
        <f t="shared" si="218"/>
        <v>1.0303967027305294E-3</v>
      </c>
      <c r="G1636" s="10">
        <f t="shared" si="219"/>
        <v>1.8427480728628876E-3</v>
      </c>
      <c r="H1636" s="6"/>
      <c r="I1636" s="5">
        <v>25.87</v>
      </c>
      <c r="J1636" s="5">
        <v>25.07</v>
      </c>
      <c r="K1636" s="5">
        <v>11184.38</v>
      </c>
      <c r="L1636" s="5">
        <v>13058.9</v>
      </c>
      <c r="M1636" s="17">
        <f t="shared" si="220"/>
        <v>3.2012805122050292E-3</v>
      </c>
      <c r="N1636" s="17">
        <f t="shared" si="221"/>
        <v>1.8425609178227553E-3</v>
      </c>
      <c r="O1636" s="6"/>
      <c r="P1636" s="6">
        <v>18.510000000000002</v>
      </c>
      <c r="Q1636" s="6">
        <v>17.93</v>
      </c>
      <c r="R1636" s="6">
        <v>9565.85</v>
      </c>
      <c r="S1636" s="6">
        <v>11396.33</v>
      </c>
      <c r="T1636" s="19">
        <f t="shared" si="222"/>
        <v>8.4364454443193182E-3</v>
      </c>
      <c r="U1636" s="19">
        <f t="shared" si="223"/>
        <v>3.8015814085405886E-3</v>
      </c>
    </row>
    <row r="1637" spans="1:21">
      <c r="A1637" s="4">
        <v>43112</v>
      </c>
      <c r="B1637" s="5">
        <v>20.23</v>
      </c>
      <c r="C1637" s="5">
        <v>19.47</v>
      </c>
      <c r="D1637" s="5">
        <v>11204.58</v>
      </c>
      <c r="E1637" s="5">
        <v>13082.47</v>
      </c>
      <c r="F1637" s="10">
        <f t="shared" si="218"/>
        <v>2.0586721564590515E-3</v>
      </c>
      <c r="G1637" s="10">
        <f t="shared" si="219"/>
        <v>1.8048993406796221E-3</v>
      </c>
      <c r="H1637" s="6"/>
      <c r="I1637" s="5">
        <v>25.91</v>
      </c>
      <c r="J1637" s="5">
        <v>25.12</v>
      </c>
      <c r="K1637" s="5">
        <v>11204.58</v>
      </c>
      <c r="L1637" s="5">
        <v>13082.47</v>
      </c>
      <c r="M1637" s="17">
        <f t="shared" si="220"/>
        <v>1.994415636218605E-3</v>
      </c>
      <c r="N1637" s="17">
        <f t="shared" si="221"/>
        <v>1.8060902794792E-3</v>
      </c>
      <c r="O1637" s="6"/>
      <c r="P1637" s="6">
        <v>18.48</v>
      </c>
      <c r="Q1637" s="6">
        <v>17.89</v>
      </c>
      <c r="R1637" s="6">
        <v>9559.15</v>
      </c>
      <c r="S1637" s="6">
        <v>11388.33</v>
      </c>
      <c r="T1637" s="19">
        <f t="shared" si="222"/>
        <v>-2.2308979364193959E-3</v>
      </c>
      <c r="U1637" s="19">
        <f t="shared" si="223"/>
        <v>-7.0198037438373717E-4</v>
      </c>
    </row>
    <row r="1638" spans="1:21">
      <c r="A1638" s="4">
        <v>43115</v>
      </c>
      <c r="B1638" s="5">
        <v>20.25</v>
      </c>
      <c r="C1638" s="5">
        <v>19.489999999999998</v>
      </c>
      <c r="D1638" s="5">
        <v>11254.26</v>
      </c>
      <c r="E1638" s="5">
        <v>13140.48</v>
      </c>
      <c r="F1638" s="10">
        <f t="shared" si="218"/>
        <v>1.0272213662043672E-3</v>
      </c>
      <c r="G1638" s="10">
        <f t="shared" si="219"/>
        <v>4.4341779495769007E-3</v>
      </c>
      <c r="H1638" s="6"/>
      <c r="I1638" s="5">
        <v>25.99</v>
      </c>
      <c r="J1638" s="5">
        <v>25.2</v>
      </c>
      <c r="K1638" s="5">
        <v>11254.26</v>
      </c>
      <c r="L1638" s="5">
        <v>13140.48</v>
      </c>
      <c r="M1638" s="17">
        <f t="shared" si="220"/>
        <v>3.1847133757960666E-3</v>
      </c>
      <c r="N1638" s="17">
        <f t="shared" si="221"/>
        <v>4.4339011368565995E-3</v>
      </c>
      <c r="O1638" s="6"/>
      <c r="P1638" s="6">
        <v>18.54</v>
      </c>
      <c r="Q1638" s="6">
        <v>17.95</v>
      </c>
      <c r="R1638" s="6">
        <v>9580.2999999999993</v>
      </c>
      <c r="S1638" s="6">
        <v>11413.51</v>
      </c>
      <c r="T1638" s="19">
        <f t="shared" si="222"/>
        <v>3.353828954723248E-3</v>
      </c>
      <c r="U1638" s="19">
        <f t="shared" si="223"/>
        <v>2.2110353317825737E-3</v>
      </c>
    </row>
    <row r="1639" spans="1:21">
      <c r="A1639" s="4">
        <v>43116</v>
      </c>
      <c r="B1639" s="5">
        <v>20.02</v>
      </c>
      <c r="C1639" s="5">
        <v>19.260000000000002</v>
      </c>
      <c r="D1639" s="5">
        <v>11190.51</v>
      </c>
      <c r="E1639" s="5">
        <v>13066.05</v>
      </c>
      <c r="F1639" s="10">
        <f t="shared" si="218"/>
        <v>-1.1800923550538633E-2</v>
      </c>
      <c r="G1639" s="10">
        <f t="shared" si="219"/>
        <v>-5.6641766510812097E-3</v>
      </c>
      <c r="H1639" s="6"/>
      <c r="I1639" s="5">
        <v>25.59</v>
      </c>
      <c r="J1639" s="5">
        <v>24.8</v>
      </c>
      <c r="K1639" s="5">
        <v>11190.51</v>
      </c>
      <c r="L1639" s="5">
        <v>13066.05</v>
      </c>
      <c r="M1639" s="17">
        <f t="shared" si="220"/>
        <v>-1.5873015873015817E-2</v>
      </c>
      <c r="N1639" s="17">
        <f t="shared" si="221"/>
        <v>-5.6645217011158655E-3</v>
      </c>
      <c r="O1639" s="6"/>
      <c r="P1639" s="6">
        <v>18.07</v>
      </c>
      <c r="Q1639" s="6">
        <v>17.5</v>
      </c>
      <c r="R1639" s="6">
        <v>9342.7000000000007</v>
      </c>
      <c r="S1639" s="6">
        <v>11130.47</v>
      </c>
      <c r="T1639" s="19">
        <f t="shared" si="222"/>
        <v>-2.5069637883008311E-2</v>
      </c>
      <c r="U1639" s="19">
        <f t="shared" si="223"/>
        <v>-2.4798681562464231E-2</v>
      </c>
    </row>
    <row r="1640" spans="1:21">
      <c r="A1640" s="4">
        <v>43117</v>
      </c>
      <c r="B1640" s="5">
        <v>20.100000000000001</v>
      </c>
      <c r="C1640" s="5">
        <v>19.34</v>
      </c>
      <c r="D1640" s="5">
        <v>11282</v>
      </c>
      <c r="E1640" s="5">
        <v>13172.88</v>
      </c>
      <c r="F1640" s="10">
        <f t="shared" si="218"/>
        <v>4.1536863966769033E-3</v>
      </c>
      <c r="G1640" s="10">
        <f t="shared" si="219"/>
        <v>8.1761511703997147E-3</v>
      </c>
      <c r="H1640" s="6"/>
      <c r="I1640" s="5">
        <v>25.78</v>
      </c>
      <c r="J1640" s="5">
        <v>24.99</v>
      </c>
      <c r="K1640" s="5">
        <v>11282</v>
      </c>
      <c r="L1640" s="5">
        <v>13172.88</v>
      </c>
      <c r="M1640" s="17">
        <f t="shared" si="220"/>
        <v>7.6612903225805606E-3</v>
      </c>
      <c r="N1640" s="17">
        <f t="shared" si="221"/>
        <v>8.1756774266767973E-3</v>
      </c>
      <c r="O1640" s="6"/>
      <c r="P1640" s="6">
        <v>18.149999999999999</v>
      </c>
      <c r="Q1640" s="6">
        <v>17.579999999999998</v>
      </c>
      <c r="R1640" s="6">
        <v>9435.2999999999993</v>
      </c>
      <c r="S1640" s="6">
        <v>11240.76</v>
      </c>
      <c r="T1640" s="19">
        <f t="shared" si="222"/>
        <v>4.5714285714284486E-3</v>
      </c>
      <c r="U1640" s="19">
        <f t="shared" si="223"/>
        <v>9.9088358353240924E-3</v>
      </c>
    </row>
    <row r="1641" spans="1:21">
      <c r="A1641" s="4">
        <v>43118</v>
      </c>
      <c r="B1641" s="5">
        <v>20.079999999999998</v>
      </c>
      <c r="C1641" s="5">
        <v>19.32</v>
      </c>
      <c r="D1641" s="5">
        <v>11272.94</v>
      </c>
      <c r="E1641" s="5">
        <v>13163.64</v>
      </c>
      <c r="F1641" s="10">
        <f t="shared" si="218"/>
        <v>-1.0341261633919352E-3</v>
      </c>
      <c r="G1641" s="10">
        <f t="shared" si="219"/>
        <v>-7.014411427114231E-4</v>
      </c>
      <c r="H1641" s="6"/>
      <c r="I1641" s="5">
        <v>25.62</v>
      </c>
      <c r="J1641" s="5">
        <v>24.84</v>
      </c>
      <c r="K1641" s="5">
        <v>11272.94</v>
      </c>
      <c r="L1641" s="5">
        <v>13163.64</v>
      </c>
      <c r="M1641" s="17">
        <f t="shared" si="220"/>
        <v>-6.0024009603840689E-3</v>
      </c>
      <c r="N1641" s="17">
        <f t="shared" si="221"/>
        <v>-8.0304910476858282E-4</v>
      </c>
      <c r="O1641" s="6"/>
      <c r="P1641" s="6">
        <v>17.829999999999998</v>
      </c>
      <c r="Q1641" s="6">
        <v>17.27</v>
      </c>
      <c r="R1641" s="6">
        <v>9200.5</v>
      </c>
      <c r="S1641" s="6">
        <v>10961.05</v>
      </c>
      <c r="T1641" s="19">
        <f t="shared" si="222"/>
        <v>-1.7633674630261553E-2</v>
      </c>
      <c r="U1641" s="19">
        <f t="shared" si="223"/>
        <v>-2.4883548799191635E-2</v>
      </c>
    </row>
    <row r="1642" spans="1:21">
      <c r="A1642" s="4">
        <v>43119</v>
      </c>
      <c r="B1642" s="5">
        <v>20.22</v>
      </c>
      <c r="C1642" s="5">
        <v>19.45</v>
      </c>
      <c r="D1642" s="5">
        <v>11353.8</v>
      </c>
      <c r="E1642" s="5">
        <v>13258.06</v>
      </c>
      <c r="F1642" s="10">
        <f t="shared" si="218"/>
        <v>6.7287784679088691E-3</v>
      </c>
      <c r="G1642" s="10">
        <f t="shared" si="219"/>
        <v>7.1727880738154948E-3</v>
      </c>
      <c r="H1642" s="6"/>
      <c r="I1642" s="5">
        <v>25.8</v>
      </c>
      <c r="J1642" s="5">
        <v>25.01</v>
      </c>
      <c r="K1642" s="5">
        <v>11353.8</v>
      </c>
      <c r="L1642" s="5">
        <v>13258.06</v>
      </c>
      <c r="M1642" s="17">
        <f t="shared" si="220"/>
        <v>6.843800322061222E-3</v>
      </c>
      <c r="N1642" s="17">
        <f t="shared" si="221"/>
        <v>7.1729291560143071E-3</v>
      </c>
      <c r="O1642" s="6"/>
      <c r="P1642" s="6">
        <v>17.940000000000001</v>
      </c>
      <c r="Q1642" s="6">
        <v>17.37</v>
      </c>
      <c r="R1642" s="6">
        <v>9288.85</v>
      </c>
      <c r="S1642" s="6">
        <v>11066.29</v>
      </c>
      <c r="T1642" s="19">
        <f t="shared" si="222"/>
        <v>5.7903879559930704E-3</v>
      </c>
      <c r="U1642" s="19">
        <f t="shared" si="223"/>
        <v>9.6012699513277067E-3</v>
      </c>
    </row>
    <row r="1643" spans="1:21">
      <c r="A1643" s="4">
        <v>43122</v>
      </c>
      <c r="B1643" s="5">
        <v>20.32</v>
      </c>
      <c r="C1643" s="5">
        <v>19.55</v>
      </c>
      <c r="D1643" s="5">
        <v>11434.66</v>
      </c>
      <c r="E1643" s="5">
        <v>13353.4</v>
      </c>
      <c r="F1643" s="10">
        <f t="shared" si="218"/>
        <v>5.1413881748072487E-3</v>
      </c>
      <c r="G1643" s="10">
        <f t="shared" si="219"/>
        <v>7.1910973400330924E-3</v>
      </c>
      <c r="H1643" s="6"/>
      <c r="I1643" s="5">
        <v>25.92</v>
      </c>
      <c r="J1643" s="5">
        <v>25.12</v>
      </c>
      <c r="K1643" s="5">
        <v>11434.66</v>
      </c>
      <c r="L1643" s="5">
        <v>13353.4</v>
      </c>
      <c r="M1643" s="17">
        <f t="shared" si="220"/>
        <v>4.3982407037184146E-3</v>
      </c>
      <c r="N1643" s="17">
        <f t="shared" si="221"/>
        <v>7.1218446687453252E-3</v>
      </c>
      <c r="O1643" s="6"/>
      <c r="P1643" s="6">
        <v>18.09</v>
      </c>
      <c r="Q1643" s="6">
        <v>17.510000000000002</v>
      </c>
      <c r="R1643" s="6">
        <v>9360.4500000000007</v>
      </c>
      <c r="S1643" s="6">
        <v>11151.59</v>
      </c>
      <c r="T1643" s="19">
        <f t="shared" si="222"/>
        <v>8.0598733448473681E-3</v>
      </c>
      <c r="U1643" s="19">
        <f t="shared" si="223"/>
        <v>7.7080936790920873E-3</v>
      </c>
    </row>
    <row r="1644" spans="1:21">
      <c r="A1644" s="4">
        <v>43123</v>
      </c>
      <c r="B1644" s="5">
        <v>20.51</v>
      </c>
      <c r="C1644" s="5">
        <v>19.73</v>
      </c>
      <c r="D1644" s="5">
        <v>11547.46</v>
      </c>
      <c r="E1644" s="5">
        <v>13485.13</v>
      </c>
      <c r="F1644" s="10">
        <f t="shared" si="218"/>
        <v>9.2071611253197183E-3</v>
      </c>
      <c r="G1644" s="10">
        <f t="shared" si="219"/>
        <v>9.8649033205027159E-3</v>
      </c>
      <c r="H1644" s="6"/>
      <c r="I1644" s="5">
        <v>26.14</v>
      </c>
      <c r="J1644" s="5">
        <v>25.34</v>
      </c>
      <c r="K1644" s="5">
        <v>11547.46</v>
      </c>
      <c r="L1644" s="5">
        <v>13485.13</v>
      </c>
      <c r="M1644" s="17">
        <f t="shared" si="220"/>
        <v>8.7579617834394607E-3</v>
      </c>
      <c r="N1644" s="17">
        <f t="shared" si="221"/>
        <v>9.8647445573369907E-3</v>
      </c>
      <c r="O1644" s="6"/>
      <c r="P1644" s="6">
        <v>18.16</v>
      </c>
      <c r="Q1644" s="6">
        <v>17.579999999999998</v>
      </c>
      <c r="R1644" s="6">
        <v>9388.5499999999993</v>
      </c>
      <c r="S1644" s="6">
        <v>11185.1</v>
      </c>
      <c r="T1644" s="19">
        <f t="shared" si="222"/>
        <v>3.9977155910906337E-3</v>
      </c>
      <c r="U1644" s="19">
        <f t="shared" si="223"/>
        <v>3.0049526569753127E-3</v>
      </c>
    </row>
    <row r="1645" spans="1:21">
      <c r="A1645" s="4">
        <v>43124</v>
      </c>
      <c r="B1645" s="5">
        <v>20.440000000000001</v>
      </c>
      <c r="C1645" s="5">
        <v>19.670000000000002</v>
      </c>
      <c r="D1645" s="5">
        <v>11543.84</v>
      </c>
      <c r="E1645" s="5">
        <v>13480.9</v>
      </c>
      <c r="F1645" s="10">
        <f t="shared" si="218"/>
        <v>-3.0410542321337442E-3</v>
      </c>
      <c r="G1645" s="10">
        <f t="shared" si="219"/>
        <v>-3.1367884477195851E-4</v>
      </c>
      <c r="H1645" s="6"/>
      <c r="I1645" s="5">
        <v>25.95</v>
      </c>
      <c r="J1645" s="5">
        <v>25.16</v>
      </c>
      <c r="K1645" s="5">
        <v>11543.84</v>
      </c>
      <c r="L1645" s="5">
        <v>13480.9</v>
      </c>
      <c r="M1645" s="17">
        <f t="shared" si="220"/>
        <v>-7.1033938437252697E-3</v>
      </c>
      <c r="N1645" s="17">
        <f t="shared" si="221"/>
        <v>-3.1348885382576075E-4</v>
      </c>
      <c r="O1645" s="6"/>
      <c r="P1645" s="6">
        <v>17.989999999999998</v>
      </c>
      <c r="Q1645" s="6">
        <v>17.420000000000002</v>
      </c>
      <c r="R1645" s="6">
        <v>9312.7000000000007</v>
      </c>
      <c r="S1645" s="6">
        <v>11094.7</v>
      </c>
      <c r="T1645" s="19">
        <f t="shared" si="222"/>
        <v>-9.1012514220703E-3</v>
      </c>
      <c r="U1645" s="19">
        <f t="shared" si="223"/>
        <v>-8.0821807583302263E-3</v>
      </c>
    </row>
    <row r="1646" spans="1:21">
      <c r="A1646" s="4">
        <v>43125</v>
      </c>
      <c r="B1646" s="5">
        <v>20.34</v>
      </c>
      <c r="C1646" s="5">
        <v>19.579999999999998</v>
      </c>
      <c r="D1646" s="5">
        <v>11493.1</v>
      </c>
      <c r="E1646" s="5">
        <v>13421.81</v>
      </c>
      <c r="F1646" s="10">
        <f t="shared" si="218"/>
        <v>-4.5754956786987488E-3</v>
      </c>
      <c r="G1646" s="10">
        <f t="shared" si="219"/>
        <v>-4.3832385078147462E-3</v>
      </c>
      <c r="H1646" s="6"/>
      <c r="I1646" s="5">
        <v>25.9</v>
      </c>
      <c r="J1646" s="5">
        <v>25.11</v>
      </c>
      <c r="K1646" s="5">
        <v>11493.1</v>
      </c>
      <c r="L1646" s="5">
        <v>13421.81</v>
      </c>
      <c r="M1646" s="17">
        <f t="shared" si="220"/>
        <v>-1.9872813990461369E-3</v>
      </c>
      <c r="N1646" s="17">
        <f t="shared" si="221"/>
        <v>-4.3954178159086865E-3</v>
      </c>
      <c r="O1646" s="6"/>
      <c r="P1646" s="6">
        <v>17.88</v>
      </c>
      <c r="Q1646" s="6">
        <v>17.309999999999999</v>
      </c>
      <c r="R1646" s="6">
        <v>9232.15</v>
      </c>
      <c r="S1646" s="6">
        <v>10998.75</v>
      </c>
      <c r="T1646" s="19">
        <f t="shared" si="222"/>
        <v>-6.314580941446768E-3</v>
      </c>
      <c r="U1646" s="19">
        <f t="shared" si="223"/>
        <v>-8.6482734999595579E-3</v>
      </c>
    </row>
    <row r="1647" spans="1:21">
      <c r="A1647" s="4">
        <v>43129</v>
      </c>
      <c r="B1647" s="5">
        <v>20.38</v>
      </c>
      <c r="C1647" s="5">
        <v>19.61</v>
      </c>
      <c r="D1647" s="5">
        <v>11541.4</v>
      </c>
      <c r="E1647" s="5">
        <v>13478.5</v>
      </c>
      <c r="F1647" s="10">
        <f t="shared" si="218"/>
        <v>1.5321756894790539E-3</v>
      </c>
      <c r="G1647" s="10">
        <f t="shared" si="219"/>
        <v>4.2237224338594892E-3</v>
      </c>
      <c r="H1647" s="6"/>
      <c r="I1647" s="5">
        <v>25.89</v>
      </c>
      <c r="J1647" s="5">
        <v>25.1</v>
      </c>
      <c r="K1647" s="5">
        <v>11541.4</v>
      </c>
      <c r="L1647" s="5">
        <v>13478.5</v>
      </c>
      <c r="M1647" s="17">
        <f t="shared" si="220"/>
        <v>-3.9824771007557214E-4</v>
      </c>
      <c r="N1647" s="17">
        <f t="shared" si="221"/>
        <v>4.2025215129077864E-3</v>
      </c>
      <c r="O1647" s="6"/>
      <c r="P1647" s="6">
        <v>17.690000000000001</v>
      </c>
      <c r="Q1647" s="6">
        <v>17.13</v>
      </c>
      <c r="R1647" s="6">
        <v>9077.35</v>
      </c>
      <c r="S1647" s="6">
        <v>10814.31</v>
      </c>
      <c r="T1647" s="19">
        <f t="shared" si="222"/>
        <v>-1.0398613518197597E-2</v>
      </c>
      <c r="U1647" s="19">
        <f t="shared" si="223"/>
        <v>-1.6769178315717781E-2</v>
      </c>
    </row>
    <row r="1648" spans="1:21">
      <c r="A1648" s="4">
        <v>43130</v>
      </c>
      <c r="B1648" s="5">
        <v>20.25</v>
      </c>
      <c r="C1648" s="5">
        <v>19.489999999999998</v>
      </c>
      <c r="D1648" s="5">
        <v>11462.86</v>
      </c>
      <c r="E1648" s="5">
        <v>13387.62</v>
      </c>
      <c r="F1648" s="10">
        <f t="shared" si="218"/>
        <v>-6.1193268740439288E-3</v>
      </c>
      <c r="G1648" s="10">
        <f t="shared" si="219"/>
        <v>-6.742590050821673E-3</v>
      </c>
      <c r="H1648" s="6"/>
      <c r="I1648" s="5">
        <v>25.69</v>
      </c>
      <c r="J1648" s="5">
        <v>24.91</v>
      </c>
      <c r="K1648" s="5">
        <v>11462.86</v>
      </c>
      <c r="L1648" s="5">
        <v>13387.62</v>
      </c>
      <c r="M1648" s="17">
        <f t="shared" si="220"/>
        <v>-7.5697211155378863E-3</v>
      </c>
      <c r="N1648" s="17">
        <f t="shared" si="221"/>
        <v>-6.8050669762765859E-3</v>
      </c>
      <c r="O1648" s="6"/>
      <c r="P1648" s="6">
        <v>17.5</v>
      </c>
      <c r="Q1648" s="6">
        <v>16.940000000000001</v>
      </c>
      <c r="R1648" s="6">
        <v>8923.4</v>
      </c>
      <c r="S1648" s="6">
        <v>10631.27</v>
      </c>
      <c r="T1648" s="19">
        <f t="shared" si="222"/>
        <v>-1.1091652072387492E-2</v>
      </c>
      <c r="U1648" s="19">
        <f t="shared" si="223"/>
        <v>-1.6925721567071728E-2</v>
      </c>
    </row>
    <row r="1649" spans="1:21">
      <c r="A1649" s="4">
        <v>43131</v>
      </c>
      <c r="B1649" s="5">
        <v>20.190000000000001</v>
      </c>
      <c r="C1649" s="5">
        <v>19.43</v>
      </c>
      <c r="D1649" s="5">
        <v>11419.07</v>
      </c>
      <c r="E1649" s="5">
        <v>13336.79</v>
      </c>
      <c r="F1649" s="10">
        <f t="shared" si="218"/>
        <v>-3.0785017957926097E-3</v>
      </c>
      <c r="G1649" s="10">
        <f t="shared" si="219"/>
        <v>-3.7967913639616047E-3</v>
      </c>
      <c r="H1649" s="6"/>
      <c r="I1649" s="5">
        <v>25.62</v>
      </c>
      <c r="J1649" s="5">
        <v>24.83</v>
      </c>
      <c r="K1649" s="5">
        <v>11419.07</v>
      </c>
      <c r="L1649" s="5">
        <v>13336.79</v>
      </c>
      <c r="M1649" s="17">
        <f t="shared" si="220"/>
        <v>-3.2115616218386656E-3</v>
      </c>
      <c r="N1649" s="17">
        <f t="shared" si="221"/>
        <v>-3.8201635542962631E-3</v>
      </c>
      <c r="O1649" s="6"/>
      <c r="P1649" s="6">
        <v>17.36</v>
      </c>
      <c r="Q1649" s="6">
        <v>16.809999999999999</v>
      </c>
      <c r="R1649" s="6">
        <v>8816.9</v>
      </c>
      <c r="S1649" s="6">
        <v>10504.39</v>
      </c>
      <c r="T1649" s="19">
        <f t="shared" si="222"/>
        <v>-7.6741440377805503E-3</v>
      </c>
      <c r="U1649" s="19">
        <f t="shared" si="223"/>
        <v>-1.1934604238251989E-2</v>
      </c>
    </row>
    <row r="1650" spans="1:21">
      <c r="A1650" s="4">
        <v>43132</v>
      </c>
      <c r="B1650" s="5">
        <v>20.239999999999998</v>
      </c>
      <c r="C1650" s="5">
        <v>19.47</v>
      </c>
      <c r="D1650" s="5">
        <v>11400.03</v>
      </c>
      <c r="E1650" s="5">
        <v>13315.74</v>
      </c>
      <c r="F1650" s="10">
        <f t="shared" si="218"/>
        <v>2.0586721564590515E-3</v>
      </c>
      <c r="G1650" s="10">
        <f t="shared" si="219"/>
        <v>-1.5783408151437417E-3</v>
      </c>
      <c r="H1650" s="6"/>
      <c r="I1650" s="5">
        <v>25.67</v>
      </c>
      <c r="J1650" s="5">
        <v>24.89</v>
      </c>
      <c r="K1650" s="5">
        <v>11400.03</v>
      </c>
      <c r="L1650" s="5">
        <v>13315.74</v>
      </c>
      <c r="M1650" s="17">
        <f t="shared" si="220"/>
        <v>2.4164317358035259E-3</v>
      </c>
      <c r="N1650" s="17">
        <f t="shared" si="221"/>
        <v>-1.6673862232212677E-3</v>
      </c>
      <c r="O1650" s="6"/>
      <c r="P1650" s="6">
        <v>17.440000000000001</v>
      </c>
      <c r="Q1650" s="6">
        <v>16.88</v>
      </c>
      <c r="R1650" s="6">
        <v>8783.2999999999993</v>
      </c>
      <c r="S1650" s="6">
        <v>10464.33</v>
      </c>
      <c r="T1650" s="19">
        <f t="shared" si="222"/>
        <v>4.1641879833431705E-3</v>
      </c>
      <c r="U1650" s="19">
        <f t="shared" si="223"/>
        <v>-3.8136436289969433E-3</v>
      </c>
    </row>
    <row r="1651" spans="1:21">
      <c r="A1651" s="4">
        <v>43133</v>
      </c>
      <c r="B1651" s="5">
        <v>19.64</v>
      </c>
      <c r="C1651" s="5">
        <v>18.899999999999999</v>
      </c>
      <c r="D1651" s="5">
        <v>11115.45</v>
      </c>
      <c r="E1651" s="5">
        <v>12983.33</v>
      </c>
      <c r="F1651" s="10">
        <f t="shared" si="218"/>
        <v>-2.9275808936825909E-2</v>
      </c>
      <c r="G1651" s="10">
        <f t="shared" si="219"/>
        <v>-2.4963689588411886E-2</v>
      </c>
      <c r="H1651" s="6"/>
      <c r="I1651" s="5">
        <v>24.82</v>
      </c>
      <c r="J1651" s="5">
        <v>24.06</v>
      </c>
      <c r="K1651" s="5">
        <v>11115.45</v>
      </c>
      <c r="L1651" s="5">
        <v>12983.33</v>
      </c>
      <c r="M1651" s="17">
        <f t="shared" si="220"/>
        <v>-3.334672559260754E-2</v>
      </c>
      <c r="N1651" s="17">
        <f t="shared" si="221"/>
        <v>-2.4963092202388903E-2</v>
      </c>
      <c r="O1651" s="6"/>
      <c r="P1651" s="6">
        <v>16.7</v>
      </c>
      <c r="Q1651" s="6">
        <v>16.170000000000002</v>
      </c>
      <c r="R1651" s="6">
        <v>8251</v>
      </c>
      <c r="S1651" s="6">
        <v>9830.19</v>
      </c>
      <c r="T1651" s="19">
        <f t="shared" si="222"/>
        <v>-4.2061611374407448E-2</v>
      </c>
      <c r="U1651" s="19">
        <f t="shared" si="223"/>
        <v>-6.060015309150224E-2</v>
      </c>
    </row>
    <row r="1652" spans="1:21">
      <c r="A1652" s="4">
        <v>43136</v>
      </c>
      <c r="B1652" s="5">
        <v>19.48</v>
      </c>
      <c r="C1652" s="5">
        <v>18.739999999999998</v>
      </c>
      <c r="D1652" s="5">
        <v>11036.41</v>
      </c>
      <c r="E1652" s="5">
        <v>12891.01</v>
      </c>
      <c r="F1652" s="10">
        <f t="shared" si="218"/>
        <v>-8.4656084656085095E-3</v>
      </c>
      <c r="G1652" s="10">
        <f t="shared" si="219"/>
        <v>-7.1106565110800046E-3</v>
      </c>
      <c r="H1652" s="6"/>
      <c r="I1652" s="5">
        <v>24.67</v>
      </c>
      <c r="J1652" s="5">
        <v>23.91</v>
      </c>
      <c r="K1652" s="5">
        <v>11036.41</v>
      </c>
      <c r="L1652" s="5">
        <v>12891.01</v>
      </c>
      <c r="M1652" s="17">
        <f t="shared" si="220"/>
        <v>-6.2344139650871711E-3</v>
      </c>
      <c r="N1652" s="17">
        <f t="shared" si="221"/>
        <v>-7.1108232235312929E-3</v>
      </c>
      <c r="O1652" s="6"/>
      <c r="P1652" s="6">
        <v>16.739999999999998</v>
      </c>
      <c r="Q1652" s="6">
        <v>16.21</v>
      </c>
      <c r="R1652" s="6">
        <v>8313.65</v>
      </c>
      <c r="S1652" s="6">
        <v>9905.3799999999992</v>
      </c>
      <c r="T1652" s="19">
        <f t="shared" si="222"/>
        <v>2.4737167594310883E-3</v>
      </c>
      <c r="U1652" s="19">
        <f t="shared" si="223"/>
        <v>7.6488857285563761E-3</v>
      </c>
    </row>
    <row r="1653" spans="1:21">
      <c r="A1653" s="4">
        <v>43137</v>
      </c>
      <c r="B1653" s="5">
        <v>19.190000000000001</v>
      </c>
      <c r="C1653" s="5">
        <v>18.47</v>
      </c>
      <c r="D1653" s="5">
        <v>10854.75</v>
      </c>
      <c r="E1653" s="5">
        <v>12679.17</v>
      </c>
      <c r="F1653" s="10">
        <f t="shared" si="218"/>
        <v>-1.4407684098185713E-2</v>
      </c>
      <c r="G1653" s="10">
        <f t="shared" si="219"/>
        <v>-1.643315768120579E-2</v>
      </c>
      <c r="H1653" s="6"/>
      <c r="I1653" s="5">
        <v>24.24</v>
      </c>
      <c r="J1653" s="5">
        <v>23.5</v>
      </c>
      <c r="K1653" s="5">
        <v>10854.75</v>
      </c>
      <c r="L1653" s="5">
        <v>12679.17</v>
      </c>
      <c r="M1653" s="17">
        <f t="shared" si="220"/>
        <v>-1.7147636971978297E-2</v>
      </c>
      <c r="N1653" s="17">
        <f t="shared" si="221"/>
        <v>-1.6460062647183249E-2</v>
      </c>
      <c r="O1653" s="6"/>
      <c r="P1653" s="6">
        <v>16.45</v>
      </c>
      <c r="Q1653" s="6">
        <v>15.93</v>
      </c>
      <c r="R1653" s="6">
        <v>8083.5</v>
      </c>
      <c r="S1653" s="6">
        <v>9631.9</v>
      </c>
      <c r="T1653" s="19">
        <f t="shared" si="222"/>
        <v>-1.7273288093769379E-2</v>
      </c>
      <c r="U1653" s="19">
        <f t="shared" si="223"/>
        <v>-2.7609238615782461E-2</v>
      </c>
    </row>
    <row r="1654" spans="1:21">
      <c r="A1654" s="4">
        <v>43138</v>
      </c>
      <c r="B1654" s="5">
        <v>19.27</v>
      </c>
      <c r="C1654" s="5">
        <v>18.55</v>
      </c>
      <c r="D1654" s="5">
        <v>10838</v>
      </c>
      <c r="E1654" s="5">
        <v>12661.8</v>
      </c>
      <c r="F1654" s="10">
        <f t="shared" si="218"/>
        <v>4.3313481321061165E-3</v>
      </c>
      <c r="G1654" s="10">
        <f t="shared" si="219"/>
        <v>-1.3699634913011405E-3</v>
      </c>
      <c r="H1654" s="6"/>
      <c r="I1654" s="5">
        <v>24.39</v>
      </c>
      <c r="J1654" s="5">
        <v>23.65</v>
      </c>
      <c r="K1654" s="5">
        <v>10838</v>
      </c>
      <c r="L1654" s="5">
        <v>12661.8</v>
      </c>
      <c r="M1654" s="17">
        <f t="shared" si="220"/>
        <v>6.382978723404209E-3</v>
      </c>
      <c r="N1654" s="17">
        <f t="shared" si="221"/>
        <v>-1.5431032497293939E-3</v>
      </c>
      <c r="O1654" s="6"/>
      <c r="P1654" s="6">
        <v>16.75</v>
      </c>
      <c r="Q1654" s="6">
        <v>16.22</v>
      </c>
      <c r="R1654" s="6">
        <v>8269.0499999999993</v>
      </c>
      <c r="S1654" s="6">
        <v>9853.0300000000007</v>
      </c>
      <c r="T1654" s="19">
        <f t="shared" si="222"/>
        <v>1.8204645323289359E-2</v>
      </c>
      <c r="U1654" s="19">
        <f t="shared" si="223"/>
        <v>2.2958087189443477E-2</v>
      </c>
    </row>
    <row r="1655" spans="1:21">
      <c r="A1655" s="4">
        <v>43139</v>
      </c>
      <c r="B1655" s="5">
        <v>19.559999999999999</v>
      </c>
      <c r="C1655" s="5">
        <v>18.82</v>
      </c>
      <c r="D1655" s="5">
        <v>10958.39</v>
      </c>
      <c r="E1655" s="5">
        <v>12809.3</v>
      </c>
      <c r="F1655" s="10">
        <f t="shared" si="218"/>
        <v>1.4555256064689992E-2</v>
      </c>
      <c r="G1655" s="10">
        <f t="shared" si="219"/>
        <v>1.1649212592206526E-2</v>
      </c>
      <c r="H1655" s="6"/>
      <c r="I1655" s="5">
        <v>24.77</v>
      </c>
      <c r="J1655" s="5">
        <v>24.01</v>
      </c>
      <c r="K1655" s="5">
        <v>10958.39</v>
      </c>
      <c r="L1655" s="5">
        <v>12809.3</v>
      </c>
      <c r="M1655" s="17">
        <f t="shared" si="220"/>
        <v>1.5221987315010788E-2</v>
      </c>
      <c r="N1655" s="17">
        <f t="shared" si="221"/>
        <v>1.110813803284727E-2</v>
      </c>
      <c r="O1655" s="6"/>
      <c r="P1655" s="6">
        <v>17.010000000000002</v>
      </c>
      <c r="Q1655" s="6">
        <v>16.47</v>
      </c>
      <c r="R1655" s="6">
        <v>8467.15</v>
      </c>
      <c r="S1655" s="6">
        <v>10089.040000000001</v>
      </c>
      <c r="T1655" s="19">
        <f t="shared" si="222"/>
        <v>1.5413070283600394E-2</v>
      </c>
      <c r="U1655" s="19">
        <f t="shared" si="223"/>
        <v>2.3953037796495158E-2</v>
      </c>
    </row>
    <row r="1656" spans="1:21">
      <c r="A1656" s="4">
        <v>43140</v>
      </c>
      <c r="B1656" s="5">
        <v>19.47</v>
      </c>
      <c r="C1656" s="5">
        <v>18.73</v>
      </c>
      <c r="D1656" s="5">
        <v>10851.72</v>
      </c>
      <c r="E1656" s="5">
        <v>12684.61</v>
      </c>
      <c r="F1656" s="10">
        <f t="shared" si="218"/>
        <v>-4.7821466524973211E-3</v>
      </c>
      <c r="G1656" s="10">
        <f t="shared" si="219"/>
        <v>-9.7343336482086373E-3</v>
      </c>
      <c r="H1656" s="6"/>
      <c r="I1656" s="5">
        <v>24.62</v>
      </c>
      <c r="J1656" s="5">
        <v>23.86</v>
      </c>
      <c r="K1656" s="5">
        <v>10851.72</v>
      </c>
      <c r="L1656" s="5">
        <v>12684.61</v>
      </c>
      <c r="M1656" s="17">
        <f t="shared" si="220"/>
        <v>-6.2473969179509536E-3</v>
      </c>
      <c r="N1656" s="17">
        <f t="shared" si="221"/>
        <v>-9.7340941506918188E-3</v>
      </c>
      <c r="O1656" s="6"/>
      <c r="P1656" s="6">
        <v>17.07</v>
      </c>
      <c r="Q1656" s="6">
        <v>16.52</v>
      </c>
      <c r="R1656" s="6">
        <v>8482.0499999999993</v>
      </c>
      <c r="S1656" s="6">
        <v>10107.09</v>
      </c>
      <c r="T1656" s="19">
        <f t="shared" si="222"/>
        <v>3.0358227079538835E-3</v>
      </c>
      <c r="U1656" s="19">
        <f t="shared" si="223"/>
        <v>1.7890701196545677E-3</v>
      </c>
    </row>
    <row r="1657" spans="1:21">
      <c r="A1657" s="4">
        <v>43143</v>
      </c>
      <c r="B1657" s="5">
        <v>19.68</v>
      </c>
      <c r="C1657" s="5">
        <v>18.940000000000001</v>
      </c>
      <c r="D1657" s="5">
        <v>10946.65</v>
      </c>
      <c r="E1657" s="5">
        <v>12795.57</v>
      </c>
      <c r="F1657" s="10">
        <f t="shared" si="218"/>
        <v>1.1211959423385043E-2</v>
      </c>
      <c r="G1657" s="10">
        <f t="shared" si="219"/>
        <v>8.7476083222108869E-3</v>
      </c>
      <c r="H1657" s="6"/>
      <c r="I1657" s="5">
        <v>24.87</v>
      </c>
      <c r="J1657" s="5">
        <v>24.1</v>
      </c>
      <c r="K1657" s="5">
        <v>10946.65</v>
      </c>
      <c r="L1657" s="5">
        <v>12795.57</v>
      </c>
      <c r="M1657" s="17">
        <f t="shared" si="220"/>
        <v>1.0058675607711676E-2</v>
      </c>
      <c r="N1657" s="17">
        <f t="shared" si="221"/>
        <v>8.7479219884036841E-3</v>
      </c>
      <c r="O1657" s="6"/>
      <c r="P1657" s="6">
        <v>17.27</v>
      </c>
      <c r="Q1657" s="6">
        <v>16.72</v>
      </c>
      <c r="R1657" s="6">
        <v>8633.5</v>
      </c>
      <c r="S1657" s="6">
        <v>10287.52</v>
      </c>
      <c r="T1657" s="19">
        <f t="shared" si="222"/>
        <v>1.2106537530266248E-2</v>
      </c>
      <c r="U1657" s="19">
        <f t="shared" si="223"/>
        <v>1.7851824808129857E-2</v>
      </c>
    </row>
    <row r="1658" spans="1:21">
      <c r="A1658" s="4">
        <v>43145</v>
      </c>
      <c r="B1658" s="5">
        <v>19.73</v>
      </c>
      <c r="C1658" s="5">
        <v>18.98</v>
      </c>
      <c r="D1658" s="5">
        <v>10912.23</v>
      </c>
      <c r="E1658" s="5">
        <v>12755.34</v>
      </c>
      <c r="F1658" s="10">
        <f t="shared" si="218"/>
        <v>2.1119324181626542E-3</v>
      </c>
      <c r="G1658" s="10">
        <f t="shared" si="219"/>
        <v>-3.1440568884386622E-3</v>
      </c>
      <c r="H1658" s="6"/>
      <c r="I1658" s="5">
        <v>24.86</v>
      </c>
      <c r="J1658" s="5">
        <v>24.1</v>
      </c>
      <c r="K1658" s="5">
        <v>10912.23</v>
      </c>
      <c r="L1658" s="5">
        <v>12755.34</v>
      </c>
      <c r="M1658" s="17">
        <f t="shared" si="220"/>
        <v>0</v>
      </c>
      <c r="N1658" s="17">
        <f t="shared" si="221"/>
        <v>-3.1443409627602836E-3</v>
      </c>
      <c r="O1658" s="6"/>
      <c r="P1658" s="6">
        <v>17.329999999999998</v>
      </c>
      <c r="Q1658" s="6">
        <v>16.77</v>
      </c>
      <c r="R1658" s="6">
        <v>8574.4</v>
      </c>
      <c r="S1658" s="6">
        <v>10219.780000000001</v>
      </c>
      <c r="T1658" s="19">
        <f t="shared" si="222"/>
        <v>2.9904306220096544E-3</v>
      </c>
      <c r="U1658" s="19">
        <f t="shared" si="223"/>
        <v>-6.5846773566418104E-3</v>
      </c>
    </row>
    <row r="1659" spans="1:21">
      <c r="A1659" s="4">
        <v>43146</v>
      </c>
      <c r="B1659" s="5">
        <v>19.690000000000001</v>
      </c>
      <c r="C1659" s="5">
        <v>18.940000000000001</v>
      </c>
      <c r="D1659" s="5">
        <v>10937.42</v>
      </c>
      <c r="E1659" s="5">
        <v>12788.71</v>
      </c>
      <c r="F1659" s="10">
        <f t="shared" si="218"/>
        <v>-2.1074815595363283E-3</v>
      </c>
      <c r="G1659" s="10">
        <f t="shared" si="219"/>
        <v>2.6161591929341199E-3</v>
      </c>
      <c r="H1659" s="6"/>
      <c r="I1659" s="5">
        <v>24.84</v>
      </c>
      <c r="J1659" s="5">
        <v>24.08</v>
      </c>
      <c r="K1659" s="5">
        <v>10937.42</v>
      </c>
      <c r="L1659" s="5">
        <v>12788.71</v>
      </c>
      <c r="M1659" s="17">
        <f t="shared" si="220"/>
        <v>-8.2987551867230724E-4</v>
      </c>
      <c r="N1659" s="17">
        <f t="shared" si="221"/>
        <v>2.30841908574142E-3</v>
      </c>
      <c r="O1659" s="6"/>
      <c r="P1659" s="6">
        <v>17.190000000000001</v>
      </c>
      <c r="Q1659" s="6">
        <v>16.63</v>
      </c>
      <c r="R1659" s="6">
        <v>8443.65</v>
      </c>
      <c r="S1659" s="6">
        <v>10064.33</v>
      </c>
      <c r="T1659" s="19">
        <f t="shared" si="222"/>
        <v>-8.3482409063804219E-3</v>
      </c>
      <c r="U1659" s="19">
        <f t="shared" si="223"/>
        <v>-1.5210699251843041E-2</v>
      </c>
    </row>
    <row r="1660" spans="1:21">
      <c r="A1660" s="4">
        <v>43147</v>
      </c>
      <c r="B1660" s="5">
        <v>19.53</v>
      </c>
      <c r="C1660" s="5">
        <v>18.79</v>
      </c>
      <c r="D1660" s="5">
        <v>10837.84</v>
      </c>
      <c r="E1660" s="5">
        <v>12672.61</v>
      </c>
      <c r="F1660" s="10">
        <f t="shared" si="218"/>
        <v>-7.9197465681098977E-3</v>
      </c>
      <c r="G1660" s="10">
        <f t="shared" si="219"/>
        <v>-9.0783198618155092E-3</v>
      </c>
      <c r="H1660" s="6"/>
      <c r="I1660" s="5">
        <v>24.62</v>
      </c>
      <c r="J1660" s="5">
        <v>23.86</v>
      </c>
      <c r="K1660" s="5">
        <v>10837.84</v>
      </c>
      <c r="L1660" s="5">
        <v>12672.61</v>
      </c>
      <c r="M1660" s="17">
        <f t="shared" si="220"/>
        <v>-9.1362126245846387E-3</v>
      </c>
      <c r="N1660" s="17">
        <f t="shared" si="221"/>
        <v>-9.1045237359450581E-3</v>
      </c>
      <c r="O1660" s="6"/>
      <c r="P1660" s="6">
        <v>17.010000000000002</v>
      </c>
      <c r="Q1660" s="6">
        <v>16.47</v>
      </c>
      <c r="R1660" s="6">
        <v>8356.9500000000007</v>
      </c>
      <c r="S1660" s="6">
        <v>9963</v>
      </c>
      <c r="T1660" s="19">
        <f t="shared" si="222"/>
        <v>-9.6211665664461821E-3</v>
      </c>
      <c r="U1660" s="19">
        <f t="shared" si="223"/>
        <v>-1.0068231069529698E-2</v>
      </c>
    </row>
    <row r="1661" spans="1:21">
      <c r="A1661" s="4">
        <v>43150</v>
      </c>
      <c r="B1661" s="5">
        <v>19.36</v>
      </c>
      <c r="C1661" s="5">
        <v>18.62</v>
      </c>
      <c r="D1661" s="5">
        <v>10749.63</v>
      </c>
      <c r="E1661" s="5">
        <v>12569.46</v>
      </c>
      <c r="F1661" s="10">
        <f t="shared" si="218"/>
        <v>-9.0473656200105168E-3</v>
      </c>
      <c r="G1661" s="10">
        <f t="shared" si="219"/>
        <v>-8.1396018657562408E-3</v>
      </c>
      <c r="H1661" s="6"/>
      <c r="I1661" s="5">
        <v>24.36</v>
      </c>
      <c r="J1661" s="5">
        <v>23.61</v>
      </c>
      <c r="K1661" s="5">
        <v>10749.63</v>
      </c>
      <c r="L1661" s="5">
        <v>12569.46</v>
      </c>
      <c r="M1661" s="17">
        <f t="shared" si="220"/>
        <v>-1.0477787091366264E-2</v>
      </c>
      <c r="N1661" s="17">
        <f t="shared" si="221"/>
        <v>-8.139075682977559E-3</v>
      </c>
      <c r="O1661" s="6"/>
      <c r="P1661" s="6">
        <v>16.84</v>
      </c>
      <c r="Q1661" s="6">
        <v>16.3</v>
      </c>
      <c r="R1661" s="6">
        <v>8237.9500000000007</v>
      </c>
      <c r="S1661" s="6">
        <v>9821.08</v>
      </c>
      <c r="T1661" s="19">
        <f t="shared" si="222"/>
        <v>-1.032179720704296E-2</v>
      </c>
      <c r="U1661" s="19">
        <f t="shared" si="223"/>
        <v>-1.42447054100171E-2</v>
      </c>
    </row>
    <row r="1662" spans="1:21">
      <c r="A1662" s="4">
        <v>43151</v>
      </c>
      <c r="B1662" s="5">
        <v>19.3</v>
      </c>
      <c r="C1662" s="5">
        <v>18.559999999999999</v>
      </c>
      <c r="D1662" s="5">
        <v>10742.66</v>
      </c>
      <c r="E1662" s="5">
        <v>12561.39</v>
      </c>
      <c r="F1662" s="10">
        <f t="shared" si="218"/>
        <v>-3.2223415682063328E-3</v>
      </c>
      <c r="G1662" s="10">
        <f t="shared" si="219"/>
        <v>-6.4203235461190999E-4</v>
      </c>
      <c r="H1662" s="6"/>
      <c r="I1662" s="5">
        <v>24.34</v>
      </c>
      <c r="J1662" s="5">
        <v>23.59</v>
      </c>
      <c r="K1662" s="5">
        <v>10742.66</v>
      </c>
      <c r="L1662" s="5">
        <v>12561.39</v>
      </c>
      <c r="M1662" s="17">
        <f t="shared" si="220"/>
        <v>-8.4709868699706092E-4</v>
      </c>
      <c r="N1662" s="17">
        <f t="shared" si="221"/>
        <v>-6.4839440985409169E-4</v>
      </c>
      <c r="O1662" s="6"/>
      <c r="P1662" s="6">
        <v>16.8</v>
      </c>
      <c r="Q1662" s="6">
        <v>16.260000000000002</v>
      </c>
      <c r="R1662" s="6">
        <v>8249.9500000000007</v>
      </c>
      <c r="S1662" s="6">
        <v>9836.68</v>
      </c>
      <c r="T1662" s="19">
        <f t="shared" si="222"/>
        <v>-2.4539877300613355E-3</v>
      </c>
      <c r="U1662" s="19">
        <f t="shared" si="223"/>
        <v>1.5884200108338131E-3</v>
      </c>
    </row>
    <row r="1663" spans="1:21">
      <c r="A1663" s="4">
        <v>43152</v>
      </c>
      <c r="B1663" s="5">
        <v>19.28</v>
      </c>
      <c r="C1663" s="5">
        <v>18.55</v>
      </c>
      <c r="D1663" s="5">
        <v>10769.18</v>
      </c>
      <c r="E1663" s="5">
        <v>12592.4</v>
      </c>
      <c r="F1663" s="10">
        <f t="shared" si="218"/>
        <v>-5.3879310344817632E-4</v>
      </c>
      <c r="G1663" s="10">
        <f t="shared" si="219"/>
        <v>2.4686758392185038E-3</v>
      </c>
      <c r="H1663" s="6"/>
      <c r="I1663" s="5">
        <v>24.3</v>
      </c>
      <c r="J1663" s="5">
        <v>23.56</v>
      </c>
      <c r="K1663" s="5">
        <v>10769.18</v>
      </c>
      <c r="L1663" s="5">
        <v>12592.4</v>
      </c>
      <c r="M1663" s="17">
        <f t="shared" si="220"/>
        <v>-1.2717253073336598E-3</v>
      </c>
      <c r="N1663" s="17">
        <f t="shared" si="221"/>
        <v>2.468662323856563E-3</v>
      </c>
      <c r="O1663" s="6"/>
      <c r="P1663" s="6">
        <v>16.75</v>
      </c>
      <c r="Q1663" s="6">
        <v>16.21</v>
      </c>
      <c r="R1663" s="6">
        <v>8225.85</v>
      </c>
      <c r="S1663" s="6">
        <v>9812.2900000000009</v>
      </c>
      <c r="T1663" s="19">
        <f t="shared" si="222"/>
        <v>-3.0750307503075724E-3</v>
      </c>
      <c r="U1663" s="19">
        <f t="shared" si="223"/>
        <v>-2.4794951142050881E-3</v>
      </c>
    </row>
    <row r="1664" spans="1:21">
      <c r="A1664" s="4">
        <v>43153</v>
      </c>
      <c r="B1664" s="5">
        <v>19.21</v>
      </c>
      <c r="C1664" s="5">
        <v>18.48</v>
      </c>
      <c r="D1664" s="5">
        <v>10739.34</v>
      </c>
      <c r="E1664" s="5">
        <v>12560.3</v>
      </c>
      <c r="F1664" s="10">
        <f t="shared" si="218"/>
        <v>-3.7735849056603765E-3</v>
      </c>
      <c r="G1664" s="10">
        <f t="shared" si="219"/>
        <v>-2.5491566341603322E-3</v>
      </c>
      <c r="H1664" s="6"/>
      <c r="I1664" s="5">
        <v>24.19</v>
      </c>
      <c r="J1664" s="5">
        <v>23.45</v>
      </c>
      <c r="K1664" s="5">
        <v>10739.34</v>
      </c>
      <c r="L1664" s="5">
        <v>12560.3</v>
      </c>
      <c r="M1664" s="17">
        <f t="shared" si="220"/>
        <v>-4.6689303904923207E-3</v>
      </c>
      <c r="N1664" s="17">
        <f t="shared" si="221"/>
        <v>-2.7708702055310175E-3</v>
      </c>
      <c r="O1664" s="6"/>
      <c r="P1664" s="6">
        <v>16.64</v>
      </c>
      <c r="Q1664" s="6">
        <v>16.100000000000001</v>
      </c>
      <c r="R1664" s="6">
        <v>8186.4</v>
      </c>
      <c r="S1664" s="6">
        <v>9765.3700000000008</v>
      </c>
      <c r="T1664" s="19">
        <f t="shared" si="222"/>
        <v>-6.7859346082664862E-3</v>
      </c>
      <c r="U1664" s="19">
        <f t="shared" si="223"/>
        <v>-4.7817583866762714E-3</v>
      </c>
    </row>
    <row r="1665" spans="1:21">
      <c r="A1665" s="4">
        <v>43154</v>
      </c>
      <c r="B1665" s="5">
        <v>19.45</v>
      </c>
      <c r="C1665" s="5">
        <v>18.71</v>
      </c>
      <c r="D1665" s="5">
        <v>10856.55</v>
      </c>
      <c r="E1665" s="5">
        <v>12697.4</v>
      </c>
      <c r="F1665" s="10">
        <f t="shared" si="218"/>
        <v>1.2445887445887482E-2</v>
      </c>
      <c r="G1665" s="10">
        <f t="shared" si="219"/>
        <v>1.0915344378717107E-2</v>
      </c>
      <c r="H1665" s="6"/>
      <c r="I1665" s="5">
        <v>24.51</v>
      </c>
      <c r="J1665" s="5">
        <v>23.76</v>
      </c>
      <c r="K1665" s="5">
        <v>10856.55</v>
      </c>
      <c r="L1665" s="5">
        <v>12697.4</v>
      </c>
      <c r="M1665" s="17">
        <f t="shared" si="220"/>
        <v>1.321961620469092E-2</v>
      </c>
      <c r="N1665" s="17">
        <f t="shared" si="221"/>
        <v>1.0914078518791559E-2</v>
      </c>
      <c r="O1665" s="6"/>
      <c r="P1665" s="6">
        <v>16.88</v>
      </c>
      <c r="Q1665" s="6">
        <v>16.34</v>
      </c>
      <c r="R1665" s="6">
        <v>8342.85</v>
      </c>
      <c r="S1665" s="6">
        <v>9951.98</v>
      </c>
      <c r="T1665" s="19">
        <f t="shared" si="222"/>
        <v>1.4906832298136496E-2</v>
      </c>
      <c r="U1665" s="19">
        <f t="shared" si="223"/>
        <v>1.910936298368604E-2</v>
      </c>
    </row>
    <row r="1666" spans="1:21">
      <c r="A1666" s="4">
        <v>43157</v>
      </c>
      <c r="B1666" s="5">
        <v>19.68</v>
      </c>
      <c r="C1666" s="5">
        <v>18.93</v>
      </c>
      <c r="D1666" s="5">
        <v>10956.8</v>
      </c>
      <c r="E1666" s="5">
        <v>12814.64</v>
      </c>
      <c r="F1666" s="10">
        <f t="shared" si="218"/>
        <v>1.1758417958311007E-2</v>
      </c>
      <c r="G1666" s="10">
        <f t="shared" si="219"/>
        <v>9.2333863625624346E-3</v>
      </c>
      <c r="H1666" s="6"/>
      <c r="I1666" s="5">
        <v>24.82</v>
      </c>
      <c r="J1666" s="5">
        <v>24.06</v>
      </c>
      <c r="K1666" s="5">
        <v>10956.8</v>
      </c>
      <c r="L1666" s="5">
        <v>12814.64</v>
      </c>
      <c r="M1666" s="17">
        <f t="shared" si="220"/>
        <v>1.2626262626262541E-2</v>
      </c>
      <c r="N1666" s="17">
        <f t="shared" si="221"/>
        <v>9.2340568596838146E-3</v>
      </c>
      <c r="O1666" s="6"/>
      <c r="P1666" s="6">
        <v>17.12</v>
      </c>
      <c r="Q1666" s="6">
        <v>16.559999999999999</v>
      </c>
      <c r="R1666" s="6">
        <v>8394.25</v>
      </c>
      <c r="S1666" s="6">
        <v>10013.35</v>
      </c>
      <c r="T1666" s="19">
        <f t="shared" si="222"/>
        <v>1.346389228886169E-2</v>
      </c>
      <c r="U1666" s="19">
        <f t="shared" si="223"/>
        <v>6.1666120711658667E-3</v>
      </c>
    </row>
    <row r="1667" spans="1:21">
      <c r="A1667" s="4">
        <v>43158</v>
      </c>
      <c r="B1667" s="5">
        <v>19.670000000000002</v>
      </c>
      <c r="C1667" s="5">
        <v>18.920000000000002</v>
      </c>
      <c r="D1667" s="5">
        <v>10919.15</v>
      </c>
      <c r="E1667" s="5">
        <v>12770.61</v>
      </c>
      <c r="F1667" s="10">
        <f t="shared" si="218"/>
        <v>-5.2826201796085659E-4</v>
      </c>
      <c r="G1667" s="10">
        <f t="shared" si="219"/>
        <v>-3.4359139234499958E-3</v>
      </c>
      <c r="H1667" s="6"/>
      <c r="I1667" s="5">
        <v>24.72</v>
      </c>
      <c r="J1667" s="5">
        <v>23.96</v>
      </c>
      <c r="K1667" s="5">
        <v>10919.15</v>
      </c>
      <c r="L1667" s="5">
        <v>12770.61</v>
      </c>
      <c r="M1667" s="17">
        <f t="shared" si="220"/>
        <v>-4.1562759767247437E-3</v>
      </c>
      <c r="N1667" s="17">
        <f t="shared" si="221"/>
        <v>-3.4362222546728827E-3</v>
      </c>
      <c r="O1667" s="6"/>
      <c r="P1667" s="6">
        <v>17.079999999999998</v>
      </c>
      <c r="Q1667" s="6">
        <v>16.53</v>
      </c>
      <c r="R1667" s="6">
        <v>8368.0499999999993</v>
      </c>
      <c r="S1667" s="6">
        <v>9982.06</v>
      </c>
      <c r="T1667" s="19">
        <f t="shared" si="222"/>
        <v>-1.8115942028984477E-3</v>
      </c>
      <c r="U1667" s="19">
        <f t="shared" si="223"/>
        <v>-3.124828354147291E-3</v>
      </c>
    </row>
    <row r="1668" spans="1:21">
      <c r="A1668" s="4">
        <v>43159</v>
      </c>
      <c r="B1668" s="5">
        <v>19.59</v>
      </c>
      <c r="C1668" s="5">
        <v>18.850000000000001</v>
      </c>
      <c r="D1668" s="5">
        <v>10864.95</v>
      </c>
      <c r="E1668" s="5">
        <v>12710.07</v>
      </c>
      <c r="F1668" s="10">
        <f t="shared" ref="F1668:F1708" si="224">C1668/C1667-1</f>
        <v>-3.6997885835095001E-3</v>
      </c>
      <c r="G1668" s="10">
        <f t="shared" ref="G1668:G1708" si="225">E1668/E1667-1</f>
        <v>-4.7405722984259491E-3</v>
      </c>
      <c r="H1668" s="6"/>
      <c r="I1668" s="5">
        <v>24.63</v>
      </c>
      <c r="J1668" s="5">
        <v>23.87</v>
      </c>
      <c r="K1668" s="5">
        <v>10864.95</v>
      </c>
      <c r="L1668" s="5">
        <v>12710.07</v>
      </c>
      <c r="M1668" s="17">
        <f t="shared" ref="M1668:M1708" si="226">J1668/J1667-1</f>
        <v>-3.7562604340567463E-3</v>
      </c>
      <c r="N1668" s="17">
        <f t="shared" ref="N1668:N1708" si="227">K1668/K1667-1</f>
        <v>-4.9637563363447157E-3</v>
      </c>
      <c r="O1668" s="6"/>
      <c r="P1668" s="6">
        <v>17.12</v>
      </c>
      <c r="Q1668" s="6">
        <v>16.559999999999999</v>
      </c>
      <c r="R1668" s="6">
        <v>8356.5</v>
      </c>
      <c r="S1668" s="6">
        <v>9968.32</v>
      </c>
      <c r="T1668" s="19">
        <f t="shared" ref="T1668:T1708" si="228">Q1668/Q1667-1</f>
        <v>1.814882032667775E-3</v>
      </c>
      <c r="U1668" s="19">
        <f t="shared" ref="U1668:U1708" si="229">S1668/S1667-1</f>
        <v>-1.3764693860786048E-3</v>
      </c>
    </row>
    <row r="1669" spans="1:21">
      <c r="A1669" s="4">
        <v>43160</v>
      </c>
      <c r="B1669" s="5">
        <v>19.48</v>
      </c>
      <c r="C1669" s="5">
        <v>18.739999999999998</v>
      </c>
      <c r="D1669" s="5">
        <v>10821.14</v>
      </c>
      <c r="E1669" s="5">
        <v>12658.82</v>
      </c>
      <c r="F1669" s="10">
        <f t="shared" si="224"/>
        <v>-5.8355437665783549E-3</v>
      </c>
      <c r="G1669" s="10">
        <f t="shared" si="225"/>
        <v>-4.0322358570802352E-3</v>
      </c>
      <c r="H1669" s="6"/>
      <c r="I1669" s="5">
        <v>24.49</v>
      </c>
      <c r="J1669" s="5">
        <v>23.74</v>
      </c>
      <c r="K1669" s="5">
        <v>10821.14</v>
      </c>
      <c r="L1669" s="5">
        <v>12658.82</v>
      </c>
      <c r="M1669" s="17">
        <f t="shared" si="226"/>
        <v>-5.446166736489455E-3</v>
      </c>
      <c r="N1669" s="17">
        <f t="shared" si="227"/>
        <v>-4.0322320857437699E-3</v>
      </c>
      <c r="O1669" s="6"/>
      <c r="P1669" s="6">
        <v>17.059999999999999</v>
      </c>
      <c r="Q1669" s="6">
        <v>16.510000000000002</v>
      </c>
      <c r="R1669" s="6">
        <v>8339.9</v>
      </c>
      <c r="S1669" s="6">
        <v>9948.48</v>
      </c>
      <c r="T1669" s="19">
        <f t="shared" si="228"/>
        <v>-3.0193236714973759E-3</v>
      </c>
      <c r="U1669" s="19">
        <f t="shared" si="229"/>
        <v>-1.9903052871497184E-3</v>
      </c>
    </row>
    <row r="1670" spans="1:21">
      <c r="A1670" s="4">
        <v>43164</v>
      </c>
      <c r="B1670" s="5">
        <v>19.27</v>
      </c>
      <c r="C1670" s="5">
        <v>18.54</v>
      </c>
      <c r="D1670" s="5">
        <v>10713.77</v>
      </c>
      <c r="E1670" s="5">
        <v>12533.21</v>
      </c>
      <c r="F1670" s="10">
        <f t="shared" si="224"/>
        <v>-1.0672358591248599E-2</v>
      </c>
      <c r="G1670" s="10">
        <f t="shared" si="225"/>
        <v>-9.9227258148864017E-3</v>
      </c>
      <c r="H1670" s="6"/>
      <c r="I1670" s="5">
        <v>24.24</v>
      </c>
      <c r="J1670" s="5">
        <v>23.49</v>
      </c>
      <c r="K1670" s="5">
        <v>10713.77</v>
      </c>
      <c r="L1670" s="5">
        <v>12533.21</v>
      </c>
      <c r="M1670" s="17">
        <f t="shared" si="226"/>
        <v>-1.0530749789384952E-2</v>
      </c>
      <c r="N1670" s="17">
        <f t="shared" si="227"/>
        <v>-9.9222447912141742E-3</v>
      </c>
      <c r="O1670" s="6"/>
      <c r="P1670" s="6">
        <v>16.93</v>
      </c>
      <c r="Q1670" s="6">
        <v>16.39</v>
      </c>
      <c r="R1670" s="6">
        <v>8250.75</v>
      </c>
      <c r="S1670" s="6">
        <v>9842.14</v>
      </c>
      <c r="T1670" s="19">
        <f t="shared" si="228"/>
        <v>-7.2683222289522398E-3</v>
      </c>
      <c r="U1670" s="19">
        <f t="shared" si="229"/>
        <v>-1.0689070089099029E-2</v>
      </c>
    </row>
    <row r="1671" spans="1:21">
      <c r="A1671" s="4">
        <v>43165</v>
      </c>
      <c r="B1671" s="5">
        <v>19.09</v>
      </c>
      <c r="C1671" s="5">
        <v>18.36</v>
      </c>
      <c r="D1671" s="5">
        <v>10602.72</v>
      </c>
      <c r="E1671" s="5">
        <v>12403.8</v>
      </c>
      <c r="F1671" s="10">
        <f t="shared" si="224"/>
        <v>-9.7087378640776656E-3</v>
      </c>
      <c r="G1671" s="10">
        <f t="shared" si="225"/>
        <v>-1.0325367563457366E-2</v>
      </c>
      <c r="H1671" s="6"/>
      <c r="I1671" s="5">
        <v>24.02</v>
      </c>
      <c r="J1671" s="5">
        <v>23.28</v>
      </c>
      <c r="K1671" s="5">
        <v>10602.72</v>
      </c>
      <c r="L1671" s="5">
        <v>12403.8</v>
      </c>
      <c r="M1671" s="17">
        <f t="shared" si="226"/>
        <v>-8.9399744572157269E-3</v>
      </c>
      <c r="N1671" s="17">
        <f t="shared" si="227"/>
        <v>-1.036516557663647E-2</v>
      </c>
      <c r="O1671" s="6"/>
      <c r="P1671" s="6">
        <v>16.850000000000001</v>
      </c>
      <c r="Q1671" s="6">
        <v>16.3</v>
      </c>
      <c r="R1671" s="6">
        <v>8134.5</v>
      </c>
      <c r="S1671" s="6">
        <v>9703.4699999999993</v>
      </c>
      <c r="T1671" s="19">
        <f t="shared" si="228"/>
        <v>-5.4911531421598658E-3</v>
      </c>
      <c r="U1671" s="19">
        <f t="shared" si="229"/>
        <v>-1.4089415513292902E-2</v>
      </c>
    </row>
    <row r="1672" spans="1:21">
      <c r="A1672" s="4">
        <v>43166</v>
      </c>
      <c r="B1672" s="5">
        <v>18.899999999999999</v>
      </c>
      <c r="C1672" s="5">
        <v>18.18</v>
      </c>
      <c r="D1672" s="5">
        <v>10508.94</v>
      </c>
      <c r="E1672" s="5">
        <v>12294.09</v>
      </c>
      <c r="F1672" s="10">
        <f t="shared" si="224"/>
        <v>-9.8039215686274161E-3</v>
      </c>
      <c r="G1672" s="10">
        <f t="shared" si="225"/>
        <v>-8.8448701204468794E-3</v>
      </c>
      <c r="H1672" s="6"/>
      <c r="I1672" s="5">
        <v>23.76</v>
      </c>
      <c r="J1672" s="5">
        <v>23.02</v>
      </c>
      <c r="K1672" s="5">
        <v>10508.94</v>
      </c>
      <c r="L1672" s="5">
        <v>12294.09</v>
      </c>
      <c r="M1672" s="17">
        <f t="shared" si="226"/>
        <v>-1.1168384879725157E-2</v>
      </c>
      <c r="N1672" s="17">
        <f t="shared" si="227"/>
        <v>-8.8449001765583679E-3</v>
      </c>
      <c r="O1672" s="6"/>
      <c r="P1672" s="6">
        <v>16.559999999999999</v>
      </c>
      <c r="Q1672" s="6">
        <v>16.02</v>
      </c>
      <c r="R1672" s="6">
        <v>7953.85</v>
      </c>
      <c r="S1672" s="6">
        <v>9487.9699999999993</v>
      </c>
      <c r="T1672" s="19">
        <f t="shared" si="228"/>
        <v>-1.7177914110429571E-2</v>
      </c>
      <c r="U1672" s="19">
        <f t="shared" si="229"/>
        <v>-2.2208550137219008E-2</v>
      </c>
    </row>
    <row r="1673" spans="1:21">
      <c r="A1673" s="4">
        <v>43167</v>
      </c>
      <c r="B1673" s="5">
        <v>19.05</v>
      </c>
      <c r="C1673" s="5">
        <v>18.32</v>
      </c>
      <c r="D1673" s="5">
        <v>10587.38</v>
      </c>
      <c r="E1673" s="5">
        <v>12385.86</v>
      </c>
      <c r="F1673" s="10">
        <f t="shared" si="224"/>
        <v>7.700770077007757E-3</v>
      </c>
      <c r="G1673" s="10">
        <f t="shared" si="225"/>
        <v>7.4645622408815449E-3</v>
      </c>
      <c r="H1673" s="6"/>
      <c r="I1673" s="5">
        <v>23.92</v>
      </c>
      <c r="J1673" s="5">
        <v>23.18</v>
      </c>
      <c r="K1673" s="5">
        <v>10587.38</v>
      </c>
      <c r="L1673" s="5">
        <v>12385.86</v>
      </c>
      <c r="M1673" s="17">
        <f t="shared" si="226"/>
        <v>6.9504778453519656E-3</v>
      </c>
      <c r="N1673" s="17">
        <f t="shared" si="227"/>
        <v>7.4641210245751655E-3</v>
      </c>
      <c r="O1673" s="6"/>
      <c r="P1673" s="6">
        <v>16.64</v>
      </c>
      <c r="Q1673" s="6">
        <v>16.100000000000001</v>
      </c>
      <c r="R1673" s="6">
        <v>7984.55</v>
      </c>
      <c r="S1673" s="6">
        <v>9524.59</v>
      </c>
      <c r="T1673" s="19">
        <f t="shared" si="228"/>
        <v>4.993757802746579E-3</v>
      </c>
      <c r="U1673" s="19">
        <f t="shared" si="229"/>
        <v>3.8596243453552503E-3</v>
      </c>
    </row>
    <row r="1674" spans="1:21">
      <c r="A1674" s="4">
        <v>43168</v>
      </c>
      <c r="B1674" s="5">
        <v>19.010000000000002</v>
      </c>
      <c r="C1674" s="5">
        <v>18.29</v>
      </c>
      <c r="D1674" s="5">
        <v>10577.79</v>
      </c>
      <c r="E1674" s="5">
        <v>12374.64</v>
      </c>
      <c r="F1674" s="10">
        <f t="shared" si="224"/>
        <v>-1.6375545851529116E-3</v>
      </c>
      <c r="G1674" s="10">
        <f t="shared" si="225"/>
        <v>-9.0587169562716952E-4</v>
      </c>
      <c r="H1674" s="6"/>
      <c r="I1674" s="5">
        <v>23.85</v>
      </c>
      <c r="J1674" s="5">
        <v>23.11</v>
      </c>
      <c r="K1674" s="5">
        <v>10577.79</v>
      </c>
      <c r="L1674" s="5">
        <v>12374.64</v>
      </c>
      <c r="M1674" s="17">
        <f t="shared" si="226"/>
        <v>-3.0198446937015344E-3</v>
      </c>
      <c r="N1674" s="17">
        <f t="shared" si="227"/>
        <v>-9.0579539036084178E-4</v>
      </c>
      <c r="O1674" s="6"/>
      <c r="P1674" s="6">
        <v>16.55</v>
      </c>
      <c r="Q1674" s="6">
        <v>16.010000000000002</v>
      </c>
      <c r="R1674" s="6">
        <v>7964.1</v>
      </c>
      <c r="S1674" s="6">
        <v>9500.23</v>
      </c>
      <c r="T1674" s="19">
        <f t="shared" si="228"/>
        <v>-5.5900621118012417E-3</v>
      </c>
      <c r="U1674" s="19">
        <f t="shared" si="229"/>
        <v>-2.5575904054663257E-3</v>
      </c>
    </row>
    <row r="1675" spans="1:21">
      <c r="A1675" s="4">
        <v>43171</v>
      </c>
      <c r="B1675" s="5">
        <v>19.27</v>
      </c>
      <c r="C1675" s="5">
        <v>18.53</v>
      </c>
      <c r="D1675" s="5">
        <v>10751.18</v>
      </c>
      <c r="E1675" s="5">
        <v>12577.48</v>
      </c>
      <c r="F1675" s="10">
        <f t="shared" si="224"/>
        <v>1.3121924548934016E-2</v>
      </c>
      <c r="G1675" s="10">
        <f t="shared" si="225"/>
        <v>1.639158795730622E-2</v>
      </c>
      <c r="H1675" s="6"/>
      <c r="I1675" s="5">
        <v>24.15</v>
      </c>
      <c r="J1675" s="5">
        <v>23.4</v>
      </c>
      <c r="K1675" s="5">
        <v>10751.18</v>
      </c>
      <c r="L1675" s="5">
        <v>12577.48</v>
      </c>
      <c r="M1675" s="17">
        <f t="shared" si="226"/>
        <v>1.2548680225010767E-2</v>
      </c>
      <c r="N1675" s="17">
        <f t="shared" si="227"/>
        <v>1.6391892824493492E-2</v>
      </c>
      <c r="O1675" s="6"/>
      <c r="P1675" s="6">
        <v>16.64</v>
      </c>
      <c r="Q1675" s="6">
        <v>16.100000000000001</v>
      </c>
      <c r="R1675" s="6">
        <v>8026.95</v>
      </c>
      <c r="S1675" s="6">
        <v>9575.19</v>
      </c>
      <c r="T1675" s="19">
        <f t="shared" si="228"/>
        <v>5.6214865708932304E-3</v>
      </c>
      <c r="U1675" s="19">
        <f t="shared" si="229"/>
        <v>7.890335286619532E-3</v>
      </c>
    </row>
    <row r="1676" spans="1:21">
      <c r="A1676" s="4">
        <v>43172</v>
      </c>
      <c r="B1676" s="5">
        <v>19.38</v>
      </c>
      <c r="C1676" s="5">
        <v>18.64</v>
      </c>
      <c r="D1676" s="5">
        <v>10773.76</v>
      </c>
      <c r="E1676" s="5">
        <v>12605.57</v>
      </c>
      <c r="F1676" s="10">
        <f t="shared" si="224"/>
        <v>5.9363194819210818E-3</v>
      </c>
      <c r="G1676" s="10">
        <f t="shared" si="225"/>
        <v>2.2333567614498673E-3</v>
      </c>
      <c r="H1676" s="6"/>
      <c r="I1676" s="5">
        <v>24.29</v>
      </c>
      <c r="J1676" s="5">
        <v>23.54</v>
      </c>
      <c r="K1676" s="5">
        <v>10773.76</v>
      </c>
      <c r="L1676" s="5">
        <v>12605.57</v>
      </c>
      <c r="M1676" s="17">
        <f t="shared" si="226"/>
        <v>5.9829059829059617E-3</v>
      </c>
      <c r="N1676" s="17">
        <f t="shared" si="227"/>
        <v>2.1002345789020715E-3</v>
      </c>
      <c r="O1676" s="6"/>
      <c r="P1676" s="6">
        <v>16.93</v>
      </c>
      <c r="Q1676" s="6">
        <v>16.38</v>
      </c>
      <c r="R1676" s="6">
        <v>8157.85</v>
      </c>
      <c r="S1676" s="6">
        <v>9731.33</v>
      </c>
      <c r="T1676" s="19">
        <f t="shared" si="228"/>
        <v>1.7391304347825987E-2</v>
      </c>
      <c r="U1676" s="19">
        <f t="shared" si="229"/>
        <v>1.6306726028412877E-2</v>
      </c>
    </row>
    <row r="1677" spans="1:21">
      <c r="A1677" s="4">
        <v>43173</v>
      </c>
      <c r="B1677" s="5">
        <v>19.350000000000001</v>
      </c>
      <c r="C1677" s="5">
        <v>18.61</v>
      </c>
      <c r="D1677" s="5">
        <v>10772.16</v>
      </c>
      <c r="E1677" s="5">
        <v>12603.69</v>
      </c>
      <c r="F1677" s="10">
        <f t="shared" si="224"/>
        <v>-1.6094420600859527E-3</v>
      </c>
      <c r="G1677" s="10">
        <f t="shared" si="225"/>
        <v>-1.4914041967151181E-4</v>
      </c>
      <c r="H1677" s="6"/>
      <c r="I1677" s="5">
        <v>24.26</v>
      </c>
      <c r="J1677" s="5">
        <v>23.51</v>
      </c>
      <c r="K1677" s="5">
        <v>10772.16</v>
      </c>
      <c r="L1677" s="5">
        <v>12603.69</v>
      </c>
      <c r="M1677" s="17">
        <f t="shared" si="226"/>
        <v>-1.2744265080713024E-3</v>
      </c>
      <c r="N1677" s="17">
        <f t="shared" si="227"/>
        <v>-1.485089699417852E-4</v>
      </c>
      <c r="O1677" s="6"/>
      <c r="P1677" s="6">
        <v>16.850000000000001</v>
      </c>
      <c r="Q1677" s="6">
        <v>16.3</v>
      </c>
      <c r="R1677" s="6">
        <v>8154.25</v>
      </c>
      <c r="S1677" s="6">
        <v>9727.0300000000007</v>
      </c>
      <c r="T1677" s="19">
        <f t="shared" si="228"/>
        <v>-4.8840048840047556E-3</v>
      </c>
      <c r="U1677" s="19">
        <f t="shared" si="229"/>
        <v>-4.4187176881260726E-4</v>
      </c>
    </row>
    <row r="1678" spans="1:21">
      <c r="A1678" s="4">
        <v>43174</v>
      </c>
      <c r="B1678" s="5">
        <v>19.29</v>
      </c>
      <c r="C1678" s="5">
        <v>18.559999999999999</v>
      </c>
      <c r="D1678" s="5">
        <v>10730.03</v>
      </c>
      <c r="E1678" s="5">
        <v>12554.4</v>
      </c>
      <c r="F1678" s="10">
        <f t="shared" si="224"/>
        <v>-2.6867275658248868E-3</v>
      </c>
      <c r="G1678" s="10">
        <f t="shared" si="225"/>
        <v>-3.9107594680606317E-3</v>
      </c>
      <c r="H1678" s="6"/>
      <c r="I1678" s="5">
        <v>24.19</v>
      </c>
      <c r="J1678" s="5">
        <v>23.44</v>
      </c>
      <c r="K1678" s="5">
        <v>10730.03</v>
      </c>
      <c r="L1678" s="5">
        <v>12554.4</v>
      </c>
      <c r="M1678" s="17">
        <f t="shared" si="226"/>
        <v>-2.9774564015312421E-3</v>
      </c>
      <c r="N1678" s="17">
        <f t="shared" si="227"/>
        <v>-3.9110076344948119E-3</v>
      </c>
      <c r="O1678" s="6"/>
      <c r="P1678" s="6">
        <v>16.93</v>
      </c>
      <c r="Q1678" s="6">
        <v>16.38</v>
      </c>
      <c r="R1678" s="6">
        <v>8223</v>
      </c>
      <c r="S1678" s="6">
        <v>9809.02</v>
      </c>
      <c r="T1678" s="19">
        <f t="shared" si="228"/>
        <v>4.9079754601226711E-3</v>
      </c>
      <c r="U1678" s="19">
        <f t="shared" si="229"/>
        <v>8.4290888380111895E-3</v>
      </c>
    </row>
    <row r="1679" spans="1:21">
      <c r="A1679" s="4">
        <v>43175</v>
      </c>
      <c r="B1679" s="5">
        <v>19.010000000000002</v>
      </c>
      <c r="C1679" s="5">
        <v>18.29</v>
      </c>
      <c r="D1679" s="5">
        <v>10579.91</v>
      </c>
      <c r="E1679" s="5">
        <v>12384.43</v>
      </c>
      <c r="F1679" s="10">
        <f t="shared" si="224"/>
        <v>-1.4547413793103425E-2</v>
      </c>
      <c r="G1679" s="10">
        <f t="shared" si="225"/>
        <v>-1.3538679666093123E-2</v>
      </c>
      <c r="H1679" s="6"/>
      <c r="I1679" s="5">
        <v>23.9</v>
      </c>
      <c r="J1679" s="5">
        <v>23.16</v>
      </c>
      <c r="K1679" s="5">
        <v>10579.91</v>
      </c>
      <c r="L1679" s="5">
        <v>12384.43</v>
      </c>
      <c r="M1679" s="17">
        <f t="shared" si="226"/>
        <v>-1.1945392491467643E-2</v>
      </c>
      <c r="N1679" s="17">
        <f t="shared" si="227"/>
        <v>-1.3990641219083333E-2</v>
      </c>
      <c r="O1679" s="6"/>
      <c r="P1679" s="6">
        <v>16.829999999999998</v>
      </c>
      <c r="Q1679" s="6">
        <v>16.28</v>
      </c>
      <c r="R1679" s="6">
        <v>8112.1</v>
      </c>
      <c r="S1679" s="6">
        <v>9676.7800000000007</v>
      </c>
      <c r="T1679" s="19">
        <f t="shared" si="228"/>
        <v>-6.1050061050059723E-3</v>
      </c>
      <c r="U1679" s="19">
        <f t="shared" si="229"/>
        <v>-1.3481469096810916E-2</v>
      </c>
    </row>
    <row r="1680" spans="1:21">
      <c r="A1680" s="4">
        <v>43178</v>
      </c>
      <c r="B1680" s="5">
        <v>18.84</v>
      </c>
      <c r="C1680" s="5">
        <v>18.12</v>
      </c>
      <c r="D1680" s="5">
        <v>10465.66</v>
      </c>
      <c r="E1680" s="5">
        <v>12250.7</v>
      </c>
      <c r="F1680" s="10">
        <f t="shared" si="224"/>
        <v>-9.2946965554947525E-3</v>
      </c>
      <c r="G1680" s="10">
        <f t="shared" si="225"/>
        <v>-1.0798236172355091E-2</v>
      </c>
      <c r="H1680" s="6"/>
      <c r="I1680" s="5">
        <v>23.65</v>
      </c>
      <c r="J1680" s="5">
        <v>22.92</v>
      </c>
      <c r="K1680" s="5">
        <v>10465.66</v>
      </c>
      <c r="L1680" s="5">
        <v>12250.7</v>
      </c>
      <c r="M1680" s="17">
        <f t="shared" si="226"/>
        <v>-1.0362694300518061E-2</v>
      </c>
      <c r="N1680" s="17">
        <f t="shared" si="227"/>
        <v>-1.0798768609562859E-2</v>
      </c>
      <c r="O1680" s="6"/>
      <c r="P1680" s="6">
        <v>16.489999999999998</v>
      </c>
      <c r="Q1680" s="6">
        <v>15.95</v>
      </c>
      <c r="R1680" s="6">
        <v>7934.3</v>
      </c>
      <c r="S1680" s="6">
        <v>9464.66</v>
      </c>
      <c r="T1680" s="19">
        <f t="shared" si="228"/>
        <v>-2.0270270270270396E-2</v>
      </c>
      <c r="U1680" s="19">
        <f t="shared" si="229"/>
        <v>-2.1920514882016628E-2</v>
      </c>
    </row>
    <row r="1681" spans="1:21">
      <c r="A1681" s="4">
        <v>43179</v>
      </c>
      <c r="B1681" s="5">
        <v>18.89</v>
      </c>
      <c r="C1681" s="5">
        <v>18.170000000000002</v>
      </c>
      <c r="D1681" s="5">
        <v>10495.58</v>
      </c>
      <c r="E1681" s="5">
        <v>12296.27</v>
      </c>
      <c r="F1681" s="10">
        <f t="shared" si="224"/>
        <v>2.7593818984548157E-3</v>
      </c>
      <c r="G1681" s="10">
        <f t="shared" si="225"/>
        <v>3.719787440717548E-3</v>
      </c>
      <c r="H1681" s="6"/>
      <c r="I1681" s="5">
        <v>23.67</v>
      </c>
      <c r="J1681" s="5">
        <v>22.94</v>
      </c>
      <c r="K1681" s="5">
        <v>10495.58</v>
      </c>
      <c r="L1681" s="5">
        <v>12296.27</v>
      </c>
      <c r="M1681" s="17">
        <f t="shared" si="226"/>
        <v>8.7260034904002026E-4</v>
      </c>
      <c r="N1681" s="17">
        <f t="shared" si="227"/>
        <v>2.8588736878514265E-3</v>
      </c>
      <c r="O1681" s="6"/>
      <c r="P1681" s="6">
        <v>16.45</v>
      </c>
      <c r="Q1681" s="6">
        <v>15.91</v>
      </c>
      <c r="R1681" s="6">
        <v>7954.7</v>
      </c>
      <c r="S1681" s="6">
        <v>9488.99</v>
      </c>
      <c r="T1681" s="19">
        <f t="shared" si="228"/>
        <v>-2.5078369905955356E-3</v>
      </c>
      <c r="U1681" s="19">
        <f t="shared" si="229"/>
        <v>2.5706153205715676E-3</v>
      </c>
    </row>
    <row r="1682" spans="1:21">
      <c r="A1682" s="4">
        <v>43180</v>
      </c>
      <c r="B1682" s="5">
        <v>18.93</v>
      </c>
      <c r="C1682" s="5">
        <v>18.21</v>
      </c>
      <c r="D1682" s="5">
        <v>10531.84</v>
      </c>
      <c r="E1682" s="5">
        <v>12338.76</v>
      </c>
      <c r="F1682" s="10">
        <f t="shared" si="224"/>
        <v>2.2014309301046087E-3</v>
      </c>
      <c r="G1682" s="10">
        <f t="shared" si="225"/>
        <v>3.4555194380083698E-3</v>
      </c>
      <c r="H1682" s="6"/>
      <c r="I1682" s="5">
        <v>23.75</v>
      </c>
      <c r="J1682" s="5">
        <v>23.02</v>
      </c>
      <c r="K1682" s="5">
        <v>10531.84</v>
      </c>
      <c r="L1682" s="5">
        <v>12338.76</v>
      </c>
      <c r="M1682" s="17">
        <f t="shared" si="226"/>
        <v>3.4873583260679464E-3</v>
      </c>
      <c r="N1682" s="17">
        <f t="shared" si="227"/>
        <v>3.4547876344137585E-3</v>
      </c>
      <c r="O1682" s="6"/>
      <c r="P1682" s="6">
        <v>16.5</v>
      </c>
      <c r="Q1682" s="6">
        <v>15.96</v>
      </c>
      <c r="R1682" s="6">
        <v>7966</v>
      </c>
      <c r="S1682" s="6">
        <v>9502.5</v>
      </c>
      <c r="T1682" s="19">
        <f t="shared" si="228"/>
        <v>3.14267756128217E-3</v>
      </c>
      <c r="U1682" s="19">
        <f t="shared" si="229"/>
        <v>1.4237553206399856E-3</v>
      </c>
    </row>
    <row r="1683" spans="1:21">
      <c r="A1683" s="4">
        <v>43181</v>
      </c>
      <c r="B1683" s="5">
        <v>18.89</v>
      </c>
      <c r="C1683" s="5">
        <v>18.170000000000002</v>
      </c>
      <c r="D1683" s="5">
        <v>10484.41</v>
      </c>
      <c r="E1683" s="5">
        <v>12284.71</v>
      </c>
      <c r="F1683" s="10">
        <f t="shared" si="224"/>
        <v>-2.1965952773200792E-3</v>
      </c>
      <c r="G1683" s="10">
        <f t="shared" si="225"/>
        <v>-4.3805050102280196E-3</v>
      </c>
      <c r="H1683" s="6"/>
      <c r="I1683" s="5">
        <v>23.66</v>
      </c>
      <c r="J1683" s="5">
        <v>22.92</v>
      </c>
      <c r="K1683" s="5">
        <v>10484.41</v>
      </c>
      <c r="L1683" s="5">
        <v>12284.71</v>
      </c>
      <c r="M1683" s="17">
        <f t="shared" si="226"/>
        <v>-4.3440486533448119E-3</v>
      </c>
      <c r="N1683" s="17">
        <f t="shared" si="227"/>
        <v>-4.5034865702480165E-3</v>
      </c>
      <c r="O1683" s="6"/>
      <c r="P1683" s="6">
        <v>16.38</v>
      </c>
      <c r="Q1683" s="6">
        <v>15.84</v>
      </c>
      <c r="R1683" s="6">
        <v>7851.6</v>
      </c>
      <c r="S1683" s="6">
        <v>9365.99</v>
      </c>
      <c r="T1683" s="19">
        <f t="shared" si="228"/>
        <v>-7.5187969924812581E-3</v>
      </c>
      <c r="U1683" s="19">
        <f t="shared" si="229"/>
        <v>-1.4365693238621469E-2</v>
      </c>
    </row>
    <row r="1684" spans="1:21">
      <c r="A1684" s="4">
        <v>43182</v>
      </c>
      <c r="B1684" s="5">
        <v>18.68</v>
      </c>
      <c r="C1684" s="5">
        <v>17.97</v>
      </c>
      <c r="D1684" s="5">
        <v>10368.33</v>
      </c>
      <c r="E1684" s="5">
        <v>12148.7</v>
      </c>
      <c r="F1684" s="10">
        <f t="shared" si="224"/>
        <v>-1.1007154650523043E-2</v>
      </c>
      <c r="G1684" s="10">
        <f t="shared" si="225"/>
        <v>-1.1071486424994892E-2</v>
      </c>
      <c r="H1684" s="6"/>
      <c r="I1684" s="5">
        <v>23.39</v>
      </c>
      <c r="J1684" s="5">
        <v>22.67</v>
      </c>
      <c r="K1684" s="5">
        <v>10368.33</v>
      </c>
      <c r="L1684" s="5">
        <v>12148.7</v>
      </c>
      <c r="M1684" s="17">
        <f t="shared" si="226"/>
        <v>-1.0907504363001697E-2</v>
      </c>
      <c r="N1684" s="17">
        <f t="shared" si="227"/>
        <v>-1.1071676899319982E-2</v>
      </c>
      <c r="O1684" s="6"/>
      <c r="P1684" s="6">
        <v>16.09</v>
      </c>
      <c r="Q1684" s="6">
        <v>15.56</v>
      </c>
      <c r="R1684" s="6">
        <v>7681.4</v>
      </c>
      <c r="S1684" s="6">
        <v>9162.9699999999993</v>
      </c>
      <c r="T1684" s="19">
        <f t="shared" si="228"/>
        <v>-1.7676767676767624E-2</v>
      </c>
      <c r="U1684" s="19">
        <f t="shared" si="229"/>
        <v>-2.1676299035126023E-2</v>
      </c>
    </row>
    <row r="1685" spans="1:21">
      <c r="A1685" s="4">
        <v>43185</v>
      </c>
      <c r="B1685" s="5">
        <v>18.850000000000001</v>
      </c>
      <c r="C1685" s="5">
        <v>18.13</v>
      </c>
      <c r="D1685" s="5">
        <v>10507.46</v>
      </c>
      <c r="E1685" s="5">
        <v>12311.72</v>
      </c>
      <c r="F1685" s="10">
        <f t="shared" si="224"/>
        <v>8.9037284362827318E-3</v>
      </c>
      <c r="G1685" s="10">
        <f t="shared" si="225"/>
        <v>1.3418719698403914E-2</v>
      </c>
      <c r="H1685" s="6"/>
      <c r="I1685" s="5">
        <v>23.62</v>
      </c>
      <c r="J1685" s="5">
        <v>22.89</v>
      </c>
      <c r="K1685" s="5">
        <v>10507.46</v>
      </c>
      <c r="L1685" s="5">
        <v>12311.72</v>
      </c>
      <c r="M1685" s="17">
        <f t="shared" si="226"/>
        <v>9.7044552271723372E-3</v>
      </c>
      <c r="N1685" s="17">
        <f t="shared" si="227"/>
        <v>1.3418747281384702E-2</v>
      </c>
      <c r="O1685" s="6"/>
      <c r="P1685" s="6">
        <v>16.190000000000001</v>
      </c>
      <c r="Q1685" s="6">
        <v>15.66</v>
      </c>
      <c r="R1685" s="6">
        <v>7734</v>
      </c>
      <c r="S1685" s="6">
        <v>9225.74</v>
      </c>
      <c r="T1685" s="19">
        <f t="shared" si="228"/>
        <v>6.4267352185090054E-3</v>
      </c>
      <c r="U1685" s="19">
        <f t="shared" si="229"/>
        <v>6.8503989427008971E-3</v>
      </c>
    </row>
    <row r="1686" spans="1:21">
      <c r="A1686" s="4">
        <v>43186</v>
      </c>
      <c r="B1686" s="5">
        <v>19.03</v>
      </c>
      <c r="C1686" s="5">
        <v>18.3</v>
      </c>
      <c r="D1686" s="5">
        <v>10565.09</v>
      </c>
      <c r="E1686" s="5">
        <v>12380.29</v>
      </c>
      <c r="F1686" s="10">
        <f t="shared" si="224"/>
        <v>9.3767236624380246E-3</v>
      </c>
      <c r="G1686" s="10">
        <f t="shared" si="225"/>
        <v>5.5694898844353968E-3</v>
      </c>
      <c r="H1686" s="6"/>
      <c r="I1686" s="5">
        <v>23.8</v>
      </c>
      <c r="J1686" s="5">
        <v>23.06</v>
      </c>
      <c r="K1686" s="5">
        <v>10565.09</v>
      </c>
      <c r="L1686" s="5">
        <v>12380.29</v>
      </c>
      <c r="M1686" s="17">
        <f t="shared" si="226"/>
        <v>7.4268239405852476E-3</v>
      </c>
      <c r="N1686" s="17">
        <f t="shared" si="227"/>
        <v>5.4846746977863514E-3</v>
      </c>
      <c r="O1686" s="6"/>
      <c r="P1686" s="6">
        <v>16.399999999999999</v>
      </c>
      <c r="Q1686" s="6">
        <v>15.86</v>
      </c>
      <c r="R1686" s="6">
        <v>7868.5</v>
      </c>
      <c r="S1686" s="6">
        <v>9386.51</v>
      </c>
      <c r="T1686" s="19">
        <f t="shared" si="228"/>
        <v>1.2771392081736943E-2</v>
      </c>
      <c r="U1686" s="19">
        <f t="shared" si="229"/>
        <v>1.7426244398823343E-2</v>
      </c>
    </row>
    <row r="1687" spans="1:21">
      <c r="A1687" s="4">
        <v>43187</v>
      </c>
      <c r="B1687" s="5">
        <v>18.91</v>
      </c>
      <c r="C1687" s="5">
        <v>18.18</v>
      </c>
      <c r="D1687" s="5">
        <v>10502.61</v>
      </c>
      <c r="E1687" s="5">
        <v>12307.07</v>
      </c>
      <c r="F1687" s="10">
        <f t="shared" si="224"/>
        <v>-6.5573770491803574E-3</v>
      </c>
      <c r="G1687" s="10">
        <f t="shared" si="225"/>
        <v>-5.9142394887358174E-3</v>
      </c>
      <c r="H1687" s="6"/>
      <c r="I1687" s="5">
        <v>23.66</v>
      </c>
      <c r="J1687" s="5">
        <v>22.92</v>
      </c>
      <c r="K1687" s="5">
        <v>10502.61</v>
      </c>
      <c r="L1687" s="5">
        <v>12307.07</v>
      </c>
      <c r="M1687" s="17">
        <f t="shared" si="226"/>
        <v>-6.0711188204681799E-3</v>
      </c>
      <c r="N1687" s="17">
        <f t="shared" si="227"/>
        <v>-5.913816162474661E-3</v>
      </c>
      <c r="O1687" s="6"/>
      <c r="P1687" s="6">
        <v>16.36</v>
      </c>
      <c r="Q1687" s="6">
        <v>15.82</v>
      </c>
      <c r="R1687" s="6">
        <v>7791.95</v>
      </c>
      <c r="S1687" s="6">
        <v>9295.2000000000007</v>
      </c>
      <c r="T1687" s="19">
        <f t="shared" si="228"/>
        <v>-2.5220680958385477E-3</v>
      </c>
      <c r="U1687" s="19">
        <f t="shared" si="229"/>
        <v>-9.7277902010437511E-3</v>
      </c>
    </row>
    <row r="1688" spans="1:21">
      <c r="A1688" s="4">
        <v>43192</v>
      </c>
      <c r="B1688" s="5">
        <v>19.149999999999999</v>
      </c>
      <c r="C1688" s="5">
        <v>18.41</v>
      </c>
      <c r="D1688" s="5">
        <v>10612.02</v>
      </c>
      <c r="E1688" s="5">
        <v>12435.28</v>
      </c>
      <c r="F1688" s="10">
        <f t="shared" si="224"/>
        <v>1.2651265126512712E-2</v>
      </c>
      <c r="G1688" s="10">
        <f t="shared" si="225"/>
        <v>1.0417589239356095E-2</v>
      </c>
      <c r="H1688" s="6"/>
      <c r="I1688" s="5">
        <v>23.99</v>
      </c>
      <c r="J1688" s="5">
        <v>23.24</v>
      </c>
      <c r="K1688" s="5">
        <v>10612.02</v>
      </c>
      <c r="L1688" s="5">
        <v>12435.28</v>
      </c>
      <c r="M1688" s="17">
        <f t="shared" si="226"/>
        <v>1.3961605584642101E-2</v>
      </c>
      <c r="N1688" s="17">
        <f t="shared" si="227"/>
        <v>1.0417410529382609E-2</v>
      </c>
      <c r="O1688" s="6"/>
      <c r="P1688" s="6">
        <v>16.690000000000001</v>
      </c>
      <c r="Q1688" s="6">
        <v>16.14</v>
      </c>
      <c r="R1688" s="6">
        <v>7929.2</v>
      </c>
      <c r="S1688" s="6">
        <v>9458.94</v>
      </c>
      <c r="T1688" s="19">
        <f t="shared" si="228"/>
        <v>2.0227560050569027E-2</v>
      </c>
      <c r="U1688" s="19">
        <f t="shared" si="229"/>
        <v>1.7615543506325881E-2</v>
      </c>
    </row>
    <row r="1689" spans="1:21">
      <c r="A1689" s="4">
        <v>43193</v>
      </c>
      <c r="B1689" s="5">
        <v>19.29</v>
      </c>
      <c r="C1689" s="5">
        <v>18.55</v>
      </c>
      <c r="D1689" s="5">
        <v>10655.46</v>
      </c>
      <c r="E1689" s="5">
        <v>12486.19</v>
      </c>
      <c r="F1689" s="10">
        <f t="shared" si="224"/>
        <v>7.6045627376426506E-3</v>
      </c>
      <c r="G1689" s="10">
        <f t="shared" si="225"/>
        <v>4.0939970792777114E-3</v>
      </c>
      <c r="H1689" s="6"/>
      <c r="I1689" s="5">
        <v>24.19</v>
      </c>
      <c r="J1689" s="5">
        <v>23.43</v>
      </c>
      <c r="K1689" s="5">
        <v>10655.46</v>
      </c>
      <c r="L1689" s="5">
        <v>12486.19</v>
      </c>
      <c r="M1689" s="17">
        <f t="shared" si="226"/>
        <v>8.1755593803787274E-3</v>
      </c>
      <c r="N1689" s="17">
        <f t="shared" si="227"/>
        <v>4.0934713654892096E-3</v>
      </c>
      <c r="O1689" s="6"/>
      <c r="P1689" s="6">
        <v>16.89</v>
      </c>
      <c r="Q1689" s="6">
        <v>16.329999999999998</v>
      </c>
      <c r="R1689" s="6">
        <v>8060.9</v>
      </c>
      <c r="S1689" s="6">
        <v>9616.0499999999993</v>
      </c>
      <c r="T1689" s="19">
        <f t="shared" si="228"/>
        <v>1.1771995043370342E-2</v>
      </c>
      <c r="U1689" s="19">
        <f t="shared" si="229"/>
        <v>1.6609683537478714E-2</v>
      </c>
    </row>
    <row r="1690" spans="1:21">
      <c r="A1690" s="4">
        <v>43194</v>
      </c>
      <c r="B1690" s="5">
        <v>19.100000000000001</v>
      </c>
      <c r="C1690" s="5">
        <v>18.37</v>
      </c>
      <c r="D1690" s="5">
        <v>10535.14</v>
      </c>
      <c r="E1690" s="5">
        <v>12345.19</v>
      </c>
      <c r="F1690" s="10">
        <f t="shared" si="224"/>
        <v>-9.7035040431266983E-3</v>
      </c>
      <c r="G1690" s="10">
        <f t="shared" si="225"/>
        <v>-1.1292475927404566E-2</v>
      </c>
      <c r="H1690" s="6"/>
      <c r="I1690" s="5">
        <v>23.99</v>
      </c>
      <c r="J1690" s="5">
        <v>23.24</v>
      </c>
      <c r="K1690" s="5">
        <v>10535.14</v>
      </c>
      <c r="L1690" s="5">
        <v>12345.19</v>
      </c>
      <c r="M1690" s="17">
        <f t="shared" si="226"/>
        <v>-8.1092616303884979E-3</v>
      </c>
      <c r="N1690" s="17">
        <f t="shared" si="227"/>
        <v>-1.1291863514104494E-2</v>
      </c>
      <c r="O1690" s="6"/>
      <c r="P1690" s="6">
        <v>16.88</v>
      </c>
      <c r="Q1690" s="6">
        <v>16.32</v>
      </c>
      <c r="R1690" s="6">
        <v>7946.75</v>
      </c>
      <c r="S1690" s="6">
        <v>9479.89</v>
      </c>
      <c r="T1690" s="19">
        <f t="shared" si="228"/>
        <v>-6.1236987140222965E-4</v>
      </c>
      <c r="U1690" s="19">
        <f t="shared" si="229"/>
        <v>-1.4159660151517484E-2</v>
      </c>
    </row>
    <row r="1691" spans="1:21">
      <c r="A1691" s="4">
        <v>43195</v>
      </c>
      <c r="B1691" s="5">
        <v>19.440000000000001</v>
      </c>
      <c r="C1691" s="5">
        <v>18.690000000000001</v>
      </c>
      <c r="D1691" s="5">
        <v>10728.58</v>
      </c>
      <c r="E1691" s="5">
        <v>12572.25</v>
      </c>
      <c r="F1691" s="10">
        <f t="shared" si="224"/>
        <v>1.741970604246057E-2</v>
      </c>
      <c r="G1691" s="10">
        <f t="shared" si="225"/>
        <v>1.8392588530431686E-2</v>
      </c>
      <c r="H1691" s="6"/>
      <c r="I1691" s="5">
        <v>24.35</v>
      </c>
      <c r="J1691" s="5">
        <v>23.59</v>
      </c>
      <c r="K1691" s="5">
        <v>10728.58</v>
      </c>
      <c r="L1691" s="5">
        <v>12572.25</v>
      </c>
      <c r="M1691" s="17">
        <f t="shared" si="226"/>
        <v>1.5060240963855387E-2</v>
      </c>
      <c r="N1691" s="17">
        <f t="shared" si="227"/>
        <v>1.8361407631982241E-2</v>
      </c>
      <c r="O1691" s="6"/>
      <c r="P1691" s="6">
        <v>17.100000000000001</v>
      </c>
      <c r="Q1691" s="6">
        <v>16.53</v>
      </c>
      <c r="R1691" s="6">
        <v>8128.7</v>
      </c>
      <c r="S1691" s="6">
        <v>9696.94</v>
      </c>
      <c r="T1691" s="19">
        <f t="shared" si="228"/>
        <v>1.2867647058823595E-2</v>
      </c>
      <c r="U1691" s="19">
        <f t="shared" si="229"/>
        <v>2.2895835289228117E-2</v>
      </c>
    </row>
    <row r="1692" spans="1:21">
      <c r="A1692" s="4">
        <v>43196</v>
      </c>
      <c r="B1692" s="5">
        <v>19.5</v>
      </c>
      <c r="C1692" s="5">
        <v>18.75</v>
      </c>
      <c r="D1692" s="5">
        <v>10755.18</v>
      </c>
      <c r="E1692" s="5">
        <v>12603.42</v>
      </c>
      <c r="F1692" s="10">
        <f t="shared" si="224"/>
        <v>3.2102728731941976E-3</v>
      </c>
      <c r="G1692" s="10">
        <f t="shared" si="225"/>
        <v>2.4792698204378905E-3</v>
      </c>
      <c r="H1692" s="6"/>
      <c r="I1692" s="5">
        <v>24.39</v>
      </c>
      <c r="J1692" s="5">
        <v>23.63</v>
      </c>
      <c r="K1692" s="5">
        <v>10755.18</v>
      </c>
      <c r="L1692" s="5">
        <v>12603.42</v>
      </c>
      <c r="M1692" s="17">
        <f t="shared" si="226"/>
        <v>1.6956337431115465E-3</v>
      </c>
      <c r="N1692" s="17">
        <f t="shared" si="227"/>
        <v>2.4793588713512005E-3</v>
      </c>
      <c r="O1692" s="6"/>
      <c r="P1692" s="6">
        <v>17.11</v>
      </c>
      <c r="Q1692" s="6">
        <v>16.54</v>
      </c>
      <c r="R1692" s="6">
        <v>8204.9500000000007</v>
      </c>
      <c r="S1692" s="6">
        <v>9787.86</v>
      </c>
      <c r="T1692" s="19">
        <f t="shared" si="228"/>
        <v>6.0496067755577698E-4</v>
      </c>
      <c r="U1692" s="19">
        <f t="shared" si="229"/>
        <v>9.3761537144707585E-3</v>
      </c>
    </row>
    <row r="1693" spans="1:21">
      <c r="A1693" s="4">
        <v>43199</v>
      </c>
      <c r="B1693" s="5">
        <v>19.54</v>
      </c>
      <c r="C1693" s="5">
        <v>18.79</v>
      </c>
      <c r="D1693" s="5">
        <v>10798.01</v>
      </c>
      <c r="E1693" s="5">
        <v>12653.61</v>
      </c>
      <c r="F1693" s="10">
        <f t="shared" si="224"/>
        <v>2.1333333333333204E-3</v>
      </c>
      <c r="G1693" s="10">
        <f t="shared" si="225"/>
        <v>3.9822524362436162E-3</v>
      </c>
      <c r="H1693" s="6"/>
      <c r="I1693" s="5">
        <v>24.52</v>
      </c>
      <c r="J1693" s="5">
        <v>23.75</v>
      </c>
      <c r="K1693" s="5">
        <v>10798.01</v>
      </c>
      <c r="L1693" s="5">
        <v>12653.61</v>
      </c>
      <c r="M1693" s="17">
        <f t="shared" si="226"/>
        <v>5.0782903089294784E-3</v>
      </c>
      <c r="N1693" s="17">
        <f t="shared" si="227"/>
        <v>3.9822671494107453E-3</v>
      </c>
      <c r="O1693" s="6"/>
      <c r="P1693" s="6">
        <v>17.2</v>
      </c>
      <c r="Q1693" s="6">
        <v>16.63</v>
      </c>
      <c r="R1693" s="6">
        <v>8215.7000000000007</v>
      </c>
      <c r="S1693" s="6">
        <v>9800.7000000000007</v>
      </c>
      <c r="T1693" s="19">
        <f t="shared" si="228"/>
        <v>5.4413542926239344E-3</v>
      </c>
      <c r="U1693" s="19">
        <f t="shared" si="229"/>
        <v>1.3118291434490725E-3</v>
      </c>
    </row>
    <row r="1694" spans="1:21">
      <c r="A1694" s="4">
        <v>43200</v>
      </c>
      <c r="B1694" s="5">
        <v>19.510000000000002</v>
      </c>
      <c r="C1694" s="5">
        <v>18.760000000000002</v>
      </c>
      <c r="D1694" s="5">
        <v>10816.46</v>
      </c>
      <c r="E1694" s="5">
        <v>12675.23</v>
      </c>
      <c r="F1694" s="10">
        <f t="shared" si="224"/>
        <v>-1.5965939329429801E-3</v>
      </c>
      <c r="G1694" s="10">
        <f t="shared" si="225"/>
        <v>1.7086033155755409E-3</v>
      </c>
      <c r="H1694" s="6"/>
      <c r="I1694" s="5">
        <v>24.54</v>
      </c>
      <c r="J1694" s="5">
        <v>23.77</v>
      </c>
      <c r="K1694" s="5">
        <v>10816.46</v>
      </c>
      <c r="L1694" s="5">
        <v>12675.23</v>
      </c>
      <c r="M1694" s="17">
        <f t="shared" si="226"/>
        <v>8.4210526315797729E-4</v>
      </c>
      <c r="N1694" s="17">
        <f t="shared" si="227"/>
        <v>1.7086481675789855E-3</v>
      </c>
      <c r="O1694" s="6"/>
      <c r="P1694" s="6">
        <v>17.190000000000001</v>
      </c>
      <c r="Q1694" s="6">
        <v>16.62</v>
      </c>
      <c r="R1694" s="6">
        <v>8215.0499999999993</v>
      </c>
      <c r="S1694" s="6">
        <v>9799.93</v>
      </c>
      <c r="T1694" s="19">
        <f t="shared" si="228"/>
        <v>-6.0132291040271291E-4</v>
      </c>
      <c r="U1694" s="19">
        <f t="shared" si="229"/>
        <v>-7.8565816727382831E-5</v>
      </c>
    </row>
    <row r="1695" spans="1:21">
      <c r="A1695" s="4">
        <v>43201</v>
      </c>
      <c r="B1695" s="5">
        <v>19.52</v>
      </c>
      <c r="C1695" s="5">
        <v>18.77</v>
      </c>
      <c r="D1695" s="5">
        <v>10824.52</v>
      </c>
      <c r="E1695" s="5">
        <v>12684.68</v>
      </c>
      <c r="F1695" s="10">
        <f t="shared" si="224"/>
        <v>5.3304904051154622E-4</v>
      </c>
      <c r="G1695" s="10">
        <f t="shared" si="225"/>
        <v>7.4554860148490221E-4</v>
      </c>
      <c r="H1695" s="6"/>
      <c r="I1695" s="5">
        <v>24.55</v>
      </c>
      <c r="J1695" s="5">
        <v>23.78</v>
      </c>
      <c r="K1695" s="5">
        <v>10824.52</v>
      </c>
      <c r="L1695" s="5">
        <v>12684.68</v>
      </c>
      <c r="M1695" s="17">
        <f t="shared" si="226"/>
        <v>4.2069835927649457E-4</v>
      </c>
      <c r="N1695" s="17">
        <f t="shared" si="227"/>
        <v>7.4516061632001751E-4</v>
      </c>
      <c r="O1695" s="6"/>
      <c r="P1695" s="6">
        <v>17.149999999999999</v>
      </c>
      <c r="Q1695" s="6">
        <v>16.579999999999998</v>
      </c>
      <c r="R1695" s="6">
        <v>8205.65</v>
      </c>
      <c r="S1695" s="6">
        <v>9788.7199999999993</v>
      </c>
      <c r="T1695" s="19">
        <f t="shared" si="228"/>
        <v>-2.4067388688329139E-3</v>
      </c>
      <c r="U1695" s="19">
        <f t="shared" si="229"/>
        <v>-1.1438857216328202E-3</v>
      </c>
    </row>
    <row r="1696" spans="1:21">
      <c r="A1696" s="4">
        <v>43202</v>
      </c>
      <c r="B1696" s="5">
        <v>19.54</v>
      </c>
      <c r="C1696" s="5">
        <v>18.79</v>
      </c>
      <c r="D1696" s="5">
        <v>10862</v>
      </c>
      <c r="E1696" s="5">
        <v>12728.6</v>
      </c>
      <c r="F1696" s="10">
        <f t="shared" si="224"/>
        <v>1.0655301012252316E-3</v>
      </c>
      <c r="G1696" s="10">
        <f t="shared" si="225"/>
        <v>3.4624444605619864E-3</v>
      </c>
      <c r="H1696" s="6"/>
      <c r="I1696" s="5">
        <v>24.58</v>
      </c>
      <c r="J1696" s="5">
        <v>23.8</v>
      </c>
      <c r="K1696" s="5">
        <v>10862</v>
      </c>
      <c r="L1696" s="5">
        <v>12728.6</v>
      </c>
      <c r="M1696" s="17">
        <f t="shared" si="226"/>
        <v>8.41042893187538E-4</v>
      </c>
      <c r="N1696" s="17">
        <f t="shared" si="227"/>
        <v>3.4625091920934548E-3</v>
      </c>
      <c r="O1696" s="6"/>
      <c r="P1696" s="6">
        <v>17.09</v>
      </c>
      <c r="Q1696" s="6">
        <v>16.52</v>
      </c>
      <c r="R1696" s="6">
        <v>8167.85</v>
      </c>
      <c r="S1696" s="6">
        <v>9743.65</v>
      </c>
      <c r="T1696" s="19">
        <f t="shared" si="228"/>
        <v>-3.6188178528346882E-3</v>
      </c>
      <c r="U1696" s="19">
        <f t="shared" si="229"/>
        <v>-4.6042792111736786E-3</v>
      </c>
    </row>
    <row r="1697" spans="1:21">
      <c r="A1697" s="4">
        <v>43203</v>
      </c>
      <c r="B1697" s="5">
        <v>19.52</v>
      </c>
      <c r="C1697" s="5">
        <v>18.77</v>
      </c>
      <c r="D1697" s="5">
        <v>10886.53</v>
      </c>
      <c r="E1697" s="5">
        <v>12757.34</v>
      </c>
      <c r="F1697" s="10">
        <f t="shared" si="224"/>
        <v>-1.0643959552953941E-3</v>
      </c>
      <c r="G1697" s="10">
        <f t="shared" si="225"/>
        <v>2.2579073896578095E-3</v>
      </c>
      <c r="H1697" s="6"/>
      <c r="I1697" s="5">
        <v>24.6</v>
      </c>
      <c r="J1697" s="5">
        <v>23.82</v>
      </c>
      <c r="K1697" s="5">
        <v>10886.53</v>
      </c>
      <c r="L1697" s="5">
        <v>12757.34</v>
      </c>
      <c r="M1697" s="17">
        <f t="shared" si="226"/>
        <v>8.4033613445377853E-4</v>
      </c>
      <c r="N1697" s="17">
        <f t="shared" si="227"/>
        <v>2.2583317989322005E-3</v>
      </c>
      <c r="O1697" s="6"/>
      <c r="P1697" s="6">
        <v>17.07</v>
      </c>
      <c r="Q1697" s="6">
        <v>16.5</v>
      </c>
      <c r="R1697" s="6">
        <v>8204</v>
      </c>
      <c r="S1697" s="6">
        <v>9786.75</v>
      </c>
      <c r="T1697" s="19">
        <f t="shared" si="228"/>
        <v>-1.210653753026647E-3</v>
      </c>
      <c r="U1697" s="19">
        <f t="shared" si="229"/>
        <v>4.4233936974338306E-3</v>
      </c>
    </row>
    <row r="1698" spans="1:21">
      <c r="A1698" s="4">
        <v>43206</v>
      </c>
      <c r="B1698" s="5">
        <v>19.649999999999999</v>
      </c>
      <c r="C1698" s="5">
        <v>18.89</v>
      </c>
      <c r="D1698" s="5">
        <v>10933.47</v>
      </c>
      <c r="E1698" s="5">
        <v>12812.35</v>
      </c>
      <c r="F1698" s="10">
        <f t="shared" si="224"/>
        <v>6.3931806073522779E-3</v>
      </c>
      <c r="G1698" s="10">
        <f t="shared" si="225"/>
        <v>4.3120274289154548E-3</v>
      </c>
      <c r="H1698" s="6"/>
      <c r="I1698" s="5">
        <v>24.76</v>
      </c>
      <c r="J1698" s="5">
        <v>23.98</v>
      </c>
      <c r="K1698" s="5">
        <v>10933.47</v>
      </c>
      <c r="L1698" s="5">
        <v>12812.35</v>
      </c>
      <c r="M1698" s="17">
        <f t="shared" si="226"/>
        <v>6.7170445004198776E-3</v>
      </c>
      <c r="N1698" s="17">
        <f t="shared" si="227"/>
        <v>4.3117503924574585E-3</v>
      </c>
      <c r="O1698" s="6"/>
      <c r="P1698" s="6">
        <v>17.14</v>
      </c>
      <c r="Q1698" s="6">
        <v>16.57</v>
      </c>
      <c r="R1698" s="6">
        <v>8251.35</v>
      </c>
      <c r="S1698" s="6">
        <v>9935.86</v>
      </c>
      <c r="T1698" s="19">
        <f t="shared" si="228"/>
        <v>4.2424242424241587E-3</v>
      </c>
      <c r="U1698" s="19">
        <f t="shared" si="229"/>
        <v>1.5235905688814055E-2</v>
      </c>
    </row>
    <row r="1699" spans="1:21">
      <c r="A1699" s="4">
        <v>43207</v>
      </c>
      <c r="B1699" s="5">
        <v>19.7</v>
      </c>
      <c r="C1699" s="5">
        <v>18.940000000000001</v>
      </c>
      <c r="D1699" s="5">
        <v>10957.18</v>
      </c>
      <c r="E1699" s="5">
        <v>12840.14</v>
      </c>
      <c r="F1699" s="10">
        <f t="shared" si="224"/>
        <v>2.6469031233458118E-3</v>
      </c>
      <c r="G1699" s="10">
        <f t="shared" si="225"/>
        <v>2.1690010029384865E-3</v>
      </c>
      <c r="H1699" s="6"/>
      <c r="I1699" s="5">
        <v>24.79</v>
      </c>
      <c r="J1699" s="5">
        <v>24</v>
      </c>
      <c r="K1699" s="5">
        <v>10957.18</v>
      </c>
      <c r="L1699" s="5">
        <v>12840.14</v>
      </c>
      <c r="M1699" s="17">
        <f t="shared" si="226"/>
        <v>8.3402835696411159E-4</v>
      </c>
      <c r="N1699" s="17">
        <f t="shared" si="227"/>
        <v>2.1685704538449979E-3</v>
      </c>
      <c r="O1699" s="6"/>
      <c r="P1699" s="6">
        <v>17.190000000000001</v>
      </c>
      <c r="Q1699" s="6">
        <v>16.61</v>
      </c>
      <c r="R1699" s="6">
        <v>8279.85</v>
      </c>
      <c r="S1699" s="6">
        <v>9970.17</v>
      </c>
      <c r="T1699" s="19">
        <f t="shared" si="228"/>
        <v>2.4140012070006378E-3</v>
      </c>
      <c r="U1699" s="19">
        <f t="shared" si="229"/>
        <v>3.4531484944433366E-3</v>
      </c>
    </row>
    <row r="1700" spans="1:21">
      <c r="A1700" s="4">
        <v>43208</v>
      </c>
      <c r="B1700" s="5">
        <v>19.64</v>
      </c>
      <c r="C1700" s="5">
        <v>18.88</v>
      </c>
      <c r="D1700" s="5">
        <v>10939.81</v>
      </c>
      <c r="E1700" s="5">
        <v>12819.79</v>
      </c>
      <c r="F1700" s="10">
        <f t="shared" si="224"/>
        <v>-3.1678986272440923E-3</v>
      </c>
      <c r="G1700" s="10">
        <f t="shared" si="225"/>
        <v>-1.58487368517779E-3</v>
      </c>
      <c r="H1700" s="6"/>
      <c r="I1700" s="5">
        <v>24.71</v>
      </c>
      <c r="J1700" s="5">
        <v>23.93</v>
      </c>
      <c r="K1700" s="5">
        <v>10939.81</v>
      </c>
      <c r="L1700" s="5">
        <v>12819.79</v>
      </c>
      <c r="M1700" s="17">
        <f t="shared" si="226"/>
        <v>-2.9166666666666785E-3</v>
      </c>
      <c r="N1700" s="17">
        <f t="shared" si="227"/>
        <v>-1.5852619013286828E-3</v>
      </c>
      <c r="O1700" s="6"/>
      <c r="P1700" s="6">
        <v>17.18</v>
      </c>
      <c r="Q1700" s="6">
        <v>16.61</v>
      </c>
      <c r="R1700" s="6">
        <v>8240.7000000000007</v>
      </c>
      <c r="S1700" s="6">
        <v>9923</v>
      </c>
      <c r="T1700" s="19">
        <f t="shared" si="228"/>
        <v>0</v>
      </c>
      <c r="U1700" s="19">
        <f t="shared" si="229"/>
        <v>-4.7311129098099869E-3</v>
      </c>
    </row>
    <row r="1701" spans="1:21">
      <c r="A1701" s="4">
        <v>43209</v>
      </c>
      <c r="B1701" s="5">
        <v>19.690000000000001</v>
      </c>
      <c r="C1701" s="5">
        <v>18.93</v>
      </c>
      <c r="D1701" s="5">
        <v>10984.64</v>
      </c>
      <c r="E1701" s="5">
        <v>12872.32</v>
      </c>
      <c r="F1701" s="10">
        <f t="shared" si="224"/>
        <v>2.6483050847458944E-3</v>
      </c>
      <c r="G1701" s="10">
        <f t="shared" si="225"/>
        <v>4.0975710210540139E-3</v>
      </c>
      <c r="H1701" s="6"/>
      <c r="I1701" s="5">
        <v>24.76</v>
      </c>
      <c r="J1701" s="5">
        <v>23.98</v>
      </c>
      <c r="K1701" s="5">
        <v>10984.64</v>
      </c>
      <c r="L1701" s="5">
        <v>12872.32</v>
      </c>
      <c r="M1701" s="17">
        <f t="shared" si="226"/>
        <v>2.0894274968659143E-3</v>
      </c>
      <c r="N1701" s="17">
        <f t="shared" si="227"/>
        <v>4.0978773854389861E-3</v>
      </c>
      <c r="O1701" s="6"/>
      <c r="P1701" s="6">
        <v>17.25</v>
      </c>
      <c r="Q1701" s="6">
        <v>16.68</v>
      </c>
      <c r="R1701" s="6">
        <v>8315.2999999999993</v>
      </c>
      <c r="S1701" s="6">
        <v>10012.879999999999</v>
      </c>
      <c r="T1701" s="19">
        <f t="shared" si="228"/>
        <v>4.2143287176399369E-3</v>
      </c>
      <c r="U1701" s="19">
        <f t="shared" si="229"/>
        <v>9.0577446336792544E-3</v>
      </c>
    </row>
    <row r="1702" spans="1:21">
      <c r="A1702" s="4">
        <v>43210</v>
      </c>
      <c r="B1702" s="5">
        <v>19.68</v>
      </c>
      <c r="C1702" s="5">
        <v>18.91</v>
      </c>
      <c r="D1702" s="5">
        <v>10979.37</v>
      </c>
      <c r="E1702" s="5">
        <v>12866.14</v>
      </c>
      <c r="F1702" s="10">
        <f t="shared" si="224"/>
        <v>-1.0565240359218242E-3</v>
      </c>
      <c r="G1702" s="10">
        <f t="shared" si="225"/>
        <v>-4.8009993536524131E-4</v>
      </c>
      <c r="H1702" s="6"/>
      <c r="I1702" s="5">
        <v>24.72</v>
      </c>
      <c r="J1702" s="5">
        <v>23.94</v>
      </c>
      <c r="K1702" s="5">
        <v>10979.37</v>
      </c>
      <c r="L1702" s="5">
        <v>12866.14</v>
      </c>
      <c r="M1702" s="17">
        <f t="shared" si="226"/>
        <v>-1.6680567139282232E-3</v>
      </c>
      <c r="N1702" s="17">
        <f t="shared" si="227"/>
        <v>-4.7976082966749711E-4</v>
      </c>
      <c r="O1702" s="6"/>
      <c r="P1702" s="6">
        <v>17.27</v>
      </c>
      <c r="Q1702" s="6">
        <v>16.690000000000001</v>
      </c>
      <c r="R1702" s="6">
        <v>8321.5</v>
      </c>
      <c r="S1702" s="6">
        <v>10020.31</v>
      </c>
      <c r="T1702" s="19">
        <f t="shared" si="228"/>
        <v>5.9952038369304184E-4</v>
      </c>
      <c r="U1702" s="19">
        <f t="shared" si="229"/>
        <v>7.4204424700985427E-4</v>
      </c>
    </row>
    <row r="1703" spans="1:21">
      <c r="A1703" s="4">
        <v>43213</v>
      </c>
      <c r="B1703" s="5">
        <v>19.739999999999998</v>
      </c>
      <c r="C1703" s="5">
        <v>18.97</v>
      </c>
      <c r="D1703" s="5">
        <v>10994.01</v>
      </c>
      <c r="E1703" s="5">
        <v>12883.29</v>
      </c>
      <c r="F1703" s="10">
        <f t="shared" si="224"/>
        <v>3.1729243786355887E-3</v>
      </c>
      <c r="G1703" s="10">
        <f t="shared" si="225"/>
        <v>1.3329561158204051E-3</v>
      </c>
      <c r="H1703" s="6"/>
      <c r="I1703" s="5">
        <v>24.81</v>
      </c>
      <c r="J1703" s="5">
        <v>24.02</v>
      </c>
      <c r="K1703" s="5">
        <v>10994.01</v>
      </c>
      <c r="L1703" s="5">
        <v>12883.29</v>
      </c>
      <c r="M1703" s="17">
        <f t="shared" si="226"/>
        <v>3.3416875522138678E-3</v>
      </c>
      <c r="N1703" s="17">
        <f t="shared" si="227"/>
        <v>1.3334098404553796E-3</v>
      </c>
      <c r="O1703" s="6"/>
      <c r="P1703" s="6">
        <v>17.37</v>
      </c>
      <c r="Q1703" s="6">
        <v>16.79</v>
      </c>
      <c r="R1703" s="6">
        <v>8336.7999999999993</v>
      </c>
      <c r="S1703" s="6">
        <v>10038.73</v>
      </c>
      <c r="T1703" s="19">
        <f t="shared" si="228"/>
        <v>5.9916117435589999E-3</v>
      </c>
      <c r="U1703" s="19">
        <f t="shared" si="229"/>
        <v>1.8382664807774507E-3</v>
      </c>
    </row>
    <row r="1704" spans="1:21">
      <c r="A1704" s="4">
        <v>43214</v>
      </c>
      <c r="B1704" s="5">
        <v>19.8</v>
      </c>
      <c r="C1704" s="5">
        <v>19.04</v>
      </c>
      <c r="D1704" s="5">
        <v>11019.45</v>
      </c>
      <c r="E1704" s="5">
        <v>12913.11</v>
      </c>
      <c r="F1704" s="10">
        <f t="shared" si="224"/>
        <v>3.6900369003689537E-3</v>
      </c>
      <c r="G1704" s="10">
        <f t="shared" si="225"/>
        <v>2.3146261552755565E-3</v>
      </c>
      <c r="H1704" s="6"/>
      <c r="I1704" s="5">
        <v>24.91</v>
      </c>
      <c r="J1704" s="5">
        <v>24.12</v>
      </c>
      <c r="K1704" s="5">
        <v>11019.45</v>
      </c>
      <c r="L1704" s="5">
        <v>12913.11</v>
      </c>
      <c r="M1704" s="17">
        <f t="shared" si="226"/>
        <v>4.1631973355538143E-3</v>
      </c>
      <c r="N1704" s="17">
        <f t="shared" si="227"/>
        <v>2.313987344017443E-3</v>
      </c>
      <c r="O1704" s="6"/>
      <c r="P1704" s="6">
        <v>17.329999999999998</v>
      </c>
      <c r="Q1704" s="6">
        <v>16.75</v>
      </c>
      <c r="R1704" s="6">
        <v>8303.4</v>
      </c>
      <c r="S1704" s="6">
        <v>9998.5400000000009</v>
      </c>
      <c r="T1704" s="19">
        <f t="shared" si="228"/>
        <v>-2.3823704586062311E-3</v>
      </c>
      <c r="U1704" s="19">
        <f t="shared" si="229"/>
        <v>-4.0034944659332883E-3</v>
      </c>
    </row>
    <row r="1705" spans="1:21">
      <c r="A1705" s="4">
        <v>43215</v>
      </c>
      <c r="B1705" s="5">
        <v>19.7</v>
      </c>
      <c r="C1705" s="5">
        <v>18.940000000000001</v>
      </c>
      <c r="D1705" s="5">
        <v>10972.66</v>
      </c>
      <c r="E1705" s="5">
        <v>12858.28</v>
      </c>
      <c r="F1705" s="10">
        <f t="shared" si="224"/>
        <v>-5.2521008403360048E-3</v>
      </c>
      <c r="G1705" s="10">
        <f t="shared" si="225"/>
        <v>-4.2460724023879459E-3</v>
      </c>
      <c r="H1705" s="6"/>
      <c r="I1705" s="5">
        <v>24.79</v>
      </c>
      <c r="J1705" s="5">
        <v>24</v>
      </c>
      <c r="K1705" s="5">
        <v>10972.66</v>
      </c>
      <c r="L1705" s="5">
        <v>12858.28</v>
      </c>
      <c r="M1705" s="17">
        <f t="shared" si="226"/>
        <v>-4.9751243781095411E-3</v>
      </c>
      <c r="N1705" s="17">
        <f t="shared" si="227"/>
        <v>-4.2461284365372665E-3</v>
      </c>
      <c r="O1705" s="6"/>
      <c r="P1705" s="6">
        <v>17.21</v>
      </c>
      <c r="Q1705" s="6">
        <v>16.63</v>
      </c>
      <c r="R1705" s="6">
        <v>8236.9500000000007</v>
      </c>
      <c r="S1705" s="6">
        <v>9918.5</v>
      </c>
      <c r="T1705" s="19">
        <f t="shared" si="228"/>
        <v>-7.1641791044776415E-3</v>
      </c>
      <c r="U1705" s="19">
        <f t="shared" si="229"/>
        <v>-8.0051687546383032E-3</v>
      </c>
    </row>
    <row r="1706" spans="1:21">
      <c r="A1706" s="4">
        <v>43216</v>
      </c>
      <c r="B1706" s="5">
        <v>19.73</v>
      </c>
      <c r="C1706" s="5">
        <v>18.96</v>
      </c>
      <c r="D1706" s="5">
        <v>11022.42</v>
      </c>
      <c r="E1706" s="5">
        <v>12916.58</v>
      </c>
      <c r="F1706" s="10">
        <f t="shared" si="224"/>
        <v>1.0559662090812161E-3</v>
      </c>
      <c r="G1706" s="10">
        <f t="shared" si="225"/>
        <v>4.5340434334917301E-3</v>
      </c>
      <c r="H1706" s="6"/>
      <c r="I1706" s="5">
        <v>24.85</v>
      </c>
      <c r="J1706" s="5">
        <v>24.05</v>
      </c>
      <c r="K1706" s="5">
        <v>11022.42</v>
      </c>
      <c r="L1706" s="5">
        <v>12916.58</v>
      </c>
      <c r="M1706" s="17">
        <f t="shared" si="226"/>
        <v>2.083333333333437E-3</v>
      </c>
      <c r="N1706" s="17">
        <f t="shared" si="227"/>
        <v>4.5349076705192282E-3</v>
      </c>
      <c r="O1706" s="6"/>
      <c r="P1706" s="6">
        <v>17.23</v>
      </c>
      <c r="Q1706" s="6">
        <v>16.649999999999999</v>
      </c>
      <c r="R1706" s="6">
        <v>8238.25</v>
      </c>
      <c r="S1706" s="6">
        <v>9920.08</v>
      </c>
      <c r="T1706" s="19">
        <f t="shared" si="228"/>
        <v>1.2026458208056479E-3</v>
      </c>
      <c r="U1706" s="19">
        <f t="shared" si="229"/>
        <v>1.5929828099014998E-4</v>
      </c>
    </row>
    <row r="1707" spans="1:21">
      <c r="A1707" s="4">
        <v>43217</v>
      </c>
      <c r="B1707" s="5">
        <v>19.8</v>
      </c>
      <c r="C1707" s="5">
        <v>19.03</v>
      </c>
      <c r="D1707" s="5">
        <v>11097.13</v>
      </c>
      <c r="E1707" s="5">
        <v>13004.2</v>
      </c>
      <c r="F1707" s="10">
        <f t="shared" si="224"/>
        <v>3.6919831223629629E-3</v>
      </c>
      <c r="G1707" s="10">
        <f t="shared" si="225"/>
        <v>6.7835293862616997E-3</v>
      </c>
      <c r="H1707" s="6"/>
      <c r="I1707" s="5">
        <v>25</v>
      </c>
      <c r="J1707" s="5">
        <v>24.2</v>
      </c>
      <c r="K1707" s="5">
        <v>11097.13</v>
      </c>
      <c r="L1707" s="5">
        <v>13004.2</v>
      </c>
      <c r="M1707" s="17">
        <f t="shared" si="226"/>
        <v>6.2370062370060708E-3</v>
      </c>
      <c r="N1707" s="17">
        <f t="shared" si="227"/>
        <v>6.7780033785682647E-3</v>
      </c>
      <c r="O1707" s="6"/>
      <c r="P1707" s="6">
        <v>17.28</v>
      </c>
      <c r="Q1707" s="6">
        <v>16.7</v>
      </c>
      <c r="R1707" s="6">
        <v>8279.1</v>
      </c>
      <c r="S1707" s="6">
        <v>9969.24</v>
      </c>
      <c r="T1707" s="19">
        <f t="shared" si="228"/>
        <v>3.0030030030030463E-3</v>
      </c>
      <c r="U1707" s="19">
        <f t="shared" si="229"/>
        <v>4.9556051967323267E-3</v>
      </c>
    </row>
    <row r="1708" spans="1:21">
      <c r="A1708" s="4">
        <v>43220</v>
      </c>
      <c r="B1708" s="5">
        <v>19.89</v>
      </c>
      <c r="C1708" s="5">
        <v>19.12</v>
      </c>
      <c r="D1708" s="5">
        <v>11152.97</v>
      </c>
      <c r="E1708" s="5">
        <v>13069.64</v>
      </c>
      <c r="F1708" s="10">
        <f t="shared" si="224"/>
        <v>4.7293746715710849E-3</v>
      </c>
      <c r="G1708" s="10">
        <f t="shared" si="225"/>
        <v>5.0322203595760673E-3</v>
      </c>
      <c r="H1708" s="6"/>
      <c r="I1708" s="5">
        <v>25.13</v>
      </c>
      <c r="J1708" s="5">
        <v>24.33</v>
      </c>
      <c r="K1708" s="5">
        <v>11152.97</v>
      </c>
      <c r="L1708" s="5">
        <v>13069.64</v>
      </c>
      <c r="M1708" s="17">
        <f t="shared" si="226"/>
        <v>5.3719008264463408E-3</v>
      </c>
      <c r="N1708" s="17">
        <f t="shared" si="227"/>
        <v>5.0319316796325619E-3</v>
      </c>
      <c r="O1708" s="6"/>
      <c r="P1708" s="6">
        <v>17.43</v>
      </c>
      <c r="Q1708" s="6">
        <v>16.84</v>
      </c>
      <c r="R1708" s="6">
        <v>8389.85</v>
      </c>
      <c r="S1708" s="6">
        <v>10102.629999999999</v>
      </c>
      <c r="T1708" s="19">
        <f t="shared" si="228"/>
        <v>8.3832335329341312E-3</v>
      </c>
      <c r="U1708" s="19">
        <f t="shared" si="229"/>
        <v>1.3380157364051737E-2</v>
      </c>
    </row>
    <row r="1710" spans="1:21">
      <c r="A1710" s="1" t="s">
        <v>20</v>
      </c>
      <c r="F1710" s="15" t="e">
        <f>#REF!</f>
        <v>#REF!</v>
      </c>
      <c r="M1710" s="15" t="e">
        <f>#REF!</f>
        <v>#REF!</v>
      </c>
      <c r="T1710" s="15" t="e">
        <f>#REF!</f>
        <v>#REF!</v>
      </c>
    </row>
    <row r="1711" spans="1:21">
      <c r="A1711" s="1" t="s">
        <v>21</v>
      </c>
      <c r="F1711" s="15">
        <v>0.06</v>
      </c>
      <c r="M1711" s="15">
        <v>0.06</v>
      </c>
      <c r="T1711" s="15">
        <v>0.06</v>
      </c>
    </row>
    <row r="1712" spans="1:21">
      <c r="A1712" s="1" t="s">
        <v>27</v>
      </c>
      <c r="F1712" s="15">
        <f>STDEV(F965:F1708)*(250^0.5)</f>
        <v>0.13273288540569705</v>
      </c>
      <c r="M1712" s="15">
        <f>STDEV(M965:M1708)*(250^0.5)</f>
        <v>0.13398213680144075</v>
      </c>
      <c r="T1712" s="15">
        <f>STDEV(T965:T1708)*(250^0.5)</f>
        <v>0.15338757135579015</v>
      </c>
    </row>
    <row r="1713" spans="1:20">
      <c r="A1713" s="1" t="s">
        <v>22</v>
      </c>
      <c r="F1713" s="16" t="e">
        <f>(F1710-F1711)/F1712</f>
        <v>#REF!</v>
      </c>
      <c r="M1713" s="16" t="e">
        <f>(M1710-M1711)/M1712</f>
        <v>#REF!</v>
      </c>
      <c r="T1713" s="16" t="e">
        <f>(T1710-T1711)/T1712</f>
        <v>#REF!</v>
      </c>
    </row>
    <row r="1714" spans="1:20">
      <c r="A1714" s="1" t="s">
        <v>23</v>
      </c>
      <c r="F1714" s="16">
        <f>SLOPE(F965:F1708,G965:G1708)</f>
        <v>0.93165631682048944</v>
      </c>
      <c r="M1714" s="16">
        <f>SLOPE(M965:M1708,N965:N1708)</f>
        <v>0.91068178460167681</v>
      </c>
      <c r="T1714" s="16">
        <f>SLOPE(T965:T1708,U965:U1708)</f>
        <v>0.6808632150622862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zoomScale="90" zoomScaleNormal="90" workbookViewId="0">
      <selection activeCell="C1" sqref="C1:G1"/>
    </sheetView>
  </sheetViews>
  <sheetFormatPr defaultRowHeight="12.75"/>
  <cols>
    <col min="1" max="1" width="7" style="32" bestFit="1" customWidth="1"/>
    <col min="2" max="2" width="14.7109375" style="32" bestFit="1" customWidth="1"/>
    <col min="3" max="3" width="51" style="32" customWidth="1"/>
    <col min="4" max="4" width="23.42578125" style="32" bestFit="1" customWidth="1"/>
    <col min="5" max="5" width="9.85546875" style="59" bestFit="1" customWidth="1"/>
    <col min="6" max="6" width="24.28515625" style="32" bestFit="1" customWidth="1"/>
    <col min="7" max="7" width="14.140625" style="32" bestFit="1" customWidth="1"/>
    <col min="8" max="8" width="13.5703125" style="31" customWidth="1"/>
    <col min="9" max="9" width="23.42578125" style="32" bestFit="1" customWidth="1"/>
    <col min="10" max="10" width="8.85546875" style="32" customWidth="1"/>
    <col min="11" max="11" width="9.140625" style="32"/>
    <col min="12" max="12" width="35" style="32" customWidth="1"/>
    <col min="13" max="13" width="21.7109375" style="32" customWidth="1"/>
    <col min="14" max="256" width="9.140625" style="32"/>
    <col min="257" max="257" width="7" style="32" bestFit="1" customWidth="1"/>
    <col min="258" max="258" width="14.7109375" style="32" bestFit="1" customWidth="1"/>
    <col min="259" max="259" width="51" style="32" customWidth="1"/>
    <col min="260" max="260" width="23.42578125" style="32" bestFit="1" customWidth="1"/>
    <col min="261" max="261" width="9.85546875" style="32" bestFit="1" customWidth="1"/>
    <col min="262" max="262" width="24.28515625" style="32" bestFit="1" customWidth="1"/>
    <col min="263" max="263" width="14.140625" style="32" bestFit="1" customWidth="1"/>
    <col min="264" max="264" width="13.5703125" style="32" customWidth="1"/>
    <col min="265" max="265" width="23.42578125" style="32" bestFit="1" customWidth="1"/>
    <col min="266" max="266" width="8.85546875" style="32" customWidth="1"/>
    <col min="267" max="267" width="9.140625" style="32"/>
    <col min="268" max="268" width="31.140625" style="32" customWidth="1"/>
    <col min="269" max="269" width="12.85546875" style="32" bestFit="1" customWidth="1"/>
    <col min="270" max="512" width="9.140625" style="32"/>
    <col min="513" max="513" width="7" style="32" bestFit="1" customWidth="1"/>
    <col min="514" max="514" width="14.7109375" style="32" bestFit="1" customWidth="1"/>
    <col min="515" max="515" width="51" style="32" customWidth="1"/>
    <col min="516" max="516" width="23.42578125" style="32" bestFit="1" customWidth="1"/>
    <col min="517" max="517" width="9.85546875" style="32" bestFit="1" customWidth="1"/>
    <col min="518" max="518" width="24.28515625" style="32" bestFit="1" customWidth="1"/>
    <col min="519" max="519" width="14.140625" style="32" bestFit="1" customWidth="1"/>
    <col min="520" max="520" width="13.5703125" style="32" customWidth="1"/>
    <col min="521" max="521" width="23.42578125" style="32" bestFit="1" customWidth="1"/>
    <col min="522" max="522" width="8.85546875" style="32" customWidth="1"/>
    <col min="523" max="523" width="9.140625" style="32"/>
    <col min="524" max="524" width="31.140625" style="32" customWidth="1"/>
    <col min="525" max="525" width="12.85546875" style="32" bestFit="1" customWidth="1"/>
    <col min="526" max="768" width="9.140625" style="32"/>
    <col min="769" max="769" width="7" style="32" bestFit="1" customWidth="1"/>
    <col min="770" max="770" width="14.7109375" style="32" bestFit="1" customWidth="1"/>
    <col min="771" max="771" width="51" style="32" customWidth="1"/>
    <col min="772" max="772" width="23.42578125" style="32" bestFit="1" customWidth="1"/>
    <col min="773" max="773" width="9.85546875" style="32" bestFit="1" customWidth="1"/>
    <col min="774" max="774" width="24.28515625" style="32" bestFit="1" customWidth="1"/>
    <col min="775" max="775" width="14.140625" style="32" bestFit="1" customWidth="1"/>
    <col min="776" max="776" width="13.5703125" style="32" customWidth="1"/>
    <col min="777" max="777" width="23.42578125" style="32" bestFit="1" customWidth="1"/>
    <col min="778" max="778" width="8.85546875" style="32" customWidth="1"/>
    <col min="779" max="779" width="9.140625" style="32"/>
    <col min="780" max="780" width="31.140625" style="32" customWidth="1"/>
    <col min="781" max="781" width="12.85546875" style="32" bestFit="1" customWidth="1"/>
    <col min="782" max="1024" width="9.140625" style="32"/>
    <col min="1025" max="1025" width="7" style="32" bestFit="1" customWidth="1"/>
    <col min="1026" max="1026" width="14.7109375" style="32" bestFit="1" customWidth="1"/>
    <col min="1027" max="1027" width="51" style="32" customWidth="1"/>
    <col min="1028" max="1028" width="23.42578125" style="32" bestFit="1" customWidth="1"/>
    <col min="1029" max="1029" width="9.85546875" style="32" bestFit="1" customWidth="1"/>
    <col min="1030" max="1030" width="24.28515625" style="32" bestFit="1" customWidth="1"/>
    <col min="1031" max="1031" width="14.140625" style="32" bestFit="1" customWidth="1"/>
    <col min="1032" max="1032" width="13.5703125" style="32" customWidth="1"/>
    <col min="1033" max="1033" width="23.42578125" style="32" bestFit="1" customWidth="1"/>
    <col min="1034" max="1034" width="8.85546875" style="32" customWidth="1"/>
    <col min="1035" max="1035" width="9.140625" style="32"/>
    <col min="1036" max="1036" width="31.140625" style="32" customWidth="1"/>
    <col min="1037" max="1037" width="12.85546875" style="32" bestFit="1" customWidth="1"/>
    <col min="1038" max="1280" width="9.140625" style="32"/>
    <col min="1281" max="1281" width="7" style="32" bestFit="1" customWidth="1"/>
    <col min="1282" max="1282" width="14.7109375" style="32" bestFit="1" customWidth="1"/>
    <col min="1283" max="1283" width="51" style="32" customWidth="1"/>
    <col min="1284" max="1284" width="23.42578125" style="32" bestFit="1" customWidth="1"/>
    <col min="1285" max="1285" width="9.85546875" style="32" bestFit="1" customWidth="1"/>
    <col min="1286" max="1286" width="24.28515625" style="32" bestFit="1" customWidth="1"/>
    <col min="1287" max="1287" width="14.140625" style="32" bestFit="1" customWidth="1"/>
    <col min="1288" max="1288" width="13.5703125" style="32" customWidth="1"/>
    <col min="1289" max="1289" width="23.42578125" style="32" bestFit="1" customWidth="1"/>
    <col min="1290" max="1290" width="8.85546875" style="32" customWidth="1"/>
    <col min="1291" max="1291" width="9.140625" style="32"/>
    <col min="1292" max="1292" width="31.140625" style="32" customWidth="1"/>
    <col min="1293" max="1293" width="12.85546875" style="32" bestFit="1" customWidth="1"/>
    <col min="1294" max="1536" width="9.140625" style="32"/>
    <col min="1537" max="1537" width="7" style="32" bestFit="1" customWidth="1"/>
    <col min="1538" max="1538" width="14.7109375" style="32" bestFit="1" customWidth="1"/>
    <col min="1539" max="1539" width="51" style="32" customWidth="1"/>
    <col min="1540" max="1540" width="23.42578125" style="32" bestFit="1" customWidth="1"/>
    <col min="1541" max="1541" width="9.85546875" style="32" bestFit="1" customWidth="1"/>
    <col min="1542" max="1542" width="24.28515625" style="32" bestFit="1" customWidth="1"/>
    <col min="1543" max="1543" width="14.140625" style="32" bestFit="1" customWidth="1"/>
    <col min="1544" max="1544" width="13.5703125" style="32" customWidth="1"/>
    <col min="1545" max="1545" width="23.42578125" style="32" bestFit="1" customWidth="1"/>
    <col min="1546" max="1546" width="8.85546875" style="32" customWidth="1"/>
    <col min="1547" max="1547" width="9.140625" style="32"/>
    <col min="1548" max="1548" width="31.140625" style="32" customWidth="1"/>
    <col min="1549" max="1549" width="12.85546875" style="32" bestFit="1" customWidth="1"/>
    <col min="1550" max="1792" width="9.140625" style="32"/>
    <col min="1793" max="1793" width="7" style="32" bestFit="1" customWidth="1"/>
    <col min="1794" max="1794" width="14.7109375" style="32" bestFit="1" customWidth="1"/>
    <col min="1795" max="1795" width="51" style="32" customWidth="1"/>
    <col min="1796" max="1796" width="23.42578125" style="32" bestFit="1" customWidth="1"/>
    <col min="1797" max="1797" width="9.85546875" style="32" bestFit="1" customWidth="1"/>
    <col min="1798" max="1798" width="24.28515625" style="32" bestFit="1" customWidth="1"/>
    <col min="1799" max="1799" width="14.140625" style="32" bestFit="1" customWidth="1"/>
    <col min="1800" max="1800" width="13.5703125" style="32" customWidth="1"/>
    <col min="1801" max="1801" width="23.42578125" style="32" bestFit="1" customWidth="1"/>
    <col min="1802" max="1802" width="8.85546875" style="32" customWidth="1"/>
    <col min="1803" max="1803" width="9.140625" style="32"/>
    <col min="1804" max="1804" width="31.140625" style="32" customWidth="1"/>
    <col min="1805" max="1805" width="12.85546875" style="32" bestFit="1" customWidth="1"/>
    <col min="1806" max="2048" width="9.140625" style="32"/>
    <col min="2049" max="2049" width="7" style="32" bestFit="1" customWidth="1"/>
    <col min="2050" max="2050" width="14.7109375" style="32" bestFit="1" customWidth="1"/>
    <col min="2051" max="2051" width="51" style="32" customWidth="1"/>
    <col min="2052" max="2052" width="23.42578125" style="32" bestFit="1" customWidth="1"/>
    <col min="2053" max="2053" width="9.85546875" style="32" bestFit="1" customWidth="1"/>
    <col min="2054" max="2054" width="24.28515625" style="32" bestFit="1" customWidth="1"/>
    <col min="2055" max="2055" width="14.140625" style="32" bestFit="1" customWidth="1"/>
    <col min="2056" max="2056" width="13.5703125" style="32" customWidth="1"/>
    <col min="2057" max="2057" width="23.42578125" style="32" bestFit="1" customWidth="1"/>
    <col min="2058" max="2058" width="8.85546875" style="32" customWidth="1"/>
    <col min="2059" max="2059" width="9.140625" style="32"/>
    <col min="2060" max="2060" width="31.140625" style="32" customWidth="1"/>
    <col min="2061" max="2061" width="12.85546875" style="32" bestFit="1" customWidth="1"/>
    <col min="2062" max="2304" width="9.140625" style="32"/>
    <col min="2305" max="2305" width="7" style="32" bestFit="1" customWidth="1"/>
    <col min="2306" max="2306" width="14.7109375" style="32" bestFit="1" customWidth="1"/>
    <col min="2307" max="2307" width="51" style="32" customWidth="1"/>
    <col min="2308" max="2308" width="23.42578125" style="32" bestFit="1" customWidth="1"/>
    <col min="2309" max="2309" width="9.85546875" style="32" bestFit="1" customWidth="1"/>
    <col min="2310" max="2310" width="24.28515625" style="32" bestFit="1" customWidth="1"/>
    <col min="2311" max="2311" width="14.140625" style="32" bestFit="1" customWidth="1"/>
    <col min="2312" max="2312" width="13.5703125" style="32" customWidth="1"/>
    <col min="2313" max="2313" width="23.42578125" style="32" bestFit="1" customWidth="1"/>
    <col min="2314" max="2314" width="8.85546875" style="32" customWidth="1"/>
    <col min="2315" max="2315" width="9.140625" style="32"/>
    <col min="2316" max="2316" width="31.140625" style="32" customWidth="1"/>
    <col min="2317" max="2317" width="12.85546875" style="32" bestFit="1" customWidth="1"/>
    <col min="2318" max="2560" width="9.140625" style="32"/>
    <col min="2561" max="2561" width="7" style="32" bestFit="1" customWidth="1"/>
    <col min="2562" max="2562" width="14.7109375" style="32" bestFit="1" customWidth="1"/>
    <col min="2563" max="2563" width="51" style="32" customWidth="1"/>
    <col min="2564" max="2564" width="23.42578125" style="32" bestFit="1" customWidth="1"/>
    <col min="2565" max="2565" width="9.85546875" style="32" bestFit="1" customWidth="1"/>
    <col min="2566" max="2566" width="24.28515625" style="32" bestFit="1" customWidth="1"/>
    <col min="2567" max="2567" width="14.140625" style="32" bestFit="1" customWidth="1"/>
    <col min="2568" max="2568" width="13.5703125" style="32" customWidth="1"/>
    <col min="2569" max="2569" width="23.42578125" style="32" bestFit="1" customWidth="1"/>
    <col min="2570" max="2570" width="8.85546875" style="32" customWidth="1"/>
    <col min="2571" max="2571" width="9.140625" style="32"/>
    <col min="2572" max="2572" width="31.140625" style="32" customWidth="1"/>
    <col min="2573" max="2573" width="12.85546875" style="32" bestFit="1" customWidth="1"/>
    <col min="2574" max="2816" width="9.140625" style="32"/>
    <col min="2817" max="2817" width="7" style="32" bestFit="1" customWidth="1"/>
    <col min="2818" max="2818" width="14.7109375" style="32" bestFit="1" customWidth="1"/>
    <col min="2819" max="2819" width="51" style="32" customWidth="1"/>
    <col min="2820" max="2820" width="23.42578125" style="32" bestFit="1" customWidth="1"/>
    <col min="2821" max="2821" width="9.85546875" style="32" bestFit="1" customWidth="1"/>
    <col min="2822" max="2822" width="24.28515625" style="32" bestFit="1" customWidth="1"/>
    <col min="2823" max="2823" width="14.140625" style="32" bestFit="1" customWidth="1"/>
    <col min="2824" max="2824" width="13.5703125" style="32" customWidth="1"/>
    <col min="2825" max="2825" width="23.42578125" style="32" bestFit="1" customWidth="1"/>
    <col min="2826" max="2826" width="8.85546875" style="32" customWidth="1"/>
    <col min="2827" max="2827" width="9.140625" style="32"/>
    <col min="2828" max="2828" width="31.140625" style="32" customWidth="1"/>
    <col min="2829" max="2829" width="12.85546875" style="32" bestFit="1" customWidth="1"/>
    <col min="2830" max="3072" width="9.140625" style="32"/>
    <col min="3073" max="3073" width="7" style="32" bestFit="1" customWidth="1"/>
    <col min="3074" max="3074" width="14.7109375" style="32" bestFit="1" customWidth="1"/>
    <col min="3075" max="3075" width="51" style="32" customWidth="1"/>
    <col min="3076" max="3076" width="23.42578125" style="32" bestFit="1" customWidth="1"/>
    <col min="3077" max="3077" width="9.85546875" style="32" bestFit="1" customWidth="1"/>
    <col min="3078" max="3078" width="24.28515625" style="32" bestFit="1" customWidth="1"/>
    <col min="3079" max="3079" width="14.140625" style="32" bestFit="1" customWidth="1"/>
    <col min="3080" max="3080" width="13.5703125" style="32" customWidth="1"/>
    <col min="3081" max="3081" width="23.42578125" style="32" bestFit="1" customWidth="1"/>
    <col min="3082" max="3082" width="8.85546875" style="32" customWidth="1"/>
    <col min="3083" max="3083" width="9.140625" style="32"/>
    <col min="3084" max="3084" width="31.140625" style="32" customWidth="1"/>
    <col min="3085" max="3085" width="12.85546875" style="32" bestFit="1" customWidth="1"/>
    <col min="3086" max="3328" width="9.140625" style="32"/>
    <col min="3329" max="3329" width="7" style="32" bestFit="1" customWidth="1"/>
    <col min="3330" max="3330" width="14.7109375" style="32" bestFit="1" customWidth="1"/>
    <col min="3331" max="3331" width="51" style="32" customWidth="1"/>
    <col min="3332" max="3332" width="23.42578125" style="32" bestFit="1" customWidth="1"/>
    <col min="3333" max="3333" width="9.85546875" style="32" bestFit="1" customWidth="1"/>
    <col min="3334" max="3334" width="24.28515625" style="32" bestFit="1" customWidth="1"/>
    <col min="3335" max="3335" width="14.140625" style="32" bestFit="1" customWidth="1"/>
    <col min="3336" max="3336" width="13.5703125" style="32" customWidth="1"/>
    <col min="3337" max="3337" width="23.42578125" style="32" bestFit="1" customWidth="1"/>
    <col min="3338" max="3338" width="8.85546875" style="32" customWidth="1"/>
    <col min="3339" max="3339" width="9.140625" style="32"/>
    <col min="3340" max="3340" width="31.140625" style="32" customWidth="1"/>
    <col min="3341" max="3341" width="12.85546875" style="32" bestFit="1" customWidth="1"/>
    <col min="3342" max="3584" width="9.140625" style="32"/>
    <col min="3585" max="3585" width="7" style="32" bestFit="1" customWidth="1"/>
    <col min="3586" max="3586" width="14.7109375" style="32" bestFit="1" customWidth="1"/>
    <col min="3587" max="3587" width="51" style="32" customWidth="1"/>
    <col min="3588" max="3588" width="23.42578125" style="32" bestFit="1" customWidth="1"/>
    <col min="3589" max="3589" width="9.85546875" style="32" bestFit="1" customWidth="1"/>
    <col min="3590" max="3590" width="24.28515625" style="32" bestFit="1" customWidth="1"/>
    <col min="3591" max="3591" width="14.140625" style="32" bestFit="1" customWidth="1"/>
    <col min="3592" max="3592" width="13.5703125" style="32" customWidth="1"/>
    <col min="3593" max="3593" width="23.42578125" style="32" bestFit="1" customWidth="1"/>
    <col min="3594" max="3594" width="8.85546875" style="32" customWidth="1"/>
    <col min="3595" max="3595" width="9.140625" style="32"/>
    <col min="3596" max="3596" width="31.140625" style="32" customWidth="1"/>
    <col min="3597" max="3597" width="12.85546875" style="32" bestFit="1" customWidth="1"/>
    <col min="3598" max="3840" width="9.140625" style="32"/>
    <col min="3841" max="3841" width="7" style="32" bestFit="1" customWidth="1"/>
    <col min="3842" max="3842" width="14.7109375" style="32" bestFit="1" customWidth="1"/>
    <col min="3843" max="3843" width="51" style="32" customWidth="1"/>
    <col min="3844" max="3844" width="23.42578125" style="32" bestFit="1" customWidth="1"/>
    <col min="3845" max="3845" width="9.85546875" style="32" bestFit="1" customWidth="1"/>
    <col min="3846" max="3846" width="24.28515625" style="32" bestFit="1" customWidth="1"/>
    <col min="3847" max="3847" width="14.140625" style="32" bestFit="1" customWidth="1"/>
    <col min="3848" max="3848" width="13.5703125" style="32" customWidth="1"/>
    <col min="3849" max="3849" width="23.42578125" style="32" bestFit="1" customWidth="1"/>
    <col min="3850" max="3850" width="8.85546875" style="32" customWidth="1"/>
    <col min="3851" max="3851" width="9.140625" style="32"/>
    <col min="3852" max="3852" width="31.140625" style="32" customWidth="1"/>
    <col min="3853" max="3853" width="12.85546875" style="32" bestFit="1" customWidth="1"/>
    <col min="3854" max="4096" width="9.140625" style="32"/>
    <col min="4097" max="4097" width="7" style="32" bestFit="1" customWidth="1"/>
    <col min="4098" max="4098" width="14.7109375" style="32" bestFit="1" customWidth="1"/>
    <col min="4099" max="4099" width="51" style="32" customWidth="1"/>
    <col min="4100" max="4100" width="23.42578125" style="32" bestFit="1" customWidth="1"/>
    <col min="4101" max="4101" width="9.85546875" style="32" bestFit="1" customWidth="1"/>
    <col min="4102" max="4102" width="24.28515625" style="32" bestFit="1" customWidth="1"/>
    <col min="4103" max="4103" width="14.140625" style="32" bestFit="1" customWidth="1"/>
    <col min="4104" max="4104" width="13.5703125" style="32" customWidth="1"/>
    <col min="4105" max="4105" width="23.42578125" style="32" bestFit="1" customWidth="1"/>
    <col min="4106" max="4106" width="8.85546875" style="32" customWidth="1"/>
    <col min="4107" max="4107" width="9.140625" style="32"/>
    <col min="4108" max="4108" width="31.140625" style="32" customWidth="1"/>
    <col min="4109" max="4109" width="12.85546875" style="32" bestFit="1" customWidth="1"/>
    <col min="4110" max="4352" width="9.140625" style="32"/>
    <col min="4353" max="4353" width="7" style="32" bestFit="1" customWidth="1"/>
    <col min="4354" max="4354" width="14.7109375" style="32" bestFit="1" customWidth="1"/>
    <col min="4355" max="4355" width="51" style="32" customWidth="1"/>
    <col min="4356" max="4356" width="23.42578125" style="32" bestFit="1" customWidth="1"/>
    <col min="4357" max="4357" width="9.85546875" style="32" bestFit="1" customWidth="1"/>
    <col min="4358" max="4358" width="24.28515625" style="32" bestFit="1" customWidth="1"/>
    <col min="4359" max="4359" width="14.140625" style="32" bestFit="1" customWidth="1"/>
    <col min="4360" max="4360" width="13.5703125" style="32" customWidth="1"/>
    <col min="4361" max="4361" width="23.42578125" style="32" bestFit="1" customWidth="1"/>
    <col min="4362" max="4362" width="8.85546875" style="32" customWidth="1"/>
    <col min="4363" max="4363" width="9.140625" style="32"/>
    <col min="4364" max="4364" width="31.140625" style="32" customWidth="1"/>
    <col min="4365" max="4365" width="12.85546875" style="32" bestFit="1" customWidth="1"/>
    <col min="4366" max="4608" width="9.140625" style="32"/>
    <col min="4609" max="4609" width="7" style="32" bestFit="1" customWidth="1"/>
    <col min="4610" max="4610" width="14.7109375" style="32" bestFit="1" customWidth="1"/>
    <col min="4611" max="4611" width="51" style="32" customWidth="1"/>
    <col min="4612" max="4612" width="23.42578125" style="32" bestFit="1" customWidth="1"/>
    <col min="4613" max="4613" width="9.85546875" style="32" bestFit="1" customWidth="1"/>
    <col min="4614" max="4614" width="24.28515625" style="32" bestFit="1" customWidth="1"/>
    <col min="4615" max="4615" width="14.140625" style="32" bestFit="1" customWidth="1"/>
    <col min="4616" max="4616" width="13.5703125" style="32" customWidth="1"/>
    <col min="4617" max="4617" width="23.42578125" style="32" bestFit="1" customWidth="1"/>
    <col min="4618" max="4618" width="8.85546875" style="32" customWidth="1"/>
    <col min="4619" max="4619" width="9.140625" style="32"/>
    <col min="4620" max="4620" width="31.140625" style="32" customWidth="1"/>
    <col min="4621" max="4621" width="12.85546875" style="32" bestFit="1" customWidth="1"/>
    <col min="4622" max="4864" width="9.140625" style="32"/>
    <col min="4865" max="4865" width="7" style="32" bestFit="1" customWidth="1"/>
    <col min="4866" max="4866" width="14.7109375" style="32" bestFit="1" customWidth="1"/>
    <col min="4867" max="4867" width="51" style="32" customWidth="1"/>
    <col min="4868" max="4868" width="23.42578125" style="32" bestFit="1" customWidth="1"/>
    <col min="4869" max="4869" width="9.85546875" style="32" bestFit="1" customWidth="1"/>
    <col min="4870" max="4870" width="24.28515625" style="32" bestFit="1" customWidth="1"/>
    <col min="4871" max="4871" width="14.140625" style="32" bestFit="1" customWidth="1"/>
    <col min="4872" max="4872" width="13.5703125" style="32" customWidth="1"/>
    <col min="4873" max="4873" width="23.42578125" style="32" bestFit="1" customWidth="1"/>
    <col min="4874" max="4874" width="8.85546875" style="32" customWidth="1"/>
    <col min="4875" max="4875" width="9.140625" style="32"/>
    <col min="4876" max="4876" width="31.140625" style="32" customWidth="1"/>
    <col min="4877" max="4877" width="12.85546875" style="32" bestFit="1" customWidth="1"/>
    <col min="4878" max="5120" width="9.140625" style="32"/>
    <col min="5121" max="5121" width="7" style="32" bestFit="1" customWidth="1"/>
    <col min="5122" max="5122" width="14.7109375" style="32" bestFit="1" customWidth="1"/>
    <col min="5123" max="5123" width="51" style="32" customWidth="1"/>
    <col min="5124" max="5124" width="23.42578125" style="32" bestFit="1" customWidth="1"/>
    <col min="5125" max="5125" width="9.85546875" style="32" bestFit="1" customWidth="1"/>
    <col min="5126" max="5126" width="24.28515625" style="32" bestFit="1" customWidth="1"/>
    <col min="5127" max="5127" width="14.140625" style="32" bestFit="1" customWidth="1"/>
    <col min="5128" max="5128" width="13.5703125" style="32" customWidth="1"/>
    <col min="5129" max="5129" width="23.42578125" style="32" bestFit="1" customWidth="1"/>
    <col min="5130" max="5130" width="8.85546875" style="32" customWidth="1"/>
    <col min="5131" max="5131" width="9.140625" style="32"/>
    <col min="5132" max="5132" width="31.140625" style="32" customWidth="1"/>
    <col min="5133" max="5133" width="12.85546875" style="32" bestFit="1" customWidth="1"/>
    <col min="5134" max="5376" width="9.140625" style="32"/>
    <col min="5377" max="5377" width="7" style="32" bestFit="1" customWidth="1"/>
    <col min="5378" max="5378" width="14.7109375" style="32" bestFit="1" customWidth="1"/>
    <col min="5379" max="5379" width="51" style="32" customWidth="1"/>
    <col min="5380" max="5380" width="23.42578125" style="32" bestFit="1" customWidth="1"/>
    <col min="5381" max="5381" width="9.85546875" style="32" bestFit="1" customWidth="1"/>
    <col min="5382" max="5382" width="24.28515625" style="32" bestFit="1" customWidth="1"/>
    <col min="5383" max="5383" width="14.140625" style="32" bestFit="1" customWidth="1"/>
    <col min="5384" max="5384" width="13.5703125" style="32" customWidth="1"/>
    <col min="5385" max="5385" width="23.42578125" style="32" bestFit="1" customWidth="1"/>
    <col min="5386" max="5386" width="8.85546875" style="32" customWidth="1"/>
    <col min="5387" max="5387" width="9.140625" style="32"/>
    <col min="5388" max="5388" width="31.140625" style="32" customWidth="1"/>
    <col min="5389" max="5389" width="12.85546875" style="32" bestFit="1" customWidth="1"/>
    <col min="5390" max="5632" width="9.140625" style="32"/>
    <col min="5633" max="5633" width="7" style="32" bestFit="1" customWidth="1"/>
    <col min="5634" max="5634" width="14.7109375" style="32" bestFit="1" customWidth="1"/>
    <col min="5635" max="5635" width="51" style="32" customWidth="1"/>
    <col min="5636" max="5636" width="23.42578125" style="32" bestFit="1" customWidth="1"/>
    <col min="5637" max="5637" width="9.85546875" style="32" bestFit="1" customWidth="1"/>
    <col min="5638" max="5638" width="24.28515625" style="32" bestFit="1" customWidth="1"/>
    <col min="5639" max="5639" width="14.140625" style="32" bestFit="1" customWidth="1"/>
    <col min="5640" max="5640" width="13.5703125" style="32" customWidth="1"/>
    <col min="5641" max="5641" width="23.42578125" style="32" bestFit="1" customWidth="1"/>
    <col min="5642" max="5642" width="8.85546875" style="32" customWidth="1"/>
    <col min="5643" max="5643" width="9.140625" style="32"/>
    <col min="5644" max="5644" width="31.140625" style="32" customWidth="1"/>
    <col min="5645" max="5645" width="12.85546875" style="32" bestFit="1" customWidth="1"/>
    <col min="5646" max="5888" width="9.140625" style="32"/>
    <col min="5889" max="5889" width="7" style="32" bestFit="1" customWidth="1"/>
    <col min="5890" max="5890" width="14.7109375" style="32" bestFit="1" customWidth="1"/>
    <col min="5891" max="5891" width="51" style="32" customWidth="1"/>
    <col min="5892" max="5892" width="23.42578125" style="32" bestFit="1" customWidth="1"/>
    <col min="5893" max="5893" width="9.85546875" style="32" bestFit="1" customWidth="1"/>
    <col min="5894" max="5894" width="24.28515625" style="32" bestFit="1" customWidth="1"/>
    <col min="5895" max="5895" width="14.140625" style="32" bestFit="1" customWidth="1"/>
    <col min="5896" max="5896" width="13.5703125" style="32" customWidth="1"/>
    <col min="5897" max="5897" width="23.42578125" style="32" bestFit="1" customWidth="1"/>
    <col min="5898" max="5898" width="8.85546875" style="32" customWidth="1"/>
    <col min="5899" max="5899" width="9.140625" style="32"/>
    <col min="5900" max="5900" width="31.140625" style="32" customWidth="1"/>
    <col min="5901" max="5901" width="12.85546875" style="32" bestFit="1" customWidth="1"/>
    <col min="5902" max="6144" width="9.140625" style="32"/>
    <col min="6145" max="6145" width="7" style="32" bestFit="1" customWidth="1"/>
    <col min="6146" max="6146" width="14.7109375" style="32" bestFit="1" customWidth="1"/>
    <col min="6147" max="6147" width="51" style="32" customWidth="1"/>
    <col min="6148" max="6148" width="23.42578125" style="32" bestFit="1" customWidth="1"/>
    <col min="6149" max="6149" width="9.85546875" style="32" bestFit="1" customWidth="1"/>
    <col min="6150" max="6150" width="24.28515625" style="32" bestFit="1" customWidth="1"/>
    <col min="6151" max="6151" width="14.140625" style="32" bestFit="1" customWidth="1"/>
    <col min="6152" max="6152" width="13.5703125" style="32" customWidth="1"/>
    <col min="6153" max="6153" width="23.42578125" style="32" bestFit="1" customWidth="1"/>
    <col min="6154" max="6154" width="8.85546875" style="32" customWidth="1"/>
    <col min="6155" max="6155" width="9.140625" style="32"/>
    <col min="6156" max="6156" width="31.140625" style="32" customWidth="1"/>
    <col min="6157" max="6157" width="12.85546875" style="32" bestFit="1" customWidth="1"/>
    <col min="6158" max="6400" width="9.140625" style="32"/>
    <col min="6401" max="6401" width="7" style="32" bestFit="1" customWidth="1"/>
    <col min="6402" max="6402" width="14.7109375" style="32" bestFit="1" customWidth="1"/>
    <col min="6403" max="6403" width="51" style="32" customWidth="1"/>
    <col min="6404" max="6404" width="23.42578125" style="32" bestFit="1" customWidth="1"/>
    <col min="6405" max="6405" width="9.85546875" style="32" bestFit="1" customWidth="1"/>
    <col min="6406" max="6406" width="24.28515625" style="32" bestFit="1" customWidth="1"/>
    <col min="6407" max="6407" width="14.140625" style="32" bestFit="1" customWidth="1"/>
    <col min="6408" max="6408" width="13.5703125" style="32" customWidth="1"/>
    <col min="6409" max="6409" width="23.42578125" style="32" bestFit="1" customWidth="1"/>
    <col min="6410" max="6410" width="8.85546875" style="32" customWidth="1"/>
    <col min="6411" max="6411" width="9.140625" style="32"/>
    <col min="6412" max="6412" width="31.140625" style="32" customWidth="1"/>
    <col min="6413" max="6413" width="12.85546875" style="32" bestFit="1" customWidth="1"/>
    <col min="6414" max="6656" width="9.140625" style="32"/>
    <col min="6657" max="6657" width="7" style="32" bestFit="1" customWidth="1"/>
    <col min="6658" max="6658" width="14.7109375" style="32" bestFit="1" customWidth="1"/>
    <col min="6659" max="6659" width="51" style="32" customWidth="1"/>
    <col min="6660" max="6660" width="23.42578125" style="32" bestFit="1" customWidth="1"/>
    <col min="6661" max="6661" width="9.85546875" style="32" bestFit="1" customWidth="1"/>
    <col min="6662" max="6662" width="24.28515625" style="32" bestFit="1" customWidth="1"/>
    <col min="6663" max="6663" width="14.140625" style="32" bestFit="1" customWidth="1"/>
    <col min="6664" max="6664" width="13.5703125" style="32" customWidth="1"/>
    <col min="6665" max="6665" width="23.42578125" style="32" bestFit="1" customWidth="1"/>
    <col min="6666" max="6666" width="8.85546875" style="32" customWidth="1"/>
    <col min="6667" max="6667" width="9.140625" style="32"/>
    <col min="6668" max="6668" width="31.140625" style="32" customWidth="1"/>
    <col min="6669" max="6669" width="12.85546875" style="32" bestFit="1" customWidth="1"/>
    <col min="6670" max="6912" width="9.140625" style="32"/>
    <col min="6913" max="6913" width="7" style="32" bestFit="1" customWidth="1"/>
    <col min="6914" max="6914" width="14.7109375" style="32" bestFit="1" customWidth="1"/>
    <col min="6915" max="6915" width="51" style="32" customWidth="1"/>
    <col min="6916" max="6916" width="23.42578125" style="32" bestFit="1" customWidth="1"/>
    <col min="6917" max="6917" width="9.85546875" style="32" bestFit="1" customWidth="1"/>
    <col min="6918" max="6918" width="24.28515625" style="32" bestFit="1" customWidth="1"/>
    <col min="6919" max="6919" width="14.140625" style="32" bestFit="1" customWidth="1"/>
    <col min="6920" max="6920" width="13.5703125" style="32" customWidth="1"/>
    <col min="6921" max="6921" width="23.42578125" style="32" bestFit="1" customWidth="1"/>
    <col min="6922" max="6922" width="8.85546875" style="32" customWidth="1"/>
    <col min="6923" max="6923" width="9.140625" style="32"/>
    <col min="6924" max="6924" width="31.140625" style="32" customWidth="1"/>
    <col min="6925" max="6925" width="12.85546875" style="32" bestFit="1" customWidth="1"/>
    <col min="6926" max="7168" width="9.140625" style="32"/>
    <col min="7169" max="7169" width="7" style="32" bestFit="1" customWidth="1"/>
    <col min="7170" max="7170" width="14.7109375" style="32" bestFit="1" customWidth="1"/>
    <col min="7171" max="7171" width="51" style="32" customWidth="1"/>
    <col min="7172" max="7172" width="23.42578125" style="32" bestFit="1" customWidth="1"/>
    <col min="7173" max="7173" width="9.85546875" style="32" bestFit="1" customWidth="1"/>
    <col min="7174" max="7174" width="24.28515625" style="32" bestFit="1" customWidth="1"/>
    <col min="7175" max="7175" width="14.140625" style="32" bestFit="1" customWidth="1"/>
    <col min="7176" max="7176" width="13.5703125" style="32" customWidth="1"/>
    <col min="7177" max="7177" width="23.42578125" style="32" bestFit="1" customWidth="1"/>
    <col min="7178" max="7178" width="8.85546875" style="32" customWidth="1"/>
    <col min="7179" max="7179" width="9.140625" style="32"/>
    <col min="7180" max="7180" width="31.140625" style="32" customWidth="1"/>
    <col min="7181" max="7181" width="12.85546875" style="32" bestFit="1" customWidth="1"/>
    <col min="7182" max="7424" width="9.140625" style="32"/>
    <col min="7425" max="7425" width="7" style="32" bestFit="1" customWidth="1"/>
    <col min="7426" max="7426" width="14.7109375" style="32" bestFit="1" customWidth="1"/>
    <col min="7427" max="7427" width="51" style="32" customWidth="1"/>
    <col min="7428" max="7428" width="23.42578125" style="32" bestFit="1" customWidth="1"/>
    <col min="7429" max="7429" width="9.85546875" style="32" bestFit="1" customWidth="1"/>
    <col min="7430" max="7430" width="24.28515625" style="32" bestFit="1" customWidth="1"/>
    <col min="7431" max="7431" width="14.140625" style="32" bestFit="1" customWidth="1"/>
    <col min="7432" max="7432" width="13.5703125" style="32" customWidth="1"/>
    <col min="7433" max="7433" width="23.42578125" style="32" bestFit="1" customWidth="1"/>
    <col min="7434" max="7434" width="8.85546875" style="32" customWidth="1"/>
    <col min="7435" max="7435" width="9.140625" style="32"/>
    <col min="7436" max="7436" width="31.140625" style="32" customWidth="1"/>
    <col min="7437" max="7437" width="12.85546875" style="32" bestFit="1" customWidth="1"/>
    <col min="7438" max="7680" width="9.140625" style="32"/>
    <col min="7681" max="7681" width="7" style="32" bestFit="1" customWidth="1"/>
    <col min="7682" max="7682" width="14.7109375" style="32" bestFit="1" customWidth="1"/>
    <col min="7683" max="7683" width="51" style="32" customWidth="1"/>
    <col min="7684" max="7684" width="23.42578125" style="32" bestFit="1" customWidth="1"/>
    <col min="7685" max="7685" width="9.85546875" style="32" bestFit="1" customWidth="1"/>
    <col min="7686" max="7686" width="24.28515625" style="32" bestFit="1" customWidth="1"/>
    <col min="7687" max="7687" width="14.140625" style="32" bestFit="1" customWidth="1"/>
    <col min="7688" max="7688" width="13.5703125" style="32" customWidth="1"/>
    <col min="7689" max="7689" width="23.42578125" style="32" bestFit="1" customWidth="1"/>
    <col min="7690" max="7690" width="8.85546875" style="32" customWidth="1"/>
    <col min="7691" max="7691" width="9.140625" style="32"/>
    <col min="7692" max="7692" width="31.140625" style="32" customWidth="1"/>
    <col min="7693" max="7693" width="12.85546875" style="32" bestFit="1" customWidth="1"/>
    <col min="7694" max="7936" width="9.140625" style="32"/>
    <col min="7937" max="7937" width="7" style="32" bestFit="1" customWidth="1"/>
    <col min="7938" max="7938" width="14.7109375" style="32" bestFit="1" customWidth="1"/>
    <col min="7939" max="7939" width="51" style="32" customWidth="1"/>
    <col min="7940" max="7940" width="23.42578125" style="32" bestFit="1" customWidth="1"/>
    <col min="7941" max="7941" width="9.85546875" style="32" bestFit="1" customWidth="1"/>
    <col min="7942" max="7942" width="24.28515625" style="32" bestFit="1" customWidth="1"/>
    <col min="7943" max="7943" width="14.140625" style="32" bestFit="1" customWidth="1"/>
    <col min="7944" max="7944" width="13.5703125" style="32" customWidth="1"/>
    <col min="7945" max="7945" width="23.42578125" style="32" bestFit="1" customWidth="1"/>
    <col min="7946" max="7946" width="8.85546875" style="32" customWidth="1"/>
    <col min="7947" max="7947" width="9.140625" style="32"/>
    <col min="7948" max="7948" width="31.140625" style="32" customWidth="1"/>
    <col min="7949" max="7949" width="12.85546875" style="32" bestFit="1" customWidth="1"/>
    <col min="7950" max="8192" width="9.140625" style="32"/>
    <col min="8193" max="8193" width="7" style="32" bestFit="1" customWidth="1"/>
    <col min="8194" max="8194" width="14.7109375" style="32" bestFit="1" customWidth="1"/>
    <col min="8195" max="8195" width="51" style="32" customWidth="1"/>
    <col min="8196" max="8196" width="23.42578125" style="32" bestFit="1" customWidth="1"/>
    <col min="8197" max="8197" width="9.85546875" style="32" bestFit="1" customWidth="1"/>
    <col min="8198" max="8198" width="24.28515625" style="32" bestFit="1" customWidth="1"/>
    <col min="8199" max="8199" width="14.140625" style="32" bestFit="1" customWidth="1"/>
    <col min="8200" max="8200" width="13.5703125" style="32" customWidth="1"/>
    <col min="8201" max="8201" width="23.42578125" style="32" bestFit="1" customWidth="1"/>
    <col min="8202" max="8202" width="8.85546875" style="32" customWidth="1"/>
    <col min="8203" max="8203" width="9.140625" style="32"/>
    <col min="8204" max="8204" width="31.140625" style="32" customWidth="1"/>
    <col min="8205" max="8205" width="12.85546875" style="32" bestFit="1" customWidth="1"/>
    <col min="8206" max="8448" width="9.140625" style="32"/>
    <col min="8449" max="8449" width="7" style="32" bestFit="1" customWidth="1"/>
    <col min="8450" max="8450" width="14.7109375" style="32" bestFit="1" customWidth="1"/>
    <col min="8451" max="8451" width="51" style="32" customWidth="1"/>
    <col min="8452" max="8452" width="23.42578125" style="32" bestFit="1" customWidth="1"/>
    <col min="8453" max="8453" width="9.85546875" style="32" bestFit="1" customWidth="1"/>
    <col min="8454" max="8454" width="24.28515625" style="32" bestFit="1" customWidth="1"/>
    <col min="8455" max="8455" width="14.140625" style="32" bestFit="1" customWidth="1"/>
    <col min="8456" max="8456" width="13.5703125" style="32" customWidth="1"/>
    <col min="8457" max="8457" width="23.42578125" style="32" bestFit="1" customWidth="1"/>
    <col min="8458" max="8458" width="8.85546875" style="32" customWidth="1"/>
    <col min="8459" max="8459" width="9.140625" style="32"/>
    <col min="8460" max="8460" width="31.140625" style="32" customWidth="1"/>
    <col min="8461" max="8461" width="12.85546875" style="32" bestFit="1" customWidth="1"/>
    <col min="8462" max="8704" width="9.140625" style="32"/>
    <col min="8705" max="8705" width="7" style="32" bestFit="1" customWidth="1"/>
    <col min="8706" max="8706" width="14.7109375" style="32" bestFit="1" customWidth="1"/>
    <col min="8707" max="8707" width="51" style="32" customWidth="1"/>
    <col min="8708" max="8708" width="23.42578125" style="32" bestFit="1" customWidth="1"/>
    <col min="8709" max="8709" width="9.85546875" style="32" bestFit="1" customWidth="1"/>
    <col min="8710" max="8710" width="24.28515625" style="32" bestFit="1" customWidth="1"/>
    <col min="8711" max="8711" width="14.140625" style="32" bestFit="1" customWidth="1"/>
    <col min="8712" max="8712" width="13.5703125" style="32" customWidth="1"/>
    <col min="8713" max="8713" width="23.42578125" style="32" bestFit="1" customWidth="1"/>
    <col min="8714" max="8714" width="8.85546875" style="32" customWidth="1"/>
    <col min="8715" max="8715" width="9.140625" style="32"/>
    <col min="8716" max="8716" width="31.140625" style="32" customWidth="1"/>
    <col min="8717" max="8717" width="12.85546875" style="32" bestFit="1" customWidth="1"/>
    <col min="8718" max="8960" width="9.140625" style="32"/>
    <col min="8961" max="8961" width="7" style="32" bestFit="1" customWidth="1"/>
    <col min="8962" max="8962" width="14.7109375" style="32" bestFit="1" customWidth="1"/>
    <col min="8963" max="8963" width="51" style="32" customWidth="1"/>
    <col min="8964" max="8964" width="23.42578125" style="32" bestFit="1" customWidth="1"/>
    <col min="8965" max="8965" width="9.85546875" style="32" bestFit="1" customWidth="1"/>
    <col min="8966" max="8966" width="24.28515625" style="32" bestFit="1" customWidth="1"/>
    <col min="8967" max="8967" width="14.140625" style="32" bestFit="1" customWidth="1"/>
    <col min="8968" max="8968" width="13.5703125" style="32" customWidth="1"/>
    <col min="8969" max="8969" width="23.42578125" style="32" bestFit="1" customWidth="1"/>
    <col min="8970" max="8970" width="8.85546875" style="32" customWidth="1"/>
    <col min="8971" max="8971" width="9.140625" style="32"/>
    <col min="8972" max="8972" width="31.140625" style="32" customWidth="1"/>
    <col min="8973" max="8973" width="12.85546875" style="32" bestFit="1" customWidth="1"/>
    <col min="8974" max="9216" width="9.140625" style="32"/>
    <col min="9217" max="9217" width="7" style="32" bestFit="1" customWidth="1"/>
    <col min="9218" max="9218" width="14.7109375" style="32" bestFit="1" customWidth="1"/>
    <col min="9219" max="9219" width="51" style="32" customWidth="1"/>
    <col min="9220" max="9220" width="23.42578125" style="32" bestFit="1" customWidth="1"/>
    <col min="9221" max="9221" width="9.85546875" style="32" bestFit="1" customWidth="1"/>
    <col min="9222" max="9222" width="24.28515625" style="32" bestFit="1" customWidth="1"/>
    <col min="9223" max="9223" width="14.140625" style="32" bestFit="1" customWidth="1"/>
    <col min="9224" max="9224" width="13.5703125" style="32" customWidth="1"/>
    <col min="9225" max="9225" width="23.42578125" style="32" bestFit="1" customWidth="1"/>
    <col min="9226" max="9226" width="8.85546875" style="32" customWidth="1"/>
    <col min="9227" max="9227" width="9.140625" style="32"/>
    <col min="9228" max="9228" width="31.140625" style="32" customWidth="1"/>
    <col min="9229" max="9229" width="12.85546875" style="32" bestFit="1" customWidth="1"/>
    <col min="9230" max="9472" width="9.140625" style="32"/>
    <col min="9473" max="9473" width="7" style="32" bestFit="1" customWidth="1"/>
    <col min="9474" max="9474" width="14.7109375" style="32" bestFit="1" customWidth="1"/>
    <col min="9475" max="9475" width="51" style="32" customWidth="1"/>
    <col min="9476" max="9476" width="23.42578125" style="32" bestFit="1" customWidth="1"/>
    <col min="9477" max="9477" width="9.85546875" style="32" bestFit="1" customWidth="1"/>
    <col min="9478" max="9478" width="24.28515625" style="32" bestFit="1" customWidth="1"/>
    <col min="9479" max="9479" width="14.140625" style="32" bestFit="1" customWidth="1"/>
    <col min="9480" max="9480" width="13.5703125" style="32" customWidth="1"/>
    <col min="9481" max="9481" width="23.42578125" style="32" bestFit="1" customWidth="1"/>
    <col min="9482" max="9482" width="8.85546875" style="32" customWidth="1"/>
    <col min="9483" max="9483" width="9.140625" style="32"/>
    <col min="9484" max="9484" width="31.140625" style="32" customWidth="1"/>
    <col min="9485" max="9485" width="12.85546875" style="32" bestFit="1" customWidth="1"/>
    <col min="9486" max="9728" width="9.140625" style="32"/>
    <col min="9729" max="9729" width="7" style="32" bestFit="1" customWidth="1"/>
    <col min="9730" max="9730" width="14.7109375" style="32" bestFit="1" customWidth="1"/>
    <col min="9731" max="9731" width="51" style="32" customWidth="1"/>
    <col min="9732" max="9732" width="23.42578125" style="32" bestFit="1" customWidth="1"/>
    <col min="9733" max="9733" width="9.85546875" style="32" bestFit="1" customWidth="1"/>
    <col min="9734" max="9734" width="24.28515625" style="32" bestFit="1" customWidth="1"/>
    <col min="9735" max="9735" width="14.140625" style="32" bestFit="1" customWidth="1"/>
    <col min="9736" max="9736" width="13.5703125" style="32" customWidth="1"/>
    <col min="9737" max="9737" width="23.42578125" style="32" bestFit="1" customWidth="1"/>
    <col min="9738" max="9738" width="8.85546875" style="32" customWidth="1"/>
    <col min="9739" max="9739" width="9.140625" style="32"/>
    <col min="9740" max="9740" width="31.140625" style="32" customWidth="1"/>
    <col min="9741" max="9741" width="12.85546875" style="32" bestFit="1" customWidth="1"/>
    <col min="9742" max="9984" width="9.140625" style="32"/>
    <col min="9985" max="9985" width="7" style="32" bestFit="1" customWidth="1"/>
    <col min="9986" max="9986" width="14.7109375" style="32" bestFit="1" customWidth="1"/>
    <col min="9987" max="9987" width="51" style="32" customWidth="1"/>
    <col min="9988" max="9988" width="23.42578125" style="32" bestFit="1" customWidth="1"/>
    <col min="9989" max="9989" width="9.85546875" style="32" bestFit="1" customWidth="1"/>
    <col min="9990" max="9990" width="24.28515625" style="32" bestFit="1" customWidth="1"/>
    <col min="9991" max="9991" width="14.140625" style="32" bestFit="1" customWidth="1"/>
    <col min="9992" max="9992" width="13.5703125" style="32" customWidth="1"/>
    <col min="9993" max="9993" width="23.42578125" style="32" bestFit="1" customWidth="1"/>
    <col min="9994" max="9994" width="8.85546875" style="32" customWidth="1"/>
    <col min="9995" max="9995" width="9.140625" style="32"/>
    <col min="9996" max="9996" width="31.140625" style="32" customWidth="1"/>
    <col min="9997" max="9997" width="12.85546875" style="32" bestFit="1" customWidth="1"/>
    <col min="9998" max="10240" width="9.140625" style="32"/>
    <col min="10241" max="10241" width="7" style="32" bestFit="1" customWidth="1"/>
    <col min="10242" max="10242" width="14.7109375" style="32" bestFit="1" customWidth="1"/>
    <col min="10243" max="10243" width="51" style="32" customWidth="1"/>
    <col min="10244" max="10244" width="23.42578125" style="32" bestFit="1" customWidth="1"/>
    <col min="10245" max="10245" width="9.85546875" style="32" bestFit="1" customWidth="1"/>
    <col min="10246" max="10246" width="24.28515625" style="32" bestFit="1" customWidth="1"/>
    <col min="10247" max="10247" width="14.140625" style="32" bestFit="1" customWidth="1"/>
    <col min="10248" max="10248" width="13.5703125" style="32" customWidth="1"/>
    <col min="10249" max="10249" width="23.42578125" style="32" bestFit="1" customWidth="1"/>
    <col min="10250" max="10250" width="8.85546875" style="32" customWidth="1"/>
    <col min="10251" max="10251" width="9.140625" style="32"/>
    <col min="10252" max="10252" width="31.140625" style="32" customWidth="1"/>
    <col min="10253" max="10253" width="12.85546875" style="32" bestFit="1" customWidth="1"/>
    <col min="10254" max="10496" width="9.140625" style="32"/>
    <col min="10497" max="10497" width="7" style="32" bestFit="1" customWidth="1"/>
    <col min="10498" max="10498" width="14.7109375" style="32" bestFit="1" customWidth="1"/>
    <col min="10499" max="10499" width="51" style="32" customWidth="1"/>
    <col min="10500" max="10500" width="23.42578125" style="32" bestFit="1" customWidth="1"/>
    <col min="10501" max="10501" width="9.85546875" style="32" bestFit="1" customWidth="1"/>
    <col min="10502" max="10502" width="24.28515625" style="32" bestFit="1" customWidth="1"/>
    <col min="10503" max="10503" width="14.140625" style="32" bestFit="1" customWidth="1"/>
    <col min="10504" max="10504" width="13.5703125" style="32" customWidth="1"/>
    <col min="10505" max="10505" width="23.42578125" style="32" bestFit="1" customWidth="1"/>
    <col min="10506" max="10506" width="8.85546875" style="32" customWidth="1"/>
    <col min="10507" max="10507" width="9.140625" style="32"/>
    <col min="10508" max="10508" width="31.140625" style="32" customWidth="1"/>
    <col min="10509" max="10509" width="12.85546875" style="32" bestFit="1" customWidth="1"/>
    <col min="10510" max="10752" width="9.140625" style="32"/>
    <col min="10753" max="10753" width="7" style="32" bestFit="1" customWidth="1"/>
    <col min="10754" max="10754" width="14.7109375" style="32" bestFit="1" customWidth="1"/>
    <col min="10755" max="10755" width="51" style="32" customWidth="1"/>
    <col min="10756" max="10756" width="23.42578125" style="32" bestFit="1" customWidth="1"/>
    <col min="10757" max="10757" width="9.85546875" style="32" bestFit="1" customWidth="1"/>
    <col min="10758" max="10758" width="24.28515625" style="32" bestFit="1" customWidth="1"/>
    <col min="10759" max="10759" width="14.140625" style="32" bestFit="1" customWidth="1"/>
    <col min="10760" max="10760" width="13.5703125" style="32" customWidth="1"/>
    <col min="10761" max="10761" width="23.42578125" style="32" bestFit="1" customWidth="1"/>
    <col min="10762" max="10762" width="8.85546875" style="32" customWidth="1"/>
    <col min="10763" max="10763" width="9.140625" style="32"/>
    <col min="10764" max="10764" width="31.140625" style="32" customWidth="1"/>
    <col min="10765" max="10765" width="12.85546875" style="32" bestFit="1" customWidth="1"/>
    <col min="10766" max="11008" width="9.140625" style="32"/>
    <col min="11009" max="11009" width="7" style="32" bestFit="1" customWidth="1"/>
    <col min="11010" max="11010" width="14.7109375" style="32" bestFit="1" customWidth="1"/>
    <col min="11011" max="11011" width="51" style="32" customWidth="1"/>
    <col min="11012" max="11012" width="23.42578125" style="32" bestFit="1" customWidth="1"/>
    <col min="11013" max="11013" width="9.85546875" style="32" bestFit="1" customWidth="1"/>
    <col min="11014" max="11014" width="24.28515625" style="32" bestFit="1" customWidth="1"/>
    <col min="11015" max="11015" width="14.140625" style="32" bestFit="1" customWidth="1"/>
    <col min="11016" max="11016" width="13.5703125" style="32" customWidth="1"/>
    <col min="11017" max="11017" width="23.42578125" style="32" bestFit="1" customWidth="1"/>
    <col min="11018" max="11018" width="8.85546875" style="32" customWidth="1"/>
    <col min="11019" max="11019" width="9.140625" style="32"/>
    <col min="11020" max="11020" width="31.140625" style="32" customWidth="1"/>
    <col min="11021" max="11021" width="12.85546875" style="32" bestFit="1" customWidth="1"/>
    <col min="11022" max="11264" width="9.140625" style="32"/>
    <col min="11265" max="11265" width="7" style="32" bestFit="1" customWidth="1"/>
    <col min="11266" max="11266" width="14.7109375" style="32" bestFit="1" customWidth="1"/>
    <col min="11267" max="11267" width="51" style="32" customWidth="1"/>
    <col min="11268" max="11268" width="23.42578125" style="32" bestFit="1" customWidth="1"/>
    <col min="11269" max="11269" width="9.85546875" style="32" bestFit="1" customWidth="1"/>
    <col min="11270" max="11270" width="24.28515625" style="32" bestFit="1" customWidth="1"/>
    <col min="11271" max="11271" width="14.140625" style="32" bestFit="1" customWidth="1"/>
    <col min="11272" max="11272" width="13.5703125" style="32" customWidth="1"/>
    <col min="11273" max="11273" width="23.42578125" style="32" bestFit="1" customWidth="1"/>
    <col min="11274" max="11274" width="8.85546875" style="32" customWidth="1"/>
    <col min="11275" max="11275" width="9.140625" style="32"/>
    <col min="11276" max="11276" width="31.140625" style="32" customWidth="1"/>
    <col min="11277" max="11277" width="12.85546875" style="32" bestFit="1" customWidth="1"/>
    <col min="11278" max="11520" width="9.140625" style="32"/>
    <col min="11521" max="11521" width="7" style="32" bestFit="1" customWidth="1"/>
    <col min="11522" max="11522" width="14.7109375" style="32" bestFit="1" customWidth="1"/>
    <col min="11523" max="11523" width="51" style="32" customWidth="1"/>
    <col min="11524" max="11524" width="23.42578125" style="32" bestFit="1" customWidth="1"/>
    <col min="11525" max="11525" width="9.85546875" style="32" bestFit="1" customWidth="1"/>
    <col min="11526" max="11526" width="24.28515625" style="32" bestFit="1" customWidth="1"/>
    <col min="11527" max="11527" width="14.140625" style="32" bestFit="1" customWidth="1"/>
    <col min="11528" max="11528" width="13.5703125" style="32" customWidth="1"/>
    <col min="11529" max="11529" width="23.42578125" style="32" bestFit="1" customWidth="1"/>
    <col min="11530" max="11530" width="8.85546875" style="32" customWidth="1"/>
    <col min="11531" max="11531" width="9.140625" style="32"/>
    <col min="11532" max="11532" width="31.140625" style="32" customWidth="1"/>
    <col min="11533" max="11533" width="12.85546875" style="32" bestFit="1" customWidth="1"/>
    <col min="11534" max="11776" width="9.140625" style="32"/>
    <col min="11777" max="11777" width="7" style="32" bestFit="1" customWidth="1"/>
    <col min="11778" max="11778" width="14.7109375" style="32" bestFit="1" customWidth="1"/>
    <col min="11779" max="11779" width="51" style="32" customWidth="1"/>
    <col min="11780" max="11780" width="23.42578125" style="32" bestFit="1" customWidth="1"/>
    <col min="11781" max="11781" width="9.85546875" style="32" bestFit="1" customWidth="1"/>
    <col min="11782" max="11782" width="24.28515625" style="32" bestFit="1" customWidth="1"/>
    <col min="11783" max="11783" width="14.140625" style="32" bestFit="1" customWidth="1"/>
    <col min="11784" max="11784" width="13.5703125" style="32" customWidth="1"/>
    <col min="11785" max="11785" width="23.42578125" style="32" bestFit="1" customWidth="1"/>
    <col min="11786" max="11786" width="8.85546875" style="32" customWidth="1"/>
    <col min="11787" max="11787" width="9.140625" style="32"/>
    <col min="11788" max="11788" width="31.140625" style="32" customWidth="1"/>
    <col min="11789" max="11789" width="12.85546875" style="32" bestFit="1" customWidth="1"/>
    <col min="11790" max="12032" width="9.140625" style="32"/>
    <col min="12033" max="12033" width="7" style="32" bestFit="1" customWidth="1"/>
    <col min="12034" max="12034" width="14.7109375" style="32" bestFit="1" customWidth="1"/>
    <col min="12035" max="12035" width="51" style="32" customWidth="1"/>
    <col min="12036" max="12036" width="23.42578125" style="32" bestFit="1" customWidth="1"/>
    <col min="12037" max="12037" width="9.85546875" style="32" bestFit="1" customWidth="1"/>
    <col min="12038" max="12038" width="24.28515625" style="32" bestFit="1" customWidth="1"/>
    <col min="12039" max="12039" width="14.140625" style="32" bestFit="1" customWidth="1"/>
    <col min="12040" max="12040" width="13.5703125" style="32" customWidth="1"/>
    <col min="12041" max="12041" width="23.42578125" style="32" bestFit="1" customWidth="1"/>
    <col min="12042" max="12042" width="8.85546875" style="32" customWidth="1"/>
    <col min="12043" max="12043" width="9.140625" style="32"/>
    <col min="12044" max="12044" width="31.140625" style="32" customWidth="1"/>
    <col min="12045" max="12045" width="12.85546875" style="32" bestFit="1" customWidth="1"/>
    <col min="12046" max="12288" width="9.140625" style="32"/>
    <col min="12289" max="12289" width="7" style="32" bestFit="1" customWidth="1"/>
    <col min="12290" max="12290" width="14.7109375" style="32" bestFit="1" customWidth="1"/>
    <col min="12291" max="12291" width="51" style="32" customWidth="1"/>
    <col min="12292" max="12292" width="23.42578125" style="32" bestFit="1" customWidth="1"/>
    <col min="12293" max="12293" width="9.85546875" style="32" bestFit="1" customWidth="1"/>
    <col min="12294" max="12294" width="24.28515625" style="32" bestFit="1" customWidth="1"/>
    <col min="12295" max="12295" width="14.140625" style="32" bestFit="1" customWidth="1"/>
    <col min="12296" max="12296" width="13.5703125" style="32" customWidth="1"/>
    <col min="12297" max="12297" width="23.42578125" style="32" bestFit="1" customWidth="1"/>
    <col min="12298" max="12298" width="8.85546875" style="32" customWidth="1"/>
    <col min="12299" max="12299" width="9.140625" style="32"/>
    <col min="12300" max="12300" width="31.140625" style="32" customWidth="1"/>
    <col min="12301" max="12301" width="12.85546875" style="32" bestFit="1" customWidth="1"/>
    <col min="12302" max="12544" width="9.140625" style="32"/>
    <col min="12545" max="12545" width="7" style="32" bestFit="1" customWidth="1"/>
    <col min="12546" max="12546" width="14.7109375" style="32" bestFit="1" customWidth="1"/>
    <col min="12547" max="12547" width="51" style="32" customWidth="1"/>
    <col min="12548" max="12548" width="23.42578125" style="32" bestFit="1" customWidth="1"/>
    <col min="12549" max="12549" width="9.85546875" style="32" bestFit="1" customWidth="1"/>
    <col min="12550" max="12550" width="24.28515625" style="32" bestFit="1" customWidth="1"/>
    <col min="12551" max="12551" width="14.140625" style="32" bestFit="1" customWidth="1"/>
    <col min="12552" max="12552" width="13.5703125" style="32" customWidth="1"/>
    <col min="12553" max="12553" width="23.42578125" style="32" bestFit="1" customWidth="1"/>
    <col min="12554" max="12554" width="8.85546875" style="32" customWidth="1"/>
    <col min="12555" max="12555" width="9.140625" style="32"/>
    <col min="12556" max="12556" width="31.140625" style="32" customWidth="1"/>
    <col min="12557" max="12557" width="12.85546875" style="32" bestFit="1" customWidth="1"/>
    <col min="12558" max="12800" width="9.140625" style="32"/>
    <col min="12801" max="12801" width="7" style="32" bestFit="1" customWidth="1"/>
    <col min="12802" max="12802" width="14.7109375" style="32" bestFit="1" customWidth="1"/>
    <col min="12803" max="12803" width="51" style="32" customWidth="1"/>
    <col min="12804" max="12804" width="23.42578125" style="32" bestFit="1" customWidth="1"/>
    <col min="12805" max="12805" width="9.85546875" style="32" bestFit="1" customWidth="1"/>
    <col min="12806" max="12806" width="24.28515625" style="32" bestFit="1" customWidth="1"/>
    <col min="12807" max="12807" width="14.140625" style="32" bestFit="1" customWidth="1"/>
    <col min="12808" max="12808" width="13.5703125" style="32" customWidth="1"/>
    <col min="12809" max="12809" width="23.42578125" style="32" bestFit="1" customWidth="1"/>
    <col min="12810" max="12810" width="8.85546875" style="32" customWidth="1"/>
    <col min="12811" max="12811" width="9.140625" style="32"/>
    <col min="12812" max="12812" width="31.140625" style="32" customWidth="1"/>
    <col min="12813" max="12813" width="12.85546875" style="32" bestFit="1" customWidth="1"/>
    <col min="12814" max="13056" width="9.140625" style="32"/>
    <col min="13057" max="13057" width="7" style="32" bestFit="1" customWidth="1"/>
    <col min="13058" max="13058" width="14.7109375" style="32" bestFit="1" customWidth="1"/>
    <col min="13059" max="13059" width="51" style="32" customWidth="1"/>
    <col min="13060" max="13060" width="23.42578125" style="32" bestFit="1" customWidth="1"/>
    <col min="13061" max="13061" width="9.85546875" style="32" bestFit="1" customWidth="1"/>
    <col min="13062" max="13062" width="24.28515625" style="32" bestFit="1" customWidth="1"/>
    <col min="13063" max="13063" width="14.140625" style="32" bestFit="1" customWidth="1"/>
    <col min="13064" max="13064" width="13.5703125" style="32" customWidth="1"/>
    <col min="13065" max="13065" width="23.42578125" style="32" bestFit="1" customWidth="1"/>
    <col min="13066" max="13066" width="8.85546875" style="32" customWidth="1"/>
    <col min="13067" max="13067" width="9.140625" style="32"/>
    <col min="13068" max="13068" width="31.140625" style="32" customWidth="1"/>
    <col min="13069" max="13069" width="12.85546875" style="32" bestFit="1" customWidth="1"/>
    <col min="13070" max="13312" width="9.140625" style="32"/>
    <col min="13313" max="13313" width="7" style="32" bestFit="1" customWidth="1"/>
    <col min="13314" max="13314" width="14.7109375" style="32" bestFit="1" customWidth="1"/>
    <col min="13315" max="13315" width="51" style="32" customWidth="1"/>
    <col min="13316" max="13316" width="23.42578125" style="32" bestFit="1" customWidth="1"/>
    <col min="13317" max="13317" width="9.85546875" style="32" bestFit="1" customWidth="1"/>
    <col min="13318" max="13318" width="24.28515625" style="32" bestFit="1" customWidth="1"/>
    <col min="13319" max="13319" width="14.140625" style="32" bestFit="1" customWidth="1"/>
    <col min="13320" max="13320" width="13.5703125" style="32" customWidth="1"/>
    <col min="13321" max="13321" width="23.42578125" style="32" bestFit="1" customWidth="1"/>
    <col min="13322" max="13322" width="8.85546875" style="32" customWidth="1"/>
    <col min="13323" max="13323" width="9.140625" style="32"/>
    <col min="13324" max="13324" width="31.140625" style="32" customWidth="1"/>
    <col min="13325" max="13325" width="12.85546875" style="32" bestFit="1" customWidth="1"/>
    <col min="13326" max="13568" width="9.140625" style="32"/>
    <col min="13569" max="13569" width="7" style="32" bestFit="1" customWidth="1"/>
    <col min="13570" max="13570" width="14.7109375" style="32" bestFit="1" customWidth="1"/>
    <col min="13571" max="13571" width="51" style="32" customWidth="1"/>
    <col min="13572" max="13572" width="23.42578125" style="32" bestFit="1" customWidth="1"/>
    <col min="13573" max="13573" width="9.85546875" style="32" bestFit="1" customWidth="1"/>
    <col min="13574" max="13574" width="24.28515625" style="32" bestFit="1" customWidth="1"/>
    <col min="13575" max="13575" width="14.140625" style="32" bestFit="1" customWidth="1"/>
    <col min="13576" max="13576" width="13.5703125" style="32" customWidth="1"/>
    <col min="13577" max="13577" width="23.42578125" style="32" bestFit="1" customWidth="1"/>
    <col min="13578" max="13578" width="8.85546875" style="32" customWidth="1"/>
    <col min="13579" max="13579" width="9.140625" style="32"/>
    <col min="13580" max="13580" width="31.140625" style="32" customWidth="1"/>
    <col min="13581" max="13581" width="12.85546875" style="32" bestFit="1" customWidth="1"/>
    <col min="13582" max="13824" width="9.140625" style="32"/>
    <col min="13825" max="13825" width="7" style="32" bestFit="1" customWidth="1"/>
    <col min="13826" max="13826" width="14.7109375" style="32" bestFit="1" customWidth="1"/>
    <col min="13827" max="13827" width="51" style="32" customWidth="1"/>
    <col min="13828" max="13828" width="23.42578125" style="32" bestFit="1" customWidth="1"/>
    <col min="13829" max="13829" width="9.85546875" style="32" bestFit="1" customWidth="1"/>
    <col min="13830" max="13830" width="24.28515625" style="32" bestFit="1" customWidth="1"/>
    <col min="13831" max="13831" width="14.140625" style="32" bestFit="1" customWidth="1"/>
    <col min="13832" max="13832" width="13.5703125" style="32" customWidth="1"/>
    <col min="13833" max="13833" width="23.42578125" style="32" bestFit="1" customWidth="1"/>
    <col min="13834" max="13834" width="8.85546875" style="32" customWidth="1"/>
    <col min="13835" max="13835" width="9.140625" style="32"/>
    <col min="13836" max="13836" width="31.140625" style="32" customWidth="1"/>
    <col min="13837" max="13837" width="12.85546875" style="32" bestFit="1" customWidth="1"/>
    <col min="13838" max="14080" width="9.140625" style="32"/>
    <col min="14081" max="14081" width="7" style="32" bestFit="1" customWidth="1"/>
    <col min="14082" max="14082" width="14.7109375" style="32" bestFit="1" customWidth="1"/>
    <col min="14083" max="14083" width="51" style="32" customWidth="1"/>
    <col min="14084" max="14084" width="23.42578125" style="32" bestFit="1" customWidth="1"/>
    <col min="14085" max="14085" width="9.85546875" style="32" bestFit="1" customWidth="1"/>
    <col min="14086" max="14086" width="24.28515625" style="32" bestFit="1" customWidth="1"/>
    <col min="14087" max="14087" width="14.140625" style="32" bestFit="1" customWidth="1"/>
    <col min="14088" max="14088" width="13.5703125" style="32" customWidth="1"/>
    <col min="14089" max="14089" width="23.42578125" style="32" bestFit="1" customWidth="1"/>
    <col min="14090" max="14090" width="8.85546875" style="32" customWidth="1"/>
    <col min="14091" max="14091" width="9.140625" style="32"/>
    <col min="14092" max="14092" width="31.140625" style="32" customWidth="1"/>
    <col min="14093" max="14093" width="12.85546875" style="32" bestFit="1" customWidth="1"/>
    <col min="14094" max="14336" width="9.140625" style="32"/>
    <col min="14337" max="14337" width="7" style="32" bestFit="1" customWidth="1"/>
    <col min="14338" max="14338" width="14.7109375" style="32" bestFit="1" customWidth="1"/>
    <col min="14339" max="14339" width="51" style="32" customWidth="1"/>
    <col min="14340" max="14340" width="23.42578125" style="32" bestFit="1" customWidth="1"/>
    <col min="14341" max="14341" width="9.85546875" style="32" bestFit="1" customWidth="1"/>
    <col min="14342" max="14342" width="24.28515625" style="32" bestFit="1" customWidth="1"/>
    <col min="14343" max="14343" width="14.140625" style="32" bestFit="1" customWidth="1"/>
    <col min="14344" max="14344" width="13.5703125" style="32" customWidth="1"/>
    <col min="14345" max="14345" width="23.42578125" style="32" bestFit="1" customWidth="1"/>
    <col min="14346" max="14346" width="8.85546875" style="32" customWidth="1"/>
    <col min="14347" max="14347" width="9.140625" style="32"/>
    <col min="14348" max="14348" width="31.140625" style="32" customWidth="1"/>
    <col min="14349" max="14349" width="12.85546875" style="32" bestFit="1" customWidth="1"/>
    <col min="14350" max="14592" width="9.140625" style="32"/>
    <col min="14593" max="14593" width="7" style="32" bestFit="1" customWidth="1"/>
    <col min="14594" max="14594" width="14.7109375" style="32" bestFit="1" customWidth="1"/>
    <col min="14595" max="14595" width="51" style="32" customWidth="1"/>
    <col min="14596" max="14596" width="23.42578125" style="32" bestFit="1" customWidth="1"/>
    <col min="14597" max="14597" width="9.85546875" style="32" bestFit="1" customWidth="1"/>
    <col min="14598" max="14598" width="24.28515625" style="32" bestFit="1" customWidth="1"/>
    <col min="14599" max="14599" width="14.140625" style="32" bestFit="1" customWidth="1"/>
    <col min="14600" max="14600" width="13.5703125" style="32" customWidth="1"/>
    <col min="14601" max="14601" width="23.42578125" style="32" bestFit="1" customWidth="1"/>
    <col min="14602" max="14602" width="8.85546875" style="32" customWidth="1"/>
    <col min="14603" max="14603" width="9.140625" style="32"/>
    <col min="14604" max="14604" width="31.140625" style="32" customWidth="1"/>
    <col min="14605" max="14605" width="12.85546875" style="32" bestFit="1" customWidth="1"/>
    <col min="14606" max="14848" width="9.140625" style="32"/>
    <col min="14849" max="14849" width="7" style="32" bestFit="1" customWidth="1"/>
    <col min="14850" max="14850" width="14.7109375" style="32" bestFit="1" customWidth="1"/>
    <col min="14851" max="14851" width="51" style="32" customWidth="1"/>
    <col min="14852" max="14852" width="23.42578125" style="32" bestFit="1" customWidth="1"/>
    <col min="14853" max="14853" width="9.85546875" style="32" bestFit="1" customWidth="1"/>
    <col min="14854" max="14854" width="24.28515625" style="32" bestFit="1" customWidth="1"/>
    <col min="14855" max="14855" width="14.140625" style="32" bestFit="1" customWidth="1"/>
    <col min="14856" max="14856" width="13.5703125" style="32" customWidth="1"/>
    <col min="14857" max="14857" width="23.42578125" style="32" bestFit="1" customWidth="1"/>
    <col min="14858" max="14858" width="8.85546875" style="32" customWidth="1"/>
    <col min="14859" max="14859" width="9.140625" style="32"/>
    <col min="14860" max="14860" width="31.140625" style="32" customWidth="1"/>
    <col min="14861" max="14861" width="12.85546875" style="32" bestFit="1" customWidth="1"/>
    <col min="14862" max="15104" width="9.140625" style="32"/>
    <col min="15105" max="15105" width="7" style="32" bestFit="1" customWidth="1"/>
    <col min="15106" max="15106" width="14.7109375" style="32" bestFit="1" customWidth="1"/>
    <col min="15107" max="15107" width="51" style="32" customWidth="1"/>
    <col min="15108" max="15108" width="23.42578125" style="32" bestFit="1" customWidth="1"/>
    <col min="15109" max="15109" width="9.85546875" style="32" bestFit="1" customWidth="1"/>
    <col min="15110" max="15110" width="24.28515625" style="32" bestFit="1" customWidth="1"/>
    <col min="15111" max="15111" width="14.140625" style="32" bestFit="1" customWidth="1"/>
    <col min="15112" max="15112" width="13.5703125" style="32" customWidth="1"/>
    <col min="15113" max="15113" width="23.42578125" style="32" bestFit="1" customWidth="1"/>
    <col min="15114" max="15114" width="8.85546875" style="32" customWidth="1"/>
    <col min="15115" max="15115" width="9.140625" style="32"/>
    <col min="15116" max="15116" width="31.140625" style="32" customWidth="1"/>
    <col min="15117" max="15117" width="12.85546875" style="32" bestFit="1" customWidth="1"/>
    <col min="15118" max="15360" width="9.140625" style="32"/>
    <col min="15361" max="15361" width="7" style="32" bestFit="1" customWidth="1"/>
    <col min="15362" max="15362" width="14.7109375" style="32" bestFit="1" customWidth="1"/>
    <col min="15363" max="15363" width="51" style="32" customWidth="1"/>
    <col min="15364" max="15364" width="23.42578125" style="32" bestFit="1" customWidth="1"/>
    <col min="15365" max="15365" width="9.85546875" style="32" bestFit="1" customWidth="1"/>
    <col min="15366" max="15366" width="24.28515625" style="32" bestFit="1" customWidth="1"/>
    <col min="15367" max="15367" width="14.140625" style="32" bestFit="1" customWidth="1"/>
    <col min="15368" max="15368" width="13.5703125" style="32" customWidth="1"/>
    <col min="15369" max="15369" width="23.42578125" style="32" bestFit="1" customWidth="1"/>
    <col min="15370" max="15370" width="8.85546875" style="32" customWidth="1"/>
    <col min="15371" max="15371" width="9.140625" style="32"/>
    <col min="15372" max="15372" width="31.140625" style="32" customWidth="1"/>
    <col min="15373" max="15373" width="12.85546875" style="32" bestFit="1" customWidth="1"/>
    <col min="15374" max="15616" width="9.140625" style="32"/>
    <col min="15617" max="15617" width="7" style="32" bestFit="1" customWidth="1"/>
    <col min="15618" max="15618" width="14.7109375" style="32" bestFit="1" customWidth="1"/>
    <col min="15619" max="15619" width="51" style="32" customWidth="1"/>
    <col min="15620" max="15620" width="23.42578125" style="32" bestFit="1" customWidth="1"/>
    <col min="15621" max="15621" width="9.85546875" style="32" bestFit="1" customWidth="1"/>
    <col min="15622" max="15622" width="24.28515625" style="32" bestFit="1" customWidth="1"/>
    <col min="15623" max="15623" width="14.140625" style="32" bestFit="1" customWidth="1"/>
    <col min="15624" max="15624" width="13.5703125" style="32" customWidth="1"/>
    <col min="15625" max="15625" width="23.42578125" style="32" bestFit="1" customWidth="1"/>
    <col min="15626" max="15626" width="8.85546875" style="32" customWidth="1"/>
    <col min="15627" max="15627" width="9.140625" style="32"/>
    <col min="15628" max="15628" width="31.140625" style="32" customWidth="1"/>
    <col min="15629" max="15629" width="12.85546875" style="32" bestFit="1" customWidth="1"/>
    <col min="15630" max="15872" width="9.140625" style="32"/>
    <col min="15873" max="15873" width="7" style="32" bestFit="1" customWidth="1"/>
    <col min="15874" max="15874" width="14.7109375" style="32" bestFit="1" customWidth="1"/>
    <col min="15875" max="15875" width="51" style="32" customWidth="1"/>
    <col min="15876" max="15876" width="23.42578125" style="32" bestFit="1" customWidth="1"/>
    <col min="15877" max="15877" width="9.85546875" style="32" bestFit="1" customWidth="1"/>
    <col min="15878" max="15878" width="24.28515625" style="32" bestFit="1" customWidth="1"/>
    <col min="15879" max="15879" width="14.140625" style="32" bestFit="1" customWidth="1"/>
    <col min="15880" max="15880" width="13.5703125" style="32" customWidth="1"/>
    <col min="15881" max="15881" width="23.42578125" style="32" bestFit="1" customWidth="1"/>
    <col min="15882" max="15882" width="8.85546875" style="32" customWidth="1"/>
    <col min="15883" max="15883" width="9.140625" style="32"/>
    <col min="15884" max="15884" width="31.140625" style="32" customWidth="1"/>
    <col min="15885" max="15885" width="12.85546875" style="32" bestFit="1" customWidth="1"/>
    <col min="15886" max="16128" width="9.140625" style="32"/>
    <col min="16129" max="16129" width="7" style="32" bestFit="1" customWidth="1"/>
    <col min="16130" max="16130" width="14.7109375" style="32" bestFit="1" customWidth="1"/>
    <col min="16131" max="16131" width="51" style="32" customWidth="1"/>
    <col min="16132" max="16132" width="23.42578125" style="32" bestFit="1" customWidth="1"/>
    <col min="16133" max="16133" width="9.85546875" style="32" bestFit="1" customWidth="1"/>
    <col min="16134" max="16134" width="24.28515625" style="32" bestFit="1" customWidth="1"/>
    <col min="16135" max="16135" width="14.140625" style="32" bestFit="1" customWidth="1"/>
    <col min="16136" max="16136" width="13.5703125" style="32" customWidth="1"/>
    <col min="16137" max="16137" width="23.42578125" style="32" bestFit="1" customWidth="1"/>
    <col min="16138" max="16138" width="8.85546875" style="32" customWidth="1"/>
    <col min="16139" max="16139" width="9.140625" style="32"/>
    <col min="16140" max="16140" width="31.140625" style="32" customWidth="1"/>
    <col min="16141" max="16141" width="12.85546875" style="32" bestFit="1" customWidth="1"/>
    <col min="16142" max="16384" width="9.140625" style="32"/>
  </cols>
  <sheetData>
    <row r="1" spans="1:13" ht="18.75">
      <c r="A1" s="30"/>
      <c r="B1" s="30"/>
      <c r="C1" s="132" t="s">
        <v>601</v>
      </c>
      <c r="D1" s="132"/>
      <c r="E1" s="132"/>
      <c r="F1" s="132"/>
      <c r="G1" s="132"/>
    </row>
    <row r="2" spans="1:13">
      <c r="A2" s="33" t="s">
        <v>40</v>
      </c>
      <c r="B2" s="33"/>
      <c r="C2" s="34" t="s">
        <v>41</v>
      </c>
      <c r="D2" s="35"/>
      <c r="E2" s="36"/>
      <c r="F2" s="37"/>
      <c r="G2" s="38"/>
    </row>
    <row r="3" spans="1:13">
      <c r="A3" s="44"/>
      <c r="B3" s="44"/>
      <c r="C3" s="45"/>
      <c r="D3" s="33"/>
      <c r="E3" s="36"/>
      <c r="F3" s="37"/>
      <c r="G3" s="38"/>
    </row>
    <row r="4" spans="1:13">
      <c r="A4" s="48" t="s">
        <v>42</v>
      </c>
      <c r="B4" s="48" t="s">
        <v>43</v>
      </c>
      <c r="C4" s="49" t="s">
        <v>44</v>
      </c>
      <c r="D4" s="49" t="s">
        <v>45</v>
      </c>
      <c r="E4" s="50" t="s">
        <v>46</v>
      </c>
      <c r="F4" s="51" t="s">
        <v>47</v>
      </c>
      <c r="G4" s="52" t="s">
        <v>48</v>
      </c>
      <c r="H4" s="52"/>
    </row>
    <row r="5" spans="1:13">
      <c r="F5" s="60"/>
      <c r="G5" s="61"/>
      <c r="H5" s="62"/>
    </row>
    <row r="6" spans="1:13">
      <c r="F6" s="60"/>
      <c r="G6" s="61"/>
      <c r="H6" s="62"/>
    </row>
    <row r="7" spans="1:13">
      <c r="C7" s="66" t="s">
        <v>49</v>
      </c>
      <c r="F7" s="60"/>
      <c r="G7" s="61"/>
      <c r="H7" s="62"/>
    </row>
    <row r="8" spans="1:13">
      <c r="C8" s="66" t="s">
        <v>50</v>
      </c>
      <c r="F8" s="60"/>
      <c r="G8" s="61"/>
      <c r="H8" s="62"/>
      <c r="I8" s="69" t="s">
        <v>57</v>
      </c>
      <c r="J8" s="69" t="s">
        <v>58</v>
      </c>
      <c r="L8" s="69" t="s">
        <v>59</v>
      </c>
      <c r="M8" s="69" t="s">
        <v>60</v>
      </c>
    </row>
    <row r="9" spans="1:13">
      <c r="A9" s="32">
        <f>+MAX($A$5:A8)+1</f>
        <v>1</v>
      </c>
      <c r="B9" s="32" t="s">
        <v>69</v>
      </c>
      <c r="C9" s="32" t="s">
        <v>70</v>
      </c>
      <c r="D9" s="32" t="s">
        <v>71</v>
      </c>
      <c r="E9" s="59">
        <v>201000</v>
      </c>
      <c r="F9" s="60">
        <v>2754.5039999999999</v>
      </c>
      <c r="G9" s="61">
        <f>ROUND((F9/$F$45),4)</f>
        <v>8.5400000000000004E-2</v>
      </c>
      <c r="H9" s="62"/>
      <c r="I9" s="71" t="s">
        <v>56</v>
      </c>
      <c r="J9" s="61">
        <f t="shared" ref="J9:J23" si="0">SUMIFS($G$4:$G$194,$D$4:$D$194,I9)</f>
        <v>0.22340000000000002</v>
      </c>
      <c r="L9" s="71" t="s">
        <v>64</v>
      </c>
      <c r="M9" s="61">
        <v>0.371</v>
      </c>
    </row>
    <row r="10" spans="1:13">
      <c r="A10" s="32">
        <f>+MAX($A$5:A9)+1</f>
        <v>2</v>
      </c>
      <c r="B10" s="32" t="s">
        <v>51</v>
      </c>
      <c r="C10" s="32" t="s">
        <v>52</v>
      </c>
      <c r="D10" s="32" t="s">
        <v>53</v>
      </c>
      <c r="E10" s="59">
        <v>105000</v>
      </c>
      <c r="F10" s="60">
        <v>2246.4225000000001</v>
      </c>
      <c r="G10" s="61">
        <f t="shared" ref="G10:G35" si="1">ROUND((F10/$F$45),4)</f>
        <v>6.9599999999999995E-2</v>
      </c>
      <c r="H10" s="62"/>
      <c r="I10" s="61" t="s">
        <v>53</v>
      </c>
      <c r="J10" s="61">
        <f t="shared" si="0"/>
        <v>0.14760000000000001</v>
      </c>
      <c r="L10" s="61" t="s">
        <v>68</v>
      </c>
      <c r="M10" s="61">
        <v>0.1159</v>
      </c>
    </row>
    <row r="11" spans="1:13">
      <c r="A11" s="32">
        <f>+MAX($A$5:A10)+1</f>
        <v>3</v>
      </c>
      <c r="B11" s="32" t="s">
        <v>73</v>
      </c>
      <c r="C11" s="32" t="s">
        <v>74</v>
      </c>
      <c r="D11" s="32" t="s">
        <v>75</v>
      </c>
      <c r="E11" s="59">
        <v>822000</v>
      </c>
      <c r="F11" s="60">
        <v>2232.9630000000002</v>
      </c>
      <c r="G11" s="61">
        <f t="shared" si="1"/>
        <v>6.9199999999999998E-2</v>
      </c>
      <c r="H11" s="62"/>
      <c r="I11" s="61" t="s">
        <v>71</v>
      </c>
      <c r="J11" s="61">
        <f t="shared" si="0"/>
        <v>0.10730000000000001</v>
      </c>
      <c r="L11" s="61" t="s">
        <v>83</v>
      </c>
      <c r="M11" s="61">
        <v>0.10730000000000001</v>
      </c>
    </row>
    <row r="12" spans="1:13">
      <c r="A12" s="32">
        <f>+MAX($A$5:A11)+1</f>
        <v>4</v>
      </c>
      <c r="B12" s="32" t="s">
        <v>54</v>
      </c>
      <c r="C12" s="32" t="s">
        <v>55</v>
      </c>
      <c r="D12" s="32" t="s">
        <v>56</v>
      </c>
      <c r="E12" s="59">
        <v>110000</v>
      </c>
      <c r="F12" s="60">
        <v>2016.3</v>
      </c>
      <c r="G12" s="61">
        <f t="shared" si="1"/>
        <v>6.25E-2</v>
      </c>
      <c r="H12" s="62"/>
      <c r="I12" s="61" t="s">
        <v>75</v>
      </c>
      <c r="J12" s="61">
        <f t="shared" si="0"/>
        <v>8.2199999999999995E-2</v>
      </c>
      <c r="L12" s="61" t="s">
        <v>72</v>
      </c>
      <c r="M12" s="61">
        <v>8.7400000000000005E-2</v>
      </c>
    </row>
    <row r="13" spans="1:13">
      <c r="A13" s="32">
        <f>+MAX($A$5:A12)+1</f>
        <v>5</v>
      </c>
      <c r="B13" s="32" t="s">
        <v>377</v>
      </c>
      <c r="C13" s="32" t="s">
        <v>378</v>
      </c>
      <c r="D13" s="32" t="s">
        <v>56</v>
      </c>
      <c r="E13" s="59">
        <v>90000</v>
      </c>
      <c r="F13" s="60">
        <v>1898.91</v>
      </c>
      <c r="G13" s="61">
        <f t="shared" si="1"/>
        <v>5.8900000000000001E-2</v>
      </c>
      <c r="H13" s="62"/>
      <c r="I13" s="61" t="s">
        <v>63</v>
      </c>
      <c r="J13" s="61">
        <f t="shared" si="0"/>
        <v>7.9699999999999993E-2</v>
      </c>
      <c r="L13" s="61" t="s">
        <v>76</v>
      </c>
      <c r="M13" s="61">
        <v>8.2199999999999995E-2</v>
      </c>
    </row>
    <row r="14" spans="1:13">
      <c r="A14" s="32">
        <f>+MAX($A$5:A13)+1</f>
        <v>6</v>
      </c>
      <c r="B14" s="32" t="s">
        <v>77</v>
      </c>
      <c r="C14" s="32" t="s">
        <v>78</v>
      </c>
      <c r="D14" s="32" t="s">
        <v>53</v>
      </c>
      <c r="E14" s="59">
        <v>122000</v>
      </c>
      <c r="F14" s="60">
        <v>1628.212</v>
      </c>
      <c r="G14" s="61">
        <f t="shared" si="1"/>
        <v>5.0500000000000003E-2</v>
      </c>
      <c r="H14" s="62"/>
      <c r="I14" s="61" t="s">
        <v>93</v>
      </c>
      <c r="J14" s="61">
        <f t="shared" si="0"/>
        <v>6.59E-2</v>
      </c>
      <c r="L14" s="61" t="s">
        <v>90</v>
      </c>
      <c r="M14" s="61">
        <v>4.7100000000000003E-2</v>
      </c>
    </row>
    <row r="15" spans="1:13">
      <c r="A15" s="32">
        <f>+MAX($A$5:A14)+1</f>
        <v>7</v>
      </c>
      <c r="B15" s="32" t="s">
        <v>61</v>
      </c>
      <c r="C15" s="32" t="s">
        <v>62</v>
      </c>
      <c r="D15" s="32" t="s">
        <v>63</v>
      </c>
      <c r="E15" s="59">
        <v>18000</v>
      </c>
      <c r="F15" s="60">
        <v>1536.6959999999999</v>
      </c>
      <c r="G15" s="61">
        <f t="shared" si="1"/>
        <v>4.7600000000000003E-2</v>
      </c>
      <c r="H15" s="62"/>
      <c r="I15" s="61" t="s">
        <v>67</v>
      </c>
      <c r="J15" s="61">
        <f t="shared" si="0"/>
        <v>0.05</v>
      </c>
      <c r="L15" s="61" t="s">
        <v>79</v>
      </c>
      <c r="M15" s="61">
        <v>3.39E-2</v>
      </c>
    </row>
    <row r="16" spans="1:13">
      <c r="A16" s="32">
        <f>+MAX($A$5:A15)+1</f>
        <v>8</v>
      </c>
      <c r="B16" s="32" t="s">
        <v>467</v>
      </c>
      <c r="C16" s="32" t="s">
        <v>468</v>
      </c>
      <c r="D16" s="32" t="s">
        <v>117</v>
      </c>
      <c r="E16" s="59">
        <v>233335</v>
      </c>
      <c r="F16" s="60">
        <v>1518.310845</v>
      </c>
      <c r="G16" s="61">
        <f t="shared" si="1"/>
        <v>4.7100000000000003E-2</v>
      </c>
      <c r="H16" s="62"/>
      <c r="I16" s="61" t="s">
        <v>117</v>
      </c>
      <c r="J16" s="61">
        <f t="shared" si="0"/>
        <v>4.7100000000000003E-2</v>
      </c>
      <c r="L16" s="61" t="s">
        <v>103</v>
      </c>
      <c r="M16" s="61">
        <v>3.3700000000000001E-2</v>
      </c>
    </row>
    <row r="17" spans="1:14">
      <c r="A17" s="32">
        <f>+MAX($A$5:A16)+1</f>
        <v>9</v>
      </c>
      <c r="B17" s="32" t="s">
        <v>469</v>
      </c>
      <c r="C17" s="32" t="s">
        <v>470</v>
      </c>
      <c r="D17" s="32" t="s">
        <v>56</v>
      </c>
      <c r="E17" s="59">
        <v>850000</v>
      </c>
      <c r="F17" s="60">
        <v>1443.7249999999999</v>
      </c>
      <c r="G17" s="61">
        <f t="shared" si="1"/>
        <v>4.48E-2</v>
      </c>
      <c r="H17" s="62"/>
      <c r="I17" s="61" t="s">
        <v>82</v>
      </c>
      <c r="J17" s="61">
        <f t="shared" si="0"/>
        <v>3.39E-2</v>
      </c>
      <c r="L17" s="61" t="s">
        <v>376</v>
      </c>
      <c r="M17" s="61">
        <v>2.4199999999999999E-2</v>
      </c>
    </row>
    <row r="18" spans="1:14">
      <c r="A18" s="32">
        <f>+MAX($A$5:A17)+1</f>
        <v>10</v>
      </c>
      <c r="B18" s="32" t="s">
        <v>388</v>
      </c>
      <c r="C18" s="32" t="s">
        <v>389</v>
      </c>
      <c r="D18" s="32" t="s">
        <v>56</v>
      </c>
      <c r="E18" s="59">
        <v>80000</v>
      </c>
      <c r="F18" s="60">
        <v>1222.96</v>
      </c>
      <c r="G18" s="61">
        <f t="shared" si="1"/>
        <v>3.7900000000000003E-2</v>
      </c>
      <c r="H18" s="62"/>
      <c r="I18" s="61" t="s">
        <v>114</v>
      </c>
      <c r="J18" s="61">
        <f t="shared" si="0"/>
        <v>3.3700000000000001E-2</v>
      </c>
      <c r="L18" s="61" t="s">
        <v>180</v>
      </c>
      <c r="M18" s="61">
        <v>2.3E-2</v>
      </c>
    </row>
    <row r="19" spans="1:14">
      <c r="A19" s="32">
        <f>+MAX($A$5:A18)+1</f>
        <v>11</v>
      </c>
      <c r="B19" s="32" t="s">
        <v>84</v>
      </c>
      <c r="C19" s="32" t="s">
        <v>85</v>
      </c>
      <c r="D19" s="32" t="s">
        <v>82</v>
      </c>
      <c r="E19" s="59">
        <v>120000</v>
      </c>
      <c r="F19" s="60">
        <v>1092.42</v>
      </c>
      <c r="G19" s="61">
        <f t="shared" si="1"/>
        <v>3.39E-2</v>
      </c>
      <c r="H19" s="62"/>
      <c r="I19" s="61" t="s">
        <v>383</v>
      </c>
      <c r="J19" s="61">
        <f t="shared" si="0"/>
        <v>2.4199999999999999E-2</v>
      </c>
      <c r="L19" s="61" t="s">
        <v>94</v>
      </c>
      <c r="M19" s="61">
        <v>1.9400000000000001E-2</v>
      </c>
    </row>
    <row r="20" spans="1:14">
      <c r="A20" s="32">
        <f>+MAX($A$5:A19)+1</f>
        <v>12</v>
      </c>
      <c r="B20" s="32" t="s">
        <v>115</v>
      </c>
      <c r="C20" s="32" t="s">
        <v>116</v>
      </c>
      <c r="D20" s="32" t="s">
        <v>114</v>
      </c>
      <c r="E20" s="59">
        <v>291246</v>
      </c>
      <c r="F20" s="60">
        <v>1088.0950559999999</v>
      </c>
      <c r="G20" s="61">
        <f t="shared" si="1"/>
        <v>3.3700000000000001E-2</v>
      </c>
      <c r="H20" s="62"/>
      <c r="I20" s="61" t="s">
        <v>397</v>
      </c>
      <c r="J20" s="61">
        <f t="shared" si="0"/>
        <v>2.3E-2</v>
      </c>
      <c r="L20" s="31" t="s">
        <v>99</v>
      </c>
      <c r="M20" s="61">
        <v>1.7399999999999999E-2</v>
      </c>
    </row>
    <row r="21" spans="1:14">
      <c r="A21" s="32">
        <f>+MAX($A$5:A20)+1</f>
        <v>13</v>
      </c>
      <c r="B21" s="32" t="s">
        <v>65</v>
      </c>
      <c r="C21" s="32" t="s">
        <v>66</v>
      </c>
      <c r="D21" s="32" t="s">
        <v>67</v>
      </c>
      <c r="E21" s="59">
        <v>114624</v>
      </c>
      <c r="F21" s="60">
        <v>1056.0882240000001</v>
      </c>
      <c r="G21" s="61">
        <f t="shared" si="1"/>
        <v>3.27E-2</v>
      </c>
      <c r="H21" s="62"/>
      <c r="I21" s="61" t="s">
        <v>97</v>
      </c>
      <c r="J21" s="61">
        <f t="shared" si="0"/>
        <v>1.9400000000000001E-2</v>
      </c>
      <c r="M21" s="72">
        <v>0.96250000000000002</v>
      </c>
    </row>
    <row r="22" spans="1:14">
      <c r="A22" s="32">
        <f>+MAX($A$5:A21)+1</f>
        <v>14</v>
      </c>
      <c r="B22" s="32" t="s">
        <v>471</v>
      </c>
      <c r="C22" s="32" t="s">
        <v>472</v>
      </c>
      <c r="D22" s="32" t="s">
        <v>63</v>
      </c>
      <c r="E22" s="59">
        <v>700000</v>
      </c>
      <c r="F22" s="60">
        <v>1036.3499999999999</v>
      </c>
      <c r="G22" s="61">
        <f t="shared" si="1"/>
        <v>3.2099999999999997E-2</v>
      </c>
      <c r="H22" s="62"/>
      <c r="I22" s="61" t="s">
        <v>102</v>
      </c>
      <c r="J22" s="61">
        <f t="shared" si="0"/>
        <v>1.7399999999999999E-2</v>
      </c>
    </row>
    <row r="23" spans="1:14">
      <c r="A23" s="32">
        <f>+MAX($A$5:A22)+1</f>
        <v>15</v>
      </c>
      <c r="B23" s="32" t="s">
        <v>139</v>
      </c>
      <c r="C23" s="32" t="s">
        <v>140</v>
      </c>
      <c r="D23" s="32" t="s">
        <v>93</v>
      </c>
      <c r="E23" s="59">
        <v>262381</v>
      </c>
      <c r="F23" s="60">
        <v>920.69492900000012</v>
      </c>
      <c r="G23" s="61">
        <f t="shared" si="1"/>
        <v>2.8500000000000001E-2</v>
      </c>
      <c r="H23" s="62"/>
      <c r="I23" s="61" t="s">
        <v>111</v>
      </c>
      <c r="J23" s="61">
        <f t="shared" si="0"/>
        <v>7.7000000000000002E-3</v>
      </c>
    </row>
    <row r="24" spans="1:14" ht="15">
      <c r="A24" s="32">
        <f>+MAX($A$5:A23)+1</f>
        <v>16</v>
      </c>
      <c r="B24" s="32" t="s">
        <v>473</v>
      </c>
      <c r="C24" s="32" t="s">
        <v>182</v>
      </c>
      <c r="D24" s="32" t="s">
        <v>53</v>
      </c>
      <c r="E24" s="59">
        <v>310000</v>
      </c>
      <c r="F24" s="60">
        <v>885.98</v>
      </c>
      <c r="G24" s="61">
        <f t="shared" si="1"/>
        <v>2.75E-2</v>
      </c>
      <c r="H24" s="62"/>
      <c r="I24" s="61" t="s">
        <v>126</v>
      </c>
      <c r="J24" s="74">
        <f>+SUMIFS($G:$G,$C:$C,"Net Receivable/Payable")+SUMIFS($G:$G,$C:$C,"CBLO / Reverse Repo Investments")</f>
        <v>3.7500000000000103E-2</v>
      </c>
      <c r="L24"/>
      <c r="M24" s="126"/>
      <c r="N24"/>
    </row>
    <row r="25" spans="1:14" ht="15">
      <c r="A25" s="32">
        <f>+MAX($A$5:A24)+1</f>
        <v>17</v>
      </c>
      <c r="B25" s="32" t="s">
        <v>147</v>
      </c>
      <c r="C25" s="101" t="s">
        <v>148</v>
      </c>
      <c r="D25" s="32" t="s">
        <v>93</v>
      </c>
      <c r="E25" s="59">
        <v>368000</v>
      </c>
      <c r="F25" s="60">
        <v>808.31200000000001</v>
      </c>
      <c r="G25" s="61">
        <f t="shared" si="1"/>
        <v>2.5100000000000001E-2</v>
      </c>
      <c r="H25" s="62"/>
      <c r="I25" s="61"/>
      <c r="J25" s="74"/>
      <c r="L25" s="25"/>
      <c r="M25" s="126"/>
      <c r="N25"/>
    </row>
    <row r="26" spans="1:14" ht="15">
      <c r="A26" s="32">
        <f>+MAX($A$5:A25)+1</f>
        <v>18</v>
      </c>
      <c r="B26" s="32" t="s">
        <v>474</v>
      </c>
      <c r="C26" s="32" t="s">
        <v>475</v>
      </c>
      <c r="D26" s="32" t="s">
        <v>383</v>
      </c>
      <c r="E26" s="59">
        <v>85000</v>
      </c>
      <c r="F26" s="60">
        <v>779.96</v>
      </c>
      <c r="G26" s="61">
        <f t="shared" si="1"/>
        <v>2.4199999999999999E-2</v>
      </c>
      <c r="H26" s="62"/>
      <c r="I26" s="61"/>
      <c r="J26" s="74"/>
      <c r="L26" s="25"/>
      <c r="M26" s="126"/>
      <c r="N26"/>
    </row>
    <row r="27" spans="1:14" ht="15">
      <c r="A27" s="32">
        <f>+MAX($A$5:A26)+1</f>
        <v>19</v>
      </c>
      <c r="B27" s="32" t="s">
        <v>476</v>
      </c>
      <c r="C27" s="32" t="s">
        <v>477</v>
      </c>
      <c r="D27" s="32" t="s">
        <v>397</v>
      </c>
      <c r="E27" s="59">
        <v>105000</v>
      </c>
      <c r="F27" s="60">
        <v>742.98</v>
      </c>
      <c r="G27" s="61">
        <f t="shared" si="1"/>
        <v>2.3E-2</v>
      </c>
      <c r="H27" s="62"/>
      <c r="I27" s="61"/>
      <c r="J27" s="61"/>
      <c r="L27" s="25"/>
      <c r="M27" s="126"/>
      <c r="N27"/>
    </row>
    <row r="28" spans="1:14" ht="15">
      <c r="A28" s="32">
        <f>+MAX($A$5:A27)+1</f>
        <v>20</v>
      </c>
      <c r="B28" s="32" t="s">
        <v>278</v>
      </c>
      <c r="C28" s="32" t="s">
        <v>279</v>
      </c>
      <c r="D28" s="32" t="s">
        <v>71</v>
      </c>
      <c r="E28" s="59">
        <v>537500</v>
      </c>
      <c r="F28" s="60">
        <v>706.8125</v>
      </c>
      <c r="G28" s="61">
        <f t="shared" si="1"/>
        <v>2.1899999999999999E-2</v>
      </c>
      <c r="H28" s="62"/>
      <c r="L28" s="25"/>
      <c r="M28" s="126"/>
      <c r="N28"/>
    </row>
    <row r="29" spans="1:14" ht="15">
      <c r="A29" s="32">
        <f>+MAX($A$5:A28)+1</f>
        <v>21</v>
      </c>
      <c r="B29" s="32" t="s">
        <v>95</v>
      </c>
      <c r="C29" s="32" t="s">
        <v>96</v>
      </c>
      <c r="D29" s="32" t="s">
        <v>97</v>
      </c>
      <c r="E29" s="59">
        <v>45400</v>
      </c>
      <c r="F29" s="60">
        <v>626.08870000000002</v>
      </c>
      <c r="G29" s="61">
        <f t="shared" si="1"/>
        <v>1.9400000000000001E-2</v>
      </c>
      <c r="H29" s="62"/>
      <c r="L29"/>
      <c r="M29"/>
      <c r="N29"/>
    </row>
    <row r="30" spans="1:14" ht="15">
      <c r="A30" s="32">
        <f>+MAX($A$5:A29)+1</f>
        <v>22</v>
      </c>
      <c r="B30" s="32" t="s">
        <v>478</v>
      </c>
      <c r="C30" s="32" t="s">
        <v>479</v>
      </c>
      <c r="D30" s="32" t="s">
        <v>56</v>
      </c>
      <c r="E30" s="59">
        <v>67882</v>
      </c>
      <c r="F30" s="60">
        <v>622.41005799999994</v>
      </c>
      <c r="G30" s="61">
        <f t="shared" si="1"/>
        <v>1.9300000000000001E-2</v>
      </c>
      <c r="H30" s="62"/>
      <c r="L30"/>
      <c r="M30"/>
      <c r="N30"/>
    </row>
    <row r="31" spans="1:14" ht="15">
      <c r="A31" s="32">
        <f>+MAX($A$5:A30)+1</f>
        <v>23</v>
      </c>
      <c r="B31" s="32" t="s">
        <v>129</v>
      </c>
      <c r="C31" s="32" t="s">
        <v>130</v>
      </c>
      <c r="D31" s="32" t="s">
        <v>102</v>
      </c>
      <c r="E31" s="59">
        <v>15000</v>
      </c>
      <c r="F31" s="60">
        <v>561.73500000000001</v>
      </c>
      <c r="G31" s="61">
        <f t="shared" si="1"/>
        <v>1.7399999999999999E-2</v>
      </c>
      <c r="H31" s="62"/>
      <c r="L31"/>
      <c r="M31"/>
      <c r="N31"/>
    </row>
    <row r="32" spans="1:14" ht="15">
      <c r="A32" s="32">
        <f>+MAX($A$5:A31)+1</f>
        <v>24</v>
      </c>
      <c r="B32" s="32" t="s">
        <v>104</v>
      </c>
      <c r="C32" s="32" t="s">
        <v>105</v>
      </c>
      <c r="D32" s="32" t="s">
        <v>67</v>
      </c>
      <c r="E32" s="59">
        <v>320000</v>
      </c>
      <c r="F32" s="60">
        <v>557.12</v>
      </c>
      <c r="G32" s="61">
        <f t="shared" si="1"/>
        <v>1.7299999999999999E-2</v>
      </c>
      <c r="H32" s="62"/>
      <c r="L32"/>
      <c r="M32"/>
      <c r="N32"/>
    </row>
    <row r="33" spans="1:14" ht="15">
      <c r="A33" s="32">
        <f>+MAX($A$5:A32)+1</f>
        <v>25</v>
      </c>
      <c r="B33" s="32" t="s">
        <v>131</v>
      </c>
      <c r="C33" s="32" t="s">
        <v>132</v>
      </c>
      <c r="D33" s="32" t="s">
        <v>75</v>
      </c>
      <c r="E33" s="59">
        <v>36786</v>
      </c>
      <c r="F33" s="60">
        <v>419.04771899999997</v>
      </c>
      <c r="G33" s="61">
        <f t="shared" si="1"/>
        <v>1.2999999999999999E-2</v>
      </c>
      <c r="H33" s="62"/>
      <c r="L33"/>
      <c r="M33"/>
      <c r="N33"/>
    </row>
    <row r="34" spans="1:14" ht="15">
      <c r="A34" s="32">
        <f>+MAX($A$5:A33)+1</f>
        <v>26</v>
      </c>
      <c r="B34" s="32" t="s">
        <v>480</v>
      </c>
      <c r="C34" s="32" t="s">
        <v>481</v>
      </c>
      <c r="D34" s="32" t="s">
        <v>93</v>
      </c>
      <c r="E34" s="59">
        <v>150000</v>
      </c>
      <c r="F34" s="60">
        <v>397.5</v>
      </c>
      <c r="G34" s="61">
        <f t="shared" si="1"/>
        <v>1.23E-2</v>
      </c>
      <c r="H34" s="62"/>
      <c r="L34"/>
      <c r="M34"/>
      <c r="N34"/>
    </row>
    <row r="35" spans="1:14" ht="15">
      <c r="A35" s="32">
        <f>+MAX($A$5:A34)+1</f>
        <v>27</v>
      </c>
      <c r="B35" s="32" t="s">
        <v>112</v>
      </c>
      <c r="C35" s="32" t="s">
        <v>113</v>
      </c>
      <c r="D35" s="32" t="s">
        <v>111</v>
      </c>
      <c r="E35" s="59">
        <v>79591</v>
      </c>
      <c r="F35" s="60">
        <v>246.85148649999999</v>
      </c>
      <c r="G35" s="61">
        <f t="shared" si="1"/>
        <v>7.7000000000000002E-3</v>
      </c>
      <c r="H35" s="62"/>
      <c r="L35"/>
      <c r="M35"/>
      <c r="N35"/>
    </row>
    <row r="36" spans="1:14" ht="15">
      <c r="F36" s="60"/>
      <c r="G36" s="61"/>
      <c r="H36" s="62"/>
      <c r="L36"/>
      <c r="M36"/>
      <c r="N36"/>
    </row>
    <row r="37" spans="1:14" ht="15">
      <c r="C37" s="75" t="s">
        <v>161</v>
      </c>
      <c r="D37" s="75"/>
      <c r="E37" s="76"/>
      <c r="F37" s="77">
        <f>SUM(F9:F36)</f>
        <v>31047.449017499992</v>
      </c>
      <c r="G37" s="78">
        <f>SUM(G9:G36)</f>
        <v>0.96249999999999991</v>
      </c>
      <c r="H37" s="79"/>
      <c r="I37" s="81"/>
      <c r="J37" s="81"/>
      <c r="L37"/>
      <c r="M37"/>
      <c r="N37"/>
    </row>
    <row r="38" spans="1:14" ht="15">
      <c r="F38" s="60"/>
      <c r="G38" s="61"/>
      <c r="H38" s="62"/>
      <c r="L38"/>
      <c r="M38"/>
      <c r="N38"/>
    </row>
    <row r="39" spans="1:14" ht="15">
      <c r="C39" s="66" t="s">
        <v>162</v>
      </c>
      <c r="F39" s="60">
        <v>295.21917000000002</v>
      </c>
      <c r="G39" s="61">
        <f>ROUND((F39/$F$45),4)</f>
        <v>9.1999999999999998E-3</v>
      </c>
      <c r="H39" s="62"/>
      <c r="L39"/>
      <c r="M39"/>
      <c r="N39"/>
    </row>
    <row r="40" spans="1:14" ht="15">
      <c r="C40" s="75" t="s">
        <v>161</v>
      </c>
      <c r="D40" s="75"/>
      <c r="E40" s="76"/>
      <c r="F40" s="77">
        <f>SUM(F39)</f>
        <v>295.21917000000002</v>
      </c>
      <c r="G40" s="78">
        <f>SUM(G39)</f>
        <v>9.1999999999999998E-3</v>
      </c>
      <c r="H40" s="79"/>
      <c r="L40"/>
      <c r="M40"/>
      <c r="N40"/>
    </row>
    <row r="41" spans="1:14" ht="15">
      <c r="F41" s="60"/>
      <c r="G41" s="61"/>
      <c r="H41" s="62"/>
      <c r="L41"/>
      <c r="M41"/>
      <c r="N41"/>
    </row>
    <row r="42" spans="1:14">
      <c r="C42" s="66" t="s">
        <v>163</v>
      </c>
      <c r="F42" s="60"/>
      <c r="G42" s="61"/>
      <c r="H42" s="62"/>
    </row>
    <row r="43" spans="1:14">
      <c r="C43" s="66" t="s">
        <v>164</v>
      </c>
      <c r="F43" s="86">
        <v>917.53605240000252</v>
      </c>
      <c r="G43" s="61">
        <f>(100%-SUMIFS($G$1:$G$42,$C$1:$C$42,"Total"))</f>
        <v>2.8300000000000103E-2</v>
      </c>
      <c r="H43" s="62"/>
      <c r="I43" s="60"/>
      <c r="J43" s="60"/>
    </row>
    <row r="44" spans="1:14">
      <c r="C44" s="75" t="s">
        <v>161</v>
      </c>
      <c r="D44" s="75"/>
      <c r="E44" s="76"/>
      <c r="F44" s="90">
        <f>SUM(F43)</f>
        <v>917.53605240000252</v>
      </c>
      <c r="G44" s="120">
        <f>SUM(G43)</f>
        <v>2.8300000000000103E-2</v>
      </c>
      <c r="H44" s="79"/>
    </row>
    <row r="45" spans="1:14">
      <c r="C45" s="92" t="s">
        <v>165</v>
      </c>
      <c r="D45" s="92"/>
      <c r="E45" s="93"/>
      <c r="F45" s="94">
        <f>SUMIFS($F$1:$F$187,$C$1:$C$187,"Total")</f>
        <v>32260.204239899995</v>
      </c>
      <c r="G45" s="95">
        <f>SUMIFS($G$1:$G$187,$C$1:$C$187,"Total")</f>
        <v>1</v>
      </c>
      <c r="H45" s="96"/>
    </row>
    <row r="46" spans="1:14">
      <c r="F46" s="60"/>
    </row>
    <row r="47" spans="1:14" ht="12.75" customHeight="1">
      <c r="B47" s="134" t="s">
        <v>595</v>
      </c>
      <c r="C47" s="134"/>
      <c r="D47" s="134"/>
      <c r="E47" s="134"/>
      <c r="F47" s="134"/>
      <c r="G47" s="134"/>
    </row>
    <row r="48" spans="1:14">
      <c r="B48" s="134"/>
      <c r="C48" s="134"/>
      <c r="D48" s="134"/>
      <c r="E48" s="134"/>
      <c r="F48" s="134"/>
      <c r="G48" s="134"/>
    </row>
    <row r="49" spans="2:7">
      <c r="B49" s="134"/>
      <c r="C49" s="134"/>
      <c r="D49" s="134"/>
      <c r="E49" s="134"/>
      <c r="F49" s="134"/>
      <c r="G49" s="134"/>
    </row>
    <row r="50" spans="2:7">
      <c r="B50" s="134"/>
      <c r="C50" s="134"/>
      <c r="D50" s="134"/>
      <c r="E50" s="134"/>
      <c r="F50" s="134"/>
      <c r="G50" s="134"/>
    </row>
    <row r="51" spans="2:7">
      <c r="B51" s="134"/>
      <c r="C51" s="134"/>
      <c r="D51" s="134"/>
      <c r="E51" s="134"/>
      <c r="F51" s="134"/>
      <c r="G51" s="134"/>
    </row>
    <row r="52" spans="2:7">
      <c r="B52" s="134"/>
      <c r="C52" s="134"/>
      <c r="D52" s="134"/>
      <c r="E52" s="134"/>
      <c r="F52" s="134"/>
      <c r="G52" s="134"/>
    </row>
    <row r="53" spans="2:7">
      <c r="B53" s="134"/>
      <c r="C53" s="134"/>
      <c r="D53" s="134"/>
      <c r="E53" s="134"/>
      <c r="F53" s="134"/>
      <c r="G53" s="134"/>
    </row>
    <row r="54" spans="2:7" ht="48" customHeight="1">
      <c r="B54" s="134"/>
      <c r="C54" s="134"/>
      <c r="D54" s="134"/>
      <c r="E54" s="134"/>
      <c r="F54" s="134"/>
      <c r="G54" s="134"/>
    </row>
    <row r="55" spans="2:7">
      <c r="B55" s="127"/>
      <c r="C55" s="127"/>
      <c r="D55" s="127"/>
      <c r="E55" s="127"/>
      <c r="F55" s="127"/>
      <c r="G55" s="127"/>
    </row>
    <row r="56" spans="2:7" ht="36" customHeight="1">
      <c r="B56" s="135" t="s">
        <v>586</v>
      </c>
      <c r="C56" s="135"/>
      <c r="D56" s="135"/>
      <c r="E56" s="135"/>
      <c r="F56" s="135"/>
      <c r="G56" s="135"/>
    </row>
    <row r="57" spans="2:7" ht="15">
      <c r="B57"/>
      <c r="C57"/>
      <c r="D57"/>
      <c r="E57" s="130"/>
      <c r="F57"/>
      <c r="G57"/>
    </row>
    <row r="58" spans="2:7" ht="15">
      <c r="B58" s="129" t="s">
        <v>583</v>
      </c>
      <c r="C58"/>
      <c r="D58"/>
      <c r="E58" s="130"/>
      <c r="F58"/>
      <c r="G58"/>
    </row>
  </sheetData>
  <mergeCells count="3">
    <mergeCell ref="C1:G1"/>
    <mergeCell ref="B47:G54"/>
    <mergeCell ref="B56:G5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2"/>
  <sheetViews>
    <sheetView zoomScale="90" zoomScaleNormal="90" workbookViewId="0">
      <selection activeCell="B52" sqref="B52"/>
    </sheetView>
  </sheetViews>
  <sheetFormatPr defaultRowHeight="12.75"/>
  <cols>
    <col min="1" max="1" width="7" style="32" bestFit="1" customWidth="1"/>
    <col min="2" max="2" width="33.140625" style="32" bestFit="1" customWidth="1"/>
    <col min="3" max="3" width="49.7109375" style="32" customWidth="1"/>
    <col min="4" max="4" width="15.7109375" style="32" bestFit="1" customWidth="1"/>
    <col min="5" max="5" width="12.5703125" style="59" bestFit="1" customWidth="1"/>
    <col min="6" max="6" width="24.28515625" style="32" bestFit="1" customWidth="1"/>
    <col min="7" max="7" width="14.140625" style="32" bestFit="1" customWidth="1"/>
    <col min="8" max="8" width="13.5703125" style="31" customWidth="1"/>
    <col min="9" max="9" width="17.28515625" style="32" bestFit="1" customWidth="1"/>
    <col min="10" max="10" width="8.85546875" style="32" bestFit="1" customWidth="1"/>
    <col min="11" max="11" width="9.140625" style="32"/>
    <col min="12" max="12" width="22.28515625" style="32" customWidth="1"/>
    <col min="13" max="13" width="12.85546875" style="32" bestFit="1" customWidth="1"/>
    <col min="14" max="256" width="9.140625" style="32"/>
    <col min="257" max="257" width="7" style="32" bestFit="1" customWidth="1"/>
    <col min="258" max="258" width="33.140625" style="32" bestFit="1" customWidth="1"/>
    <col min="259" max="259" width="49.7109375" style="32" customWidth="1"/>
    <col min="260" max="260" width="15.7109375" style="32" bestFit="1" customWidth="1"/>
    <col min="261" max="261" width="12.5703125" style="32" bestFit="1" customWidth="1"/>
    <col min="262" max="262" width="24.28515625" style="32" bestFit="1" customWidth="1"/>
    <col min="263" max="263" width="14.140625" style="32" bestFit="1" customWidth="1"/>
    <col min="264" max="264" width="13.5703125" style="32" customWidth="1"/>
    <col min="265" max="265" width="17.28515625" style="32" bestFit="1" customWidth="1"/>
    <col min="266" max="266" width="8.85546875" style="32" bestFit="1" customWidth="1"/>
    <col min="267" max="267" width="9.140625" style="32"/>
    <col min="268" max="268" width="22.28515625" style="32" customWidth="1"/>
    <col min="269" max="269" width="12.85546875" style="32" bestFit="1" customWidth="1"/>
    <col min="270" max="512" width="9.140625" style="32"/>
    <col min="513" max="513" width="7" style="32" bestFit="1" customWidth="1"/>
    <col min="514" max="514" width="33.140625" style="32" bestFit="1" customWidth="1"/>
    <col min="515" max="515" width="49.7109375" style="32" customWidth="1"/>
    <col min="516" max="516" width="15.7109375" style="32" bestFit="1" customWidth="1"/>
    <col min="517" max="517" width="12.5703125" style="32" bestFit="1" customWidth="1"/>
    <col min="518" max="518" width="24.28515625" style="32" bestFit="1" customWidth="1"/>
    <col min="519" max="519" width="14.140625" style="32" bestFit="1" customWidth="1"/>
    <col min="520" max="520" width="13.5703125" style="32" customWidth="1"/>
    <col min="521" max="521" width="17.28515625" style="32" bestFit="1" customWidth="1"/>
    <col min="522" max="522" width="8.85546875" style="32" bestFit="1" customWidth="1"/>
    <col min="523" max="523" width="9.140625" style="32"/>
    <col min="524" max="524" width="22.28515625" style="32" customWidth="1"/>
    <col min="525" max="525" width="12.85546875" style="32" bestFit="1" customWidth="1"/>
    <col min="526" max="768" width="9.140625" style="32"/>
    <col min="769" max="769" width="7" style="32" bestFit="1" customWidth="1"/>
    <col min="770" max="770" width="33.140625" style="32" bestFit="1" customWidth="1"/>
    <col min="771" max="771" width="49.7109375" style="32" customWidth="1"/>
    <col min="772" max="772" width="15.7109375" style="32" bestFit="1" customWidth="1"/>
    <col min="773" max="773" width="12.5703125" style="32" bestFit="1" customWidth="1"/>
    <col min="774" max="774" width="24.28515625" style="32" bestFit="1" customWidth="1"/>
    <col min="775" max="775" width="14.140625" style="32" bestFit="1" customWidth="1"/>
    <col min="776" max="776" width="13.5703125" style="32" customWidth="1"/>
    <col min="777" max="777" width="17.28515625" style="32" bestFit="1" customWidth="1"/>
    <col min="778" max="778" width="8.85546875" style="32" bestFit="1" customWidth="1"/>
    <col min="779" max="779" width="9.140625" style="32"/>
    <col min="780" max="780" width="22.28515625" style="32" customWidth="1"/>
    <col min="781" max="781" width="12.85546875" style="32" bestFit="1" customWidth="1"/>
    <col min="782" max="1024" width="9.140625" style="32"/>
    <col min="1025" max="1025" width="7" style="32" bestFit="1" customWidth="1"/>
    <col min="1026" max="1026" width="33.140625" style="32" bestFit="1" customWidth="1"/>
    <col min="1027" max="1027" width="49.7109375" style="32" customWidth="1"/>
    <col min="1028" max="1028" width="15.7109375" style="32" bestFit="1" customWidth="1"/>
    <col min="1029" max="1029" width="12.5703125" style="32" bestFit="1" customWidth="1"/>
    <col min="1030" max="1030" width="24.28515625" style="32" bestFit="1" customWidth="1"/>
    <col min="1031" max="1031" width="14.140625" style="32" bestFit="1" customWidth="1"/>
    <col min="1032" max="1032" width="13.5703125" style="32" customWidth="1"/>
    <col min="1033" max="1033" width="17.28515625" style="32" bestFit="1" customWidth="1"/>
    <col min="1034" max="1034" width="8.85546875" style="32" bestFit="1" customWidth="1"/>
    <col min="1035" max="1035" width="9.140625" style="32"/>
    <col min="1036" max="1036" width="22.28515625" style="32" customWidth="1"/>
    <col min="1037" max="1037" width="12.85546875" style="32" bestFit="1" customWidth="1"/>
    <col min="1038" max="1280" width="9.140625" style="32"/>
    <col min="1281" max="1281" width="7" style="32" bestFit="1" customWidth="1"/>
    <col min="1282" max="1282" width="33.140625" style="32" bestFit="1" customWidth="1"/>
    <col min="1283" max="1283" width="49.7109375" style="32" customWidth="1"/>
    <col min="1284" max="1284" width="15.7109375" style="32" bestFit="1" customWidth="1"/>
    <col min="1285" max="1285" width="12.5703125" style="32" bestFit="1" customWidth="1"/>
    <col min="1286" max="1286" width="24.28515625" style="32" bestFit="1" customWidth="1"/>
    <col min="1287" max="1287" width="14.140625" style="32" bestFit="1" customWidth="1"/>
    <col min="1288" max="1288" width="13.5703125" style="32" customWidth="1"/>
    <col min="1289" max="1289" width="17.28515625" style="32" bestFit="1" customWidth="1"/>
    <col min="1290" max="1290" width="8.85546875" style="32" bestFit="1" customWidth="1"/>
    <col min="1291" max="1291" width="9.140625" style="32"/>
    <col min="1292" max="1292" width="22.28515625" style="32" customWidth="1"/>
    <col min="1293" max="1293" width="12.85546875" style="32" bestFit="1" customWidth="1"/>
    <col min="1294" max="1536" width="9.140625" style="32"/>
    <col min="1537" max="1537" width="7" style="32" bestFit="1" customWidth="1"/>
    <col min="1538" max="1538" width="33.140625" style="32" bestFit="1" customWidth="1"/>
    <col min="1539" max="1539" width="49.7109375" style="32" customWidth="1"/>
    <col min="1540" max="1540" width="15.7109375" style="32" bestFit="1" customWidth="1"/>
    <col min="1541" max="1541" width="12.5703125" style="32" bestFit="1" customWidth="1"/>
    <col min="1542" max="1542" width="24.28515625" style="32" bestFit="1" customWidth="1"/>
    <col min="1543" max="1543" width="14.140625" style="32" bestFit="1" customWidth="1"/>
    <col min="1544" max="1544" width="13.5703125" style="32" customWidth="1"/>
    <col min="1545" max="1545" width="17.28515625" style="32" bestFit="1" customWidth="1"/>
    <col min="1546" max="1546" width="8.85546875" style="32" bestFit="1" customWidth="1"/>
    <col min="1547" max="1547" width="9.140625" style="32"/>
    <col min="1548" max="1548" width="22.28515625" style="32" customWidth="1"/>
    <col min="1549" max="1549" width="12.85546875" style="32" bestFit="1" customWidth="1"/>
    <col min="1550" max="1792" width="9.140625" style="32"/>
    <col min="1793" max="1793" width="7" style="32" bestFit="1" customWidth="1"/>
    <col min="1794" max="1794" width="33.140625" style="32" bestFit="1" customWidth="1"/>
    <col min="1795" max="1795" width="49.7109375" style="32" customWidth="1"/>
    <col min="1796" max="1796" width="15.7109375" style="32" bestFit="1" customWidth="1"/>
    <col min="1797" max="1797" width="12.5703125" style="32" bestFit="1" customWidth="1"/>
    <col min="1798" max="1798" width="24.28515625" style="32" bestFit="1" customWidth="1"/>
    <col min="1799" max="1799" width="14.140625" style="32" bestFit="1" customWidth="1"/>
    <col min="1800" max="1800" width="13.5703125" style="32" customWidth="1"/>
    <col min="1801" max="1801" width="17.28515625" style="32" bestFit="1" customWidth="1"/>
    <col min="1802" max="1802" width="8.85546875" style="32" bestFit="1" customWidth="1"/>
    <col min="1803" max="1803" width="9.140625" style="32"/>
    <col min="1804" max="1804" width="22.28515625" style="32" customWidth="1"/>
    <col min="1805" max="1805" width="12.85546875" style="32" bestFit="1" customWidth="1"/>
    <col min="1806" max="2048" width="9.140625" style="32"/>
    <col min="2049" max="2049" width="7" style="32" bestFit="1" customWidth="1"/>
    <col min="2050" max="2050" width="33.140625" style="32" bestFit="1" customWidth="1"/>
    <col min="2051" max="2051" width="49.7109375" style="32" customWidth="1"/>
    <col min="2052" max="2052" width="15.7109375" style="32" bestFit="1" customWidth="1"/>
    <col min="2053" max="2053" width="12.5703125" style="32" bestFit="1" customWidth="1"/>
    <col min="2054" max="2054" width="24.28515625" style="32" bestFit="1" customWidth="1"/>
    <col min="2055" max="2055" width="14.140625" style="32" bestFit="1" customWidth="1"/>
    <col min="2056" max="2056" width="13.5703125" style="32" customWidth="1"/>
    <col min="2057" max="2057" width="17.28515625" style="32" bestFit="1" customWidth="1"/>
    <col min="2058" max="2058" width="8.85546875" style="32" bestFit="1" customWidth="1"/>
    <col min="2059" max="2059" width="9.140625" style="32"/>
    <col min="2060" max="2060" width="22.28515625" style="32" customWidth="1"/>
    <col min="2061" max="2061" width="12.85546875" style="32" bestFit="1" customWidth="1"/>
    <col min="2062" max="2304" width="9.140625" style="32"/>
    <col min="2305" max="2305" width="7" style="32" bestFit="1" customWidth="1"/>
    <col min="2306" max="2306" width="33.140625" style="32" bestFit="1" customWidth="1"/>
    <col min="2307" max="2307" width="49.7109375" style="32" customWidth="1"/>
    <col min="2308" max="2308" width="15.7109375" style="32" bestFit="1" customWidth="1"/>
    <col min="2309" max="2309" width="12.5703125" style="32" bestFit="1" customWidth="1"/>
    <col min="2310" max="2310" width="24.28515625" style="32" bestFit="1" customWidth="1"/>
    <col min="2311" max="2311" width="14.140625" style="32" bestFit="1" customWidth="1"/>
    <col min="2312" max="2312" width="13.5703125" style="32" customWidth="1"/>
    <col min="2313" max="2313" width="17.28515625" style="32" bestFit="1" customWidth="1"/>
    <col min="2314" max="2314" width="8.85546875" style="32" bestFit="1" customWidth="1"/>
    <col min="2315" max="2315" width="9.140625" style="32"/>
    <col min="2316" max="2316" width="22.28515625" style="32" customWidth="1"/>
    <col min="2317" max="2317" width="12.85546875" style="32" bestFit="1" customWidth="1"/>
    <col min="2318" max="2560" width="9.140625" style="32"/>
    <col min="2561" max="2561" width="7" style="32" bestFit="1" customWidth="1"/>
    <col min="2562" max="2562" width="33.140625" style="32" bestFit="1" customWidth="1"/>
    <col min="2563" max="2563" width="49.7109375" style="32" customWidth="1"/>
    <col min="2564" max="2564" width="15.7109375" style="32" bestFit="1" customWidth="1"/>
    <col min="2565" max="2565" width="12.5703125" style="32" bestFit="1" customWidth="1"/>
    <col min="2566" max="2566" width="24.28515625" style="32" bestFit="1" customWidth="1"/>
    <col min="2567" max="2567" width="14.140625" style="32" bestFit="1" customWidth="1"/>
    <col min="2568" max="2568" width="13.5703125" style="32" customWidth="1"/>
    <col min="2569" max="2569" width="17.28515625" style="32" bestFit="1" customWidth="1"/>
    <col min="2570" max="2570" width="8.85546875" style="32" bestFit="1" customWidth="1"/>
    <col min="2571" max="2571" width="9.140625" style="32"/>
    <col min="2572" max="2572" width="22.28515625" style="32" customWidth="1"/>
    <col min="2573" max="2573" width="12.85546875" style="32" bestFit="1" customWidth="1"/>
    <col min="2574" max="2816" width="9.140625" style="32"/>
    <col min="2817" max="2817" width="7" style="32" bestFit="1" customWidth="1"/>
    <col min="2818" max="2818" width="33.140625" style="32" bestFit="1" customWidth="1"/>
    <col min="2819" max="2819" width="49.7109375" style="32" customWidth="1"/>
    <col min="2820" max="2820" width="15.7109375" style="32" bestFit="1" customWidth="1"/>
    <col min="2821" max="2821" width="12.5703125" style="32" bestFit="1" customWidth="1"/>
    <col min="2822" max="2822" width="24.28515625" style="32" bestFit="1" customWidth="1"/>
    <col min="2823" max="2823" width="14.140625" style="32" bestFit="1" customWidth="1"/>
    <col min="2824" max="2824" width="13.5703125" style="32" customWidth="1"/>
    <col min="2825" max="2825" width="17.28515625" style="32" bestFit="1" customWidth="1"/>
    <col min="2826" max="2826" width="8.85546875" style="32" bestFit="1" customWidth="1"/>
    <col min="2827" max="2827" width="9.140625" style="32"/>
    <col min="2828" max="2828" width="22.28515625" style="32" customWidth="1"/>
    <col min="2829" max="2829" width="12.85546875" style="32" bestFit="1" customWidth="1"/>
    <col min="2830" max="3072" width="9.140625" style="32"/>
    <col min="3073" max="3073" width="7" style="32" bestFit="1" customWidth="1"/>
    <col min="3074" max="3074" width="33.140625" style="32" bestFit="1" customWidth="1"/>
    <col min="3075" max="3075" width="49.7109375" style="32" customWidth="1"/>
    <col min="3076" max="3076" width="15.7109375" style="32" bestFit="1" customWidth="1"/>
    <col min="3077" max="3077" width="12.5703125" style="32" bestFit="1" customWidth="1"/>
    <col min="3078" max="3078" width="24.28515625" style="32" bestFit="1" customWidth="1"/>
    <col min="3079" max="3079" width="14.140625" style="32" bestFit="1" customWidth="1"/>
    <col min="3080" max="3080" width="13.5703125" style="32" customWidth="1"/>
    <col min="3081" max="3081" width="17.28515625" style="32" bestFit="1" customWidth="1"/>
    <col min="3082" max="3082" width="8.85546875" style="32" bestFit="1" customWidth="1"/>
    <col min="3083" max="3083" width="9.140625" style="32"/>
    <col min="3084" max="3084" width="22.28515625" style="32" customWidth="1"/>
    <col min="3085" max="3085" width="12.85546875" style="32" bestFit="1" customWidth="1"/>
    <col min="3086" max="3328" width="9.140625" style="32"/>
    <col min="3329" max="3329" width="7" style="32" bestFit="1" customWidth="1"/>
    <col min="3330" max="3330" width="33.140625" style="32" bestFit="1" customWidth="1"/>
    <col min="3331" max="3331" width="49.7109375" style="32" customWidth="1"/>
    <col min="3332" max="3332" width="15.7109375" style="32" bestFit="1" customWidth="1"/>
    <col min="3333" max="3333" width="12.5703125" style="32" bestFit="1" customWidth="1"/>
    <col min="3334" max="3334" width="24.28515625" style="32" bestFit="1" customWidth="1"/>
    <col min="3335" max="3335" width="14.140625" style="32" bestFit="1" customWidth="1"/>
    <col min="3336" max="3336" width="13.5703125" style="32" customWidth="1"/>
    <col min="3337" max="3337" width="17.28515625" style="32" bestFit="1" customWidth="1"/>
    <col min="3338" max="3338" width="8.85546875" style="32" bestFit="1" customWidth="1"/>
    <col min="3339" max="3339" width="9.140625" style="32"/>
    <col min="3340" max="3340" width="22.28515625" style="32" customWidth="1"/>
    <col min="3341" max="3341" width="12.85546875" style="32" bestFit="1" customWidth="1"/>
    <col min="3342" max="3584" width="9.140625" style="32"/>
    <col min="3585" max="3585" width="7" style="32" bestFit="1" customWidth="1"/>
    <col min="3586" max="3586" width="33.140625" style="32" bestFit="1" customWidth="1"/>
    <col min="3587" max="3587" width="49.7109375" style="32" customWidth="1"/>
    <col min="3588" max="3588" width="15.7109375" style="32" bestFit="1" customWidth="1"/>
    <col min="3589" max="3589" width="12.5703125" style="32" bestFit="1" customWidth="1"/>
    <col min="3590" max="3590" width="24.28515625" style="32" bestFit="1" customWidth="1"/>
    <col min="3591" max="3591" width="14.140625" style="32" bestFit="1" customWidth="1"/>
    <col min="3592" max="3592" width="13.5703125" style="32" customWidth="1"/>
    <col min="3593" max="3593" width="17.28515625" style="32" bestFit="1" customWidth="1"/>
    <col min="3594" max="3594" width="8.85546875" style="32" bestFit="1" customWidth="1"/>
    <col min="3595" max="3595" width="9.140625" style="32"/>
    <col min="3596" max="3596" width="22.28515625" style="32" customWidth="1"/>
    <col min="3597" max="3597" width="12.85546875" style="32" bestFit="1" customWidth="1"/>
    <col min="3598" max="3840" width="9.140625" style="32"/>
    <col min="3841" max="3841" width="7" style="32" bestFit="1" customWidth="1"/>
    <col min="3842" max="3842" width="33.140625" style="32" bestFit="1" customWidth="1"/>
    <col min="3843" max="3843" width="49.7109375" style="32" customWidth="1"/>
    <col min="3844" max="3844" width="15.7109375" style="32" bestFit="1" customWidth="1"/>
    <col min="3845" max="3845" width="12.5703125" style="32" bestFit="1" customWidth="1"/>
    <col min="3846" max="3846" width="24.28515625" style="32" bestFit="1" customWidth="1"/>
    <col min="3847" max="3847" width="14.140625" style="32" bestFit="1" customWidth="1"/>
    <col min="3848" max="3848" width="13.5703125" style="32" customWidth="1"/>
    <col min="3849" max="3849" width="17.28515625" style="32" bestFit="1" customWidth="1"/>
    <col min="3850" max="3850" width="8.85546875" style="32" bestFit="1" customWidth="1"/>
    <col min="3851" max="3851" width="9.140625" style="32"/>
    <col min="3852" max="3852" width="22.28515625" style="32" customWidth="1"/>
    <col min="3853" max="3853" width="12.85546875" style="32" bestFit="1" customWidth="1"/>
    <col min="3854" max="4096" width="9.140625" style="32"/>
    <col min="4097" max="4097" width="7" style="32" bestFit="1" customWidth="1"/>
    <col min="4098" max="4098" width="33.140625" style="32" bestFit="1" customWidth="1"/>
    <col min="4099" max="4099" width="49.7109375" style="32" customWidth="1"/>
    <col min="4100" max="4100" width="15.7109375" style="32" bestFit="1" customWidth="1"/>
    <col min="4101" max="4101" width="12.5703125" style="32" bestFit="1" customWidth="1"/>
    <col min="4102" max="4102" width="24.28515625" style="32" bestFit="1" customWidth="1"/>
    <col min="4103" max="4103" width="14.140625" style="32" bestFit="1" customWidth="1"/>
    <col min="4104" max="4104" width="13.5703125" style="32" customWidth="1"/>
    <col min="4105" max="4105" width="17.28515625" style="32" bestFit="1" customWidth="1"/>
    <col min="4106" max="4106" width="8.85546875" style="32" bestFit="1" customWidth="1"/>
    <col min="4107" max="4107" width="9.140625" style="32"/>
    <col min="4108" max="4108" width="22.28515625" style="32" customWidth="1"/>
    <col min="4109" max="4109" width="12.85546875" style="32" bestFit="1" customWidth="1"/>
    <col min="4110" max="4352" width="9.140625" style="32"/>
    <col min="4353" max="4353" width="7" style="32" bestFit="1" customWidth="1"/>
    <col min="4354" max="4354" width="33.140625" style="32" bestFit="1" customWidth="1"/>
    <col min="4355" max="4355" width="49.7109375" style="32" customWidth="1"/>
    <col min="4356" max="4356" width="15.7109375" style="32" bestFit="1" customWidth="1"/>
    <col min="4357" max="4357" width="12.5703125" style="32" bestFit="1" customWidth="1"/>
    <col min="4358" max="4358" width="24.28515625" style="32" bestFit="1" customWidth="1"/>
    <col min="4359" max="4359" width="14.140625" style="32" bestFit="1" customWidth="1"/>
    <col min="4360" max="4360" width="13.5703125" style="32" customWidth="1"/>
    <col min="4361" max="4361" width="17.28515625" style="32" bestFit="1" customWidth="1"/>
    <col min="4362" max="4362" width="8.85546875" style="32" bestFit="1" customWidth="1"/>
    <col min="4363" max="4363" width="9.140625" style="32"/>
    <col min="4364" max="4364" width="22.28515625" style="32" customWidth="1"/>
    <col min="4365" max="4365" width="12.85546875" style="32" bestFit="1" customWidth="1"/>
    <col min="4366" max="4608" width="9.140625" style="32"/>
    <col min="4609" max="4609" width="7" style="32" bestFit="1" customWidth="1"/>
    <col min="4610" max="4610" width="33.140625" style="32" bestFit="1" customWidth="1"/>
    <col min="4611" max="4611" width="49.7109375" style="32" customWidth="1"/>
    <col min="4612" max="4612" width="15.7109375" style="32" bestFit="1" customWidth="1"/>
    <col min="4613" max="4613" width="12.5703125" style="32" bestFit="1" customWidth="1"/>
    <col min="4614" max="4614" width="24.28515625" style="32" bestFit="1" customWidth="1"/>
    <col min="4615" max="4615" width="14.140625" style="32" bestFit="1" customWidth="1"/>
    <col min="4616" max="4616" width="13.5703125" style="32" customWidth="1"/>
    <col min="4617" max="4617" width="17.28515625" style="32" bestFit="1" customWidth="1"/>
    <col min="4618" max="4618" width="8.85546875" style="32" bestFit="1" customWidth="1"/>
    <col min="4619" max="4619" width="9.140625" style="32"/>
    <col min="4620" max="4620" width="22.28515625" style="32" customWidth="1"/>
    <col min="4621" max="4621" width="12.85546875" style="32" bestFit="1" customWidth="1"/>
    <col min="4622" max="4864" width="9.140625" style="32"/>
    <col min="4865" max="4865" width="7" style="32" bestFit="1" customWidth="1"/>
    <col min="4866" max="4866" width="33.140625" style="32" bestFit="1" customWidth="1"/>
    <col min="4867" max="4867" width="49.7109375" style="32" customWidth="1"/>
    <col min="4868" max="4868" width="15.7109375" style="32" bestFit="1" customWidth="1"/>
    <col min="4869" max="4869" width="12.5703125" style="32" bestFit="1" customWidth="1"/>
    <col min="4870" max="4870" width="24.28515625" style="32" bestFit="1" customWidth="1"/>
    <col min="4871" max="4871" width="14.140625" style="32" bestFit="1" customWidth="1"/>
    <col min="4872" max="4872" width="13.5703125" style="32" customWidth="1"/>
    <col min="4873" max="4873" width="17.28515625" style="32" bestFit="1" customWidth="1"/>
    <col min="4874" max="4874" width="8.85546875" style="32" bestFit="1" customWidth="1"/>
    <col min="4875" max="4875" width="9.140625" style="32"/>
    <col min="4876" max="4876" width="22.28515625" style="32" customWidth="1"/>
    <col min="4877" max="4877" width="12.85546875" style="32" bestFit="1" customWidth="1"/>
    <col min="4878" max="5120" width="9.140625" style="32"/>
    <col min="5121" max="5121" width="7" style="32" bestFit="1" customWidth="1"/>
    <col min="5122" max="5122" width="33.140625" style="32" bestFit="1" customWidth="1"/>
    <col min="5123" max="5123" width="49.7109375" style="32" customWidth="1"/>
    <col min="5124" max="5124" width="15.7109375" style="32" bestFit="1" customWidth="1"/>
    <col min="5125" max="5125" width="12.5703125" style="32" bestFit="1" customWidth="1"/>
    <col min="5126" max="5126" width="24.28515625" style="32" bestFit="1" customWidth="1"/>
    <col min="5127" max="5127" width="14.140625" style="32" bestFit="1" customWidth="1"/>
    <col min="5128" max="5128" width="13.5703125" style="32" customWidth="1"/>
    <col min="5129" max="5129" width="17.28515625" style="32" bestFit="1" customWidth="1"/>
    <col min="5130" max="5130" width="8.85546875" style="32" bestFit="1" customWidth="1"/>
    <col min="5131" max="5131" width="9.140625" style="32"/>
    <col min="5132" max="5132" width="22.28515625" style="32" customWidth="1"/>
    <col min="5133" max="5133" width="12.85546875" style="32" bestFit="1" customWidth="1"/>
    <col min="5134" max="5376" width="9.140625" style="32"/>
    <col min="5377" max="5377" width="7" style="32" bestFit="1" customWidth="1"/>
    <col min="5378" max="5378" width="33.140625" style="32" bestFit="1" customWidth="1"/>
    <col min="5379" max="5379" width="49.7109375" style="32" customWidth="1"/>
    <col min="5380" max="5380" width="15.7109375" style="32" bestFit="1" customWidth="1"/>
    <col min="5381" max="5381" width="12.5703125" style="32" bestFit="1" customWidth="1"/>
    <col min="5382" max="5382" width="24.28515625" style="32" bestFit="1" customWidth="1"/>
    <col min="5383" max="5383" width="14.140625" style="32" bestFit="1" customWidth="1"/>
    <col min="5384" max="5384" width="13.5703125" style="32" customWidth="1"/>
    <col min="5385" max="5385" width="17.28515625" style="32" bestFit="1" customWidth="1"/>
    <col min="5386" max="5386" width="8.85546875" style="32" bestFit="1" customWidth="1"/>
    <col min="5387" max="5387" width="9.140625" style="32"/>
    <col min="5388" max="5388" width="22.28515625" style="32" customWidth="1"/>
    <col min="5389" max="5389" width="12.85546875" style="32" bestFit="1" customWidth="1"/>
    <col min="5390" max="5632" width="9.140625" style="32"/>
    <col min="5633" max="5633" width="7" style="32" bestFit="1" customWidth="1"/>
    <col min="5634" max="5634" width="33.140625" style="32" bestFit="1" customWidth="1"/>
    <col min="5635" max="5635" width="49.7109375" style="32" customWidth="1"/>
    <col min="5636" max="5636" width="15.7109375" style="32" bestFit="1" customWidth="1"/>
    <col min="5637" max="5637" width="12.5703125" style="32" bestFit="1" customWidth="1"/>
    <col min="5638" max="5638" width="24.28515625" style="32" bestFit="1" customWidth="1"/>
    <col min="5639" max="5639" width="14.140625" style="32" bestFit="1" customWidth="1"/>
    <col min="5640" max="5640" width="13.5703125" style="32" customWidth="1"/>
    <col min="5641" max="5641" width="17.28515625" style="32" bestFit="1" customWidth="1"/>
    <col min="5642" max="5642" width="8.85546875" style="32" bestFit="1" customWidth="1"/>
    <col min="5643" max="5643" width="9.140625" style="32"/>
    <col min="5644" max="5644" width="22.28515625" style="32" customWidth="1"/>
    <col min="5645" max="5645" width="12.85546875" style="32" bestFit="1" customWidth="1"/>
    <col min="5646" max="5888" width="9.140625" style="32"/>
    <col min="5889" max="5889" width="7" style="32" bestFit="1" customWidth="1"/>
    <col min="5890" max="5890" width="33.140625" style="32" bestFit="1" customWidth="1"/>
    <col min="5891" max="5891" width="49.7109375" style="32" customWidth="1"/>
    <col min="5892" max="5892" width="15.7109375" style="32" bestFit="1" customWidth="1"/>
    <col min="5893" max="5893" width="12.5703125" style="32" bestFit="1" customWidth="1"/>
    <col min="5894" max="5894" width="24.28515625" style="32" bestFit="1" customWidth="1"/>
    <col min="5895" max="5895" width="14.140625" style="32" bestFit="1" customWidth="1"/>
    <col min="5896" max="5896" width="13.5703125" style="32" customWidth="1"/>
    <col min="5897" max="5897" width="17.28515625" style="32" bestFit="1" customWidth="1"/>
    <col min="5898" max="5898" width="8.85546875" style="32" bestFit="1" customWidth="1"/>
    <col min="5899" max="5899" width="9.140625" style="32"/>
    <col min="5900" max="5900" width="22.28515625" style="32" customWidth="1"/>
    <col min="5901" max="5901" width="12.85546875" style="32" bestFit="1" customWidth="1"/>
    <col min="5902" max="6144" width="9.140625" style="32"/>
    <col min="6145" max="6145" width="7" style="32" bestFit="1" customWidth="1"/>
    <col min="6146" max="6146" width="33.140625" style="32" bestFit="1" customWidth="1"/>
    <col min="6147" max="6147" width="49.7109375" style="32" customWidth="1"/>
    <col min="6148" max="6148" width="15.7109375" style="32" bestFit="1" customWidth="1"/>
    <col min="6149" max="6149" width="12.5703125" style="32" bestFit="1" customWidth="1"/>
    <col min="6150" max="6150" width="24.28515625" style="32" bestFit="1" customWidth="1"/>
    <col min="6151" max="6151" width="14.140625" style="32" bestFit="1" customWidth="1"/>
    <col min="6152" max="6152" width="13.5703125" style="32" customWidth="1"/>
    <col min="6153" max="6153" width="17.28515625" style="32" bestFit="1" customWidth="1"/>
    <col min="6154" max="6154" width="8.85546875" style="32" bestFit="1" customWidth="1"/>
    <col min="6155" max="6155" width="9.140625" style="32"/>
    <col min="6156" max="6156" width="22.28515625" style="32" customWidth="1"/>
    <col min="6157" max="6157" width="12.85546875" style="32" bestFit="1" customWidth="1"/>
    <col min="6158" max="6400" width="9.140625" style="32"/>
    <col min="6401" max="6401" width="7" style="32" bestFit="1" customWidth="1"/>
    <col min="6402" max="6402" width="33.140625" style="32" bestFit="1" customWidth="1"/>
    <col min="6403" max="6403" width="49.7109375" style="32" customWidth="1"/>
    <col min="6404" max="6404" width="15.7109375" style="32" bestFit="1" customWidth="1"/>
    <col min="6405" max="6405" width="12.5703125" style="32" bestFit="1" customWidth="1"/>
    <col min="6406" max="6406" width="24.28515625" style="32" bestFit="1" customWidth="1"/>
    <col min="6407" max="6407" width="14.140625" style="32" bestFit="1" customWidth="1"/>
    <col min="6408" max="6408" width="13.5703125" style="32" customWidth="1"/>
    <col min="6409" max="6409" width="17.28515625" style="32" bestFit="1" customWidth="1"/>
    <col min="6410" max="6410" width="8.85546875" style="32" bestFit="1" customWidth="1"/>
    <col min="6411" max="6411" width="9.140625" style="32"/>
    <col min="6412" max="6412" width="22.28515625" style="32" customWidth="1"/>
    <col min="6413" max="6413" width="12.85546875" style="32" bestFit="1" customWidth="1"/>
    <col min="6414" max="6656" width="9.140625" style="32"/>
    <col min="6657" max="6657" width="7" style="32" bestFit="1" customWidth="1"/>
    <col min="6658" max="6658" width="33.140625" style="32" bestFit="1" customWidth="1"/>
    <col min="6659" max="6659" width="49.7109375" style="32" customWidth="1"/>
    <col min="6660" max="6660" width="15.7109375" style="32" bestFit="1" customWidth="1"/>
    <col min="6661" max="6661" width="12.5703125" style="32" bestFit="1" customWidth="1"/>
    <col min="6662" max="6662" width="24.28515625" style="32" bestFit="1" customWidth="1"/>
    <col min="6663" max="6663" width="14.140625" style="32" bestFit="1" customWidth="1"/>
    <col min="6664" max="6664" width="13.5703125" style="32" customWidth="1"/>
    <col min="6665" max="6665" width="17.28515625" style="32" bestFit="1" customWidth="1"/>
    <col min="6666" max="6666" width="8.85546875" style="32" bestFit="1" customWidth="1"/>
    <col min="6667" max="6667" width="9.140625" style="32"/>
    <col min="6668" max="6668" width="22.28515625" style="32" customWidth="1"/>
    <col min="6669" max="6669" width="12.85546875" style="32" bestFit="1" customWidth="1"/>
    <col min="6670" max="6912" width="9.140625" style="32"/>
    <col min="6913" max="6913" width="7" style="32" bestFit="1" customWidth="1"/>
    <col min="6914" max="6914" width="33.140625" style="32" bestFit="1" customWidth="1"/>
    <col min="6915" max="6915" width="49.7109375" style="32" customWidth="1"/>
    <col min="6916" max="6916" width="15.7109375" style="32" bestFit="1" customWidth="1"/>
    <col min="6917" max="6917" width="12.5703125" style="32" bestFit="1" customWidth="1"/>
    <col min="6918" max="6918" width="24.28515625" style="32" bestFit="1" customWidth="1"/>
    <col min="6919" max="6919" width="14.140625" style="32" bestFit="1" customWidth="1"/>
    <col min="6920" max="6920" width="13.5703125" style="32" customWidth="1"/>
    <col min="6921" max="6921" width="17.28515625" style="32" bestFit="1" customWidth="1"/>
    <col min="6922" max="6922" width="8.85546875" style="32" bestFit="1" customWidth="1"/>
    <col min="6923" max="6923" width="9.140625" style="32"/>
    <col min="6924" max="6924" width="22.28515625" style="32" customWidth="1"/>
    <col min="6925" max="6925" width="12.85546875" style="32" bestFit="1" customWidth="1"/>
    <col min="6926" max="7168" width="9.140625" style="32"/>
    <col min="7169" max="7169" width="7" style="32" bestFit="1" customWidth="1"/>
    <col min="7170" max="7170" width="33.140625" style="32" bestFit="1" customWidth="1"/>
    <col min="7171" max="7171" width="49.7109375" style="32" customWidth="1"/>
    <col min="7172" max="7172" width="15.7109375" style="32" bestFit="1" customWidth="1"/>
    <col min="7173" max="7173" width="12.5703125" style="32" bestFit="1" customWidth="1"/>
    <col min="7174" max="7174" width="24.28515625" style="32" bestFit="1" customWidth="1"/>
    <col min="7175" max="7175" width="14.140625" style="32" bestFit="1" customWidth="1"/>
    <col min="7176" max="7176" width="13.5703125" style="32" customWidth="1"/>
    <col min="7177" max="7177" width="17.28515625" style="32" bestFit="1" customWidth="1"/>
    <col min="7178" max="7178" width="8.85546875" style="32" bestFit="1" customWidth="1"/>
    <col min="7179" max="7179" width="9.140625" style="32"/>
    <col min="7180" max="7180" width="22.28515625" style="32" customWidth="1"/>
    <col min="7181" max="7181" width="12.85546875" style="32" bestFit="1" customWidth="1"/>
    <col min="7182" max="7424" width="9.140625" style="32"/>
    <col min="7425" max="7425" width="7" style="32" bestFit="1" customWidth="1"/>
    <col min="7426" max="7426" width="33.140625" style="32" bestFit="1" customWidth="1"/>
    <col min="7427" max="7427" width="49.7109375" style="32" customWidth="1"/>
    <col min="7428" max="7428" width="15.7109375" style="32" bestFit="1" customWidth="1"/>
    <col min="7429" max="7429" width="12.5703125" style="32" bestFit="1" customWidth="1"/>
    <col min="7430" max="7430" width="24.28515625" style="32" bestFit="1" customWidth="1"/>
    <col min="7431" max="7431" width="14.140625" style="32" bestFit="1" customWidth="1"/>
    <col min="7432" max="7432" width="13.5703125" style="32" customWidth="1"/>
    <col min="7433" max="7433" width="17.28515625" style="32" bestFit="1" customWidth="1"/>
    <col min="7434" max="7434" width="8.85546875" style="32" bestFit="1" customWidth="1"/>
    <col min="7435" max="7435" width="9.140625" style="32"/>
    <col min="7436" max="7436" width="22.28515625" style="32" customWidth="1"/>
    <col min="7437" max="7437" width="12.85546875" style="32" bestFit="1" customWidth="1"/>
    <col min="7438" max="7680" width="9.140625" style="32"/>
    <col min="7681" max="7681" width="7" style="32" bestFit="1" customWidth="1"/>
    <col min="7682" max="7682" width="33.140625" style="32" bestFit="1" customWidth="1"/>
    <col min="7683" max="7683" width="49.7109375" style="32" customWidth="1"/>
    <col min="7684" max="7684" width="15.7109375" style="32" bestFit="1" customWidth="1"/>
    <col min="7685" max="7685" width="12.5703125" style="32" bestFit="1" customWidth="1"/>
    <col min="7686" max="7686" width="24.28515625" style="32" bestFit="1" customWidth="1"/>
    <col min="7687" max="7687" width="14.140625" style="32" bestFit="1" customWidth="1"/>
    <col min="7688" max="7688" width="13.5703125" style="32" customWidth="1"/>
    <col min="7689" max="7689" width="17.28515625" style="32" bestFit="1" customWidth="1"/>
    <col min="7690" max="7690" width="8.85546875" style="32" bestFit="1" customWidth="1"/>
    <col min="7691" max="7691" width="9.140625" style="32"/>
    <col min="7692" max="7692" width="22.28515625" style="32" customWidth="1"/>
    <col min="7693" max="7693" width="12.85546875" style="32" bestFit="1" customWidth="1"/>
    <col min="7694" max="7936" width="9.140625" style="32"/>
    <col min="7937" max="7937" width="7" style="32" bestFit="1" customWidth="1"/>
    <col min="7938" max="7938" width="33.140625" style="32" bestFit="1" customWidth="1"/>
    <col min="7939" max="7939" width="49.7109375" style="32" customWidth="1"/>
    <col min="7940" max="7940" width="15.7109375" style="32" bestFit="1" customWidth="1"/>
    <col min="7941" max="7941" width="12.5703125" style="32" bestFit="1" customWidth="1"/>
    <col min="7942" max="7942" width="24.28515625" style="32" bestFit="1" customWidth="1"/>
    <col min="7943" max="7943" width="14.140625" style="32" bestFit="1" customWidth="1"/>
    <col min="7944" max="7944" width="13.5703125" style="32" customWidth="1"/>
    <col min="7945" max="7945" width="17.28515625" style="32" bestFit="1" customWidth="1"/>
    <col min="7946" max="7946" width="8.85546875" style="32" bestFit="1" customWidth="1"/>
    <col min="7947" max="7947" width="9.140625" style="32"/>
    <col min="7948" max="7948" width="22.28515625" style="32" customWidth="1"/>
    <col min="7949" max="7949" width="12.85546875" style="32" bestFit="1" customWidth="1"/>
    <col min="7950" max="8192" width="9.140625" style="32"/>
    <col min="8193" max="8193" width="7" style="32" bestFit="1" customWidth="1"/>
    <col min="8194" max="8194" width="33.140625" style="32" bestFit="1" customWidth="1"/>
    <col min="8195" max="8195" width="49.7109375" style="32" customWidth="1"/>
    <col min="8196" max="8196" width="15.7109375" style="32" bestFit="1" customWidth="1"/>
    <col min="8197" max="8197" width="12.5703125" style="32" bestFit="1" customWidth="1"/>
    <col min="8198" max="8198" width="24.28515625" style="32" bestFit="1" customWidth="1"/>
    <col min="8199" max="8199" width="14.140625" style="32" bestFit="1" customWidth="1"/>
    <col min="8200" max="8200" width="13.5703125" style="32" customWidth="1"/>
    <col min="8201" max="8201" width="17.28515625" style="32" bestFit="1" customWidth="1"/>
    <col min="8202" max="8202" width="8.85546875" style="32" bestFit="1" customWidth="1"/>
    <col min="8203" max="8203" width="9.140625" style="32"/>
    <col min="8204" max="8204" width="22.28515625" style="32" customWidth="1"/>
    <col min="8205" max="8205" width="12.85546875" style="32" bestFit="1" customWidth="1"/>
    <col min="8206" max="8448" width="9.140625" style="32"/>
    <col min="8449" max="8449" width="7" style="32" bestFit="1" customWidth="1"/>
    <col min="8450" max="8450" width="33.140625" style="32" bestFit="1" customWidth="1"/>
    <col min="8451" max="8451" width="49.7109375" style="32" customWidth="1"/>
    <col min="8452" max="8452" width="15.7109375" style="32" bestFit="1" customWidth="1"/>
    <col min="8453" max="8453" width="12.5703125" style="32" bestFit="1" customWidth="1"/>
    <col min="8454" max="8454" width="24.28515625" style="32" bestFit="1" customWidth="1"/>
    <col min="8455" max="8455" width="14.140625" style="32" bestFit="1" customWidth="1"/>
    <col min="8456" max="8456" width="13.5703125" style="32" customWidth="1"/>
    <col min="8457" max="8457" width="17.28515625" style="32" bestFit="1" customWidth="1"/>
    <col min="8458" max="8458" width="8.85546875" style="32" bestFit="1" customWidth="1"/>
    <col min="8459" max="8459" width="9.140625" style="32"/>
    <col min="8460" max="8460" width="22.28515625" style="32" customWidth="1"/>
    <col min="8461" max="8461" width="12.85546875" style="32" bestFit="1" customWidth="1"/>
    <col min="8462" max="8704" width="9.140625" style="32"/>
    <col min="8705" max="8705" width="7" style="32" bestFit="1" customWidth="1"/>
    <col min="8706" max="8706" width="33.140625" style="32" bestFit="1" customWidth="1"/>
    <col min="8707" max="8707" width="49.7109375" style="32" customWidth="1"/>
    <col min="8708" max="8708" width="15.7109375" style="32" bestFit="1" customWidth="1"/>
    <col min="8709" max="8709" width="12.5703125" style="32" bestFit="1" customWidth="1"/>
    <col min="8710" max="8710" width="24.28515625" style="32" bestFit="1" customWidth="1"/>
    <col min="8711" max="8711" width="14.140625" style="32" bestFit="1" customWidth="1"/>
    <col min="8712" max="8712" width="13.5703125" style="32" customWidth="1"/>
    <col min="8713" max="8713" width="17.28515625" style="32" bestFit="1" customWidth="1"/>
    <col min="8714" max="8714" width="8.85546875" style="32" bestFit="1" customWidth="1"/>
    <col min="8715" max="8715" width="9.140625" style="32"/>
    <col min="8716" max="8716" width="22.28515625" style="32" customWidth="1"/>
    <col min="8717" max="8717" width="12.85546875" style="32" bestFit="1" customWidth="1"/>
    <col min="8718" max="8960" width="9.140625" style="32"/>
    <col min="8961" max="8961" width="7" style="32" bestFit="1" customWidth="1"/>
    <col min="8962" max="8962" width="33.140625" style="32" bestFit="1" customWidth="1"/>
    <col min="8963" max="8963" width="49.7109375" style="32" customWidth="1"/>
    <col min="8964" max="8964" width="15.7109375" style="32" bestFit="1" customWidth="1"/>
    <col min="8965" max="8965" width="12.5703125" style="32" bestFit="1" customWidth="1"/>
    <col min="8966" max="8966" width="24.28515625" style="32" bestFit="1" customWidth="1"/>
    <col min="8967" max="8967" width="14.140625" style="32" bestFit="1" customWidth="1"/>
    <col min="8968" max="8968" width="13.5703125" style="32" customWidth="1"/>
    <col min="8969" max="8969" width="17.28515625" style="32" bestFit="1" customWidth="1"/>
    <col min="8970" max="8970" width="8.85546875" style="32" bestFit="1" customWidth="1"/>
    <col min="8971" max="8971" width="9.140625" style="32"/>
    <col min="8972" max="8972" width="22.28515625" style="32" customWidth="1"/>
    <col min="8973" max="8973" width="12.85546875" style="32" bestFit="1" customWidth="1"/>
    <col min="8974" max="9216" width="9.140625" style="32"/>
    <col min="9217" max="9217" width="7" style="32" bestFit="1" customWidth="1"/>
    <col min="9218" max="9218" width="33.140625" style="32" bestFit="1" customWidth="1"/>
    <col min="9219" max="9219" width="49.7109375" style="32" customWidth="1"/>
    <col min="9220" max="9220" width="15.7109375" style="32" bestFit="1" customWidth="1"/>
    <col min="9221" max="9221" width="12.5703125" style="32" bestFit="1" customWidth="1"/>
    <col min="9222" max="9222" width="24.28515625" style="32" bestFit="1" customWidth="1"/>
    <col min="9223" max="9223" width="14.140625" style="32" bestFit="1" customWidth="1"/>
    <col min="9224" max="9224" width="13.5703125" style="32" customWidth="1"/>
    <col min="9225" max="9225" width="17.28515625" style="32" bestFit="1" customWidth="1"/>
    <col min="9226" max="9226" width="8.85546875" style="32" bestFit="1" customWidth="1"/>
    <col min="9227" max="9227" width="9.140625" style="32"/>
    <col min="9228" max="9228" width="22.28515625" style="32" customWidth="1"/>
    <col min="9229" max="9229" width="12.85546875" style="32" bestFit="1" customWidth="1"/>
    <col min="9230" max="9472" width="9.140625" style="32"/>
    <col min="9473" max="9473" width="7" style="32" bestFit="1" customWidth="1"/>
    <col min="9474" max="9474" width="33.140625" style="32" bestFit="1" customWidth="1"/>
    <col min="9475" max="9475" width="49.7109375" style="32" customWidth="1"/>
    <col min="9476" max="9476" width="15.7109375" style="32" bestFit="1" customWidth="1"/>
    <col min="9477" max="9477" width="12.5703125" style="32" bestFit="1" customWidth="1"/>
    <col min="9478" max="9478" width="24.28515625" style="32" bestFit="1" customWidth="1"/>
    <col min="9479" max="9479" width="14.140625" style="32" bestFit="1" customWidth="1"/>
    <col min="9480" max="9480" width="13.5703125" style="32" customWidth="1"/>
    <col min="9481" max="9481" width="17.28515625" style="32" bestFit="1" customWidth="1"/>
    <col min="9482" max="9482" width="8.85546875" style="32" bestFit="1" customWidth="1"/>
    <col min="9483" max="9483" width="9.140625" style="32"/>
    <col min="9484" max="9484" width="22.28515625" style="32" customWidth="1"/>
    <col min="9485" max="9485" width="12.85546875" style="32" bestFit="1" customWidth="1"/>
    <col min="9486" max="9728" width="9.140625" style="32"/>
    <col min="9729" max="9729" width="7" style="32" bestFit="1" customWidth="1"/>
    <col min="9730" max="9730" width="33.140625" style="32" bestFit="1" customWidth="1"/>
    <col min="9731" max="9731" width="49.7109375" style="32" customWidth="1"/>
    <col min="9732" max="9732" width="15.7109375" style="32" bestFit="1" customWidth="1"/>
    <col min="9733" max="9733" width="12.5703125" style="32" bestFit="1" customWidth="1"/>
    <col min="9734" max="9734" width="24.28515625" style="32" bestFit="1" customWidth="1"/>
    <col min="9735" max="9735" width="14.140625" style="32" bestFit="1" customWidth="1"/>
    <col min="9736" max="9736" width="13.5703125" style="32" customWidth="1"/>
    <col min="9737" max="9737" width="17.28515625" style="32" bestFit="1" customWidth="1"/>
    <col min="9738" max="9738" width="8.85546875" style="32" bestFit="1" customWidth="1"/>
    <col min="9739" max="9739" width="9.140625" style="32"/>
    <col min="9740" max="9740" width="22.28515625" style="32" customWidth="1"/>
    <col min="9741" max="9741" width="12.85546875" style="32" bestFit="1" customWidth="1"/>
    <col min="9742" max="9984" width="9.140625" style="32"/>
    <col min="9985" max="9985" width="7" style="32" bestFit="1" customWidth="1"/>
    <col min="9986" max="9986" width="33.140625" style="32" bestFit="1" customWidth="1"/>
    <col min="9987" max="9987" width="49.7109375" style="32" customWidth="1"/>
    <col min="9988" max="9988" width="15.7109375" style="32" bestFit="1" customWidth="1"/>
    <col min="9989" max="9989" width="12.5703125" style="32" bestFit="1" customWidth="1"/>
    <col min="9990" max="9990" width="24.28515625" style="32" bestFit="1" customWidth="1"/>
    <col min="9991" max="9991" width="14.140625" style="32" bestFit="1" customWidth="1"/>
    <col min="9992" max="9992" width="13.5703125" style="32" customWidth="1"/>
    <col min="9993" max="9993" width="17.28515625" style="32" bestFit="1" customWidth="1"/>
    <col min="9994" max="9994" width="8.85546875" style="32" bestFit="1" customWidth="1"/>
    <col min="9995" max="9995" width="9.140625" style="32"/>
    <col min="9996" max="9996" width="22.28515625" style="32" customWidth="1"/>
    <col min="9997" max="9997" width="12.85546875" style="32" bestFit="1" customWidth="1"/>
    <col min="9998" max="10240" width="9.140625" style="32"/>
    <col min="10241" max="10241" width="7" style="32" bestFit="1" customWidth="1"/>
    <col min="10242" max="10242" width="33.140625" style="32" bestFit="1" customWidth="1"/>
    <col min="10243" max="10243" width="49.7109375" style="32" customWidth="1"/>
    <col min="10244" max="10244" width="15.7109375" style="32" bestFit="1" customWidth="1"/>
    <col min="10245" max="10245" width="12.5703125" style="32" bestFit="1" customWidth="1"/>
    <col min="10246" max="10246" width="24.28515625" style="32" bestFit="1" customWidth="1"/>
    <col min="10247" max="10247" width="14.140625" style="32" bestFit="1" customWidth="1"/>
    <col min="10248" max="10248" width="13.5703125" style="32" customWidth="1"/>
    <col min="10249" max="10249" width="17.28515625" style="32" bestFit="1" customWidth="1"/>
    <col min="10250" max="10250" width="8.85546875" style="32" bestFit="1" customWidth="1"/>
    <col min="10251" max="10251" width="9.140625" style="32"/>
    <col min="10252" max="10252" width="22.28515625" style="32" customWidth="1"/>
    <col min="10253" max="10253" width="12.85546875" style="32" bestFit="1" customWidth="1"/>
    <col min="10254" max="10496" width="9.140625" style="32"/>
    <col min="10497" max="10497" width="7" style="32" bestFit="1" customWidth="1"/>
    <col min="10498" max="10498" width="33.140625" style="32" bestFit="1" customWidth="1"/>
    <col min="10499" max="10499" width="49.7109375" style="32" customWidth="1"/>
    <col min="10500" max="10500" width="15.7109375" style="32" bestFit="1" customWidth="1"/>
    <col min="10501" max="10501" width="12.5703125" style="32" bestFit="1" customWidth="1"/>
    <col min="10502" max="10502" width="24.28515625" style="32" bestFit="1" customWidth="1"/>
    <col min="10503" max="10503" width="14.140625" style="32" bestFit="1" customWidth="1"/>
    <col min="10504" max="10504" width="13.5703125" style="32" customWidth="1"/>
    <col min="10505" max="10505" width="17.28515625" style="32" bestFit="1" customWidth="1"/>
    <col min="10506" max="10506" width="8.85546875" style="32" bestFit="1" customWidth="1"/>
    <col min="10507" max="10507" width="9.140625" style="32"/>
    <col min="10508" max="10508" width="22.28515625" style="32" customWidth="1"/>
    <col min="10509" max="10509" width="12.85546875" style="32" bestFit="1" customWidth="1"/>
    <col min="10510" max="10752" width="9.140625" style="32"/>
    <col min="10753" max="10753" width="7" style="32" bestFit="1" customWidth="1"/>
    <col min="10754" max="10754" width="33.140625" style="32" bestFit="1" customWidth="1"/>
    <col min="10755" max="10755" width="49.7109375" style="32" customWidth="1"/>
    <col min="10756" max="10756" width="15.7109375" style="32" bestFit="1" customWidth="1"/>
    <col min="10757" max="10757" width="12.5703125" style="32" bestFit="1" customWidth="1"/>
    <col min="10758" max="10758" width="24.28515625" style="32" bestFit="1" customWidth="1"/>
    <col min="10759" max="10759" width="14.140625" style="32" bestFit="1" customWidth="1"/>
    <col min="10760" max="10760" width="13.5703125" style="32" customWidth="1"/>
    <col min="10761" max="10761" width="17.28515625" style="32" bestFit="1" customWidth="1"/>
    <col min="10762" max="10762" width="8.85546875" style="32" bestFit="1" customWidth="1"/>
    <col min="10763" max="10763" width="9.140625" style="32"/>
    <col min="10764" max="10764" width="22.28515625" style="32" customWidth="1"/>
    <col min="10765" max="10765" width="12.85546875" style="32" bestFit="1" customWidth="1"/>
    <col min="10766" max="11008" width="9.140625" style="32"/>
    <col min="11009" max="11009" width="7" style="32" bestFit="1" customWidth="1"/>
    <col min="11010" max="11010" width="33.140625" style="32" bestFit="1" customWidth="1"/>
    <col min="11011" max="11011" width="49.7109375" style="32" customWidth="1"/>
    <col min="11012" max="11012" width="15.7109375" style="32" bestFit="1" customWidth="1"/>
    <col min="11013" max="11013" width="12.5703125" style="32" bestFit="1" customWidth="1"/>
    <col min="11014" max="11014" width="24.28515625" style="32" bestFit="1" customWidth="1"/>
    <col min="11015" max="11015" width="14.140625" style="32" bestFit="1" customWidth="1"/>
    <col min="11016" max="11016" width="13.5703125" style="32" customWidth="1"/>
    <col min="11017" max="11017" width="17.28515625" style="32" bestFit="1" customWidth="1"/>
    <col min="11018" max="11018" width="8.85546875" style="32" bestFit="1" customWidth="1"/>
    <col min="11019" max="11019" width="9.140625" style="32"/>
    <col min="11020" max="11020" width="22.28515625" style="32" customWidth="1"/>
    <col min="11021" max="11021" width="12.85546875" style="32" bestFit="1" customWidth="1"/>
    <col min="11022" max="11264" width="9.140625" style="32"/>
    <col min="11265" max="11265" width="7" style="32" bestFit="1" customWidth="1"/>
    <col min="11266" max="11266" width="33.140625" style="32" bestFit="1" customWidth="1"/>
    <col min="11267" max="11267" width="49.7109375" style="32" customWidth="1"/>
    <col min="11268" max="11268" width="15.7109375" style="32" bestFit="1" customWidth="1"/>
    <col min="11269" max="11269" width="12.5703125" style="32" bestFit="1" customWidth="1"/>
    <col min="11270" max="11270" width="24.28515625" style="32" bestFit="1" customWidth="1"/>
    <col min="11271" max="11271" width="14.140625" style="32" bestFit="1" customWidth="1"/>
    <col min="11272" max="11272" width="13.5703125" style="32" customWidth="1"/>
    <col min="11273" max="11273" width="17.28515625" style="32" bestFit="1" customWidth="1"/>
    <col min="11274" max="11274" width="8.85546875" style="32" bestFit="1" customWidth="1"/>
    <col min="11275" max="11275" width="9.140625" style="32"/>
    <col min="11276" max="11276" width="22.28515625" style="32" customWidth="1"/>
    <col min="11277" max="11277" width="12.85546875" style="32" bestFit="1" customWidth="1"/>
    <col min="11278" max="11520" width="9.140625" style="32"/>
    <col min="11521" max="11521" width="7" style="32" bestFit="1" customWidth="1"/>
    <col min="11522" max="11522" width="33.140625" style="32" bestFit="1" customWidth="1"/>
    <col min="11523" max="11523" width="49.7109375" style="32" customWidth="1"/>
    <col min="11524" max="11524" width="15.7109375" style="32" bestFit="1" customWidth="1"/>
    <col min="11525" max="11525" width="12.5703125" style="32" bestFit="1" customWidth="1"/>
    <col min="11526" max="11526" width="24.28515625" style="32" bestFit="1" customWidth="1"/>
    <col min="11527" max="11527" width="14.140625" style="32" bestFit="1" customWidth="1"/>
    <col min="11528" max="11528" width="13.5703125" style="32" customWidth="1"/>
    <col min="11529" max="11529" width="17.28515625" style="32" bestFit="1" customWidth="1"/>
    <col min="11530" max="11530" width="8.85546875" style="32" bestFit="1" customWidth="1"/>
    <col min="11531" max="11531" width="9.140625" style="32"/>
    <col min="11532" max="11532" width="22.28515625" style="32" customWidth="1"/>
    <col min="11533" max="11533" width="12.85546875" style="32" bestFit="1" customWidth="1"/>
    <col min="11534" max="11776" width="9.140625" style="32"/>
    <col min="11777" max="11777" width="7" style="32" bestFit="1" customWidth="1"/>
    <col min="11778" max="11778" width="33.140625" style="32" bestFit="1" customWidth="1"/>
    <col min="11779" max="11779" width="49.7109375" style="32" customWidth="1"/>
    <col min="11780" max="11780" width="15.7109375" style="32" bestFit="1" customWidth="1"/>
    <col min="11781" max="11781" width="12.5703125" style="32" bestFit="1" customWidth="1"/>
    <col min="11782" max="11782" width="24.28515625" style="32" bestFit="1" customWidth="1"/>
    <col min="11783" max="11783" width="14.140625" style="32" bestFit="1" customWidth="1"/>
    <col min="11784" max="11784" width="13.5703125" style="32" customWidth="1"/>
    <col min="11785" max="11785" width="17.28515625" style="32" bestFit="1" customWidth="1"/>
    <col min="11786" max="11786" width="8.85546875" style="32" bestFit="1" customWidth="1"/>
    <col min="11787" max="11787" width="9.140625" style="32"/>
    <col min="11788" max="11788" width="22.28515625" style="32" customWidth="1"/>
    <col min="11789" max="11789" width="12.85546875" style="32" bestFit="1" customWidth="1"/>
    <col min="11790" max="12032" width="9.140625" style="32"/>
    <col min="12033" max="12033" width="7" style="32" bestFit="1" customWidth="1"/>
    <col min="12034" max="12034" width="33.140625" style="32" bestFit="1" customWidth="1"/>
    <col min="12035" max="12035" width="49.7109375" style="32" customWidth="1"/>
    <col min="12036" max="12036" width="15.7109375" style="32" bestFit="1" customWidth="1"/>
    <col min="12037" max="12037" width="12.5703125" style="32" bestFit="1" customWidth="1"/>
    <col min="12038" max="12038" width="24.28515625" style="32" bestFit="1" customWidth="1"/>
    <col min="12039" max="12039" width="14.140625" style="32" bestFit="1" customWidth="1"/>
    <col min="12040" max="12040" width="13.5703125" style="32" customWidth="1"/>
    <col min="12041" max="12041" width="17.28515625" style="32" bestFit="1" customWidth="1"/>
    <col min="12042" max="12042" width="8.85546875" style="32" bestFit="1" customWidth="1"/>
    <col min="12043" max="12043" width="9.140625" style="32"/>
    <col min="12044" max="12044" width="22.28515625" style="32" customWidth="1"/>
    <col min="12045" max="12045" width="12.85546875" style="32" bestFit="1" customWidth="1"/>
    <col min="12046" max="12288" width="9.140625" style="32"/>
    <col min="12289" max="12289" width="7" style="32" bestFit="1" customWidth="1"/>
    <col min="12290" max="12290" width="33.140625" style="32" bestFit="1" customWidth="1"/>
    <col min="12291" max="12291" width="49.7109375" style="32" customWidth="1"/>
    <col min="12292" max="12292" width="15.7109375" style="32" bestFit="1" customWidth="1"/>
    <col min="12293" max="12293" width="12.5703125" style="32" bestFit="1" customWidth="1"/>
    <col min="12294" max="12294" width="24.28515625" style="32" bestFit="1" customWidth="1"/>
    <col min="12295" max="12295" width="14.140625" style="32" bestFit="1" customWidth="1"/>
    <col min="12296" max="12296" width="13.5703125" style="32" customWidth="1"/>
    <col min="12297" max="12297" width="17.28515625" style="32" bestFit="1" customWidth="1"/>
    <col min="12298" max="12298" width="8.85546875" style="32" bestFit="1" customWidth="1"/>
    <col min="12299" max="12299" width="9.140625" style="32"/>
    <col min="12300" max="12300" width="22.28515625" style="32" customWidth="1"/>
    <col min="12301" max="12301" width="12.85546875" style="32" bestFit="1" customWidth="1"/>
    <col min="12302" max="12544" width="9.140625" style="32"/>
    <col min="12545" max="12545" width="7" style="32" bestFit="1" customWidth="1"/>
    <col min="12546" max="12546" width="33.140625" style="32" bestFit="1" customWidth="1"/>
    <col min="12547" max="12547" width="49.7109375" style="32" customWidth="1"/>
    <col min="12548" max="12548" width="15.7109375" style="32" bestFit="1" customWidth="1"/>
    <col min="12549" max="12549" width="12.5703125" style="32" bestFit="1" customWidth="1"/>
    <col min="12550" max="12550" width="24.28515625" style="32" bestFit="1" customWidth="1"/>
    <col min="12551" max="12551" width="14.140625" style="32" bestFit="1" customWidth="1"/>
    <col min="12552" max="12552" width="13.5703125" style="32" customWidth="1"/>
    <col min="12553" max="12553" width="17.28515625" style="32" bestFit="1" customWidth="1"/>
    <col min="12554" max="12554" width="8.85546875" style="32" bestFit="1" customWidth="1"/>
    <col min="12555" max="12555" width="9.140625" style="32"/>
    <col min="12556" max="12556" width="22.28515625" style="32" customWidth="1"/>
    <col min="12557" max="12557" width="12.85546875" style="32" bestFit="1" customWidth="1"/>
    <col min="12558" max="12800" width="9.140625" style="32"/>
    <col min="12801" max="12801" width="7" style="32" bestFit="1" customWidth="1"/>
    <col min="12802" max="12802" width="33.140625" style="32" bestFit="1" customWidth="1"/>
    <col min="12803" max="12803" width="49.7109375" style="32" customWidth="1"/>
    <col min="12804" max="12804" width="15.7109375" style="32" bestFit="1" customWidth="1"/>
    <col min="12805" max="12805" width="12.5703125" style="32" bestFit="1" customWidth="1"/>
    <col min="12806" max="12806" width="24.28515625" style="32" bestFit="1" customWidth="1"/>
    <col min="12807" max="12807" width="14.140625" style="32" bestFit="1" customWidth="1"/>
    <col min="12808" max="12808" width="13.5703125" style="32" customWidth="1"/>
    <col min="12809" max="12809" width="17.28515625" style="32" bestFit="1" customWidth="1"/>
    <col min="12810" max="12810" width="8.85546875" style="32" bestFit="1" customWidth="1"/>
    <col min="12811" max="12811" width="9.140625" style="32"/>
    <col min="12812" max="12812" width="22.28515625" style="32" customWidth="1"/>
    <col min="12813" max="12813" width="12.85546875" style="32" bestFit="1" customWidth="1"/>
    <col min="12814" max="13056" width="9.140625" style="32"/>
    <col min="13057" max="13057" width="7" style="32" bestFit="1" customWidth="1"/>
    <col min="13058" max="13058" width="33.140625" style="32" bestFit="1" customWidth="1"/>
    <col min="13059" max="13059" width="49.7109375" style="32" customWidth="1"/>
    <col min="13060" max="13060" width="15.7109375" style="32" bestFit="1" customWidth="1"/>
    <col min="13061" max="13061" width="12.5703125" style="32" bestFit="1" customWidth="1"/>
    <col min="13062" max="13062" width="24.28515625" style="32" bestFit="1" customWidth="1"/>
    <col min="13063" max="13063" width="14.140625" style="32" bestFit="1" customWidth="1"/>
    <col min="13064" max="13064" width="13.5703125" style="32" customWidth="1"/>
    <col min="13065" max="13065" width="17.28515625" style="32" bestFit="1" customWidth="1"/>
    <col min="13066" max="13066" width="8.85546875" style="32" bestFit="1" customWidth="1"/>
    <col min="13067" max="13067" width="9.140625" style="32"/>
    <col min="13068" max="13068" width="22.28515625" style="32" customWidth="1"/>
    <col min="13069" max="13069" width="12.85546875" style="32" bestFit="1" customWidth="1"/>
    <col min="13070" max="13312" width="9.140625" style="32"/>
    <col min="13313" max="13313" width="7" style="32" bestFit="1" customWidth="1"/>
    <col min="13314" max="13314" width="33.140625" style="32" bestFit="1" customWidth="1"/>
    <col min="13315" max="13315" width="49.7109375" style="32" customWidth="1"/>
    <col min="13316" max="13316" width="15.7109375" style="32" bestFit="1" customWidth="1"/>
    <col min="13317" max="13317" width="12.5703125" style="32" bestFit="1" customWidth="1"/>
    <col min="13318" max="13318" width="24.28515625" style="32" bestFit="1" customWidth="1"/>
    <col min="13319" max="13319" width="14.140625" style="32" bestFit="1" customWidth="1"/>
    <col min="13320" max="13320" width="13.5703125" style="32" customWidth="1"/>
    <col min="13321" max="13321" width="17.28515625" style="32" bestFit="1" customWidth="1"/>
    <col min="13322" max="13322" width="8.85546875" style="32" bestFit="1" customWidth="1"/>
    <col min="13323" max="13323" width="9.140625" style="32"/>
    <col min="13324" max="13324" width="22.28515625" style="32" customWidth="1"/>
    <col min="13325" max="13325" width="12.85546875" style="32" bestFit="1" customWidth="1"/>
    <col min="13326" max="13568" width="9.140625" style="32"/>
    <col min="13569" max="13569" width="7" style="32" bestFit="1" customWidth="1"/>
    <col min="13570" max="13570" width="33.140625" style="32" bestFit="1" customWidth="1"/>
    <col min="13571" max="13571" width="49.7109375" style="32" customWidth="1"/>
    <col min="13572" max="13572" width="15.7109375" style="32" bestFit="1" customWidth="1"/>
    <col min="13573" max="13573" width="12.5703125" style="32" bestFit="1" customWidth="1"/>
    <col min="13574" max="13574" width="24.28515625" style="32" bestFit="1" customWidth="1"/>
    <col min="13575" max="13575" width="14.140625" style="32" bestFit="1" customWidth="1"/>
    <col min="13576" max="13576" width="13.5703125" style="32" customWidth="1"/>
    <col min="13577" max="13577" width="17.28515625" style="32" bestFit="1" customWidth="1"/>
    <col min="13578" max="13578" width="8.85546875" style="32" bestFit="1" customWidth="1"/>
    <col min="13579" max="13579" width="9.140625" style="32"/>
    <col min="13580" max="13580" width="22.28515625" style="32" customWidth="1"/>
    <col min="13581" max="13581" width="12.85546875" style="32" bestFit="1" customWidth="1"/>
    <col min="13582" max="13824" width="9.140625" style="32"/>
    <col min="13825" max="13825" width="7" style="32" bestFit="1" customWidth="1"/>
    <col min="13826" max="13826" width="33.140625" style="32" bestFit="1" customWidth="1"/>
    <col min="13827" max="13827" width="49.7109375" style="32" customWidth="1"/>
    <col min="13828" max="13828" width="15.7109375" style="32" bestFit="1" customWidth="1"/>
    <col min="13829" max="13829" width="12.5703125" style="32" bestFit="1" customWidth="1"/>
    <col min="13830" max="13830" width="24.28515625" style="32" bestFit="1" customWidth="1"/>
    <col min="13831" max="13831" width="14.140625" style="32" bestFit="1" customWidth="1"/>
    <col min="13832" max="13832" width="13.5703125" style="32" customWidth="1"/>
    <col min="13833" max="13833" width="17.28515625" style="32" bestFit="1" customWidth="1"/>
    <col min="13834" max="13834" width="8.85546875" style="32" bestFit="1" customWidth="1"/>
    <col min="13835" max="13835" width="9.140625" style="32"/>
    <col min="13836" max="13836" width="22.28515625" style="32" customWidth="1"/>
    <col min="13837" max="13837" width="12.85546875" style="32" bestFit="1" customWidth="1"/>
    <col min="13838" max="14080" width="9.140625" style="32"/>
    <col min="14081" max="14081" width="7" style="32" bestFit="1" customWidth="1"/>
    <col min="14082" max="14082" width="33.140625" style="32" bestFit="1" customWidth="1"/>
    <col min="14083" max="14083" width="49.7109375" style="32" customWidth="1"/>
    <col min="14084" max="14084" width="15.7109375" style="32" bestFit="1" customWidth="1"/>
    <col min="14085" max="14085" width="12.5703125" style="32" bestFit="1" customWidth="1"/>
    <col min="14086" max="14086" width="24.28515625" style="32" bestFit="1" customWidth="1"/>
    <col min="14087" max="14087" width="14.140625" style="32" bestFit="1" customWidth="1"/>
    <col min="14088" max="14088" width="13.5703125" style="32" customWidth="1"/>
    <col min="14089" max="14089" width="17.28515625" style="32" bestFit="1" customWidth="1"/>
    <col min="14090" max="14090" width="8.85546875" style="32" bestFit="1" customWidth="1"/>
    <col min="14091" max="14091" width="9.140625" style="32"/>
    <col min="14092" max="14092" width="22.28515625" style="32" customWidth="1"/>
    <col min="14093" max="14093" width="12.85546875" style="32" bestFit="1" customWidth="1"/>
    <col min="14094" max="14336" width="9.140625" style="32"/>
    <col min="14337" max="14337" width="7" style="32" bestFit="1" customWidth="1"/>
    <col min="14338" max="14338" width="33.140625" style="32" bestFit="1" customWidth="1"/>
    <col min="14339" max="14339" width="49.7109375" style="32" customWidth="1"/>
    <col min="14340" max="14340" width="15.7109375" style="32" bestFit="1" customWidth="1"/>
    <col min="14341" max="14341" width="12.5703125" style="32" bestFit="1" customWidth="1"/>
    <col min="14342" max="14342" width="24.28515625" style="32" bestFit="1" customWidth="1"/>
    <col min="14343" max="14343" width="14.140625" style="32" bestFit="1" customWidth="1"/>
    <col min="14344" max="14344" width="13.5703125" style="32" customWidth="1"/>
    <col min="14345" max="14345" width="17.28515625" style="32" bestFit="1" customWidth="1"/>
    <col min="14346" max="14346" width="8.85546875" style="32" bestFit="1" customWidth="1"/>
    <col min="14347" max="14347" width="9.140625" style="32"/>
    <col min="14348" max="14348" width="22.28515625" style="32" customWidth="1"/>
    <col min="14349" max="14349" width="12.85546875" style="32" bestFit="1" customWidth="1"/>
    <col min="14350" max="14592" width="9.140625" style="32"/>
    <col min="14593" max="14593" width="7" style="32" bestFit="1" customWidth="1"/>
    <col min="14594" max="14594" width="33.140625" style="32" bestFit="1" customWidth="1"/>
    <col min="14595" max="14595" width="49.7109375" style="32" customWidth="1"/>
    <col min="14596" max="14596" width="15.7109375" style="32" bestFit="1" customWidth="1"/>
    <col min="14597" max="14597" width="12.5703125" style="32" bestFit="1" customWidth="1"/>
    <col min="14598" max="14598" width="24.28515625" style="32" bestFit="1" customWidth="1"/>
    <col min="14599" max="14599" width="14.140625" style="32" bestFit="1" customWidth="1"/>
    <col min="14600" max="14600" width="13.5703125" style="32" customWidth="1"/>
    <col min="14601" max="14601" width="17.28515625" style="32" bestFit="1" customWidth="1"/>
    <col min="14602" max="14602" width="8.85546875" style="32" bestFit="1" customWidth="1"/>
    <col min="14603" max="14603" width="9.140625" style="32"/>
    <col min="14604" max="14604" width="22.28515625" style="32" customWidth="1"/>
    <col min="14605" max="14605" width="12.85546875" style="32" bestFit="1" customWidth="1"/>
    <col min="14606" max="14848" width="9.140625" style="32"/>
    <col min="14849" max="14849" width="7" style="32" bestFit="1" customWidth="1"/>
    <col min="14850" max="14850" width="33.140625" style="32" bestFit="1" customWidth="1"/>
    <col min="14851" max="14851" width="49.7109375" style="32" customWidth="1"/>
    <col min="14852" max="14852" width="15.7109375" style="32" bestFit="1" customWidth="1"/>
    <col min="14853" max="14853" width="12.5703125" style="32" bestFit="1" customWidth="1"/>
    <col min="14854" max="14854" width="24.28515625" style="32" bestFit="1" customWidth="1"/>
    <col min="14855" max="14855" width="14.140625" style="32" bestFit="1" customWidth="1"/>
    <col min="14856" max="14856" width="13.5703125" style="32" customWidth="1"/>
    <col min="14857" max="14857" width="17.28515625" style="32" bestFit="1" customWidth="1"/>
    <col min="14858" max="14858" width="8.85546875" style="32" bestFit="1" customWidth="1"/>
    <col min="14859" max="14859" width="9.140625" style="32"/>
    <col min="14860" max="14860" width="22.28515625" style="32" customWidth="1"/>
    <col min="14861" max="14861" width="12.85546875" style="32" bestFit="1" customWidth="1"/>
    <col min="14862" max="15104" width="9.140625" style="32"/>
    <col min="15105" max="15105" width="7" style="32" bestFit="1" customWidth="1"/>
    <col min="15106" max="15106" width="33.140625" style="32" bestFit="1" customWidth="1"/>
    <col min="15107" max="15107" width="49.7109375" style="32" customWidth="1"/>
    <col min="15108" max="15108" width="15.7109375" style="32" bestFit="1" customWidth="1"/>
    <col min="15109" max="15109" width="12.5703125" style="32" bestFit="1" customWidth="1"/>
    <col min="15110" max="15110" width="24.28515625" style="32" bestFit="1" customWidth="1"/>
    <col min="15111" max="15111" width="14.140625" style="32" bestFit="1" customWidth="1"/>
    <col min="15112" max="15112" width="13.5703125" style="32" customWidth="1"/>
    <col min="15113" max="15113" width="17.28515625" style="32" bestFit="1" customWidth="1"/>
    <col min="15114" max="15114" width="8.85546875" style="32" bestFit="1" customWidth="1"/>
    <col min="15115" max="15115" width="9.140625" style="32"/>
    <col min="15116" max="15116" width="22.28515625" style="32" customWidth="1"/>
    <col min="15117" max="15117" width="12.85546875" style="32" bestFit="1" customWidth="1"/>
    <col min="15118" max="15360" width="9.140625" style="32"/>
    <col min="15361" max="15361" width="7" style="32" bestFit="1" customWidth="1"/>
    <col min="15362" max="15362" width="33.140625" style="32" bestFit="1" customWidth="1"/>
    <col min="15363" max="15363" width="49.7109375" style="32" customWidth="1"/>
    <col min="15364" max="15364" width="15.7109375" style="32" bestFit="1" customWidth="1"/>
    <col min="15365" max="15365" width="12.5703125" style="32" bestFit="1" customWidth="1"/>
    <col min="15366" max="15366" width="24.28515625" style="32" bestFit="1" customWidth="1"/>
    <col min="15367" max="15367" width="14.140625" style="32" bestFit="1" customWidth="1"/>
    <col min="15368" max="15368" width="13.5703125" style="32" customWidth="1"/>
    <col min="15369" max="15369" width="17.28515625" style="32" bestFit="1" customWidth="1"/>
    <col min="15370" max="15370" width="8.85546875" style="32" bestFit="1" customWidth="1"/>
    <col min="15371" max="15371" width="9.140625" style="32"/>
    <col min="15372" max="15372" width="22.28515625" style="32" customWidth="1"/>
    <col min="15373" max="15373" width="12.85546875" style="32" bestFit="1" customWidth="1"/>
    <col min="15374" max="15616" width="9.140625" style="32"/>
    <col min="15617" max="15617" width="7" style="32" bestFit="1" customWidth="1"/>
    <col min="15618" max="15618" width="33.140625" style="32" bestFit="1" customWidth="1"/>
    <col min="15619" max="15619" width="49.7109375" style="32" customWidth="1"/>
    <col min="15620" max="15620" width="15.7109375" style="32" bestFit="1" customWidth="1"/>
    <col min="15621" max="15621" width="12.5703125" style="32" bestFit="1" customWidth="1"/>
    <col min="15622" max="15622" width="24.28515625" style="32" bestFit="1" customWidth="1"/>
    <col min="15623" max="15623" width="14.140625" style="32" bestFit="1" customWidth="1"/>
    <col min="15624" max="15624" width="13.5703125" style="32" customWidth="1"/>
    <col min="15625" max="15625" width="17.28515625" style="32" bestFit="1" customWidth="1"/>
    <col min="15626" max="15626" width="8.85546875" style="32" bestFit="1" customWidth="1"/>
    <col min="15627" max="15627" width="9.140625" style="32"/>
    <col min="15628" max="15628" width="22.28515625" style="32" customWidth="1"/>
    <col min="15629" max="15629" width="12.85546875" style="32" bestFit="1" customWidth="1"/>
    <col min="15630" max="15872" width="9.140625" style="32"/>
    <col min="15873" max="15873" width="7" style="32" bestFit="1" customWidth="1"/>
    <col min="15874" max="15874" width="33.140625" style="32" bestFit="1" customWidth="1"/>
    <col min="15875" max="15875" width="49.7109375" style="32" customWidth="1"/>
    <col min="15876" max="15876" width="15.7109375" style="32" bestFit="1" customWidth="1"/>
    <col min="15877" max="15877" width="12.5703125" style="32" bestFit="1" customWidth="1"/>
    <col min="15878" max="15878" width="24.28515625" style="32" bestFit="1" customWidth="1"/>
    <col min="15879" max="15879" width="14.140625" style="32" bestFit="1" customWidth="1"/>
    <col min="15880" max="15880" width="13.5703125" style="32" customWidth="1"/>
    <col min="15881" max="15881" width="17.28515625" style="32" bestFit="1" customWidth="1"/>
    <col min="15882" max="15882" width="8.85546875" style="32" bestFit="1" customWidth="1"/>
    <col min="15883" max="15883" width="9.140625" style="32"/>
    <col min="15884" max="15884" width="22.28515625" style="32" customWidth="1"/>
    <col min="15885" max="15885" width="12.85546875" style="32" bestFit="1" customWidth="1"/>
    <col min="15886" max="16128" width="9.140625" style="32"/>
    <col min="16129" max="16129" width="7" style="32" bestFit="1" customWidth="1"/>
    <col min="16130" max="16130" width="33.140625" style="32" bestFit="1" customWidth="1"/>
    <col min="16131" max="16131" width="49.7109375" style="32" customWidth="1"/>
    <col min="16132" max="16132" width="15.7109375" style="32" bestFit="1" customWidth="1"/>
    <col min="16133" max="16133" width="12.5703125" style="32" bestFit="1" customWidth="1"/>
    <col min="16134" max="16134" width="24.28515625" style="32" bestFit="1" customWidth="1"/>
    <col min="16135" max="16135" width="14.140625" style="32" bestFit="1" customWidth="1"/>
    <col min="16136" max="16136" width="13.5703125" style="32" customWidth="1"/>
    <col min="16137" max="16137" width="17.28515625" style="32" bestFit="1" customWidth="1"/>
    <col min="16138" max="16138" width="8.85546875" style="32" bestFit="1" customWidth="1"/>
    <col min="16139" max="16139" width="9.140625" style="32"/>
    <col min="16140" max="16140" width="22.28515625" style="32" customWidth="1"/>
    <col min="16141" max="16141" width="12.85546875" style="32" bestFit="1" customWidth="1"/>
    <col min="16142" max="16384" width="9.140625" style="32"/>
  </cols>
  <sheetData>
    <row r="1" spans="1:13" ht="18.75" customHeight="1">
      <c r="A1" s="30"/>
      <c r="B1" s="30"/>
      <c r="C1" s="132" t="s">
        <v>482</v>
      </c>
      <c r="D1" s="132"/>
      <c r="E1" s="132"/>
      <c r="F1" s="132"/>
      <c r="G1" s="132"/>
    </row>
    <row r="2" spans="1:13">
      <c r="A2" s="33" t="s">
        <v>40</v>
      </c>
      <c r="B2" s="33"/>
      <c r="C2" s="34" t="s">
        <v>41</v>
      </c>
      <c r="D2" s="35"/>
      <c r="E2" s="36"/>
      <c r="F2" s="37"/>
      <c r="G2" s="38"/>
    </row>
    <row r="3" spans="1:13">
      <c r="A3" s="44"/>
      <c r="B3" s="44"/>
      <c r="C3" s="45"/>
      <c r="D3" s="33"/>
      <c r="E3" s="36"/>
      <c r="F3" s="37"/>
      <c r="G3" s="38"/>
    </row>
    <row r="4" spans="1:13">
      <c r="A4" s="48" t="s">
        <v>42</v>
      </c>
      <c r="B4" s="48" t="s">
        <v>43</v>
      </c>
      <c r="C4" s="49" t="s">
        <v>44</v>
      </c>
      <c r="D4" s="49" t="s">
        <v>45</v>
      </c>
      <c r="E4" s="50" t="s">
        <v>46</v>
      </c>
      <c r="F4" s="51" t="s">
        <v>47</v>
      </c>
      <c r="G4" s="52" t="s">
        <v>48</v>
      </c>
      <c r="H4" s="53"/>
    </row>
    <row r="5" spans="1:13">
      <c r="F5" s="60"/>
      <c r="G5" s="61"/>
      <c r="H5" s="62"/>
    </row>
    <row r="6" spans="1:13">
      <c r="F6" s="60"/>
      <c r="G6" s="61"/>
      <c r="H6" s="62"/>
      <c r="I6" s="69"/>
      <c r="J6" s="69"/>
    </row>
    <row r="7" spans="1:13">
      <c r="C7" s="66" t="s">
        <v>443</v>
      </c>
      <c r="F7" s="60"/>
      <c r="G7" s="61"/>
      <c r="H7" s="62"/>
    </row>
    <row r="8" spans="1:13">
      <c r="A8" s="32">
        <f>+MAX($A$5:A7)+1</f>
        <v>1</v>
      </c>
      <c r="B8" s="32" t="s">
        <v>483</v>
      </c>
      <c r="C8" s="101" t="s">
        <v>484</v>
      </c>
      <c r="D8" s="32" t="s">
        <v>446</v>
      </c>
      <c r="E8" s="59">
        <v>184950</v>
      </c>
      <c r="F8" s="60">
        <v>4226.8473000000004</v>
      </c>
      <c r="G8" s="61">
        <f>ROUND((F8/$F$34),4)</f>
        <v>0.1318</v>
      </c>
      <c r="H8" s="62"/>
    </row>
    <row r="9" spans="1:13">
      <c r="F9" s="60"/>
      <c r="G9" s="61"/>
      <c r="H9" s="62"/>
    </row>
    <row r="10" spans="1:13">
      <c r="C10" s="75" t="s">
        <v>161</v>
      </c>
      <c r="D10" s="75"/>
      <c r="E10" s="76"/>
      <c r="F10" s="77">
        <f>SUM(F8:F9)</f>
        <v>4226.8473000000004</v>
      </c>
      <c r="G10" s="78">
        <f>SUM(G8:G9)</f>
        <v>0.1318</v>
      </c>
      <c r="H10" s="79"/>
      <c r="I10" s="69" t="s">
        <v>57</v>
      </c>
      <c r="J10" s="69" t="s">
        <v>58</v>
      </c>
      <c r="L10" s="69" t="s">
        <v>59</v>
      </c>
      <c r="M10" s="69" t="s">
        <v>60</v>
      </c>
    </row>
    <row r="11" spans="1:13">
      <c r="F11" s="60"/>
      <c r="G11" s="61"/>
      <c r="H11" s="62"/>
      <c r="I11" s="61" t="s">
        <v>312</v>
      </c>
      <c r="J11" s="61">
        <f>SUMIFS($G$4:$G$197,$D$4:$D$197,I11)</f>
        <v>0.77549999999999997</v>
      </c>
      <c r="L11" s="71" t="s">
        <v>64</v>
      </c>
      <c r="M11" s="61">
        <v>0.63329999999999997</v>
      </c>
    </row>
    <row r="12" spans="1:13">
      <c r="C12" s="66" t="s">
        <v>325</v>
      </c>
      <c r="F12" s="60"/>
      <c r="G12" s="61"/>
      <c r="H12" s="62"/>
      <c r="I12" s="61" t="s">
        <v>446</v>
      </c>
      <c r="J12" s="61">
        <f>SUMIFS($G$4:$G$197,$D$4:$D$197,I12)</f>
        <v>0.1318</v>
      </c>
      <c r="L12" s="61" t="s">
        <v>68</v>
      </c>
      <c r="M12" s="61">
        <v>0.189</v>
      </c>
    </row>
    <row r="13" spans="1:13">
      <c r="C13" s="66" t="s">
        <v>326</v>
      </c>
      <c r="F13" s="60"/>
      <c r="G13" s="61"/>
      <c r="H13" s="62"/>
      <c r="I13" s="61" t="s">
        <v>449</v>
      </c>
      <c r="J13" s="61">
        <f>SUMIFS($G$4:$G$197,$D$4:$D$197,I13)</f>
        <v>4.6800000000000001E-2</v>
      </c>
      <c r="L13" s="61"/>
      <c r="M13" s="72">
        <v>0.82230000000000003</v>
      </c>
    </row>
    <row r="14" spans="1:13" ht="15">
      <c r="A14" s="32">
        <f>+MAX($A$5:A13)+1</f>
        <v>2</v>
      </c>
      <c r="B14" s="32" t="s">
        <v>485</v>
      </c>
      <c r="C14" s="101" t="s">
        <v>55</v>
      </c>
      <c r="D14" s="32" t="s">
        <v>312</v>
      </c>
      <c r="E14" s="59">
        <v>300000000</v>
      </c>
      <c r="F14" s="60">
        <v>2983.5419999999999</v>
      </c>
      <c r="G14" s="61">
        <f t="shared" ref="G14:G24" si="0">ROUND((F14/$F$34),4)</f>
        <v>9.3100000000000002E-2</v>
      </c>
      <c r="H14" s="88"/>
      <c r="I14" s="61" t="s">
        <v>126</v>
      </c>
      <c r="J14" s="74">
        <f>+SUMIFS($G:$G,$C:$C,"Net Receivable/Payable")+SUMIFS($G:$G,$C:$C,"CBLO / Reverse Repo Investments")</f>
        <v>4.5900000000000052E-2</v>
      </c>
      <c r="L14" s="61"/>
      <c r="M14" s="61"/>
    </row>
    <row r="15" spans="1:13">
      <c r="A15" s="32">
        <f>+MAX($A$5:A14)+1</f>
        <v>3</v>
      </c>
      <c r="B15" s="32" t="s">
        <v>486</v>
      </c>
      <c r="C15" s="101" t="s">
        <v>101</v>
      </c>
      <c r="D15" s="32" t="s">
        <v>312</v>
      </c>
      <c r="E15" s="59">
        <v>250000000</v>
      </c>
      <c r="F15" s="60">
        <v>2544.3074999999999</v>
      </c>
      <c r="G15" s="61">
        <f t="shared" si="0"/>
        <v>7.9399999999999998E-2</v>
      </c>
      <c r="H15" s="88"/>
      <c r="L15" s="61"/>
      <c r="M15" s="61"/>
    </row>
    <row r="16" spans="1:13">
      <c r="A16" s="32">
        <f>+MAX($A$5:A15)+1</f>
        <v>4</v>
      </c>
      <c r="B16" s="32" t="s">
        <v>487</v>
      </c>
      <c r="C16" s="101" t="s">
        <v>454</v>
      </c>
      <c r="D16" s="32" t="s">
        <v>312</v>
      </c>
      <c r="E16" s="59">
        <v>250000000</v>
      </c>
      <c r="F16" s="60">
        <v>2511.9650000000001</v>
      </c>
      <c r="G16" s="61">
        <f t="shared" si="0"/>
        <v>7.8399999999999997E-2</v>
      </c>
      <c r="H16" s="88"/>
      <c r="L16" s="61"/>
      <c r="M16" s="61"/>
    </row>
    <row r="17" spans="1:13">
      <c r="A17" s="32">
        <f>+MAX($A$5:A16)+1</f>
        <v>5</v>
      </c>
      <c r="B17" s="32" t="s">
        <v>488</v>
      </c>
      <c r="C17" s="101" t="s">
        <v>205</v>
      </c>
      <c r="D17" s="32" t="s">
        <v>312</v>
      </c>
      <c r="E17" s="59">
        <v>250000000</v>
      </c>
      <c r="F17" s="60">
        <v>2497.94</v>
      </c>
      <c r="G17" s="61">
        <f t="shared" si="0"/>
        <v>7.7899999999999997E-2</v>
      </c>
      <c r="H17" s="88"/>
      <c r="L17" s="61"/>
      <c r="M17" s="61"/>
    </row>
    <row r="18" spans="1:13">
      <c r="A18" s="32">
        <f>+MAX($A$5:A17)+1</f>
        <v>6</v>
      </c>
      <c r="B18" s="32" t="s">
        <v>489</v>
      </c>
      <c r="C18" s="101" t="s">
        <v>336</v>
      </c>
      <c r="D18" s="32" t="s">
        <v>312</v>
      </c>
      <c r="E18" s="59">
        <v>250000000</v>
      </c>
      <c r="F18" s="60">
        <v>2494.6275000000001</v>
      </c>
      <c r="G18" s="61">
        <f t="shared" si="0"/>
        <v>7.7799999999999994E-2</v>
      </c>
      <c r="H18" s="88"/>
      <c r="L18" s="61"/>
      <c r="M18" s="61"/>
    </row>
    <row r="19" spans="1:13">
      <c r="A19" s="32">
        <f>+MAX($A$5:A18)+1</f>
        <v>7</v>
      </c>
      <c r="B19" s="32" t="s">
        <v>327</v>
      </c>
      <c r="C19" s="101" t="s">
        <v>328</v>
      </c>
      <c r="D19" s="32" t="s">
        <v>312</v>
      </c>
      <c r="E19" s="59">
        <v>250000000</v>
      </c>
      <c r="F19" s="60">
        <v>2490.7424999999998</v>
      </c>
      <c r="G19" s="61">
        <f t="shared" si="0"/>
        <v>7.7700000000000005E-2</v>
      </c>
      <c r="H19" s="88"/>
      <c r="L19" s="61"/>
      <c r="M19" s="61"/>
    </row>
    <row r="20" spans="1:13">
      <c r="A20" s="32">
        <f>+MAX($A$5:A19)+1</f>
        <v>8</v>
      </c>
      <c r="B20" s="32" t="s">
        <v>490</v>
      </c>
      <c r="C20" s="101" t="s">
        <v>378</v>
      </c>
      <c r="D20" s="32" t="s">
        <v>312</v>
      </c>
      <c r="E20" s="59">
        <v>250000000</v>
      </c>
      <c r="F20" s="60">
        <v>2452.6350000000002</v>
      </c>
      <c r="G20" s="61">
        <f t="shared" si="0"/>
        <v>7.6499999999999999E-2</v>
      </c>
      <c r="H20" s="88"/>
      <c r="L20" s="61"/>
      <c r="M20" s="61"/>
    </row>
    <row r="21" spans="1:13">
      <c r="A21" s="32">
        <f>+MAX($A$5:A20)+1</f>
        <v>9</v>
      </c>
      <c r="B21" s="32" t="s">
        <v>491</v>
      </c>
      <c r="C21" s="101" t="s">
        <v>459</v>
      </c>
      <c r="D21" s="32" t="s">
        <v>312</v>
      </c>
      <c r="E21" s="59">
        <v>250000000</v>
      </c>
      <c r="F21" s="60">
        <v>2447.4499999999998</v>
      </c>
      <c r="G21" s="61">
        <f t="shared" si="0"/>
        <v>7.6300000000000007E-2</v>
      </c>
      <c r="H21" s="88"/>
      <c r="L21" s="61"/>
      <c r="M21" s="61"/>
    </row>
    <row r="22" spans="1:13">
      <c r="A22" s="32">
        <f>+MAX($A$5:A21)+1</f>
        <v>10</v>
      </c>
      <c r="B22" s="32" t="s">
        <v>492</v>
      </c>
      <c r="C22" s="101" t="s">
        <v>493</v>
      </c>
      <c r="D22" s="32" t="s">
        <v>312</v>
      </c>
      <c r="E22" s="59">
        <v>250000000</v>
      </c>
      <c r="F22" s="60">
        <v>2422.9175</v>
      </c>
      <c r="G22" s="61">
        <f t="shared" si="0"/>
        <v>7.5600000000000001E-2</v>
      </c>
      <c r="H22" s="88"/>
      <c r="L22" s="31"/>
      <c r="M22" s="31"/>
    </row>
    <row r="23" spans="1:13">
      <c r="A23" s="32">
        <f>+MAX($A$5:A22)+1</f>
        <v>11</v>
      </c>
      <c r="B23" s="32" t="s">
        <v>494</v>
      </c>
      <c r="C23" s="101" t="s">
        <v>495</v>
      </c>
      <c r="D23" s="32" t="s">
        <v>312</v>
      </c>
      <c r="E23" s="59">
        <v>200000000</v>
      </c>
      <c r="F23" s="60">
        <v>2014.308</v>
      </c>
      <c r="G23" s="61">
        <f t="shared" si="0"/>
        <v>6.2799999999999995E-2</v>
      </c>
      <c r="H23" s="88"/>
    </row>
    <row r="24" spans="1:13">
      <c r="A24" s="32">
        <f>+MAX($A$5:A23)+1</f>
        <v>12</v>
      </c>
      <c r="B24" s="32" t="s">
        <v>496</v>
      </c>
      <c r="C24" s="101" t="s">
        <v>462</v>
      </c>
      <c r="D24" s="32" t="s">
        <v>449</v>
      </c>
      <c r="E24" s="59">
        <v>150000000</v>
      </c>
      <c r="F24" s="60">
        <v>1501.701</v>
      </c>
      <c r="G24" s="61">
        <f t="shared" si="0"/>
        <v>4.6800000000000001E-2</v>
      </c>
      <c r="H24" s="88"/>
    </row>
    <row r="25" spans="1:13">
      <c r="F25" s="60"/>
      <c r="G25" s="61"/>
      <c r="H25" s="62"/>
    </row>
    <row r="26" spans="1:13">
      <c r="C26" s="75" t="s">
        <v>161</v>
      </c>
      <c r="D26" s="75"/>
      <c r="E26" s="76"/>
      <c r="F26" s="77">
        <f>SUM(F14:F25)</f>
        <v>26362.136000000002</v>
      </c>
      <c r="G26" s="78">
        <f>SUM(G14:G25)</f>
        <v>0.82229999999999992</v>
      </c>
      <c r="H26" s="62"/>
    </row>
    <row r="27" spans="1:13">
      <c r="F27" s="60"/>
      <c r="G27" s="61"/>
      <c r="H27" s="62"/>
    </row>
    <row r="28" spans="1:13">
      <c r="C28" s="66" t="s">
        <v>162</v>
      </c>
      <c r="F28" s="60">
        <v>0.78363309999999997</v>
      </c>
      <c r="G28" s="61">
        <f>ROUND((F28/$F$34),4)</f>
        <v>0</v>
      </c>
      <c r="H28" s="62"/>
    </row>
    <row r="29" spans="1:13">
      <c r="C29" s="75" t="s">
        <v>161</v>
      </c>
      <c r="D29" s="75"/>
      <c r="E29" s="76"/>
      <c r="F29" s="77">
        <f>SUM(F28)</f>
        <v>0.78363309999999997</v>
      </c>
      <c r="G29" s="78">
        <f>SUM(G28)</f>
        <v>0</v>
      </c>
      <c r="H29" s="62"/>
    </row>
    <row r="30" spans="1:13">
      <c r="F30" s="60"/>
      <c r="G30" s="61"/>
      <c r="H30" s="62"/>
    </row>
    <row r="31" spans="1:13">
      <c r="C31" s="66" t="s">
        <v>163</v>
      </c>
      <c r="F31" s="60"/>
      <c r="G31" s="61"/>
      <c r="H31" s="62"/>
    </row>
    <row r="32" spans="1:13">
      <c r="C32" s="66" t="s">
        <v>164</v>
      </c>
      <c r="F32" s="103">
        <v>1469.141862000004</v>
      </c>
      <c r="G32" s="61">
        <f>(100%-SUMIFS($G$1:$G$31,$C$1:$C$31,"Total"))</f>
        <v>4.5900000000000052E-2</v>
      </c>
      <c r="H32" s="79"/>
    </row>
    <row r="33" spans="2:8">
      <c r="C33" s="75" t="s">
        <v>161</v>
      </c>
      <c r="D33" s="75"/>
      <c r="E33" s="76"/>
      <c r="F33" s="119">
        <f>SUM(F32)</f>
        <v>1469.141862000004</v>
      </c>
      <c r="G33" s="120">
        <f>SUM(G32)</f>
        <v>4.5900000000000052E-2</v>
      </c>
      <c r="H33" s="62"/>
    </row>
    <row r="34" spans="2:8">
      <c r="C34" s="92" t="s">
        <v>165</v>
      </c>
      <c r="D34" s="92"/>
      <c r="E34" s="93"/>
      <c r="F34" s="94">
        <f>SUMIFS($F$1:$F$193,$C$1:$C$193,"Total")</f>
        <v>32058.908795100007</v>
      </c>
      <c r="G34" s="95">
        <f>SUMIFS($G$1:$G$193,$C$1:$C$193,"Total")</f>
        <v>1</v>
      </c>
      <c r="H34" s="62"/>
    </row>
    <row r="35" spans="2:8">
      <c r="H35" s="79"/>
    </row>
    <row r="36" spans="2:8">
      <c r="C36" s="66" t="s">
        <v>268</v>
      </c>
      <c r="H36" s="62"/>
    </row>
    <row r="37" spans="2:8" ht="15">
      <c r="C37" s="66" t="s">
        <v>269</v>
      </c>
      <c r="F37" s="100"/>
      <c r="G37" s="100"/>
      <c r="H37" s="62"/>
    </row>
    <row r="38" spans="2:8">
      <c r="C38" s="66"/>
      <c r="H38" s="62"/>
    </row>
    <row r="39" spans="2:8" ht="12.75" customHeight="1">
      <c r="B39" s="134" t="s">
        <v>595</v>
      </c>
      <c r="C39" s="134"/>
      <c r="D39" s="134"/>
      <c r="E39" s="134"/>
      <c r="F39" s="134"/>
      <c r="G39" s="134"/>
      <c r="H39" s="79"/>
    </row>
    <row r="40" spans="2:8">
      <c r="B40" s="134"/>
      <c r="C40" s="134"/>
      <c r="D40" s="134"/>
      <c r="E40" s="134"/>
      <c r="F40" s="134"/>
      <c r="G40" s="134"/>
      <c r="H40" s="96"/>
    </row>
    <row r="41" spans="2:8">
      <c r="B41" s="134"/>
      <c r="C41" s="134"/>
      <c r="D41" s="134"/>
      <c r="E41" s="134"/>
      <c r="F41" s="134"/>
      <c r="G41" s="134"/>
    </row>
    <row r="42" spans="2:8">
      <c r="B42" s="134"/>
      <c r="C42" s="134"/>
      <c r="D42" s="134"/>
      <c r="E42" s="134"/>
      <c r="F42" s="134"/>
      <c r="G42" s="134"/>
    </row>
    <row r="43" spans="2:8">
      <c r="B43" s="134"/>
      <c r="C43" s="134"/>
      <c r="D43" s="134"/>
      <c r="E43" s="134"/>
      <c r="F43" s="134"/>
      <c r="G43" s="134"/>
    </row>
    <row r="44" spans="2:8">
      <c r="B44" s="134"/>
      <c r="C44" s="134"/>
      <c r="D44" s="134"/>
      <c r="E44" s="134"/>
      <c r="F44" s="134"/>
      <c r="G44" s="134"/>
    </row>
    <row r="45" spans="2:8">
      <c r="B45" s="134"/>
      <c r="C45" s="134"/>
      <c r="D45" s="134"/>
      <c r="E45" s="134"/>
      <c r="F45" s="134"/>
      <c r="G45" s="134"/>
    </row>
    <row r="46" spans="2:8" ht="33.75" customHeight="1">
      <c r="B46" s="134"/>
      <c r="C46" s="134"/>
      <c r="D46" s="134"/>
      <c r="E46" s="134"/>
      <c r="F46" s="134"/>
      <c r="G46" s="134"/>
    </row>
    <row r="47" spans="2:8">
      <c r="B47" s="131"/>
      <c r="C47" s="131"/>
      <c r="D47" s="131"/>
      <c r="E47" s="131"/>
      <c r="F47" s="131"/>
      <c r="G47" s="131"/>
    </row>
    <row r="48" spans="2:8">
      <c r="B48" s="136" t="s">
        <v>585</v>
      </c>
      <c r="C48" s="136"/>
      <c r="D48" s="136"/>
      <c r="E48" s="136"/>
      <c r="F48" s="136"/>
      <c r="G48" s="136"/>
    </row>
    <row r="49" spans="2:7">
      <c r="B49" s="127"/>
      <c r="C49" s="127"/>
      <c r="D49" s="127"/>
      <c r="E49" s="127"/>
      <c r="F49" s="127"/>
      <c r="G49" s="127"/>
    </row>
    <row r="50" spans="2:7" ht="36.75" customHeight="1">
      <c r="B50" s="135" t="s">
        <v>597</v>
      </c>
      <c r="C50" s="135"/>
      <c r="D50" s="135"/>
      <c r="E50" s="135"/>
      <c r="F50" s="135"/>
      <c r="G50" s="135"/>
    </row>
    <row r="51" spans="2:7" ht="15">
      <c r="B51"/>
      <c r="C51"/>
      <c r="D51"/>
      <c r="E51" s="130"/>
      <c r="F51"/>
      <c r="G51"/>
    </row>
    <row r="52" spans="2:7" ht="15">
      <c r="B52" s="129" t="s">
        <v>583</v>
      </c>
      <c r="C52"/>
      <c r="D52"/>
      <c r="E52" s="130"/>
      <c r="F52"/>
      <c r="G52"/>
    </row>
  </sheetData>
  <mergeCells count="4">
    <mergeCell ref="C1:G1"/>
    <mergeCell ref="B39:G46"/>
    <mergeCell ref="B48:G48"/>
    <mergeCell ref="B50:G5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1"/>
  <sheetViews>
    <sheetView zoomScale="90" zoomScaleNormal="90" workbookViewId="0">
      <selection activeCell="C1" sqref="C1:G1"/>
    </sheetView>
  </sheetViews>
  <sheetFormatPr defaultRowHeight="12.75"/>
  <cols>
    <col min="1" max="1" width="7" style="32" bestFit="1" customWidth="1"/>
    <col min="2" max="2" width="23.42578125" style="32" bestFit="1" customWidth="1"/>
    <col min="3" max="3" width="49.7109375" style="32" customWidth="1"/>
    <col min="4" max="4" width="23.42578125" style="32" bestFit="1" customWidth="1"/>
    <col min="5" max="5" width="12.5703125" style="59" bestFit="1" customWidth="1"/>
    <col min="6" max="6" width="24.28515625" style="32" bestFit="1" customWidth="1"/>
    <col min="7" max="7" width="14.140625" style="32" bestFit="1" customWidth="1"/>
    <col min="8" max="8" width="16.85546875" style="32" customWidth="1"/>
    <col min="9" max="9" width="23.42578125" style="32" bestFit="1" customWidth="1"/>
    <col min="10" max="10" width="8.85546875" style="32" bestFit="1" customWidth="1"/>
    <col min="11" max="11" width="9.140625" style="32"/>
    <col min="12" max="12" width="35.85546875" style="32" customWidth="1"/>
    <col min="13" max="13" width="12.85546875" style="32" bestFit="1" customWidth="1"/>
    <col min="14" max="256" width="9.140625" style="32"/>
    <col min="257" max="257" width="7" style="32" bestFit="1" customWidth="1"/>
    <col min="258" max="258" width="23.42578125" style="32" bestFit="1" customWidth="1"/>
    <col min="259" max="259" width="49.7109375" style="32" customWidth="1"/>
    <col min="260" max="260" width="23.42578125" style="32" bestFit="1" customWidth="1"/>
    <col min="261" max="261" width="12.5703125" style="32" bestFit="1" customWidth="1"/>
    <col min="262" max="262" width="24.28515625" style="32" bestFit="1" customWidth="1"/>
    <col min="263" max="263" width="14.140625" style="32" bestFit="1" customWidth="1"/>
    <col min="264" max="264" width="16.85546875" style="32" customWidth="1"/>
    <col min="265" max="265" width="23.42578125" style="32" bestFit="1" customWidth="1"/>
    <col min="266" max="266" width="8.85546875" style="32" bestFit="1" customWidth="1"/>
    <col min="267" max="267" width="9.140625" style="32"/>
    <col min="268" max="268" width="27.42578125" style="32" customWidth="1"/>
    <col min="269" max="269" width="12.85546875" style="32" bestFit="1" customWidth="1"/>
    <col min="270" max="512" width="9.140625" style="32"/>
    <col min="513" max="513" width="7" style="32" bestFit="1" customWidth="1"/>
    <col min="514" max="514" width="23.42578125" style="32" bestFit="1" customWidth="1"/>
    <col min="515" max="515" width="49.7109375" style="32" customWidth="1"/>
    <col min="516" max="516" width="23.42578125" style="32" bestFit="1" customWidth="1"/>
    <col min="517" max="517" width="12.5703125" style="32" bestFit="1" customWidth="1"/>
    <col min="518" max="518" width="24.28515625" style="32" bestFit="1" customWidth="1"/>
    <col min="519" max="519" width="14.140625" style="32" bestFit="1" customWidth="1"/>
    <col min="520" max="520" width="16.85546875" style="32" customWidth="1"/>
    <col min="521" max="521" width="23.42578125" style="32" bestFit="1" customWidth="1"/>
    <col min="522" max="522" width="8.85546875" style="32" bestFit="1" customWidth="1"/>
    <col min="523" max="523" width="9.140625" style="32"/>
    <col min="524" max="524" width="27.42578125" style="32" customWidth="1"/>
    <col min="525" max="525" width="12.85546875" style="32" bestFit="1" customWidth="1"/>
    <col min="526" max="768" width="9.140625" style="32"/>
    <col min="769" max="769" width="7" style="32" bestFit="1" customWidth="1"/>
    <col min="770" max="770" width="23.42578125" style="32" bestFit="1" customWidth="1"/>
    <col min="771" max="771" width="49.7109375" style="32" customWidth="1"/>
    <col min="772" max="772" width="23.42578125" style="32" bestFit="1" customWidth="1"/>
    <col min="773" max="773" width="12.5703125" style="32" bestFit="1" customWidth="1"/>
    <col min="774" max="774" width="24.28515625" style="32" bestFit="1" customWidth="1"/>
    <col min="775" max="775" width="14.140625" style="32" bestFit="1" customWidth="1"/>
    <col min="776" max="776" width="16.85546875" style="32" customWidth="1"/>
    <col min="777" max="777" width="23.42578125" style="32" bestFit="1" customWidth="1"/>
    <col min="778" max="778" width="8.85546875" style="32" bestFit="1" customWidth="1"/>
    <col min="779" max="779" width="9.140625" style="32"/>
    <col min="780" max="780" width="27.42578125" style="32" customWidth="1"/>
    <col min="781" max="781" width="12.85546875" style="32" bestFit="1" customWidth="1"/>
    <col min="782" max="1024" width="9.140625" style="32"/>
    <col min="1025" max="1025" width="7" style="32" bestFit="1" customWidth="1"/>
    <col min="1026" max="1026" width="23.42578125" style="32" bestFit="1" customWidth="1"/>
    <col min="1027" max="1027" width="49.7109375" style="32" customWidth="1"/>
    <col min="1028" max="1028" width="23.42578125" style="32" bestFit="1" customWidth="1"/>
    <col min="1029" max="1029" width="12.5703125" style="32" bestFit="1" customWidth="1"/>
    <col min="1030" max="1030" width="24.28515625" style="32" bestFit="1" customWidth="1"/>
    <col min="1031" max="1031" width="14.140625" style="32" bestFit="1" customWidth="1"/>
    <col min="1032" max="1032" width="16.85546875" style="32" customWidth="1"/>
    <col min="1033" max="1033" width="23.42578125" style="32" bestFit="1" customWidth="1"/>
    <col min="1034" max="1034" width="8.85546875" style="32" bestFit="1" customWidth="1"/>
    <col min="1035" max="1035" width="9.140625" style="32"/>
    <col min="1036" max="1036" width="27.42578125" style="32" customWidth="1"/>
    <col min="1037" max="1037" width="12.85546875" style="32" bestFit="1" customWidth="1"/>
    <col min="1038" max="1280" width="9.140625" style="32"/>
    <col min="1281" max="1281" width="7" style="32" bestFit="1" customWidth="1"/>
    <col min="1282" max="1282" width="23.42578125" style="32" bestFit="1" customWidth="1"/>
    <col min="1283" max="1283" width="49.7109375" style="32" customWidth="1"/>
    <col min="1284" max="1284" width="23.42578125" style="32" bestFit="1" customWidth="1"/>
    <col min="1285" max="1285" width="12.5703125" style="32" bestFit="1" customWidth="1"/>
    <col min="1286" max="1286" width="24.28515625" style="32" bestFit="1" customWidth="1"/>
    <col min="1287" max="1287" width="14.140625" style="32" bestFit="1" customWidth="1"/>
    <col min="1288" max="1288" width="16.85546875" style="32" customWidth="1"/>
    <col min="1289" max="1289" width="23.42578125" style="32" bestFit="1" customWidth="1"/>
    <col min="1290" max="1290" width="8.85546875" style="32" bestFit="1" customWidth="1"/>
    <col min="1291" max="1291" width="9.140625" style="32"/>
    <col min="1292" max="1292" width="27.42578125" style="32" customWidth="1"/>
    <col min="1293" max="1293" width="12.85546875" style="32" bestFit="1" customWidth="1"/>
    <col min="1294" max="1536" width="9.140625" style="32"/>
    <col min="1537" max="1537" width="7" style="32" bestFit="1" customWidth="1"/>
    <col min="1538" max="1538" width="23.42578125" style="32" bestFit="1" customWidth="1"/>
    <col min="1539" max="1539" width="49.7109375" style="32" customWidth="1"/>
    <col min="1540" max="1540" width="23.42578125" style="32" bestFit="1" customWidth="1"/>
    <col min="1541" max="1541" width="12.5703125" style="32" bestFit="1" customWidth="1"/>
    <col min="1542" max="1542" width="24.28515625" style="32" bestFit="1" customWidth="1"/>
    <col min="1543" max="1543" width="14.140625" style="32" bestFit="1" customWidth="1"/>
    <col min="1544" max="1544" width="16.85546875" style="32" customWidth="1"/>
    <col min="1545" max="1545" width="23.42578125" style="32" bestFit="1" customWidth="1"/>
    <col min="1546" max="1546" width="8.85546875" style="32" bestFit="1" customWidth="1"/>
    <col min="1547" max="1547" width="9.140625" style="32"/>
    <col min="1548" max="1548" width="27.42578125" style="32" customWidth="1"/>
    <col min="1549" max="1549" width="12.85546875" style="32" bestFit="1" customWidth="1"/>
    <col min="1550" max="1792" width="9.140625" style="32"/>
    <col min="1793" max="1793" width="7" style="32" bestFit="1" customWidth="1"/>
    <col min="1794" max="1794" width="23.42578125" style="32" bestFit="1" customWidth="1"/>
    <col min="1795" max="1795" width="49.7109375" style="32" customWidth="1"/>
    <col min="1796" max="1796" width="23.42578125" style="32" bestFit="1" customWidth="1"/>
    <col min="1797" max="1797" width="12.5703125" style="32" bestFit="1" customWidth="1"/>
    <col min="1798" max="1798" width="24.28515625" style="32" bestFit="1" customWidth="1"/>
    <col min="1799" max="1799" width="14.140625" style="32" bestFit="1" customWidth="1"/>
    <col min="1800" max="1800" width="16.85546875" style="32" customWidth="1"/>
    <col min="1801" max="1801" width="23.42578125" style="32" bestFit="1" customWidth="1"/>
    <col min="1802" max="1802" width="8.85546875" style="32" bestFit="1" customWidth="1"/>
    <col min="1803" max="1803" width="9.140625" style="32"/>
    <col min="1804" max="1804" width="27.42578125" style="32" customWidth="1"/>
    <col min="1805" max="1805" width="12.85546875" style="32" bestFit="1" customWidth="1"/>
    <col min="1806" max="2048" width="9.140625" style="32"/>
    <col min="2049" max="2049" width="7" style="32" bestFit="1" customWidth="1"/>
    <col min="2050" max="2050" width="23.42578125" style="32" bestFit="1" customWidth="1"/>
    <col min="2051" max="2051" width="49.7109375" style="32" customWidth="1"/>
    <col min="2052" max="2052" width="23.42578125" style="32" bestFit="1" customWidth="1"/>
    <col min="2053" max="2053" width="12.5703125" style="32" bestFit="1" customWidth="1"/>
    <col min="2054" max="2054" width="24.28515625" style="32" bestFit="1" customWidth="1"/>
    <col min="2055" max="2055" width="14.140625" style="32" bestFit="1" customWidth="1"/>
    <col min="2056" max="2056" width="16.85546875" style="32" customWidth="1"/>
    <col min="2057" max="2057" width="23.42578125" style="32" bestFit="1" customWidth="1"/>
    <col min="2058" max="2058" width="8.85546875" style="32" bestFit="1" customWidth="1"/>
    <col min="2059" max="2059" width="9.140625" style="32"/>
    <col min="2060" max="2060" width="27.42578125" style="32" customWidth="1"/>
    <col min="2061" max="2061" width="12.85546875" style="32" bestFit="1" customWidth="1"/>
    <col min="2062" max="2304" width="9.140625" style="32"/>
    <col min="2305" max="2305" width="7" style="32" bestFit="1" customWidth="1"/>
    <col min="2306" max="2306" width="23.42578125" style="32" bestFit="1" customWidth="1"/>
    <col min="2307" max="2307" width="49.7109375" style="32" customWidth="1"/>
    <col min="2308" max="2308" width="23.42578125" style="32" bestFit="1" customWidth="1"/>
    <col min="2309" max="2309" width="12.5703125" style="32" bestFit="1" customWidth="1"/>
    <col min="2310" max="2310" width="24.28515625" style="32" bestFit="1" customWidth="1"/>
    <col min="2311" max="2311" width="14.140625" style="32" bestFit="1" customWidth="1"/>
    <col min="2312" max="2312" width="16.85546875" style="32" customWidth="1"/>
    <col min="2313" max="2313" width="23.42578125" style="32" bestFit="1" customWidth="1"/>
    <col min="2314" max="2314" width="8.85546875" style="32" bestFit="1" customWidth="1"/>
    <col min="2315" max="2315" width="9.140625" style="32"/>
    <col min="2316" max="2316" width="27.42578125" style="32" customWidth="1"/>
    <col min="2317" max="2317" width="12.85546875" style="32" bestFit="1" customWidth="1"/>
    <col min="2318" max="2560" width="9.140625" style="32"/>
    <col min="2561" max="2561" width="7" style="32" bestFit="1" customWidth="1"/>
    <col min="2562" max="2562" width="23.42578125" style="32" bestFit="1" customWidth="1"/>
    <col min="2563" max="2563" width="49.7109375" style="32" customWidth="1"/>
    <col min="2564" max="2564" width="23.42578125" style="32" bestFit="1" customWidth="1"/>
    <col min="2565" max="2565" width="12.5703125" style="32" bestFit="1" customWidth="1"/>
    <col min="2566" max="2566" width="24.28515625" style="32" bestFit="1" customWidth="1"/>
    <col min="2567" max="2567" width="14.140625" style="32" bestFit="1" customWidth="1"/>
    <col min="2568" max="2568" width="16.85546875" style="32" customWidth="1"/>
    <col min="2569" max="2569" width="23.42578125" style="32" bestFit="1" customWidth="1"/>
    <col min="2570" max="2570" width="8.85546875" style="32" bestFit="1" customWidth="1"/>
    <col min="2571" max="2571" width="9.140625" style="32"/>
    <col min="2572" max="2572" width="27.42578125" style="32" customWidth="1"/>
    <col min="2573" max="2573" width="12.85546875" style="32" bestFit="1" customWidth="1"/>
    <col min="2574" max="2816" width="9.140625" style="32"/>
    <col min="2817" max="2817" width="7" style="32" bestFit="1" customWidth="1"/>
    <col min="2818" max="2818" width="23.42578125" style="32" bestFit="1" customWidth="1"/>
    <col min="2819" max="2819" width="49.7109375" style="32" customWidth="1"/>
    <col min="2820" max="2820" width="23.42578125" style="32" bestFit="1" customWidth="1"/>
    <col min="2821" max="2821" width="12.5703125" style="32" bestFit="1" customWidth="1"/>
    <col min="2822" max="2822" width="24.28515625" style="32" bestFit="1" customWidth="1"/>
    <col min="2823" max="2823" width="14.140625" style="32" bestFit="1" customWidth="1"/>
    <col min="2824" max="2824" width="16.85546875" style="32" customWidth="1"/>
    <col min="2825" max="2825" width="23.42578125" style="32" bestFit="1" customWidth="1"/>
    <col min="2826" max="2826" width="8.85546875" style="32" bestFit="1" customWidth="1"/>
    <col min="2827" max="2827" width="9.140625" style="32"/>
    <col min="2828" max="2828" width="27.42578125" style="32" customWidth="1"/>
    <col min="2829" max="2829" width="12.85546875" style="32" bestFit="1" customWidth="1"/>
    <col min="2830" max="3072" width="9.140625" style="32"/>
    <col min="3073" max="3073" width="7" style="32" bestFit="1" customWidth="1"/>
    <col min="3074" max="3074" width="23.42578125" style="32" bestFit="1" customWidth="1"/>
    <col min="3075" max="3075" width="49.7109375" style="32" customWidth="1"/>
    <col min="3076" max="3076" width="23.42578125" style="32" bestFit="1" customWidth="1"/>
    <col min="3077" max="3077" width="12.5703125" style="32" bestFit="1" customWidth="1"/>
    <col min="3078" max="3078" width="24.28515625" style="32" bestFit="1" customWidth="1"/>
    <col min="3079" max="3079" width="14.140625" style="32" bestFit="1" customWidth="1"/>
    <col min="3080" max="3080" width="16.85546875" style="32" customWidth="1"/>
    <col min="3081" max="3081" width="23.42578125" style="32" bestFit="1" customWidth="1"/>
    <col min="3082" max="3082" width="8.85546875" style="32" bestFit="1" customWidth="1"/>
    <col min="3083" max="3083" width="9.140625" style="32"/>
    <col min="3084" max="3084" width="27.42578125" style="32" customWidth="1"/>
    <col min="3085" max="3085" width="12.85546875" style="32" bestFit="1" customWidth="1"/>
    <col min="3086" max="3328" width="9.140625" style="32"/>
    <col min="3329" max="3329" width="7" style="32" bestFit="1" customWidth="1"/>
    <col min="3330" max="3330" width="23.42578125" style="32" bestFit="1" customWidth="1"/>
    <col min="3331" max="3331" width="49.7109375" style="32" customWidth="1"/>
    <col min="3332" max="3332" width="23.42578125" style="32" bestFit="1" customWidth="1"/>
    <col min="3333" max="3333" width="12.5703125" style="32" bestFit="1" customWidth="1"/>
    <col min="3334" max="3334" width="24.28515625" style="32" bestFit="1" customWidth="1"/>
    <col min="3335" max="3335" width="14.140625" style="32" bestFit="1" customWidth="1"/>
    <col min="3336" max="3336" width="16.85546875" style="32" customWidth="1"/>
    <col min="3337" max="3337" width="23.42578125" style="32" bestFit="1" customWidth="1"/>
    <col min="3338" max="3338" width="8.85546875" style="32" bestFit="1" customWidth="1"/>
    <col min="3339" max="3339" width="9.140625" style="32"/>
    <col min="3340" max="3340" width="27.42578125" style="32" customWidth="1"/>
    <col min="3341" max="3341" width="12.85546875" style="32" bestFit="1" customWidth="1"/>
    <col min="3342" max="3584" width="9.140625" style="32"/>
    <col min="3585" max="3585" width="7" style="32" bestFit="1" customWidth="1"/>
    <col min="3586" max="3586" width="23.42578125" style="32" bestFit="1" customWidth="1"/>
    <col min="3587" max="3587" width="49.7109375" style="32" customWidth="1"/>
    <col min="3588" max="3588" width="23.42578125" style="32" bestFit="1" customWidth="1"/>
    <col min="3589" max="3589" width="12.5703125" style="32" bestFit="1" customWidth="1"/>
    <col min="3590" max="3590" width="24.28515625" style="32" bestFit="1" customWidth="1"/>
    <col min="3591" max="3591" width="14.140625" style="32" bestFit="1" customWidth="1"/>
    <col min="3592" max="3592" width="16.85546875" style="32" customWidth="1"/>
    <col min="3593" max="3593" width="23.42578125" style="32" bestFit="1" customWidth="1"/>
    <col min="3594" max="3594" width="8.85546875" style="32" bestFit="1" customWidth="1"/>
    <col min="3595" max="3595" width="9.140625" style="32"/>
    <col min="3596" max="3596" width="27.42578125" style="32" customWidth="1"/>
    <col min="3597" max="3597" width="12.85546875" style="32" bestFit="1" customWidth="1"/>
    <col min="3598" max="3840" width="9.140625" style="32"/>
    <col min="3841" max="3841" width="7" style="32" bestFit="1" customWidth="1"/>
    <col min="3842" max="3842" width="23.42578125" style="32" bestFit="1" customWidth="1"/>
    <col min="3843" max="3843" width="49.7109375" style="32" customWidth="1"/>
    <col min="3844" max="3844" width="23.42578125" style="32" bestFit="1" customWidth="1"/>
    <col min="3845" max="3845" width="12.5703125" style="32" bestFit="1" customWidth="1"/>
    <col min="3846" max="3846" width="24.28515625" style="32" bestFit="1" customWidth="1"/>
    <col min="3847" max="3847" width="14.140625" style="32" bestFit="1" customWidth="1"/>
    <col min="3848" max="3848" width="16.85546875" style="32" customWidth="1"/>
    <col min="3849" max="3849" width="23.42578125" style="32" bestFit="1" customWidth="1"/>
    <col min="3850" max="3850" width="8.85546875" style="32" bestFit="1" customWidth="1"/>
    <col min="3851" max="3851" width="9.140625" style="32"/>
    <col min="3852" max="3852" width="27.42578125" style="32" customWidth="1"/>
    <col min="3853" max="3853" width="12.85546875" style="32" bestFit="1" customWidth="1"/>
    <col min="3854" max="4096" width="9.140625" style="32"/>
    <col min="4097" max="4097" width="7" style="32" bestFit="1" customWidth="1"/>
    <col min="4098" max="4098" width="23.42578125" style="32" bestFit="1" customWidth="1"/>
    <col min="4099" max="4099" width="49.7109375" style="32" customWidth="1"/>
    <col min="4100" max="4100" width="23.42578125" style="32" bestFit="1" customWidth="1"/>
    <col min="4101" max="4101" width="12.5703125" style="32" bestFit="1" customWidth="1"/>
    <col min="4102" max="4102" width="24.28515625" style="32" bestFit="1" customWidth="1"/>
    <col min="4103" max="4103" width="14.140625" style="32" bestFit="1" customWidth="1"/>
    <col min="4104" max="4104" width="16.85546875" style="32" customWidth="1"/>
    <col min="4105" max="4105" width="23.42578125" style="32" bestFit="1" customWidth="1"/>
    <col min="4106" max="4106" width="8.85546875" style="32" bestFit="1" customWidth="1"/>
    <col min="4107" max="4107" width="9.140625" style="32"/>
    <col min="4108" max="4108" width="27.42578125" style="32" customWidth="1"/>
    <col min="4109" max="4109" width="12.85546875" style="32" bestFit="1" customWidth="1"/>
    <col min="4110" max="4352" width="9.140625" style="32"/>
    <col min="4353" max="4353" width="7" style="32" bestFit="1" customWidth="1"/>
    <col min="4354" max="4354" width="23.42578125" style="32" bestFit="1" customWidth="1"/>
    <col min="4355" max="4355" width="49.7109375" style="32" customWidth="1"/>
    <col min="4356" max="4356" width="23.42578125" style="32" bestFit="1" customWidth="1"/>
    <col min="4357" max="4357" width="12.5703125" style="32" bestFit="1" customWidth="1"/>
    <col min="4358" max="4358" width="24.28515625" style="32" bestFit="1" customWidth="1"/>
    <col min="4359" max="4359" width="14.140625" style="32" bestFit="1" customWidth="1"/>
    <col min="4360" max="4360" width="16.85546875" style="32" customWidth="1"/>
    <col min="4361" max="4361" width="23.42578125" style="32" bestFit="1" customWidth="1"/>
    <col min="4362" max="4362" width="8.85546875" style="32" bestFit="1" customWidth="1"/>
    <col min="4363" max="4363" width="9.140625" style="32"/>
    <col min="4364" max="4364" width="27.42578125" style="32" customWidth="1"/>
    <col min="4365" max="4365" width="12.85546875" style="32" bestFit="1" customWidth="1"/>
    <col min="4366" max="4608" width="9.140625" style="32"/>
    <col min="4609" max="4609" width="7" style="32" bestFit="1" customWidth="1"/>
    <col min="4610" max="4610" width="23.42578125" style="32" bestFit="1" customWidth="1"/>
    <col min="4611" max="4611" width="49.7109375" style="32" customWidth="1"/>
    <col min="4612" max="4612" width="23.42578125" style="32" bestFit="1" customWidth="1"/>
    <col min="4613" max="4613" width="12.5703125" style="32" bestFit="1" customWidth="1"/>
    <col min="4614" max="4614" width="24.28515625" style="32" bestFit="1" customWidth="1"/>
    <col min="4615" max="4615" width="14.140625" style="32" bestFit="1" customWidth="1"/>
    <col min="4616" max="4616" width="16.85546875" style="32" customWidth="1"/>
    <col min="4617" max="4617" width="23.42578125" style="32" bestFit="1" customWidth="1"/>
    <col min="4618" max="4618" width="8.85546875" style="32" bestFit="1" customWidth="1"/>
    <col min="4619" max="4619" width="9.140625" style="32"/>
    <col min="4620" max="4620" width="27.42578125" style="32" customWidth="1"/>
    <col min="4621" max="4621" width="12.85546875" style="32" bestFit="1" customWidth="1"/>
    <col min="4622" max="4864" width="9.140625" style="32"/>
    <col min="4865" max="4865" width="7" style="32" bestFit="1" customWidth="1"/>
    <col min="4866" max="4866" width="23.42578125" style="32" bestFit="1" customWidth="1"/>
    <col min="4867" max="4867" width="49.7109375" style="32" customWidth="1"/>
    <col min="4868" max="4868" width="23.42578125" style="32" bestFit="1" customWidth="1"/>
    <col min="4869" max="4869" width="12.5703125" style="32" bestFit="1" customWidth="1"/>
    <col min="4870" max="4870" width="24.28515625" style="32" bestFit="1" customWidth="1"/>
    <col min="4871" max="4871" width="14.140625" style="32" bestFit="1" customWidth="1"/>
    <col min="4872" max="4872" width="16.85546875" style="32" customWidth="1"/>
    <col min="4873" max="4873" width="23.42578125" style="32" bestFit="1" customWidth="1"/>
    <col min="4874" max="4874" width="8.85546875" style="32" bestFit="1" customWidth="1"/>
    <col min="4875" max="4875" width="9.140625" style="32"/>
    <col min="4876" max="4876" width="27.42578125" style="32" customWidth="1"/>
    <col min="4877" max="4877" width="12.85546875" style="32" bestFit="1" customWidth="1"/>
    <col min="4878" max="5120" width="9.140625" style="32"/>
    <col min="5121" max="5121" width="7" style="32" bestFit="1" customWidth="1"/>
    <col min="5122" max="5122" width="23.42578125" style="32" bestFit="1" customWidth="1"/>
    <col min="5123" max="5123" width="49.7109375" style="32" customWidth="1"/>
    <col min="5124" max="5124" width="23.42578125" style="32" bestFit="1" customWidth="1"/>
    <col min="5125" max="5125" width="12.5703125" style="32" bestFit="1" customWidth="1"/>
    <col min="5126" max="5126" width="24.28515625" style="32" bestFit="1" customWidth="1"/>
    <col min="5127" max="5127" width="14.140625" style="32" bestFit="1" customWidth="1"/>
    <col min="5128" max="5128" width="16.85546875" style="32" customWidth="1"/>
    <col min="5129" max="5129" width="23.42578125" style="32" bestFit="1" customWidth="1"/>
    <col min="5130" max="5130" width="8.85546875" style="32" bestFit="1" customWidth="1"/>
    <col min="5131" max="5131" width="9.140625" style="32"/>
    <col min="5132" max="5132" width="27.42578125" style="32" customWidth="1"/>
    <col min="5133" max="5133" width="12.85546875" style="32" bestFit="1" customWidth="1"/>
    <col min="5134" max="5376" width="9.140625" style="32"/>
    <col min="5377" max="5377" width="7" style="32" bestFit="1" customWidth="1"/>
    <col min="5378" max="5378" width="23.42578125" style="32" bestFit="1" customWidth="1"/>
    <col min="5379" max="5379" width="49.7109375" style="32" customWidth="1"/>
    <col min="5380" max="5380" width="23.42578125" style="32" bestFit="1" customWidth="1"/>
    <col min="5381" max="5381" width="12.5703125" style="32" bestFit="1" customWidth="1"/>
    <col min="5382" max="5382" width="24.28515625" style="32" bestFit="1" customWidth="1"/>
    <col min="5383" max="5383" width="14.140625" style="32" bestFit="1" customWidth="1"/>
    <col min="5384" max="5384" width="16.85546875" style="32" customWidth="1"/>
    <col min="5385" max="5385" width="23.42578125" style="32" bestFit="1" customWidth="1"/>
    <col min="5386" max="5386" width="8.85546875" style="32" bestFit="1" customWidth="1"/>
    <col min="5387" max="5387" width="9.140625" style="32"/>
    <col min="5388" max="5388" width="27.42578125" style="32" customWidth="1"/>
    <col min="5389" max="5389" width="12.85546875" style="32" bestFit="1" customWidth="1"/>
    <col min="5390" max="5632" width="9.140625" style="32"/>
    <col min="5633" max="5633" width="7" style="32" bestFit="1" customWidth="1"/>
    <col min="5634" max="5634" width="23.42578125" style="32" bestFit="1" customWidth="1"/>
    <col min="5635" max="5635" width="49.7109375" style="32" customWidth="1"/>
    <col min="5636" max="5636" width="23.42578125" style="32" bestFit="1" customWidth="1"/>
    <col min="5637" max="5637" width="12.5703125" style="32" bestFit="1" customWidth="1"/>
    <col min="5638" max="5638" width="24.28515625" style="32" bestFit="1" customWidth="1"/>
    <col min="5639" max="5639" width="14.140625" style="32" bestFit="1" customWidth="1"/>
    <col min="5640" max="5640" width="16.85546875" style="32" customWidth="1"/>
    <col min="5641" max="5641" width="23.42578125" style="32" bestFit="1" customWidth="1"/>
    <col min="5642" max="5642" width="8.85546875" style="32" bestFit="1" customWidth="1"/>
    <col min="5643" max="5643" width="9.140625" style="32"/>
    <col min="5644" max="5644" width="27.42578125" style="32" customWidth="1"/>
    <col min="5645" max="5645" width="12.85546875" style="32" bestFit="1" customWidth="1"/>
    <col min="5646" max="5888" width="9.140625" style="32"/>
    <col min="5889" max="5889" width="7" style="32" bestFit="1" customWidth="1"/>
    <col min="5890" max="5890" width="23.42578125" style="32" bestFit="1" customWidth="1"/>
    <col min="5891" max="5891" width="49.7109375" style="32" customWidth="1"/>
    <col min="5892" max="5892" width="23.42578125" style="32" bestFit="1" customWidth="1"/>
    <col min="5893" max="5893" width="12.5703125" style="32" bestFit="1" customWidth="1"/>
    <col min="5894" max="5894" width="24.28515625" style="32" bestFit="1" customWidth="1"/>
    <col min="5895" max="5895" width="14.140625" style="32" bestFit="1" customWidth="1"/>
    <col min="5896" max="5896" width="16.85546875" style="32" customWidth="1"/>
    <col min="5897" max="5897" width="23.42578125" style="32" bestFit="1" customWidth="1"/>
    <col min="5898" max="5898" width="8.85546875" style="32" bestFit="1" customWidth="1"/>
    <col min="5899" max="5899" width="9.140625" style="32"/>
    <col min="5900" max="5900" width="27.42578125" style="32" customWidth="1"/>
    <col min="5901" max="5901" width="12.85546875" style="32" bestFit="1" customWidth="1"/>
    <col min="5902" max="6144" width="9.140625" style="32"/>
    <col min="6145" max="6145" width="7" style="32" bestFit="1" customWidth="1"/>
    <col min="6146" max="6146" width="23.42578125" style="32" bestFit="1" customWidth="1"/>
    <col min="6147" max="6147" width="49.7109375" style="32" customWidth="1"/>
    <col min="6148" max="6148" width="23.42578125" style="32" bestFit="1" customWidth="1"/>
    <col min="6149" max="6149" width="12.5703125" style="32" bestFit="1" customWidth="1"/>
    <col min="6150" max="6150" width="24.28515625" style="32" bestFit="1" customWidth="1"/>
    <col min="6151" max="6151" width="14.140625" style="32" bestFit="1" customWidth="1"/>
    <col min="6152" max="6152" width="16.85546875" style="32" customWidth="1"/>
    <col min="6153" max="6153" width="23.42578125" style="32" bestFit="1" customWidth="1"/>
    <col min="6154" max="6154" width="8.85546875" style="32" bestFit="1" customWidth="1"/>
    <col min="6155" max="6155" width="9.140625" style="32"/>
    <col min="6156" max="6156" width="27.42578125" style="32" customWidth="1"/>
    <col min="6157" max="6157" width="12.85546875" style="32" bestFit="1" customWidth="1"/>
    <col min="6158" max="6400" width="9.140625" style="32"/>
    <col min="6401" max="6401" width="7" style="32" bestFit="1" customWidth="1"/>
    <col min="6402" max="6402" width="23.42578125" style="32" bestFit="1" customWidth="1"/>
    <col min="6403" max="6403" width="49.7109375" style="32" customWidth="1"/>
    <col min="6404" max="6404" width="23.42578125" style="32" bestFit="1" customWidth="1"/>
    <col min="6405" max="6405" width="12.5703125" style="32" bestFit="1" customWidth="1"/>
    <col min="6406" max="6406" width="24.28515625" style="32" bestFit="1" customWidth="1"/>
    <col min="6407" max="6407" width="14.140625" style="32" bestFit="1" customWidth="1"/>
    <col min="6408" max="6408" width="16.85546875" style="32" customWidth="1"/>
    <col min="6409" max="6409" width="23.42578125" style="32" bestFit="1" customWidth="1"/>
    <col min="6410" max="6410" width="8.85546875" style="32" bestFit="1" customWidth="1"/>
    <col min="6411" max="6411" width="9.140625" style="32"/>
    <col min="6412" max="6412" width="27.42578125" style="32" customWidth="1"/>
    <col min="6413" max="6413" width="12.85546875" style="32" bestFit="1" customWidth="1"/>
    <col min="6414" max="6656" width="9.140625" style="32"/>
    <col min="6657" max="6657" width="7" style="32" bestFit="1" customWidth="1"/>
    <col min="6658" max="6658" width="23.42578125" style="32" bestFit="1" customWidth="1"/>
    <col min="6659" max="6659" width="49.7109375" style="32" customWidth="1"/>
    <col min="6660" max="6660" width="23.42578125" style="32" bestFit="1" customWidth="1"/>
    <col min="6661" max="6661" width="12.5703125" style="32" bestFit="1" customWidth="1"/>
    <col min="6662" max="6662" width="24.28515625" style="32" bestFit="1" customWidth="1"/>
    <col min="6663" max="6663" width="14.140625" style="32" bestFit="1" customWidth="1"/>
    <col min="6664" max="6664" width="16.85546875" style="32" customWidth="1"/>
    <col min="6665" max="6665" width="23.42578125" style="32" bestFit="1" customWidth="1"/>
    <col min="6666" max="6666" width="8.85546875" style="32" bestFit="1" customWidth="1"/>
    <col min="6667" max="6667" width="9.140625" style="32"/>
    <col min="6668" max="6668" width="27.42578125" style="32" customWidth="1"/>
    <col min="6669" max="6669" width="12.85546875" style="32" bestFit="1" customWidth="1"/>
    <col min="6670" max="6912" width="9.140625" style="32"/>
    <col min="6913" max="6913" width="7" style="32" bestFit="1" customWidth="1"/>
    <col min="6914" max="6914" width="23.42578125" style="32" bestFit="1" customWidth="1"/>
    <col min="6915" max="6915" width="49.7109375" style="32" customWidth="1"/>
    <col min="6916" max="6916" width="23.42578125" style="32" bestFit="1" customWidth="1"/>
    <col min="6917" max="6917" width="12.5703125" style="32" bestFit="1" customWidth="1"/>
    <col min="6918" max="6918" width="24.28515625" style="32" bestFit="1" customWidth="1"/>
    <col min="6919" max="6919" width="14.140625" style="32" bestFit="1" customWidth="1"/>
    <col min="6920" max="6920" width="16.85546875" style="32" customWidth="1"/>
    <col min="6921" max="6921" width="23.42578125" style="32" bestFit="1" customWidth="1"/>
    <col min="6922" max="6922" width="8.85546875" style="32" bestFit="1" customWidth="1"/>
    <col min="6923" max="6923" width="9.140625" style="32"/>
    <col min="6924" max="6924" width="27.42578125" style="32" customWidth="1"/>
    <col min="6925" max="6925" width="12.85546875" style="32" bestFit="1" customWidth="1"/>
    <col min="6926" max="7168" width="9.140625" style="32"/>
    <col min="7169" max="7169" width="7" style="32" bestFit="1" customWidth="1"/>
    <col min="7170" max="7170" width="23.42578125" style="32" bestFit="1" customWidth="1"/>
    <col min="7171" max="7171" width="49.7109375" style="32" customWidth="1"/>
    <col min="7172" max="7172" width="23.42578125" style="32" bestFit="1" customWidth="1"/>
    <col min="7173" max="7173" width="12.5703125" style="32" bestFit="1" customWidth="1"/>
    <col min="7174" max="7174" width="24.28515625" style="32" bestFit="1" customWidth="1"/>
    <col min="7175" max="7175" width="14.140625" style="32" bestFit="1" customWidth="1"/>
    <col min="7176" max="7176" width="16.85546875" style="32" customWidth="1"/>
    <col min="7177" max="7177" width="23.42578125" style="32" bestFit="1" customWidth="1"/>
    <col min="7178" max="7178" width="8.85546875" style="32" bestFit="1" customWidth="1"/>
    <col min="7179" max="7179" width="9.140625" style="32"/>
    <col min="7180" max="7180" width="27.42578125" style="32" customWidth="1"/>
    <col min="7181" max="7181" width="12.85546875" style="32" bestFit="1" customWidth="1"/>
    <col min="7182" max="7424" width="9.140625" style="32"/>
    <col min="7425" max="7425" width="7" style="32" bestFit="1" customWidth="1"/>
    <col min="7426" max="7426" width="23.42578125" style="32" bestFit="1" customWidth="1"/>
    <col min="7427" max="7427" width="49.7109375" style="32" customWidth="1"/>
    <col min="7428" max="7428" width="23.42578125" style="32" bestFit="1" customWidth="1"/>
    <col min="7429" max="7429" width="12.5703125" style="32" bestFit="1" customWidth="1"/>
    <col min="7430" max="7430" width="24.28515625" style="32" bestFit="1" customWidth="1"/>
    <col min="7431" max="7431" width="14.140625" style="32" bestFit="1" customWidth="1"/>
    <col min="7432" max="7432" width="16.85546875" style="32" customWidth="1"/>
    <col min="7433" max="7433" width="23.42578125" style="32" bestFit="1" customWidth="1"/>
    <col min="7434" max="7434" width="8.85546875" style="32" bestFit="1" customWidth="1"/>
    <col min="7435" max="7435" width="9.140625" style="32"/>
    <col min="7436" max="7436" width="27.42578125" style="32" customWidth="1"/>
    <col min="7437" max="7437" width="12.85546875" style="32" bestFit="1" customWidth="1"/>
    <col min="7438" max="7680" width="9.140625" style="32"/>
    <col min="7681" max="7681" width="7" style="32" bestFit="1" customWidth="1"/>
    <col min="7682" max="7682" width="23.42578125" style="32" bestFit="1" customWidth="1"/>
    <col min="7683" max="7683" width="49.7109375" style="32" customWidth="1"/>
    <col min="7684" max="7684" width="23.42578125" style="32" bestFit="1" customWidth="1"/>
    <col min="7685" max="7685" width="12.5703125" style="32" bestFit="1" customWidth="1"/>
    <col min="7686" max="7686" width="24.28515625" style="32" bestFit="1" customWidth="1"/>
    <col min="7687" max="7687" width="14.140625" style="32" bestFit="1" customWidth="1"/>
    <col min="7688" max="7688" width="16.85546875" style="32" customWidth="1"/>
    <col min="7689" max="7689" width="23.42578125" style="32" bestFit="1" customWidth="1"/>
    <col min="7690" max="7690" width="8.85546875" style="32" bestFit="1" customWidth="1"/>
    <col min="7691" max="7691" width="9.140625" style="32"/>
    <col min="7692" max="7692" width="27.42578125" style="32" customWidth="1"/>
    <col min="7693" max="7693" width="12.85546875" style="32" bestFit="1" customWidth="1"/>
    <col min="7694" max="7936" width="9.140625" style="32"/>
    <col min="7937" max="7937" width="7" style="32" bestFit="1" customWidth="1"/>
    <col min="7938" max="7938" width="23.42578125" style="32" bestFit="1" customWidth="1"/>
    <col min="7939" max="7939" width="49.7109375" style="32" customWidth="1"/>
    <col min="7940" max="7940" width="23.42578125" style="32" bestFit="1" customWidth="1"/>
    <col min="7941" max="7941" width="12.5703125" style="32" bestFit="1" customWidth="1"/>
    <col min="7942" max="7942" width="24.28515625" style="32" bestFit="1" customWidth="1"/>
    <col min="7943" max="7943" width="14.140625" style="32" bestFit="1" customWidth="1"/>
    <col min="7944" max="7944" width="16.85546875" style="32" customWidth="1"/>
    <col min="7945" max="7945" width="23.42578125" style="32" bestFit="1" customWidth="1"/>
    <col min="7946" max="7946" width="8.85546875" style="32" bestFit="1" customWidth="1"/>
    <col min="7947" max="7947" width="9.140625" style="32"/>
    <col min="7948" max="7948" width="27.42578125" style="32" customWidth="1"/>
    <col min="7949" max="7949" width="12.85546875" style="32" bestFit="1" customWidth="1"/>
    <col min="7950" max="8192" width="9.140625" style="32"/>
    <col min="8193" max="8193" width="7" style="32" bestFit="1" customWidth="1"/>
    <col min="8194" max="8194" width="23.42578125" style="32" bestFit="1" customWidth="1"/>
    <col min="8195" max="8195" width="49.7109375" style="32" customWidth="1"/>
    <col min="8196" max="8196" width="23.42578125" style="32" bestFit="1" customWidth="1"/>
    <col min="8197" max="8197" width="12.5703125" style="32" bestFit="1" customWidth="1"/>
    <col min="8198" max="8198" width="24.28515625" style="32" bestFit="1" customWidth="1"/>
    <col min="8199" max="8199" width="14.140625" style="32" bestFit="1" customWidth="1"/>
    <col min="8200" max="8200" width="16.85546875" style="32" customWidth="1"/>
    <col min="8201" max="8201" width="23.42578125" style="32" bestFit="1" customWidth="1"/>
    <col min="8202" max="8202" width="8.85546875" style="32" bestFit="1" customWidth="1"/>
    <col min="8203" max="8203" width="9.140625" style="32"/>
    <col min="8204" max="8204" width="27.42578125" style="32" customWidth="1"/>
    <col min="8205" max="8205" width="12.85546875" style="32" bestFit="1" customWidth="1"/>
    <col min="8206" max="8448" width="9.140625" style="32"/>
    <col min="8449" max="8449" width="7" style="32" bestFit="1" customWidth="1"/>
    <col min="8450" max="8450" width="23.42578125" style="32" bestFit="1" customWidth="1"/>
    <col min="8451" max="8451" width="49.7109375" style="32" customWidth="1"/>
    <col min="8452" max="8452" width="23.42578125" style="32" bestFit="1" customWidth="1"/>
    <col min="8453" max="8453" width="12.5703125" style="32" bestFit="1" customWidth="1"/>
    <col min="8454" max="8454" width="24.28515625" style="32" bestFit="1" customWidth="1"/>
    <col min="8455" max="8455" width="14.140625" style="32" bestFit="1" customWidth="1"/>
    <col min="8456" max="8456" width="16.85546875" style="32" customWidth="1"/>
    <col min="8457" max="8457" width="23.42578125" style="32" bestFit="1" customWidth="1"/>
    <col min="8458" max="8458" width="8.85546875" style="32" bestFit="1" customWidth="1"/>
    <col min="8459" max="8459" width="9.140625" style="32"/>
    <col min="8460" max="8460" width="27.42578125" style="32" customWidth="1"/>
    <col min="8461" max="8461" width="12.85546875" style="32" bestFit="1" customWidth="1"/>
    <col min="8462" max="8704" width="9.140625" style="32"/>
    <col min="8705" max="8705" width="7" style="32" bestFit="1" customWidth="1"/>
    <col min="8706" max="8706" width="23.42578125" style="32" bestFit="1" customWidth="1"/>
    <col min="8707" max="8707" width="49.7109375" style="32" customWidth="1"/>
    <col min="8708" max="8708" width="23.42578125" style="32" bestFit="1" customWidth="1"/>
    <col min="8709" max="8709" width="12.5703125" style="32" bestFit="1" customWidth="1"/>
    <col min="8710" max="8710" width="24.28515625" style="32" bestFit="1" customWidth="1"/>
    <col min="8711" max="8711" width="14.140625" style="32" bestFit="1" customWidth="1"/>
    <col min="8712" max="8712" width="16.85546875" style="32" customWidth="1"/>
    <col min="8713" max="8713" width="23.42578125" style="32" bestFit="1" customWidth="1"/>
    <col min="8714" max="8714" width="8.85546875" style="32" bestFit="1" customWidth="1"/>
    <col min="8715" max="8715" width="9.140625" style="32"/>
    <col min="8716" max="8716" width="27.42578125" style="32" customWidth="1"/>
    <col min="8717" max="8717" width="12.85546875" style="32" bestFit="1" customWidth="1"/>
    <col min="8718" max="8960" width="9.140625" style="32"/>
    <col min="8961" max="8961" width="7" style="32" bestFit="1" customWidth="1"/>
    <col min="8962" max="8962" width="23.42578125" style="32" bestFit="1" customWidth="1"/>
    <col min="8963" max="8963" width="49.7109375" style="32" customWidth="1"/>
    <col min="8964" max="8964" width="23.42578125" style="32" bestFit="1" customWidth="1"/>
    <col min="8965" max="8965" width="12.5703125" style="32" bestFit="1" customWidth="1"/>
    <col min="8966" max="8966" width="24.28515625" style="32" bestFit="1" customWidth="1"/>
    <col min="8967" max="8967" width="14.140625" style="32" bestFit="1" customWidth="1"/>
    <col min="8968" max="8968" width="16.85546875" style="32" customWidth="1"/>
    <col min="8969" max="8969" width="23.42578125" style="32" bestFit="1" customWidth="1"/>
    <col min="8970" max="8970" width="8.85546875" style="32" bestFit="1" customWidth="1"/>
    <col min="8971" max="8971" width="9.140625" style="32"/>
    <col min="8972" max="8972" width="27.42578125" style="32" customWidth="1"/>
    <col min="8973" max="8973" width="12.85546875" style="32" bestFit="1" customWidth="1"/>
    <col min="8974" max="9216" width="9.140625" style="32"/>
    <col min="9217" max="9217" width="7" style="32" bestFit="1" customWidth="1"/>
    <col min="9218" max="9218" width="23.42578125" style="32" bestFit="1" customWidth="1"/>
    <col min="9219" max="9219" width="49.7109375" style="32" customWidth="1"/>
    <col min="9220" max="9220" width="23.42578125" style="32" bestFit="1" customWidth="1"/>
    <col min="9221" max="9221" width="12.5703125" style="32" bestFit="1" customWidth="1"/>
    <col min="9222" max="9222" width="24.28515625" style="32" bestFit="1" customWidth="1"/>
    <col min="9223" max="9223" width="14.140625" style="32" bestFit="1" customWidth="1"/>
    <col min="9224" max="9224" width="16.85546875" style="32" customWidth="1"/>
    <col min="9225" max="9225" width="23.42578125" style="32" bestFit="1" customWidth="1"/>
    <col min="9226" max="9226" width="8.85546875" style="32" bestFit="1" customWidth="1"/>
    <col min="9227" max="9227" width="9.140625" style="32"/>
    <col min="9228" max="9228" width="27.42578125" style="32" customWidth="1"/>
    <col min="9229" max="9229" width="12.85546875" style="32" bestFit="1" customWidth="1"/>
    <col min="9230" max="9472" width="9.140625" style="32"/>
    <col min="9473" max="9473" width="7" style="32" bestFit="1" customWidth="1"/>
    <col min="9474" max="9474" width="23.42578125" style="32" bestFit="1" customWidth="1"/>
    <col min="9475" max="9475" width="49.7109375" style="32" customWidth="1"/>
    <col min="9476" max="9476" width="23.42578125" style="32" bestFit="1" customWidth="1"/>
    <col min="9477" max="9477" width="12.5703125" style="32" bestFit="1" customWidth="1"/>
    <col min="9478" max="9478" width="24.28515625" style="32" bestFit="1" customWidth="1"/>
    <col min="9479" max="9479" width="14.140625" style="32" bestFit="1" customWidth="1"/>
    <col min="9480" max="9480" width="16.85546875" style="32" customWidth="1"/>
    <col min="9481" max="9481" width="23.42578125" style="32" bestFit="1" customWidth="1"/>
    <col min="9482" max="9482" width="8.85546875" style="32" bestFit="1" customWidth="1"/>
    <col min="9483" max="9483" width="9.140625" style="32"/>
    <col min="9484" max="9484" width="27.42578125" style="32" customWidth="1"/>
    <col min="9485" max="9485" width="12.85546875" style="32" bestFit="1" customWidth="1"/>
    <col min="9486" max="9728" width="9.140625" style="32"/>
    <col min="9729" max="9729" width="7" style="32" bestFit="1" customWidth="1"/>
    <col min="9730" max="9730" width="23.42578125" style="32" bestFit="1" customWidth="1"/>
    <col min="9731" max="9731" width="49.7109375" style="32" customWidth="1"/>
    <col min="9732" max="9732" width="23.42578125" style="32" bestFit="1" customWidth="1"/>
    <col min="9733" max="9733" width="12.5703125" style="32" bestFit="1" customWidth="1"/>
    <col min="9734" max="9734" width="24.28515625" style="32" bestFit="1" customWidth="1"/>
    <col min="9735" max="9735" width="14.140625" style="32" bestFit="1" customWidth="1"/>
    <col min="9736" max="9736" width="16.85546875" style="32" customWidth="1"/>
    <col min="9737" max="9737" width="23.42578125" style="32" bestFit="1" customWidth="1"/>
    <col min="9738" max="9738" width="8.85546875" style="32" bestFit="1" customWidth="1"/>
    <col min="9739" max="9739" width="9.140625" style="32"/>
    <col min="9740" max="9740" width="27.42578125" style="32" customWidth="1"/>
    <col min="9741" max="9741" width="12.85546875" style="32" bestFit="1" customWidth="1"/>
    <col min="9742" max="9984" width="9.140625" style="32"/>
    <col min="9985" max="9985" width="7" style="32" bestFit="1" customWidth="1"/>
    <col min="9986" max="9986" width="23.42578125" style="32" bestFit="1" customWidth="1"/>
    <col min="9987" max="9987" width="49.7109375" style="32" customWidth="1"/>
    <col min="9988" max="9988" width="23.42578125" style="32" bestFit="1" customWidth="1"/>
    <col min="9989" max="9989" width="12.5703125" style="32" bestFit="1" customWidth="1"/>
    <col min="9990" max="9990" width="24.28515625" style="32" bestFit="1" customWidth="1"/>
    <col min="9991" max="9991" width="14.140625" style="32" bestFit="1" customWidth="1"/>
    <col min="9992" max="9992" width="16.85546875" style="32" customWidth="1"/>
    <col min="9993" max="9993" width="23.42578125" style="32" bestFit="1" customWidth="1"/>
    <col min="9994" max="9994" width="8.85546875" style="32" bestFit="1" customWidth="1"/>
    <col min="9995" max="9995" width="9.140625" style="32"/>
    <col min="9996" max="9996" width="27.42578125" style="32" customWidth="1"/>
    <col min="9997" max="9997" width="12.85546875" style="32" bestFit="1" customWidth="1"/>
    <col min="9998" max="10240" width="9.140625" style="32"/>
    <col min="10241" max="10241" width="7" style="32" bestFit="1" customWidth="1"/>
    <col min="10242" max="10242" width="23.42578125" style="32" bestFit="1" customWidth="1"/>
    <col min="10243" max="10243" width="49.7109375" style="32" customWidth="1"/>
    <col min="10244" max="10244" width="23.42578125" style="32" bestFit="1" customWidth="1"/>
    <col min="10245" max="10245" width="12.5703125" style="32" bestFit="1" customWidth="1"/>
    <col min="10246" max="10246" width="24.28515625" style="32" bestFit="1" customWidth="1"/>
    <col min="10247" max="10247" width="14.140625" style="32" bestFit="1" customWidth="1"/>
    <col min="10248" max="10248" width="16.85546875" style="32" customWidth="1"/>
    <col min="10249" max="10249" width="23.42578125" style="32" bestFit="1" customWidth="1"/>
    <col min="10250" max="10250" width="8.85546875" style="32" bestFit="1" customWidth="1"/>
    <col min="10251" max="10251" width="9.140625" style="32"/>
    <col min="10252" max="10252" width="27.42578125" style="32" customWidth="1"/>
    <col min="10253" max="10253" width="12.85546875" style="32" bestFit="1" customWidth="1"/>
    <col min="10254" max="10496" width="9.140625" style="32"/>
    <col min="10497" max="10497" width="7" style="32" bestFit="1" customWidth="1"/>
    <col min="10498" max="10498" width="23.42578125" style="32" bestFit="1" customWidth="1"/>
    <col min="10499" max="10499" width="49.7109375" style="32" customWidth="1"/>
    <col min="10500" max="10500" width="23.42578125" style="32" bestFit="1" customWidth="1"/>
    <col min="10501" max="10501" width="12.5703125" style="32" bestFit="1" customWidth="1"/>
    <col min="10502" max="10502" width="24.28515625" style="32" bestFit="1" customWidth="1"/>
    <col min="10503" max="10503" width="14.140625" style="32" bestFit="1" customWidth="1"/>
    <col min="10504" max="10504" width="16.85546875" style="32" customWidth="1"/>
    <col min="10505" max="10505" width="23.42578125" style="32" bestFit="1" customWidth="1"/>
    <col min="10506" max="10506" width="8.85546875" style="32" bestFit="1" customWidth="1"/>
    <col min="10507" max="10507" width="9.140625" style="32"/>
    <col min="10508" max="10508" width="27.42578125" style="32" customWidth="1"/>
    <col min="10509" max="10509" width="12.85546875" style="32" bestFit="1" customWidth="1"/>
    <col min="10510" max="10752" width="9.140625" style="32"/>
    <col min="10753" max="10753" width="7" style="32" bestFit="1" customWidth="1"/>
    <col min="10754" max="10754" width="23.42578125" style="32" bestFit="1" customWidth="1"/>
    <col min="10755" max="10755" width="49.7109375" style="32" customWidth="1"/>
    <col min="10756" max="10756" width="23.42578125" style="32" bestFit="1" customWidth="1"/>
    <col min="10757" max="10757" width="12.5703125" style="32" bestFit="1" customWidth="1"/>
    <col min="10758" max="10758" width="24.28515625" style="32" bestFit="1" customWidth="1"/>
    <col min="10759" max="10759" width="14.140625" style="32" bestFit="1" customWidth="1"/>
    <col min="10760" max="10760" width="16.85546875" style="32" customWidth="1"/>
    <col min="10761" max="10761" width="23.42578125" style="32" bestFit="1" customWidth="1"/>
    <col min="10762" max="10762" width="8.85546875" style="32" bestFit="1" customWidth="1"/>
    <col min="10763" max="10763" width="9.140625" style="32"/>
    <col min="10764" max="10764" width="27.42578125" style="32" customWidth="1"/>
    <col min="10765" max="10765" width="12.85546875" style="32" bestFit="1" customWidth="1"/>
    <col min="10766" max="11008" width="9.140625" style="32"/>
    <col min="11009" max="11009" width="7" style="32" bestFit="1" customWidth="1"/>
    <col min="11010" max="11010" width="23.42578125" style="32" bestFit="1" customWidth="1"/>
    <col min="11011" max="11011" width="49.7109375" style="32" customWidth="1"/>
    <col min="11012" max="11012" width="23.42578125" style="32" bestFit="1" customWidth="1"/>
    <col min="11013" max="11013" width="12.5703125" style="32" bestFit="1" customWidth="1"/>
    <col min="11014" max="11014" width="24.28515625" style="32" bestFit="1" customWidth="1"/>
    <col min="11015" max="11015" width="14.140625" style="32" bestFit="1" customWidth="1"/>
    <col min="11016" max="11016" width="16.85546875" style="32" customWidth="1"/>
    <col min="11017" max="11017" width="23.42578125" style="32" bestFit="1" customWidth="1"/>
    <col min="11018" max="11018" width="8.85546875" style="32" bestFit="1" customWidth="1"/>
    <col min="11019" max="11019" width="9.140625" style="32"/>
    <col min="11020" max="11020" width="27.42578125" style="32" customWidth="1"/>
    <col min="11021" max="11021" width="12.85546875" style="32" bestFit="1" customWidth="1"/>
    <col min="11022" max="11264" width="9.140625" style="32"/>
    <col min="11265" max="11265" width="7" style="32" bestFit="1" customWidth="1"/>
    <col min="11266" max="11266" width="23.42578125" style="32" bestFit="1" customWidth="1"/>
    <col min="11267" max="11267" width="49.7109375" style="32" customWidth="1"/>
    <col min="11268" max="11268" width="23.42578125" style="32" bestFit="1" customWidth="1"/>
    <col min="11269" max="11269" width="12.5703125" style="32" bestFit="1" customWidth="1"/>
    <col min="11270" max="11270" width="24.28515625" style="32" bestFit="1" customWidth="1"/>
    <col min="11271" max="11271" width="14.140625" style="32" bestFit="1" customWidth="1"/>
    <col min="11272" max="11272" width="16.85546875" style="32" customWidth="1"/>
    <col min="11273" max="11273" width="23.42578125" style="32" bestFit="1" customWidth="1"/>
    <col min="11274" max="11274" width="8.85546875" style="32" bestFit="1" customWidth="1"/>
    <col min="11275" max="11275" width="9.140625" style="32"/>
    <col min="11276" max="11276" width="27.42578125" style="32" customWidth="1"/>
    <col min="11277" max="11277" width="12.85546875" style="32" bestFit="1" customWidth="1"/>
    <col min="11278" max="11520" width="9.140625" style="32"/>
    <col min="11521" max="11521" width="7" style="32" bestFit="1" customWidth="1"/>
    <col min="11522" max="11522" width="23.42578125" style="32" bestFit="1" customWidth="1"/>
    <col min="11523" max="11523" width="49.7109375" style="32" customWidth="1"/>
    <col min="11524" max="11524" width="23.42578125" style="32" bestFit="1" customWidth="1"/>
    <col min="11525" max="11525" width="12.5703125" style="32" bestFit="1" customWidth="1"/>
    <col min="11526" max="11526" width="24.28515625" style="32" bestFit="1" customWidth="1"/>
    <col min="11527" max="11527" width="14.140625" style="32" bestFit="1" customWidth="1"/>
    <col min="11528" max="11528" width="16.85546875" style="32" customWidth="1"/>
    <col min="11529" max="11529" width="23.42578125" style="32" bestFit="1" customWidth="1"/>
    <col min="11530" max="11530" width="8.85546875" style="32" bestFit="1" customWidth="1"/>
    <col min="11531" max="11531" width="9.140625" style="32"/>
    <col min="11532" max="11532" width="27.42578125" style="32" customWidth="1"/>
    <col min="11533" max="11533" width="12.85546875" style="32" bestFit="1" customWidth="1"/>
    <col min="11534" max="11776" width="9.140625" style="32"/>
    <col min="11777" max="11777" width="7" style="32" bestFit="1" customWidth="1"/>
    <col min="11778" max="11778" width="23.42578125" style="32" bestFit="1" customWidth="1"/>
    <col min="11779" max="11779" width="49.7109375" style="32" customWidth="1"/>
    <col min="11780" max="11780" width="23.42578125" style="32" bestFit="1" customWidth="1"/>
    <col min="11781" max="11781" width="12.5703125" style="32" bestFit="1" customWidth="1"/>
    <col min="11782" max="11782" width="24.28515625" style="32" bestFit="1" customWidth="1"/>
    <col min="11783" max="11783" width="14.140625" style="32" bestFit="1" customWidth="1"/>
    <col min="11784" max="11784" width="16.85546875" style="32" customWidth="1"/>
    <col min="11785" max="11785" width="23.42578125" style="32" bestFit="1" customWidth="1"/>
    <col min="11786" max="11786" width="8.85546875" style="32" bestFit="1" customWidth="1"/>
    <col min="11787" max="11787" width="9.140625" style="32"/>
    <col min="11788" max="11788" width="27.42578125" style="32" customWidth="1"/>
    <col min="11789" max="11789" width="12.85546875" style="32" bestFit="1" customWidth="1"/>
    <col min="11790" max="12032" width="9.140625" style="32"/>
    <col min="12033" max="12033" width="7" style="32" bestFit="1" customWidth="1"/>
    <col min="12034" max="12034" width="23.42578125" style="32" bestFit="1" customWidth="1"/>
    <col min="12035" max="12035" width="49.7109375" style="32" customWidth="1"/>
    <col min="12036" max="12036" width="23.42578125" style="32" bestFit="1" customWidth="1"/>
    <col min="12037" max="12037" width="12.5703125" style="32" bestFit="1" customWidth="1"/>
    <col min="12038" max="12038" width="24.28515625" style="32" bestFit="1" customWidth="1"/>
    <col min="12039" max="12039" width="14.140625" style="32" bestFit="1" customWidth="1"/>
    <col min="12040" max="12040" width="16.85546875" style="32" customWidth="1"/>
    <col min="12041" max="12041" width="23.42578125" style="32" bestFit="1" customWidth="1"/>
    <col min="12042" max="12042" width="8.85546875" style="32" bestFit="1" customWidth="1"/>
    <col min="12043" max="12043" width="9.140625" style="32"/>
    <col min="12044" max="12044" width="27.42578125" style="32" customWidth="1"/>
    <col min="12045" max="12045" width="12.85546875" style="32" bestFit="1" customWidth="1"/>
    <col min="12046" max="12288" width="9.140625" style="32"/>
    <col min="12289" max="12289" width="7" style="32" bestFit="1" customWidth="1"/>
    <col min="12290" max="12290" width="23.42578125" style="32" bestFit="1" customWidth="1"/>
    <col min="12291" max="12291" width="49.7109375" style="32" customWidth="1"/>
    <col min="12292" max="12292" width="23.42578125" style="32" bestFit="1" customWidth="1"/>
    <col min="12293" max="12293" width="12.5703125" style="32" bestFit="1" customWidth="1"/>
    <col min="12294" max="12294" width="24.28515625" style="32" bestFit="1" customWidth="1"/>
    <col min="12295" max="12295" width="14.140625" style="32" bestFit="1" customWidth="1"/>
    <col min="12296" max="12296" width="16.85546875" style="32" customWidth="1"/>
    <col min="12297" max="12297" width="23.42578125" style="32" bestFit="1" customWidth="1"/>
    <col min="12298" max="12298" width="8.85546875" style="32" bestFit="1" customWidth="1"/>
    <col min="12299" max="12299" width="9.140625" style="32"/>
    <col min="12300" max="12300" width="27.42578125" style="32" customWidth="1"/>
    <col min="12301" max="12301" width="12.85546875" style="32" bestFit="1" customWidth="1"/>
    <col min="12302" max="12544" width="9.140625" style="32"/>
    <col min="12545" max="12545" width="7" style="32" bestFit="1" customWidth="1"/>
    <col min="12546" max="12546" width="23.42578125" style="32" bestFit="1" customWidth="1"/>
    <col min="12547" max="12547" width="49.7109375" style="32" customWidth="1"/>
    <col min="12548" max="12548" width="23.42578125" style="32" bestFit="1" customWidth="1"/>
    <col min="12549" max="12549" width="12.5703125" style="32" bestFit="1" customWidth="1"/>
    <col min="12550" max="12550" width="24.28515625" style="32" bestFit="1" customWidth="1"/>
    <col min="12551" max="12551" width="14.140625" style="32" bestFit="1" customWidth="1"/>
    <col min="12552" max="12552" width="16.85546875" style="32" customWidth="1"/>
    <col min="12553" max="12553" width="23.42578125" style="32" bestFit="1" customWidth="1"/>
    <col min="12554" max="12554" width="8.85546875" style="32" bestFit="1" customWidth="1"/>
    <col min="12555" max="12555" width="9.140625" style="32"/>
    <col min="12556" max="12556" width="27.42578125" style="32" customWidth="1"/>
    <col min="12557" max="12557" width="12.85546875" style="32" bestFit="1" customWidth="1"/>
    <col min="12558" max="12800" width="9.140625" style="32"/>
    <col min="12801" max="12801" width="7" style="32" bestFit="1" customWidth="1"/>
    <col min="12802" max="12802" width="23.42578125" style="32" bestFit="1" customWidth="1"/>
    <col min="12803" max="12803" width="49.7109375" style="32" customWidth="1"/>
    <col min="12804" max="12804" width="23.42578125" style="32" bestFit="1" customWidth="1"/>
    <col min="12805" max="12805" width="12.5703125" style="32" bestFit="1" customWidth="1"/>
    <col min="12806" max="12806" width="24.28515625" style="32" bestFit="1" customWidth="1"/>
    <col min="12807" max="12807" width="14.140625" style="32" bestFit="1" customWidth="1"/>
    <col min="12808" max="12808" width="16.85546875" style="32" customWidth="1"/>
    <col min="12809" max="12809" width="23.42578125" style="32" bestFit="1" customWidth="1"/>
    <col min="12810" max="12810" width="8.85546875" style="32" bestFit="1" customWidth="1"/>
    <col min="12811" max="12811" width="9.140625" style="32"/>
    <col min="12812" max="12812" width="27.42578125" style="32" customWidth="1"/>
    <col min="12813" max="12813" width="12.85546875" style="32" bestFit="1" customWidth="1"/>
    <col min="12814" max="13056" width="9.140625" style="32"/>
    <col min="13057" max="13057" width="7" style="32" bestFit="1" customWidth="1"/>
    <col min="13058" max="13058" width="23.42578125" style="32" bestFit="1" customWidth="1"/>
    <col min="13059" max="13059" width="49.7109375" style="32" customWidth="1"/>
    <col min="13060" max="13060" width="23.42578125" style="32" bestFit="1" customWidth="1"/>
    <col min="13061" max="13061" width="12.5703125" style="32" bestFit="1" customWidth="1"/>
    <col min="13062" max="13062" width="24.28515625" style="32" bestFit="1" customWidth="1"/>
    <col min="13063" max="13063" width="14.140625" style="32" bestFit="1" customWidth="1"/>
    <col min="13064" max="13064" width="16.85546875" style="32" customWidth="1"/>
    <col min="13065" max="13065" width="23.42578125" style="32" bestFit="1" customWidth="1"/>
    <col min="13066" max="13066" width="8.85546875" style="32" bestFit="1" customWidth="1"/>
    <col min="13067" max="13067" width="9.140625" style="32"/>
    <col min="13068" max="13068" width="27.42578125" style="32" customWidth="1"/>
    <col min="13069" max="13069" width="12.85546875" style="32" bestFit="1" customWidth="1"/>
    <col min="13070" max="13312" width="9.140625" style="32"/>
    <col min="13313" max="13313" width="7" style="32" bestFit="1" customWidth="1"/>
    <col min="13314" max="13314" width="23.42578125" style="32" bestFit="1" customWidth="1"/>
    <col min="13315" max="13315" width="49.7109375" style="32" customWidth="1"/>
    <col min="13316" max="13316" width="23.42578125" style="32" bestFit="1" customWidth="1"/>
    <col min="13317" max="13317" width="12.5703125" style="32" bestFit="1" customWidth="1"/>
    <col min="13318" max="13318" width="24.28515625" style="32" bestFit="1" customWidth="1"/>
    <col min="13319" max="13319" width="14.140625" style="32" bestFit="1" customWidth="1"/>
    <col min="13320" max="13320" width="16.85546875" style="32" customWidth="1"/>
    <col min="13321" max="13321" width="23.42578125" style="32" bestFit="1" customWidth="1"/>
    <col min="13322" max="13322" width="8.85546875" style="32" bestFit="1" customWidth="1"/>
    <col min="13323" max="13323" width="9.140625" style="32"/>
    <col min="13324" max="13324" width="27.42578125" style="32" customWidth="1"/>
    <col min="13325" max="13325" width="12.85546875" style="32" bestFit="1" customWidth="1"/>
    <col min="13326" max="13568" width="9.140625" style="32"/>
    <col min="13569" max="13569" width="7" style="32" bestFit="1" customWidth="1"/>
    <col min="13570" max="13570" width="23.42578125" style="32" bestFit="1" customWidth="1"/>
    <col min="13571" max="13571" width="49.7109375" style="32" customWidth="1"/>
    <col min="13572" max="13572" width="23.42578125" style="32" bestFit="1" customWidth="1"/>
    <col min="13573" max="13573" width="12.5703125" style="32" bestFit="1" customWidth="1"/>
    <col min="13574" max="13574" width="24.28515625" style="32" bestFit="1" customWidth="1"/>
    <col min="13575" max="13575" width="14.140625" style="32" bestFit="1" customWidth="1"/>
    <col min="13576" max="13576" width="16.85546875" style="32" customWidth="1"/>
    <col min="13577" max="13577" width="23.42578125" style="32" bestFit="1" customWidth="1"/>
    <col min="13578" max="13578" width="8.85546875" style="32" bestFit="1" customWidth="1"/>
    <col min="13579" max="13579" width="9.140625" style="32"/>
    <col min="13580" max="13580" width="27.42578125" style="32" customWidth="1"/>
    <col min="13581" max="13581" width="12.85546875" style="32" bestFit="1" customWidth="1"/>
    <col min="13582" max="13824" width="9.140625" style="32"/>
    <col min="13825" max="13825" width="7" style="32" bestFit="1" customWidth="1"/>
    <col min="13826" max="13826" width="23.42578125" style="32" bestFit="1" customWidth="1"/>
    <col min="13827" max="13827" width="49.7109375" style="32" customWidth="1"/>
    <col min="13828" max="13828" width="23.42578125" style="32" bestFit="1" customWidth="1"/>
    <col min="13829" max="13829" width="12.5703125" style="32" bestFit="1" customWidth="1"/>
    <col min="13830" max="13830" width="24.28515625" style="32" bestFit="1" customWidth="1"/>
    <col min="13831" max="13831" width="14.140625" style="32" bestFit="1" customWidth="1"/>
    <col min="13832" max="13832" width="16.85546875" style="32" customWidth="1"/>
    <col min="13833" max="13833" width="23.42578125" style="32" bestFit="1" customWidth="1"/>
    <col min="13834" max="13834" width="8.85546875" style="32" bestFit="1" customWidth="1"/>
    <col min="13835" max="13835" width="9.140625" style="32"/>
    <col min="13836" max="13836" width="27.42578125" style="32" customWidth="1"/>
    <col min="13837" max="13837" width="12.85546875" style="32" bestFit="1" customWidth="1"/>
    <col min="13838" max="14080" width="9.140625" style="32"/>
    <col min="14081" max="14081" width="7" style="32" bestFit="1" customWidth="1"/>
    <col min="14082" max="14082" width="23.42578125" style="32" bestFit="1" customWidth="1"/>
    <col min="14083" max="14083" width="49.7109375" style="32" customWidth="1"/>
    <col min="14084" max="14084" width="23.42578125" style="32" bestFit="1" customWidth="1"/>
    <col min="14085" max="14085" width="12.5703125" style="32" bestFit="1" customWidth="1"/>
    <col min="14086" max="14086" width="24.28515625" style="32" bestFit="1" customWidth="1"/>
    <col min="14087" max="14087" width="14.140625" style="32" bestFit="1" customWidth="1"/>
    <col min="14088" max="14088" width="16.85546875" style="32" customWidth="1"/>
    <col min="14089" max="14089" width="23.42578125" style="32" bestFit="1" customWidth="1"/>
    <col min="14090" max="14090" width="8.85546875" style="32" bestFit="1" customWidth="1"/>
    <col min="14091" max="14091" width="9.140625" style="32"/>
    <col min="14092" max="14092" width="27.42578125" style="32" customWidth="1"/>
    <col min="14093" max="14093" width="12.85546875" style="32" bestFit="1" customWidth="1"/>
    <col min="14094" max="14336" width="9.140625" style="32"/>
    <col min="14337" max="14337" width="7" style="32" bestFit="1" customWidth="1"/>
    <col min="14338" max="14338" width="23.42578125" style="32" bestFit="1" customWidth="1"/>
    <col min="14339" max="14339" width="49.7109375" style="32" customWidth="1"/>
    <col min="14340" max="14340" width="23.42578125" style="32" bestFit="1" customWidth="1"/>
    <col min="14341" max="14341" width="12.5703125" style="32" bestFit="1" customWidth="1"/>
    <col min="14342" max="14342" width="24.28515625" style="32" bestFit="1" customWidth="1"/>
    <col min="14343" max="14343" width="14.140625" style="32" bestFit="1" customWidth="1"/>
    <col min="14344" max="14344" width="16.85546875" style="32" customWidth="1"/>
    <col min="14345" max="14345" width="23.42578125" style="32" bestFit="1" customWidth="1"/>
    <col min="14346" max="14346" width="8.85546875" style="32" bestFit="1" customWidth="1"/>
    <col min="14347" max="14347" width="9.140625" style="32"/>
    <col min="14348" max="14348" width="27.42578125" style="32" customWidth="1"/>
    <col min="14349" max="14349" width="12.85546875" style="32" bestFit="1" customWidth="1"/>
    <col min="14350" max="14592" width="9.140625" style="32"/>
    <col min="14593" max="14593" width="7" style="32" bestFit="1" customWidth="1"/>
    <col min="14594" max="14594" width="23.42578125" style="32" bestFit="1" customWidth="1"/>
    <col min="14595" max="14595" width="49.7109375" style="32" customWidth="1"/>
    <col min="14596" max="14596" width="23.42578125" style="32" bestFit="1" customWidth="1"/>
    <col min="14597" max="14597" width="12.5703125" style="32" bestFit="1" customWidth="1"/>
    <col min="14598" max="14598" width="24.28515625" style="32" bestFit="1" customWidth="1"/>
    <col min="14599" max="14599" width="14.140625" style="32" bestFit="1" customWidth="1"/>
    <col min="14600" max="14600" width="16.85546875" style="32" customWidth="1"/>
    <col min="14601" max="14601" width="23.42578125" style="32" bestFit="1" customWidth="1"/>
    <col min="14602" max="14602" width="8.85546875" style="32" bestFit="1" customWidth="1"/>
    <col min="14603" max="14603" width="9.140625" style="32"/>
    <col min="14604" max="14604" width="27.42578125" style="32" customWidth="1"/>
    <col min="14605" max="14605" width="12.85546875" style="32" bestFit="1" customWidth="1"/>
    <col min="14606" max="14848" width="9.140625" style="32"/>
    <col min="14849" max="14849" width="7" style="32" bestFit="1" customWidth="1"/>
    <col min="14850" max="14850" width="23.42578125" style="32" bestFit="1" customWidth="1"/>
    <col min="14851" max="14851" width="49.7109375" style="32" customWidth="1"/>
    <col min="14852" max="14852" width="23.42578125" style="32" bestFit="1" customWidth="1"/>
    <col min="14853" max="14853" width="12.5703125" style="32" bestFit="1" customWidth="1"/>
    <col min="14854" max="14854" width="24.28515625" style="32" bestFit="1" customWidth="1"/>
    <col min="14855" max="14855" width="14.140625" style="32" bestFit="1" customWidth="1"/>
    <col min="14856" max="14856" width="16.85546875" style="32" customWidth="1"/>
    <col min="14857" max="14857" width="23.42578125" style="32" bestFit="1" customWidth="1"/>
    <col min="14858" max="14858" width="8.85546875" style="32" bestFit="1" customWidth="1"/>
    <col min="14859" max="14859" width="9.140625" style="32"/>
    <col min="14860" max="14860" width="27.42578125" style="32" customWidth="1"/>
    <col min="14861" max="14861" width="12.85546875" style="32" bestFit="1" customWidth="1"/>
    <col min="14862" max="15104" width="9.140625" style="32"/>
    <col min="15105" max="15105" width="7" style="32" bestFit="1" customWidth="1"/>
    <col min="15106" max="15106" width="23.42578125" style="32" bestFit="1" customWidth="1"/>
    <col min="15107" max="15107" width="49.7109375" style="32" customWidth="1"/>
    <col min="15108" max="15108" width="23.42578125" style="32" bestFit="1" customWidth="1"/>
    <col min="15109" max="15109" width="12.5703125" style="32" bestFit="1" customWidth="1"/>
    <col min="15110" max="15110" width="24.28515625" style="32" bestFit="1" customWidth="1"/>
    <col min="15111" max="15111" width="14.140625" style="32" bestFit="1" customWidth="1"/>
    <col min="15112" max="15112" width="16.85546875" style="32" customWidth="1"/>
    <col min="15113" max="15113" width="23.42578125" style="32" bestFit="1" customWidth="1"/>
    <col min="15114" max="15114" width="8.85546875" style="32" bestFit="1" customWidth="1"/>
    <col min="15115" max="15115" width="9.140625" style="32"/>
    <col min="15116" max="15116" width="27.42578125" style="32" customWidth="1"/>
    <col min="15117" max="15117" width="12.85546875" style="32" bestFit="1" customWidth="1"/>
    <col min="15118" max="15360" width="9.140625" style="32"/>
    <col min="15361" max="15361" width="7" style="32" bestFit="1" customWidth="1"/>
    <col min="15362" max="15362" width="23.42578125" style="32" bestFit="1" customWidth="1"/>
    <col min="15363" max="15363" width="49.7109375" style="32" customWidth="1"/>
    <col min="15364" max="15364" width="23.42578125" style="32" bestFit="1" customWidth="1"/>
    <col min="15365" max="15365" width="12.5703125" style="32" bestFit="1" customWidth="1"/>
    <col min="15366" max="15366" width="24.28515625" style="32" bestFit="1" customWidth="1"/>
    <col min="15367" max="15367" width="14.140625" style="32" bestFit="1" customWidth="1"/>
    <col min="15368" max="15368" width="16.85546875" style="32" customWidth="1"/>
    <col min="15369" max="15369" width="23.42578125" style="32" bestFit="1" customWidth="1"/>
    <col min="15370" max="15370" width="8.85546875" style="32" bestFit="1" customWidth="1"/>
    <col min="15371" max="15371" width="9.140625" style="32"/>
    <col min="15372" max="15372" width="27.42578125" style="32" customWidth="1"/>
    <col min="15373" max="15373" width="12.85546875" style="32" bestFit="1" customWidth="1"/>
    <col min="15374" max="15616" width="9.140625" style="32"/>
    <col min="15617" max="15617" width="7" style="32" bestFit="1" customWidth="1"/>
    <col min="15618" max="15618" width="23.42578125" style="32" bestFit="1" customWidth="1"/>
    <col min="15619" max="15619" width="49.7109375" style="32" customWidth="1"/>
    <col min="15620" max="15620" width="23.42578125" style="32" bestFit="1" customWidth="1"/>
    <col min="15621" max="15621" width="12.5703125" style="32" bestFit="1" customWidth="1"/>
    <col min="15622" max="15622" width="24.28515625" style="32" bestFit="1" customWidth="1"/>
    <col min="15623" max="15623" width="14.140625" style="32" bestFit="1" customWidth="1"/>
    <col min="15624" max="15624" width="16.85546875" style="32" customWidth="1"/>
    <col min="15625" max="15625" width="23.42578125" style="32" bestFit="1" customWidth="1"/>
    <col min="15626" max="15626" width="8.85546875" style="32" bestFit="1" customWidth="1"/>
    <col min="15627" max="15627" width="9.140625" style="32"/>
    <col min="15628" max="15628" width="27.42578125" style="32" customWidth="1"/>
    <col min="15629" max="15629" width="12.85546875" style="32" bestFit="1" customWidth="1"/>
    <col min="15630" max="15872" width="9.140625" style="32"/>
    <col min="15873" max="15873" width="7" style="32" bestFit="1" customWidth="1"/>
    <col min="15874" max="15874" width="23.42578125" style="32" bestFit="1" customWidth="1"/>
    <col min="15875" max="15875" width="49.7109375" style="32" customWidth="1"/>
    <col min="15876" max="15876" width="23.42578125" style="32" bestFit="1" customWidth="1"/>
    <col min="15877" max="15877" width="12.5703125" style="32" bestFit="1" customWidth="1"/>
    <col min="15878" max="15878" width="24.28515625" style="32" bestFit="1" customWidth="1"/>
    <col min="15879" max="15879" width="14.140625" style="32" bestFit="1" customWidth="1"/>
    <col min="15880" max="15880" width="16.85546875" style="32" customWidth="1"/>
    <col min="15881" max="15881" width="23.42578125" style="32" bestFit="1" customWidth="1"/>
    <col min="15882" max="15882" width="8.85546875" style="32" bestFit="1" customWidth="1"/>
    <col min="15883" max="15883" width="9.140625" style="32"/>
    <col min="15884" max="15884" width="27.42578125" style="32" customWidth="1"/>
    <col min="15885" max="15885" width="12.85546875" style="32" bestFit="1" customWidth="1"/>
    <col min="15886" max="16128" width="9.140625" style="32"/>
    <col min="16129" max="16129" width="7" style="32" bestFit="1" customWidth="1"/>
    <col min="16130" max="16130" width="23.42578125" style="32" bestFit="1" customWidth="1"/>
    <col min="16131" max="16131" width="49.7109375" style="32" customWidth="1"/>
    <col min="16132" max="16132" width="23.42578125" style="32" bestFit="1" customWidth="1"/>
    <col min="16133" max="16133" width="12.5703125" style="32" bestFit="1" customWidth="1"/>
    <col min="16134" max="16134" width="24.28515625" style="32" bestFit="1" customWidth="1"/>
    <col min="16135" max="16135" width="14.140625" style="32" bestFit="1" customWidth="1"/>
    <col min="16136" max="16136" width="16.85546875" style="32" customWidth="1"/>
    <col min="16137" max="16137" width="23.42578125" style="32" bestFit="1" customWidth="1"/>
    <col min="16138" max="16138" width="8.85546875" style="32" bestFit="1" customWidth="1"/>
    <col min="16139" max="16139" width="9.140625" style="32"/>
    <col min="16140" max="16140" width="27.42578125" style="32" customWidth="1"/>
    <col min="16141" max="16141" width="12.85546875" style="32" bestFit="1" customWidth="1"/>
    <col min="16142" max="16384" width="9.140625" style="32"/>
  </cols>
  <sheetData>
    <row r="1" spans="1:13" ht="18.75" customHeight="1">
      <c r="A1" s="30"/>
      <c r="B1" s="30"/>
      <c r="C1" s="132" t="s">
        <v>600</v>
      </c>
      <c r="D1" s="132"/>
      <c r="E1" s="132"/>
      <c r="F1" s="132"/>
      <c r="G1" s="132"/>
    </row>
    <row r="2" spans="1:13">
      <c r="A2" s="33" t="s">
        <v>40</v>
      </c>
      <c r="B2" s="33"/>
      <c r="C2" s="34" t="s">
        <v>41</v>
      </c>
      <c r="D2" s="35"/>
      <c r="E2" s="36"/>
      <c r="F2" s="37"/>
      <c r="G2" s="38"/>
    </row>
    <row r="3" spans="1:13">
      <c r="A3" s="44"/>
      <c r="B3" s="44"/>
      <c r="C3" s="45"/>
      <c r="D3" s="33"/>
      <c r="E3" s="36"/>
      <c r="F3" s="37"/>
      <c r="G3" s="38"/>
    </row>
    <row r="4" spans="1:13">
      <c r="A4" s="48" t="s">
        <v>42</v>
      </c>
      <c r="B4" s="48" t="s">
        <v>43</v>
      </c>
      <c r="C4" s="49" t="s">
        <v>44</v>
      </c>
      <c r="D4" s="49" t="s">
        <v>45</v>
      </c>
      <c r="E4" s="50" t="s">
        <v>46</v>
      </c>
      <c r="F4" s="51" t="s">
        <v>47</v>
      </c>
      <c r="G4" s="52" t="s">
        <v>48</v>
      </c>
      <c r="H4" s="52"/>
    </row>
    <row r="5" spans="1:13">
      <c r="F5" s="60"/>
      <c r="G5" s="61"/>
    </row>
    <row r="6" spans="1:13">
      <c r="F6" s="60"/>
      <c r="G6" s="61"/>
      <c r="H6" s="69"/>
      <c r="I6" s="69"/>
      <c r="J6" s="69"/>
    </row>
    <row r="7" spans="1:13">
      <c r="C7" s="66" t="s">
        <v>49</v>
      </c>
      <c r="F7" s="60"/>
      <c r="G7" s="61"/>
      <c r="H7" s="69"/>
      <c r="I7" s="69" t="s">
        <v>57</v>
      </c>
      <c r="J7" s="69" t="s">
        <v>58</v>
      </c>
      <c r="L7" s="69" t="s">
        <v>59</v>
      </c>
      <c r="M7" s="69" t="s">
        <v>60</v>
      </c>
    </row>
    <row r="8" spans="1:13">
      <c r="C8" s="66" t="s">
        <v>50</v>
      </c>
      <c r="F8" s="60"/>
      <c r="G8" s="61"/>
      <c r="I8" s="32" t="s">
        <v>56</v>
      </c>
      <c r="J8" s="61">
        <f t="shared" ref="J8:J31" si="0">SUMIFS($G$4:$G$287,$D$4:$D$287,I8)</f>
        <v>0.15310000000000001</v>
      </c>
      <c r="L8" s="71" t="s">
        <v>64</v>
      </c>
      <c r="M8" s="61">
        <v>0.42349999999999993</v>
      </c>
    </row>
    <row r="9" spans="1:13" s="101" customFormat="1">
      <c r="A9" s="101">
        <f>+MAX($A$5:A8)+1</f>
        <v>1</v>
      </c>
      <c r="B9" s="32" t="s">
        <v>497</v>
      </c>
      <c r="C9" s="101" t="s">
        <v>498</v>
      </c>
      <c r="D9" s="32" t="s">
        <v>283</v>
      </c>
      <c r="E9" s="59">
        <v>918000</v>
      </c>
      <c r="F9" s="60">
        <v>2107.2689999999998</v>
      </c>
      <c r="G9" s="71">
        <f t="shared" ref="G9:G56" si="1">ROUND((F9/$F$125),4)</f>
        <v>3.6799999999999999E-2</v>
      </c>
      <c r="I9" s="32" t="s">
        <v>179</v>
      </c>
      <c r="J9" s="61">
        <f t="shared" si="0"/>
        <v>8.7300000000000003E-2</v>
      </c>
      <c r="L9" s="61" t="s">
        <v>83</v>
      </c>
      <c r="M9" s="61">
        <v>0.10100000000000001</v>
      </c>
    </row>
    <row r="10" spans="1:13" s="101" customFormat="1">
      <c r="A10" s="101">
        <f>+MAX($A$5:A9)+1</f>
        <v>2</v>
      </c>
      <c r="B10" s="32" t="s">
        <v>51</v>
      </c>
      <c r="C10" s="101" t="s">
        <v>52</v>
      </c>
      <c r="D10" s="32" t="s">
        <v>53</v>
      </c>
      <c r="E10" s="59">
        <v>76790</v>
      </c>
      <c r="F10" s="60">
        <v>1642.8836550000001</v>
      </c>
      <c r="G10" s="71">
        <f t="shared" si="1"/>
        <v>2.87E-2</v>
      </c>
      <c r="I10" s="32" t="s">
        <v>174</v>
      </c>
      <c r="J10" s="61">
        <f t="shared" si="0"/>
        <v>7.3200000000000001E-2</v>
      </c>
      <c r="L10" s="61" t="s">
        <v>187</v>
      </c>
      <c r="M10" s="61">
        <v>5.96E-2</v>
      </c>
    </row>
    <row r="11" spans="1:13">
      <c r="A11" s="101">
        <f>+MAX($A$5:A10)+1</f>
        <v>3</v>
      </c>
      <c r="B11" s="32" t="s">
        <v>499</v>
      </c>
      <c r="C11" s="101" t="s">
        <v>331</v>
      </c>
      <c r="D11" s="32" t="s">
        <v>56</v>
      </c>
      <c r="E11" s="59">
        <v>1974000</v>
      </c>
      <c r="F11" s="60">
        <v>1590.057</v>
      </c>
      <c r="G11" s="61">
        <f t="shared" si="1"/>
        <v>2.7799999999999998E-2</v>
      </c>
      <c r="H11" s="101"/>
      <c r="I11" s="32" t="s">
        <v>312</v>
      </c>
      <c r="J11" s="61">
        <f t="shared" si="0"/>
        <v>6.2700000000000006E-2</v>
      </c>
      <c r="L11" s="61" t="s">
        <v>90</v>
      </c>
      <c r="M11" s="61">
        <v>5.4600000000000003E-2</v>
      </c>
    </row>
    <row r="12" spans="1:13">
      <c r="A12" s="101">
        <f>+MAX($A$5:A11)+1</f>
        <v>4</v>
      </c>
      <c r="B12" s="32" t="s">
        <v>69</v>
      </c>
      <c r="C12" s="101" t="s">
        <v>70</v>
      </c>
      <c r="D12" s="32" t="s">
        <v>71</v>
      </c>
      <c r="E12" s="59">
        <v>112100</v>
      </c>
      <c r="F12" s="60">
        <v>1536.2184</v>
      </c>
      <c r="G12" s="61">
        <f t="shared" si="1"/>
        <v>2.6800000000000001E-2</v>
      </c>
      <c r="H12" s="101"/>
      <c r="I12" s="32" t="s">
        <v>283</v>
      </c>
      <c r="J12" s="61">
        <f t="shared" si="0"/>
        <v>5.5300000000000002E-2</v>
      </c>
      <c r="L12" s="61" t="s">
        <v>68</v>
      </c>
      <c r="M12" s="61">
        <v>5.3800000000000001E-2</v>
      </c>
    </row>
    <row r="13" spans="1:13">
      <c r="A13" s="101">
        <f>+MAX($A$5:A12)+1</f>
        <v>5</v>
      </c>
      <c r="B13" s="32" t="s">
        <v>500</v>
      </c>
      <c r="C13" s="101" t="s">
        <v>219</v>
      </c>
      <c r="D13" s="32" t="s">
        <v>56</v>
      </c>
      <c r="E13" s="59">
        <v>120400</v>
      </c>
      <c r="F13" s="60">
        <v>1496.2108000000001</v>
      </c>
      <c r="G13" s="61">
        <f t="shared" si="1"/>
        <v>2.6100000000000002E-2</v>
      </c>
      <c r="H13" s="101"/>
      <c r="I13" s="32" t="s">
        <v>63</v>
      </c>
      <c r="J13" s="61">
        <f t="shared" si="0"/>
        <v>5.2600000000000001E-2</v>
      </c>
      <c r="L13" s="61" t="s">
        <v>72</v>
      </c>
      <c r="M13" s="61">
        <v>5.2600000000000008E-2</v>
      </c>
    </row>
    <row r="14" spans="1:13">
      <c r="A14" s="101">
        <f>+MAX($A$5:A13)+1</f>
        <v>6</v>
      </c>
      <c r="B14" s="32" t="s">
        <v>388</v>
      </c>
      <c r="C14" s="101" t="s">
        <v>389</v>
      </c>
      <c r="D14" s="32" t="s">
        <v>56</v>
      </c>
      <c r="E14" s="59">
        <v>94124</v>
      </c>
      <c r="F14" s="60">
        <v>1438.8735880000002</v>
      </c>
      <c r="G14" s="61">
        <f t="shared" si="1"/>
        <v>2.5100000000000001E-2</v>
      </c>
      <c r="H14" s="101"/>
      <c r="I14" s="32" t="s">
        <v>117</v>
      </c>
      <c r="J14" s="61">
        <f t="shared" si="0"/>
        <v>4.65E-2</v>
      </c>
      <c r="L14" s="61" t="s">
        <v>86</v>
      </c>
      <c r="M14" s="61">
        <v>4.0599999999999997E-2</v>
      </c>
    </row>
    <row r="15" spans="1:13">
      <c r="A15" s="101">
        <f>+MAX($A$5:A14)+1</f>
        <v>7</v>
      </c>
      <c r="B15" s="32" t="s">
        <v>467</v>
      </c>
      <c r="C15" s="101" t="s">
        <v>468</v>
      </c>
      <c r="D15" s="32" t="s">
        <v>117</v>
      </c>
      <c r="E15" s="59">
        <v>215053</v>
      </c>
      <c r="F15" s="60">
        <v>1399.3498709999999</v>
      </c>
      <c r="G15" s="61">
        <f t="shared" si="1"/>
        <v>2.4400000000000002E-2</v>
      </c>
      <c r="H15" s="101"/>
      <c r="I15" s="101" t="s">
        <v>171</v>
      </c>
      <c r="J15" s="71">
        <f t="shared" si="0"/>
        <v>4.36E-2</v>
      </c>
      <c r="L15" s="61" t="s">
        <v>79</v>
      </c>
      <c r="M15" s="61">
        <v>3.3700000000000001E-2</v>
      </c>
    </row>
    <row r="16" spans="1:13">
      <c r="A16" s="101">
        <f>+MAX($A$5:A15)+1</f>
        <v>8</v>
      </c>
      <c r="B16" s="32" t="s">
        <v>501</v>
      </c>
      <c r="C16" s="101" t="s">
        <v>502</v>
      </c>
      <c r="D16" s="32" t="s">
        <v>117</v>
      </c>
      <c r="E16" s="59">
        <v>1224000</v>
      </c>
      <c r="F16" s="60">
        <v>1267.452</v>
      </c>
      <c r="G16" s="61">
        <f t="shared" si="1"/>
        <v>2.2100000000000002E-2</v>
      </c>
      <c r="H16" s="101"/>
      <c r="I16" s="32" t="s">
        <v>71</v>
      </c>
      <c r="J16" s="61">
        <f t="shared" si="0"/>
        <v>4.2300000000000004E-2</v>
      </c>
      <c r="L16" s="61" t="s">
        <v>76</v>
      </c>
      <c r="M16" s="61">
        <v>3.2000000000000001E-2</v>
      </c>
    </row>
    <row r="17" spans="1:13">
      <c r="A17" s="101">
        <f>+MAX($A$5:A16)+1</f>
        <v>9</v>
      </c>
      <c r="B17" s="32" t="s">
        <v>137</v>
      </c>
      <c r="C17" s="101" t="s">
        <v>138</v>
      </c>
      <c r="D17" s="32" t="s">
        <v>56</v>
      </c>
      <c r="E17" s="59">
        <v>20000</v>
      </c>
      <c r="F17" s="60">
        <v>1208.45</v>
      </c>
      <c r="G17" s="61">
        <f t="shared" si="1"/>
        <v>2.1100000000000001E-2</v>
      </c>
      <c r="H17" s="101"/>
      <c r="I17" s="32" t="s">
        <v>89</v>
      </c>
      <c r="J17" s="61">
        <f t="shared" si="0"/>
        <v>4.0599999999999997E-2</v>
      </c>
      <c r="L17" s="61" t="s">
        <v>99</v>
      </c>
      <c r="M17" s="61">
        <v>2.8000000000000001E-2</v>
      </c>
    </row>
    <row r="18" spans="1:13">
      <c r="A18" s="101">
        <f>+MAX($A$5:A17)+1</f>
        <v>10</v>
      </c>
      <c r="B18" s="32" t="s">
        <v>503</v>
      </c>
      <c r="C18" s="101" t="s">
        <v>504</v>
      </c>
      <c r="D18" s="32" t="s">
        <v>373</v>
      </c>
      <c r="E18" s="59">
        <v>570000</v>
      </c>
      <c r="F18" s="60">
        <v>1196.43</v>
      </c>
      <c r="G18" s="61">
        <f t="shared" si="1"/>
        <v>2.0899999999999998E-2</v>
      </c>
      <c r="H18" s="101"/>
      <c r="I18" s="32" t="s">
        <v>93</v>
      </c>
      <c r="J18" s="61">
        <f t="shared" si="0"/>
        <v>3.44E-2</v>
      </c>
      <c r="L18" s="61" t="s">
        <v>376</v>
      </c>
      <c r="M18" s="61">
        <v>2.41E-2</v>
      </c>
    </row>
    <row r="19" spans="1:13">
      <c r="A19" s="101">
        <f>+MAX($A$5:A18)+1</f>
        <v>11</v>
      </c>
      <c r="B19" s="32" t="s">
        <v>84</v>
      </c>
      <c r="C19" s="101" t="s">
        <v>85</v>
      </c>
      <c r="D19" s="32" t="s">
        <v>82</v>
      </c>
      <c r="E19" s="59">
        <v>130000</v>
      </c>
      <c r="F19" s="60">
        <v>1183.4549999999999</v>
      </c>
      <c r="G19" s="61">
        <f t="shared" si="1"/>
        <v>2.07E-2</v>
      </c>
      <c r="H19" s="101"/>
      <c r="I19" s="32" t="s">
        <v>373</v>
      </c>
      <c r="J19" s="61">
        <f t="shared" si="0"/>
        <v>3.3599999999999998E-2</v>
      </c>
      <c r="L19" s="31" t="s">
        <v>103</v>
      </c>
      <c r="M19" s="61">
        <v>1.8700000000000001E-2</v>
      </c>
    </row>
    <row r="20" spans="1:13">
      <c r="A20" s="101">
        <f>+MAX($A$5:A19)+1</f>
        <v>12</v>
      </c>
      <c r="B20" s="32" t="s">
        <v>115</v>
      </c>
      <c r="C20" s="101" t="s">
        <v>116</v>
      </c>
      <c r="D20" s="32" t="s">
        <v>114</v>
      </c>
      <c r="E20" s="59">
        <v>287300</v>
      </c>
      <c r="F20" s="60">
        <v>1073.3527999999999</v>
      </c>
      <c r="G20" s="61">
        <f t="shared" si="1"/>
        <v>1.8700000000000001E-2</v>
      </c>
      <c r="H20" s="101"/>
      <c r="I20" s="32" t="s">
        <v>82</v>
      </c>
      <c r="J20" s="61">
        <f t="shared" si="0"/>
        <v>3.3700000000000001E-2</v>
      </c>
      <c r="L20" s="32" t="s">
        <v>276</v>
      </c>
      <c r="M20" s="61">
        <v>9.9000000000000008E-3</v>
      </c>
    </row>
    <row r="21" spans="1:13">
      <c r="A21" s="101">
        <f>+MAX($A$5:A20)+1</f>
        <v>13</v>
      </c>
      <c r="B21" s="32" t="s">
        <v>505</v>
      </c>
      <c r="C21" s="101" t="s">
        <v>506</v>
      </c>
      <c r="D21" s="32" t="s">
        <v>89</v>
      </c>
      <c r="E21" s="59">
        <v>172800</v>
      </c>
      <c r="F21" s="60">
        <v>961.28639999999996</v>
      </c>
      <c r="G21" s="61">
        <f t="shared" si="1"/>
        <v>1.6799999999999999E-2</v>
      </c>
      <c r="H21" s="101"/>
      <c r="I21" s="101" t="s">
        <v>53</v>
      </c>
      <c r="J21" s="61">
        <f t="shared" si="0"/>
        <v>2.87E-2</v>
      </c>
      <c r="M21" s="72">
        <v>0.93209999999999982</v>
      </c>
    </row>
    <row r="22" spans="1:13">
      <c r="A22" s="101">
        <f>+MAX($A$5:A21)+1</f>
        <v>14</v>
      </c>
      <c r="B22" s="101" t="s">
        <v>507</v>
      </c>
      <c r="C22" s="101" t="s">
        <v>508</v>
      </c>
      <c r="D22" s="101" t="s">
        <v>283</v>
      </c>
      <c r="E22" s="102">
        <v>165516</v>
      </c>
      <c r="F22" s="103">
        <v>952.79285400000003</v>
      </c>
      <c r="G22" s="61">
        <f t="shared" si="1"/>
        <v>1.66E-2</v>
      </c>
      <c r="H22" s="101"/>
      <c r="I22" s="32" t="s">
        <v>102</v>
      </c>
      <c r="J22" s="61">
        <f t="shared" si="0"/>
        <v>2.8000000000000001E-2</v>
      </c>
    </row>
    <row r="23" spans="1:13">
      <c r="A23" s="101">
        <f>+MAX($A$5:A22)+1</f>
        <v>15</v>
      </c>
      <c r="B23" s="32" t="s">
        <v>509</v>
      </c>
      <c r="C23" s="101" t="s">
        <v>510</v>
      </c>
      <c r="D23" s="32" t="s">
        <v>102</v>
      </c>
      <c r="E23" s="59">
        <v>97350</v>
      </c>
      <c r="F23" s="60">
        <v>922.05052499999999</v>
      </c>
      <c r="G23" s="61">
        <f t="shared" si="1"/>
        <v>1.61E-2</v>
      </c>
      <c r="H23" s="101"/>
      <c r="I23" s="32" t="s">
        <v>75</v>
      </c>
      <c r="J23" s="61">
        <f t="shared" si="0"/>
        <v>2.5100000000000004E-2</v>
      </c>
    </row>
    <row r="24" spans="1:13">
      <c r="A24" s="101">
        <f>+MAX($A$5:A23)+1</f>
        <v>16</v>
      </c>
      <c r="B24" s="32" t="s">
        <v>271</v>
      </c>
      <c r="C24" s="101" t="s">
        <v>272</v>
      </c>
      <c r="D24" s="32" t="s">
        <v>63</v>
      </c>
      <c r="E24" s="59">
        <v>99000</v>
      </c>
      <c r="F24" s="60">
        <v>913.72050000000002</v>
      </c>
      <c r="G24" s="61">
        <f t="shared" si="1"/>
        <v>1.5900000000000001E-2</v>
      </c>
      <c r="H24" s="101"/>
      <c r="I24" s="61" t="s">
        <v>383</v>
      </c>
      <c r="J24" s="61">
        <f t="shared" si="0"/>
        <v>2.41E-2</v>
      </c>
    </row>
    <row r="25" spans="1:13">
      <c r="A25" s="101">
        <f>+MAX($A$5:A24)+1</f>
        <v>17</v>
      </c>
      <c r="B25" s="32" t="s">
        <v>511</v>
      </c>
      <c r="C25" s="101" t="s">
        <v>512</v>
      </c>
      <c r="D25" s="32" t="s">
        <v>56</v>
      </c>
      <c r="E25" s="59">
        <v>148500</v>
      </c>
      <c r="F25" s="60">
        <v>910.52774999999997</v>
      </c>
      <c r="G25" s="61">
        <f t="shared" si="1"/>
        <v>1.5900000000000001E-2</v>
      </c>
      <c r="H25" s="101"/>
      <c r="I25" s="32" t="s">
        <v>114</v>
      </c>
      <c r="J25" s="61">
        <f t="shared" si="0"/>
        <v>1.8700000000000001E-2</v>
      </c>
    </row>
    <row r="26" spans="1:13">
      <c r="A26" s="101">
        <f>+MAX($A$5:A25)+1</f>
        <v>18</v>
      </c>
      <c r="B26" s="32" t="s">
        <v>513</v>
      </c>
      <c r="C26" s="101" t="s">
        <v>514</v>
      </c>
      <c r="D26" s="32" t="s">
        <v>71</v>
      </c>
      <c r="E26" s="59">
        <v>4905000</v>
      </c>
      <c r="F26" s="60">
        <v>890.25750000000005</v>
      </c>
      <c r="G26" s="61">
        <f t="shared" si="1"/>
        <v>1.55E-2</v>
      </c>
      <c r="H26" s="101"/>
      <c r="I26" s="32" t="s">
        <v>98</v>
      </c>
      <c r="J26" s="61">
        <f t="shared" si="0"/>
        <v>1.0699999999999999E-2</v>
      </c>
    </row>
    <row r="27" spans="1:13">
      <c r="A27" s="101">
        <f>+MAX($A$5:A26)+1</f>
        <v>19</v>
      </c>
      <c r="B27" s="32" t="s">
        <v>480</v>
      </c>
      <c r="C27" s="101" t="s">
        <v>481</v>
      </c>
      <c r="D27" s="32" t="s">
        <v>93</v>
      </c>
      <c r="E27" s="59">
        <v>310600</v>
      </c>
      <c r="F27" s="60">
        <v>823.09</v>
      </c>
      <c r="G27" s="61">
        <f t="shared" si="1"/>
        <v>1.44E-2</v>
      </c>
      <c r="H27" s="101"/>
      <c r="I27" s="32" t="s">
        <v>275</v>
      </c>
      <c r="J27" s="61">
        <f t="shared" si="0"/>
        <v>9.9000000000000008E-3</v>
      </c>
    </row>
    <row r="28" spans="1:13">
      <c r="A28" s="101">
        <f>+MAX($A$5:A27)+1</f>
        <v>20</v>
      </c>
      <c r="B28" s="32" t="s">
        <v>73</v>
      </c>
      <c r="C28" s="101" t="s">
        <v>74</v>
      </c>
      <c r="D28" s="32" t="s">
        <v>75</v>
      </c>
      <c r="E28" s="59">
        <v>300000</v>
      </c>
      <c r="F28" s="60">
        <v>814.95</v>
      </c>
      <c r="G28" s="61">
        <f t="shared" si="1"/>
        <v>1.4200000000000001E-2</v>
      </c>
      <c r="H28" s="101"/>
      <c r="I28" s="32" t="s">
        <v>67</v>
      </c>
      <c r="J28" s="61">
        <f t="shared" si="0"/>
        <v>8.6999999999999994E-3</v>
      </c>
    </row>
    <row r="29" spans="1:13">
      <c r="A29" s="101">
        <f>+MAX($A$5:A28)+1</f>
        <v>21</v>
      </c>
      <c r="B29" s="32" t="s">
        <v>87</v>
      </c>
      <c r="C29" s="101" t="s">
        <v>88</v>
      </c>
      <c r="D29" s="32" t="s">
        <v>89</v>
      </c>
      <c r="E29" s="59">
        <v>162800</v>
      </c>
      <c r="F29" s="60">
        <v>782.00980000000004</v>
      </c>
      <c r="G29" s="61">
        <f t="shared" si="1"/>
        <v>1.37E-2</v>
      </c>
      <c r="H29" s="101"/>
      <c r="I29" s="32" t="s">
        <v>106</v>
      </c>
      <c r="J29" s="61">
        <f t="shared" si="0"/>
        <v>8.0999999999999996E-3</v>
      </c>
    </row>
    <row r="30" spans="1:13">
      <c r="A30" s="101">
        <f>+MAX($A$5:A29)+1</f>
        <v>22</v>
      </c>
      <c r="B30" s="32" t="s">
        <v>515</v>
      </c>
      <c r="C30" s="101" t="s">
        <v>516</v>
      </c>
      <c r="D30" s="32" t="s">
        <v>383</v>
      </c>
      <c r="E30" s="59">
        <v>137840</v>
      </c>
      <c r="F30" s="60">
        <v>766.45932000000005</v>
      </c>
      <c r="G30" s="61">
        <f t="shared" si="1"/>
        <v>1.34E-2</v>
      </c>
      <c r="H30" s="101"/>
      <c r="I30" s="32" t="s">
        <v>123</v>
      </c>
      <c r="J30" s="61">
        <f t="shared" si="0"/>
        <v>6.8999999999999999E-3</v>
      </c>
    </row>
    <row r="31" spans="1:13">
      <c r="A31" s="101">
        <f>+MAX($A$5:A30)+1</f>
        <v>23</v>
      </c>
      <c r="B31" s="32" t="s">
        <v>371</v>
      </c>
      <c r="C31" s="101" t="s">
        <v>372</v>
      </c>
      <c r="D31" s="32" t="s">
        <v>82</v>
      </c>
      <c r="E31" s="59">
        <v>60000</v>
      </c>
      <c r="F31" s="60">
        <v>742.26</v>
      </c>
      <c r="G31" s="61">
        <f t="shared" si="1"/>
        <v>1.2999999999999999E-2</v>
      </c>
      <c r="H31" s="101"/>
      <c r="I31" s="61" t="s">
        <v>517</v>
      </c>
      <c r="J31" s="61">
        <f t="shared" si="0"/>
        <v>4.3E-3</v>
      </c>
    </row>
    <row r="32" spans="1:13" ht="15">
      <c r="A32" s="101">
        <f>+MAX($A$5:A31)+1</f>
        <v>24</v>
      </c>
      <c r="B32" s="32" t="s">
        <v>518</v>
      </c>
      <c r="C32" s="101" t="s">
        <v>519</v>
      </c>
      <c r="D32" s="32" t="s">
        <v>373</v>
      </c>
      <c r="E32" s="59">
        <v>792000</v>
      </c>
      <c r="F32" s="60">
        <v>729.43200000000002</v>
      </c>
      <c r="G32" s="61">
        <f t="shared" si="1"/>
        <v>1.2699999999999999E-2</v>
      </c>
      <c r="H32" s="101"/>
      <c r="I32" s="61" t="s">
        <v>126</v>
      </c>
      <c r="J32" s="74">
        <f>+SUMIFS($G:$G,$C:$C,"Net Receivable/Payable")+SUMIFS($G:$G,$C:$C,"CBLO / Reverse Repo Investments")</f>
        <v>6.7899999999999683E-2</v>
      </c>
    </row>
    <row r="33" spans="1:10" ht="15">
      <c r="A33" s="101">
        <f>+MAX($A$5:A32)+1</f>
        <v>25</v>
      </c>
      <c r="B33" s="101" t="s">
        <v>61</v>
      </c>
      <c r="C33" s="101" t="s">
        <v>62</v>
      </c>
      <c r="D33" s="101" t="s">
        <v>63</v>
      </c>
      <c r="E33" s="102">
        <v>8250</v>
      </c>
      <c r="F33" s="103">
        <v>704.31899999999996</v>
      </c>
      <c r="G33" s="61">
        <f t="shared" si="1"/>
        <v>1.23E-2</v>
      </c>
      <c r="H33" s="101"/>
      <c r="I33" s="61"/>
      <c r="J33" s="74"/>
    </row>
    <row r="34" spans="1:10" ht="15">
      <c r="A34" s="101">
        <f>+MAX($A$5:A33)+1</f>
        <v>26</v>
      </c>
      <c r="B34" s="32" t="s">
        <v>147</v>
      </c>
      <c r="C34" s="101" t="s">
        <v>148</v>
      </c>
      <c r="D34" s="32" t="s">
        <v>93</v>
      </c>
      <c r="E34" s="59">
        <v>307500</v>
      </c>
      <c r="F34" s="60">
        <v>675.42375000000004</v>
      </c>
      <c r="G34" s="61">
        <f t="shared" si="1"/>
        <v>1.18E-2</v>
      </c>
      <c r="H34" s="101"/>
      <c r="I34" s="61"/>
      <c r="J34" s="74"/>
    </row>
    <row r="35" spans="1:10" ht="15">
      <c r="A35" s="101">
        <f>+MAX($A$5:A34)+1</f>
        <v>27</v>
      </c>
      <c r="B35" s="32" t="s">
        <v>478</v>
      </c>
      <c r="C35" s="101" t="s">
        <v>479</v>
      </c>
      <c r="D35" s="32" t="s">
        <v>56</v>
      </c>
      <c r="E35" s="59">
        <v>67273</v>
      </c>
      <c r="F35" s="60">
        <v>616.82613700000002</v>
      </c>
      <c r="G35" s="61">
        <f t="shared" si="1"/>
        <v>1.0800000000000001E-2</v>
      </c>
      <c r="H35" s="101"/>
      <c r="I35" s="61"/>
      <c r="J35" s="74"/>
    </row>
    <row r="36" spans="1:10">
      <c r="A36" s="101">
        <f>+MAX($A$5:A35)+1</f>
        <v>28</v>
      </c>
      <c r="B36" s="32" t="s">
        <v>133</v>
      </c>
      <c r="C36" s="101" t="s">
        <v>134</v>
      </c>
      <c r="D36" s="32" t="s">
        <v>63</v>
      </c>
      <c r="E36" s="59">
        <v>2000</v>
      </c>
      <c r="F36" s="60">
        <v>615.61300000000006</v>
      </c>
      <c r="G36" s="61">
        <f t="shared" si="1"/>
        <v>1.0699999999999999E-2</v>
      </c>
      <c r="H36" s="101"/>
      <c r="J36" s="61"/>
    </row>
    <row r="37" spans="1:10">
      <c r="A37" s="101">
        <f>+MAX($A$5:A36)+1</f>
        <v>29</v>
      </c>
      <c r="B37" s="32" t="s">
        <v>520</v>
      </c>
      <c r="C37" s="101" t="s">
        <v>521</v>
      </c>
      <c r="D37" s="32" t="s">
        <v>383</v>
      </c>
      <c r="E37" s="59">
        <v>1096500</v>
      </c>
      <c r="F37" s="60">
        <v>613.49175000000002</v>
      </c>
      <c r="G37" s="61">
        <f t="shared" si="1"/>
        <v>1.0699999999999999E-2</v>
      </c>
      <c r="H37" s="101"/>
      <c r="J37" s="61"/>
    </row>
    <row r="38" spans="1:10">
      <c r="A38" s="101">
        <f>+MAX($A$5:A37)+1</f>
        <v>30</v>
      </c>
      <c r="B38" s="32" t="s">
        <v>522</v>
      </c>
      <c r="C38" s="101" t="s">
        <v>523</v>
      </c>
      <c r="D38" s="32" t="s">
        <v>98</v>
      </c>
      <c r="E38" s="59">
        <v>3040000</v>
      </c>
      <c r="F38" s="60">
        <v>612.55999999999995</v>
      </c>
      <c r="G38" s="61">
        <f t="shared" si="1"/>
        <v>1.0699999999999999E-2</v>
      </c>
      <c r="H38" s="101"/>
      <c r="J38" s="61"/>
    </row>
    <row r="39" spans="1:10">
      <c r="A39" s="101">
        <f>+MAX($A$5:A38)+1</f>
        <v>31</v>
      </c>
      <c r="B39" s="32" t="s">
        <v>524</v>
      </c>
      <c r="C39" s="101" t="s">
        <v>525</v>
      </c>
      <c r="D39" s="32" t="s">
        <v>89</v>
      </c>
      <c r="E39" s="59">
        <v>84600</v>
      </c>
      <c r="F39" s="60">
        <v>578.24099999999999</v>
      </c>
      <c r="G39" s="61">
        <f t="shared" si="1"/>
        <v>1.01E-2</v>
      </c>
      <c r="H39" s="101"/>
      <c r="J39" s="61"/>
    </row>
    <row r="40" spans="1:10">
      <c r="A40" s="101">
        <f>+MAX($A$5:A39)+1</f>
        <v>32</v>
      </c>
      <c r="B40" s="32" t="s">
        <v>273</v>
      </c>
      <c r="C40" s="101" t="s">
        <v>274</v>
      </c>
      <c r="D40" s="32" t="s">
        <v>275</v>
      </c>
      <c r="E40" s="59">
        <v>76500</v>
      </c>
      <c r="F40" s="60">
        <v>567.17100000000005</v>
      </c>
      <c r="G40" s="61">
        <f t="shared" si="1"/>
        <v>9.9000000000000008E-3</v>
      </c>
      <c r="H40" s="101"/>
      <c r="J40" s="61"/>
    </row>
    <row r="41" spans="1:10">
      <c r="A41" s="101">
        <f>+MAX($A$5:A40)+1</f>
        <v>33</v>
      </c>
      <c r="B41" s="32" t="s">
        <v>54</v>
      </c>
      <c r="C41" s="101" t="s">
        <v>55</v>
      </c>
      <c r="D41" s="32" t="s">
        <v>56</v>
      </c>
      <c r="E41" s="59">
        <v>30000</v>
      </c>
      <c r="F41" s="60">
        <v>549.9</v>
      </c>
      <c r="G41" s="61">
        <f t="shared" si="1"/>
        <v>9.5999999999999992E-3</v>
      </c>
      <c r="H41" s="101"/>
      <c r="J41" s="61"/>
    </row>
    <row r="42" spans="1:10">
      <c r="A42" s="101">
        <f>+MAX($A$5:A41)+1</f>
        <v>34</v>
      </c>
      <c r="B42" s="32" t="s">
        <v>526</v>
      </c>
      <c r="C42" s="101" t="s">
        <v>527</v>
      </c>
      <c r="D42" s="32" t="s">
        <v>56</v>
      </c>
      <c r="E42" s="59">
        <v>63500</v>
      </c>
      <c r="F42" s="60">
        <v>543.75049999999999</v>
      </c>
      <c r="G42" s="61">
        <f t="shared" si="1"/>
        <v>9.4999999999999998E-3</v>
      </c>
      <c r="H42" s="101"/>
      <c r="J42" s="61"/>
    </row>
    <row r="43" spans="1:10">
      <c r="A43" s="101">
        <f>+MAX($A$5:A42)+1</f>
        <v>35</v>
      </c>
      <c r="B43" s="32" t="s">
        <v>528</v>
      </c>
      <c r="C43" s="101" t="s">
        <v>529</v>
      </c>
      <c r="D43" s="32" t="s">
        <v>63</v>
      </c>
      <c r="E43" s="59">
        <v>310000</v>
      </c>
      <c r="F43" s="60">
        <v>523.125</v>
      </c>
      <c r="G43" s="61">
        <f t="shared" si="1"/>
        <v>9.1000000000000004E-3</v>
      </c>
      <c r="H43" s="101"/>
      <c r="J43" s="61"/>
    </row>
    <row r="44" spans="1:10">
      <c r="A44" s="101">
        <f>+MAX($A$5:A43)+1</f>
        <v>36</v>
      </c>
      <c r="B44" s="32" t="s">
        <v>530</v>
      </c>
      <c r="C44" s="101" t="s">
        <v>531</v>
      </c>
      <c r="D44" s="32" t="s">
        <v>75</v>
      </c>
      <c r="E44" s="59">
        <v>189000</v>
      </c>
      <c r="F44" s="60">
        <v>508.78800000000001</v>
      </c>
      <c r="G44" s="61">
        <f t="shared" si="1"/>
        <v>8.8999999999999999E-3</v>
      </c>
      <c r="H44" s="101"/>
      <c r="J44" s="61"/>
    </row>
    <row r="45" spans="1:10">
      <c r="A45" s="101">
        <f>+MAX($A$5:A44)+1</f>
        <v>37</v>
      </c>
      <c r="B45" s="32" t="s">
        <v>65</v>
      </c>
      <c r="C45" s="101" t="s">
        <v>66</v>
      </c>
      <c r="D45" s="32" t="s">
        <v>67</v>
      </c>
      <c r="E45" s="59">
        <v>54000</v>
      </c>
      <c r="F45" s="60">
        <v>497.529</v>
      </c>
      <c r="G45" s="61">
        <f t="shared" si="1"/>
        <v>8.6999999999999994E-3</v>
      </c>
      <c r="H45" s="101"/>
      <c r="J45" s="61"/>
    </row>
    <row r="46" spans="1:10">
      <c r="A46" s="101">
        <f>+MAX($A$5:A45)+1</f>
        <v>38</v>
      </c>
      <c r="B46" s="32" t="s">
        <v>139</v>
      </c>
      <c r="C46" s="101" t="s">
        <v>140</v>
      </c>
      <c r="D46" s="32" t="s">
        <v>93</v>
      </c>
      <c r="E46" s="59">
        <v>133333</v>
      </c>
      <c r="F46" s="60">
        <v>467.865497</v>
      </c>
      <c r="G46" s="61">
        <f t="shared" si="1"/>
        <v>8.2000000000000007E-3</v>
      </c>
      <c r="H46" s="101"/>
      <c r="J46" s="61"/>
    </row>
    <row r="47" spans="1:10">
      <c r="A47" s="101">
        <f>+MAX($A$5:A46)+1</f>
        <v>39</v>
      </c>
      <c r="B47" s="32" t="s">
        <v>532</v>
      </c>
      <c r="C47" s="101" t="s">
        <v>533</v>
      </c>
      <c r="D47" s="32" t="s">
        <v>106</v>
      </c>
      <c r="E47" s="59">
        <v>406234</v>
      </c>
      <c r="F47" s="60">
        <v>464.731696</v>
      </c>
      <c r="G47" s="61">
        <f t="shared" si="1"/>
        <v>8.0999999999999996E-3</v>
      </c>
      <c r="H47" s="101"/>
      <c r="J47" s="61"/>
    </row>
    <row r="48" spans="1:10">
      <c r="A48" s="101">
        <f>+MAX($A$5:A47)+1</f>
        <v>40</v>
      </c>
      <c r="B48" s="32" t="s">
        <v>534</v>
      </c>
      <c r="C48" s="101" t="s">
        <v>535</v>
      </c>
      <c r="D48" s="32" t="s">
        <v>102</v>
      </c>
      <c r="E48" s="59">
        <v>2992000</v>
      </c>
      <c r="F48" s="60">
        <v>453.28800000000001</v>
      </c>
      <c r="G48" s="61">
        <f t="shared" si="1"/>
        <v>7.9000000000000008E-3</v>
      </c>
      <c r="H48" s="101"/>
      <c r="J48" s="61"/>
    </row>
    <row r="49" spans="1:10">
      <c r="A49" s="101">
        <f>+MAX($A$5:A48)+1</f>
        <v>41</v>
      </c>
      <c r="B49" s="32" t="s">
        <v>536</v>
      </c>
      <c r="C49" s="101" t="s">
        <v>537</v>
      </c>
      <c r="D49" s="32" t="s">
        <v>123</v>
      </c>
      <c r="E49" s="59">
        <v>25470</v>
      </c>
      <c r="F49" s="60">
        <v>392.50543499999998</v>
      </c>
      <c r="G49" s="61">
        <f t="shared" si="1"/>
        <v>6.8999999999999999E-3</v>
      </c>
      <c r="H49" s="101"/>
      <c r="J49" s="61"/>
    </row>
    <row r="50" spans="1:10">
      <c r="A50" s="101">
        <f>+MAX($A$5:A49)+1</f>
        <v>42</v>
      </c>
      <c r="B50" s="32" t="s">
        <v>109</v>
      </c>
      <c r="C50" s="101" t="s">
        <v>110</v>
      </c>
      <c r="D50" s="32" t="s">
        <v>63</v>
      </c>
      <c r="E50" s="59">
        <v>7400</v>
      </c>
      <c r="F50" s="60">
        <v>262.32260000000002</v>
      </c>
      <c r="G50" s="61">
        <f t="shared" si="1"/>
        <v>4.5999999999999999E-3</v>
      </c>
      <c r="H50" s="101"/>
      <c r="J50" s="61"/>
    </row>
    <row r="51" spans="1:10">
      <c r="A51" s="101">
        <f>+MAX($A$5:A50)+1</f>
        <v>43</v>
      </c>
      <c r="B51" s="32" t="s">
        <v>538</v>
      </c>
      <c r="C51" s="101" t="s">
        <v>539</v>
      </c>
      <c r="D51" s="32" t="s">
        <v>517</v>
      </c>
      <c r="E51" s="59">
        <v>352000</v>
      </c>
      <c r="F51" s="60">
        <v>247.98400000000001</v>
      </c>
      <c r="G51" s="61">
        <f t="shared" si="1"/>
        <v>4.3E-3</v>
      </c>
      <c r="H51" s="101"/>
      <c r="J51" s="61"/>
    </row>
    <row r="52" spans="1:10">
      <c r="A52" s="101">
        <f>+MAX($A$5:A51)+1</f>
        <v>44</v>
      </c>
      <c r="B52" s="32" t="s">
        <v>540</v>
      </c>
      <c r="C52" s="101" t="s">
        <v>541</v>
      </c>
      <c r="D52" s="32" t="s">
        <v>56</v>
      </c>
      <c r="E52" s="59">
        <v>475200</v>
      </c>
      <c r="F52" s="60">
        <v>240.68879999999999</v>
      </c>
      <c r="G52" s="61">
        <f t="shared" si="1"/>
        <v>4.1999999999999997E-3</v>
      </c>
      <c r="H52" s="101"/>
      <c r="J52" s="61"/>
    </row>
    <row r="53" spans="1:10">
      <c r="A53" s="101">
        <f>+MAX($A$5:A52)+1</f>
        <v>45</v>
      </c>
      <c r="B53" s="32" t="s">
        <v>542</v>
      </c>
      <c r="C53" s="101" t="s">
        <v>543</v>
      </c>
      <c r="D53" s="32" t="s">
        <v>102</v>
      </c>
      <c r="E53" s="59">
        <v>178500</v>
      </c>
      <c r="F53" s="60">
        <v>231.96074999999999</v>
      </c>
      <c r="G53" s="61">
        <f t="shared" si="1"/>
        <v>4.0000000000000001E-3</v>
      </c>
      <c r="H53" s="101"/>
      <c r="J53" s="61"/>
    </row>
    <row r="54" spans="1:10">
      <c r="A54" s="101">
        <f>+MAX($A$5:A53)+1</f>
        <v>46</v>
      </c>
      <c r="B54" s="32" t="s">
        <v>469</v>
      </c>
      <c r="C54" s="101" t="s">
        <v>470</v>
      </c>
      <c r="D54" s="32" t="s">
        <v>56</v>
      </c>
      <c r="E54" s="59">
        <v>101000</v>
      </c>
      <c r="F54" s="60">
        <v>171.54849999999999</v>
      </c>
      <c r="G54" s="61">
        <f t="shared" si="1"/>
        <v>3.0000000000000001E-3</v>
      </c>
      <c r="H54" s="101"/>
      <c r="J54" s="61"/>
    </row>
    <row r="55" spans="1:10">
      <c r="A55" s="101">
        <f>+MAX($A$5:A54)+1</f>
        <v>47</v>
      </c>
      <c r="B55" s="32" t="s">
        <v>141</v>
      </c>
      <c r="C55" s="101" t="s">
        <v>142</v>
      </c>
      <c r="D55" s="32" t="s">
        <v>75</v>
      </c>
      <c r="E55" s="59">
        <v>9000</v>
      </c>
      <c r="F55" s="60">
        <v>117.41849999999999</v>
      </c>
      <c r="G55" s="61">
        <f t="shared" si="1"/>
        <v>2E-3</v>
      </c>
      <c r="H55" s="101"/>
      <c r="J55" s="61"/>
    </row>
    <row r="56" spans="1:10">
      <c r="A56" s="101">
        <f>+MAX($A$5:A55)+1</f>
        <v>48</v>
      </c>
      <c r="B56" s="32" t="s">
        <v>544</v>
      </c>
      <c r="C56" s="101" t="s">
        <v>545</v>
      </c>
      <c r="D56" s="32" t="s">
        <v>283</v>
      </c>
      <c r="E56" s="59">
        <v>33000</v>
      </c>
      <c r="F56" s="60">
        <v>109.527</v>
      </c>
      <c r="G56" s="61">
        <f t="shared" si="1"/>
        <v>1.9E-3</v>
      </c>
      <c r="H56" s="101"/>
      <c r="J56" s="61"/>
    </row>
    <row r="57" spans="1:10">
      <c r="C57" s="101"/>
      <c r="F57" s="60"/>
      <c r="G57" s="61"/>
      <c r="J57" s="61"/>
    </row>
    <row r="58" spans="1:10">
      <c r="C58" s="75" t="s">
        <v>161</v>
      </c>
      <c r="D58" s="75"/>
      <c r="E58" s="76"/>
      <c r="F58" s="77">
        <f>SUM(F9:F57)</f>
        <v>38115.417678000005</v>
      </c>
      <c r="G58" s="78">
        <f>SUM(G9:G57)</f>
        <v>0.66530000000000034</v>
      </c>
    </row>
    <row r="59" spans="1:10">
      <c r="F59" s="60"/>
      <c r="G59" s="61"/>
      <c r="H59" s="69"/>
      <c r="I59" s="69"/>
      <c r="J59" s="69"/>
    </row>
    <row r="60" spans="1:10">
      <c r="C60" s="66" t="s">
        <v>443</v>
      </c>
      <c r="F60" s="60"/>
      <c r="G60" s="61"/>
      <c r="J60" s="61"/>
    </row>
    <row r="61" spans="1:10" s="101" customFormat="1">
      <c r="A61" s="101">
        <f>+MAX($A$5:A60)+1</f>
        <v>49</v>
      </c>
      <c r="B61" s="101" t="s">
        <v>546</v>
      </c>
      <c r="C61" s="101" t="s">
        <v>545</v>
      </c>
      <c r="D61" s="101" t="s">
        <v>547</v>
      </c>
      <c r="E61" s="122">
        <v>-33000</v>
      </c>
      <c r="F61" s="86">
        <v>-110.187</v>
      </c>
      <c r="G61" s="87">
        <f t="shared" ref="G61:G89" si="2">ROUND((F61/$F$125),4)</f>
        <v>-1.9E-3</v>
      </c>
      <c r="J61" s="71"/>
    </row>
    <row r="62" spans="1:10" s="101" customFormat="1">
      <c r="A62" s="101">
        <f>+MAX($A$5:A61)+1</f>
        <v>50</v>
      </c>
      <c r="B62" s="101" t="s">
        <v>548</v>
      </c>
      <c r="C62" s="101" t="s">
        <v>142</v>
      </c>
      <c r="D62" s="101" t="s">
        <v>547</v>
      </c>
      <c r="E62" s="122">
        <v>-9000</v>
      </c>
      <c r="F62" s="86">
        <v>-117.5445</v>
      </c>
      <c r="G62" s="87">
        <f t="shared" si="2"/>
        <v>-2.0999999999999999E-3</v>
      </c>
      <c r="J62" s="71"/>
    </row>
    <row r="63" spans="1:10" s="101" customFormat="1">
      <c r="A63" s="101">
        <f>+MAX($A$5:A62)+1</f>
        <v>51</v>
      </c>
      <c r="B63" s="101" t="s">
        <v>549</v>
      </c>
      <c r="C63" s="101" t="s">
        <v>543</v>
      </c>
      <c r="D63" s="101" t="s">
        <v>547</v>
      </c>
      <c r="E63" s="122">
        <v>-178500</v>
      </c>
      <c r="F63" s="86">
        <v>-233.47800000000001</v>
      </c>
      <c r="G63" s="87">
        <f t="shared" si="2"/>
        <v>-4.1000000000000003E-3</v>
      </c>
      <c r="J63" s="71"/>
    </row>
    <row r="64" spans="1:10" s="101" customFormat="1">
      <c r="A64" s="101">
        <f>+MAX($A$5:A63)+1</f>
        <v>52</v>
      </c>
      <c r="B64" s="101" t="s">
        <v>550</v>
      </c>
      <c r="C64" s="101" t="s">
        <v>541</v>
      </c>
      <c r="D64" s="101" t="s">
        <v>547</v>
      </c>
      <c r="E64" s="122">
        <v>-475200</v>
      </c>
      <c r="F64" s="86">
        <v>-242.8272</v>
      </c>
      <c r="G64" s="87">
        <f t="shared" si="2"/>
        <v>-4.1999999999999997E-3</v>
      </c>
      <c r="J64" s="71"/>
    </row>
    <row r="65" spans="1:10" s="101" customFormat="1">
      <c r="A65" s="101">
        <f>+MAX($A$5:A64)+1</f>
        <v>53</v>
      </c>
      <c r="B65" s="101" t="s">
        <v>551</v>
      </c>
      <c r="C65" s="101" t="s">
        <v>539</v>
      </c>
      <c r="D65" s="101" t="s">
        <v>547</v>
      </c>
      <c r="E65" s="122">
        <v>-352000</v>
      </c>
      <c r="F65" s="86">
        <v>-248.864</v>
      </c>
      <c r="G65" s="87">
        <f t="shared" si="2"/>
        <v>-4.3E-3</v>
      </c>
      <c r="J65" s="71"/>
    </row>
    <row r="66" spans="1:10" s="101" customFormat="1">
      <c r="A66" s="101">
        <f>+MAX($A$5:A65)+1</f>
        <v>54</v>
      </c>
      <c r="B66" s="101" t="s">
        <v>552</v>
      </c>
      <c r="C66" s="101" t="s">
        <v>110</v>
      </c>
      <c r="D66" s="101" t="s">
        <v>547</v>
      </c>
      <c r="E66" s="122">
        <v>-7400</v>
      </c>
      <c r="F66" s="86">
        <v>-263.60649999999998</v>
      </c>
      <c r="G66" s="87">
        <f t="shared" si="2"/>
        <v>-4.5999999999999999E-3</v>
      </c>
      <c r="J66" s="71"/>
    </row>
    <row r="67" spans="1:10" s="101" customFormat="1">
      <c r="A67" s="101">
        <f>+MAX($A$5:A66)+1</f>
        <v>55</v>
      </c>
      <c r="B67" s="101" t="s">
        <v>553</v>
      </c>
      <c r="C67" s="101" t="s">
        <v>272</v>
      </c>
      <c r="D67" s="101" t="s">
        <v>547</v>
      </c>
      <c r="E67" s="122">
        <v>-39000</v>
      </c>
      <c r="F67" s="86">
        <v>-358.44900000000001</v>
      </c>
      <c r="G67" s="87">
        <f t="shared" si="2"/>
        <v>-6.3E-3</v>
      </c>
      <c r="J67" s="71"/>
    </row>
    <row r="68" spans="1:10" s="101" customFormat="1">
      <c r="A68" s="101">
        <f>+MAX($A$5:A67)+1</f>
        <v>56</v>
      </c>
      <c r="B68" s="101" t="s">
        <v>554</v>
      </c>
      <c r="C68" s="101" t="s">
        <v>468</v>
      </c>
      <c r="D68" s="101" t="s">
        <v>547</v>
      </c>
      <c r="E68" s="122">
        <v>-55200</v>
      </c>
      <c r="F68" s="86">
        <v>-361.5324</v>
      </c>
      <c r="G68" s="87">
        <f t="shared" si="2"/>
        <v>-6.3E-3</v>
      </c>
      <c r="J68" s="71"/>
    </row>
    <row r="69" spans="1:10" s="101" customFormat="1">
      <c r="A69" s="101">
        <f>+MAX($A$5:A68)+1</f>
        <v>57</v>
      </c>
      <c r="B69" s="101" t="s">
        <v>555</v>
      </c>
      <c r="C69" s="101" t="s">
        <v>535</v>
      </c>
      <c r="D69" s="101" t="s">
        <v>547</v>
      </c>
      <c r="E69" s="122">
        <v>-2992000</v>
      </c>
      <c r="F69" s="86">
        <v>-457.77600000000001</v>
      </c>
      <c r="G69" s="87">
        <f t="shared" si="2"/>
        <v>-8.0000000000000002E-3</v>
      </c>
      <c r="J69" s="71"/>
    </row>
    <row r="70" spans="1:10" s="101" customFormat="1">
      <c r="A70" s="101">
        <f>+MAX($A$5:A69)+1</f>
        <v>58</v>
      </c>
      <c r="B70" s="101" t="s">
        <v>556</v>
      </c>
      <c r="C70" s="101" t="s">
        <v>531</v>
      </c>
      <c r="D70" s="101" t="s">
        <v>547</v>
      </c>
      <c r="E70" s="122">
        <v>-189000</v>
      </c>
      <c r="F70" s="86">
        <v>-502.36200000000002</v>
      </c>
      <c r="G70" s="87">
        <f t="shared" si="2"/>
        <v>-8.8000000000000005E-3</v>
      </c>
      <c r="J70" s="71"/>
    </row>
    <row r="71" spans="1:10" s="101" customFormat="1">
      <c r="A71" s="101">
        <f>+MAX($A$5:A70)+1</f>
        <v>59</v>
      </c>
      <c r="B71" s="101" t="s">
        <v>557</v>
      </c>
      <c r="C71" s="101" t="s">
        <v>529</v>
      </c>
      <c r="D71" s="101" t="s">
        <v>547</v>
      </c>
      <c r="E71" s="122">
        <v>-310000</v>
      </c>
      <c r="F71" s="86">
        <v>-527</v>
      </c>
      <c r="G71" s="87">
        <f t="shared" si="2"/>
        <v>-9.1999999999999998E-3</v>
      </c>
      <c r="J71" s="71"/>
    </row>
    <row r="72" spans="1:10" s="101" customFormat="1">
      <c r="A72" s="101">
        <f>+MAX($A$5:A71)+1</f>
        <v>60</v>
      </c>
      <c r="B72" s="101" t="s">
        <v>558</v>
      </c>
      <c r="C72" s="101" t="s">
        <v>527</v>
      </c>
      <c r="D72" s="101" t="s">
        <v>547</v>
      </c>
      <c r="E72" s="122">
        <v>-63500</v>
      </c>
      <c r="F72" s="86">
        <v>-547.87800000000004</v>
      </c>
      <c r="G72" s="87">
        <f t="shared" si="2"/>
        <v>-9.5999999999999992E-3</v>
      </c>
      <c r="J72" s="71"/>
    </row>
    <row r="73" spans="1:10" s="101" customFormat="1">
      <c r="A73" s="101">
        <f>+MAX($A$5:A72)+1</f>
        <v>61</v>
      </c>
      <c r="B73" s="101" t="s">
        <v>559</v>
      </c>
      <c r="C73" s="101" t="s">
        <v>274</v>
      </c>
      <c r="D73" s="101" t="s">
        <v>547</v>
      </c>
      <c r="E73" s="122">
        <v>-76500</v>
      </c>
      <c r="F73" s="86">
        <v>-569.31299999999999</v>
      </c>
      <c r="G73" s="87">
        <f t="shared" si="2"/>
        <v>-9.9000000000000008E-3</v>
      </c>
      <c r="J73" s="71"/>
    </row>
    <row r="74" spans="1:10" s="101" customFormat="1">
      <c r="A74" s="101">
        <f>+MAX($A$5:A73)+1</f>
        <v>62</v>
      </c>
      <c r="B74" s="101" t="s">
        <v>560</v>
      </c>
      <c r="C74" s="101" t="s">
        <v>525</v>
      </c>
      <c r="D74" s="101" t="s">
        <v>547</v>
      </c>
      <c r="E74" s="122">
        <v>-84600</v>
      </c>
      <c r="F74" s="86">
        <v>-580.90589999999997</v>
      </c>
      <c r="G74" s="87">
        <f t="shared" si="2"/>
        <v>-1.01E-2</v>
      </c>
      <c r="J74" s="71"/>
    </row>
    <row r="75" spans="1:10" s="101" customFormat="1">
      <c r="A75" s="101">
        <f>+MAX($A$5:A74)+1</f>
        <v>63</v>
      </c>
      <c r="B75" s="101" t="s">
        <v>561</v>
      </c>
      <c r="C75" s="101" t="s">
        <v>521</v>
      </c>
      <c r="D75" s="101" t="s">
        <v>547</v>
      </c>
      <c r="E75" s="122">
        <v>-1096500</v>
      </c>
      <c r="F75" s="86">
        <v>-618.42600000000004</v>
      </c>
      <c r="G75" s="87">
        <f t="shared" si="2"/>
        <v>-1.0800000000000001E-2</v>
      </c>
      <c r="J75" s="71"/>
    </row>
    <row r="76" spans="1:10" s="101" customFormat="1">
      <c r="A76" s="101">
        <f>+MAX($A$5:A75)+1</f>
        <v>64</v>
      </c>
      <c r="B76" s="101" t="s">
        <v>562</v>
      </c>
      <c r="C76" s="101" t="s">
        <v>523</v>
      </c>
      <c r="D76" s="101" t="s">
        <v>547</v>
      </c>
      <c r="E76" s="122">
        <v>-3040000</v>
      </c>
      <c r="F76" s="86">
        <v>-618.64</v>
      </c>
      <c r="G76" s="87">
        <f t="shared" si="2"/>
        <v>-1.0800000000000001E-2</v>
      </c>
      <c r="J76" s="71"/>
    </row>
    <row r="77" spans="1:10" s="101" customFormat="1">
      <c r="A77" s="101">
        <f>+MAX($A$5:A76)+1</f>
        <v>65</v>
      </c>
      <c r="B77" s="101" t="s">
        <v>563</v>
      </c>
      <c r="C77" s="101" t="s">
        <v>519</v>
      </c>
      <c r="D77" s="101" t="s">
        <v>547</v>
      </c>
      <c r="E77" s="122">
        <v>-792000</v>
      </c>
      <c r="F77" s="86">
        <v>-731.41200000000003</v>
      </c>
      <c r="G77" s="87">
        <f t="shared" si="2"/>
        <v>-1.2800000000000001E-2</v>
      </c>
      <c r="J77" s="71"/>
    </row>
    <row r="78" spans="1:10" s="101" customFormat="1">
      <c r="A78" s="101">
        <f>+MAX($A$5:A77)+1</f>
        <v>66</v>
      </c>
      <c r="B78" s="101" t="s">
        <v>564</v>
      </c>
      <c r="C78" s="101" t="s">
        <v>88</v>
      </c>
      <c r="D78" s="101" t="s">
        <v>547</v>
      </c>
      <c r="E78" s="122">
        <v>-162800</v>
      </c>
      <c r="F78" s="86">
        <v>-787.38220000000001</v>
      </c>
      <c r="G78" s="87">
        <f t="shared" si="2"/>
        <v>-1.37E-2</v>
      </c>
      <c r="J78" s="71"/>
    </row>
    <row r="79" spans="1:10" s="101" customFormat="1">
      <c r="A79" s="101">
        <f>+MAX($A$5:A78)+1</f>
        <v>67</v>
      </c>
      <c r="B79" s="101" t="s">
        <v>565</v>
      </c>
      <c r="C79" s="101" t="s">
        <v>514</v>
      </c>
      <c r="D79" s="101" t="s">
        <v>547</v>
      </c>
      <c r="E79" s="122">
        <v>-4905000</v>
      </c>
      <c r="F79" s="86">
        <v>-892.71</v>
      </c>
      <c r="G79" s="87">
        <f t="shared" si="2"/>
        <v>-1.5599999999999999E-2</v>
      </c>
      <c r="J79" s="71"/>
    </row>
    <row r="80" spans="1:10" s="101" customFormat="1">
      <c r="A80" s="101">
        <f>+MAX($A$5:A79)+1</f>
        <v>68</v>
      </c>
      <c r="B80" s="101" t="s">
        <v>566</v>
      </c>
      <c r="C80" s="101" t="s">
        <v>512</v>
      </c>
      <c r="D80" s="101" t="s">
        <v>547</v>
      </c>
      <c r="E80" s="122">
        <v>-148500</v>
      </c>
      <c r="F80" s="86">
        <v>-916.39350000000002</v>
      </c>
      <c r="G80" s="87">
        <f t="shared" si="2"/>
        <v>-1.6E-2</v>
      </c>
      <c r="J80" s="71"/>
    </row>
    <row r="81" spans="1:10" s="101" customFormat="1">
      <c r="A81" s="101">
        <f>+MAX($A$5:A80)+1</f>
        <v>69</v>
      </c>
      <c r="B81" s="101" t="s">
        <v>567</v>
      </c>
      <c r="C81" s="101" t="s">
        <v>510</v>
      </c>
      <c r="D81" s="101" t="s">
        <v>547</v>
      </c>
      <c r="E81" s="122">
        <v>-97350</v>
      </c>
      <c r="F81" s="86">
        <v>-928.37827500000003</v>
      </c>
      <c r="G81" s="87">
        <f t="shared" si="2"/>
        <v>-1.6199999999999999E-2</v>
      </c>
      <c r="J81" s="71"/>
    </row>
    <row r="82" spans="1:10" s="101" customFormat="1">
      <c r="A82" s="101">
        <f>+MAX($A$5:A81)+1</f>
        <v>70</v>
      </c>
      <c r="B82" s="101" t="s">
        <v>568</v>
      </c>
      <c r="C82" s="101" t="s">
        <v>508</v>
      </c>
      <c r="D82" s="101" t="s">
        <v>547</v>
      </c>
      <c r="E82" s="122">
        <v>-165516</v>
      </c>
      <c r="F82" s="86">
        <v>-958.83418799999993</v>
      </c>
      <c r="G82" s="87">
        <f t="shared" si="2"/>
        <v>-1.67E-2</v>
      </c>
      <c r="J82" s="71"/>
    </row>
    <row r="83" spans="1:10" s="101" customFormat="1">
      <c r="A83" s="101">
        <f>+MAX($A$5:A82)+1</f>
        <v>71</v>
      </c>
      <c r="B83" s="101" t="s">
        <v>569</v>
      </c>
      <c r="C83" s="101" t="s">
        <v>506</v>
      </c>
      <c r="D83" s="101" t="s">
        <v>547</v>
      </c>
      <c r="E83" s="122">
        <v>-172800</v>
      </c>
      <c r="F83" s="86">
        <v>-966.47040000000004</v>
      </c>
      <c r="G83" s="87">
        <f t="shared" si="2"/>
        <v>-1.6899999999999998E-2</v>
      </c>
      <c r="J83" s="71"/>
    </row>
    <row r="84" spans="1:10" s="101" customFormat="1">
      <c r="A84" s="101">
        <f>+MAX($A$5:A83)+1</f>
        <v>72</v>
      </c>
      <c r="B84" s="101" t="s">
        <v>570</v>
      </c>
      <c r="C84" s="101" t="s">
        <v>116</v>
      </c>
      <c r="D84" s="101" t="s">
        <v>547</v>
      </c>
      <c r="E84" s="122">
        <v>-287300</v>
      </c>
      <c r="F84" s="86">
        <v>-1079.8170500000001</v>
      </c>
      <c r="G84" s="87">
        <f t="shared" si="2"/>
        <v>-1.8800000000000001E-2</v>
      </c>
      <c r="J84" s="71"/>
    </row>
    <row r="85" spans="1:10" s="101" customFormat="1">
      <c r="A85" s="101">
        <f>+MAX($A$5:A84)+1</f>
        <v>73</v>
      </c>
      <c r="B85" s="101" t="s">
        <v>571</v>
      </c>
      <c r="C85" s="101" t="s">
        <v>504</v>
      </c>
      <c r="D85" s="101" t="s">
        <v>547</v>
      </c>
      <c r="E85" s="122">
        <v>-570000</v>
      </c>
      <c r="F85" s="86">
        <v>-1201.56</v>
      </c>
      <c r="G85" s="87">
        <f t="shared" si="2"/>
        <v>-2.1000000000000001E-2</v>
      </c>
      <c r="J85" s="71"/>
    </row>
    <row r="86" spans="1:10" s="101" customFormat="1">
      <c r="A86" s="101">
        <f>+MAX($A$5:A85)+1</f>
        <v>74</v>
      </c>
      <c r="B86" s="101" t="s">
        <v>572</v>
      </c>
      <c r="C86" s="101" t="s">
        <v>502</v>
      </c>
      <c r="D86" s="101" t="s">
        <v>547</v>
      </c>
      <c r="E86" s="122">
        <v>-1224000</v>
      </c>
      <c r="F86" s="86">
        <v>-1276.6320000000001</v>
      </c>
      <c r="G86" s="87">
        <f t="shared" si="2"/>
        <v>-2.23E-2</v>
      </c>
      <c r="J86" s="71"/>
    </row>
    <row r="87" spans="1:10" s="101" customFormat="1">
      <c r="A87" s="101">
        <f>+MAX($A$5:A86)+1</f>
        <v>75</v>
      </c>
      <c r="B87" s="101" t="s">
        <v>573</v>
      </c>
      <c r="C87" s="101" t="s">
        <v>219</v>
      </c>
      <c r="D87" s="101" t="s">
        <v>547</v>
      </c>
      <c r="E87" s="122">
        <v>-120400</v>
      </c>
      <c r="F87" s="86">
        <v>-1506.3244</v>
      </c>
      <c r="G87" s="87">
        <f t="shared" si="2"/>
        <v>-2.63E-2</v>
      </c>
      <c r="J87" s="71"/>
    </row>
    <row r="88" spans="1:10" s="101" customFormat="1">
      <c r="A88" s="101">
        <f>+MAX($A$5:A87)+1</f>
        <v>76</v>
      </c>
      <c r="B88" s="101" t="s">
        <v>574</v>
      </c>
      <c r="C88" s="101" t="s">
        <v>331</v>
      </c>
      <c r="D88" s="101" t="s">
        <v>547</v>
      </c>
      <c r="E88" s="122">
        <v>-1974000</v>
      </c>
      <c r="F88" s="86">
        <v>-1602.8879999999999</v>
      </c>
      <c r="G88" s="87">
        <f t="shared" si="2"/>
        <v>-2.8000000000000001E-2</v>
      </c>
      <c r="J88" s="71"/>
    </row>
    <row r="89" spans="1:10" s="101" customFormat="1">
      <c r="A89" s="101">
        <f>+MAX($A$5:A88)+1</f>
        <v>77</v>
      </c>
      <c r="B89" s="101" t="s">
        <v>575</v>
      </c>
      <c r="C89" s="101" t="s">
        <v>498</v>
      </c>
      <c r="D89" s="101" t="s">
        <v>547</v>
      </c>
      <c r="E89" s="122">
        <v>-918000</v>
      </c>
      <c r="F89" s="86">
        <v>-2115.5309999999999</v>
      </c>
      <c r="G89" s="87">
        <f t="shared" si="2"/>
        <v>-3.6900000000000002E-2</v>
      </c>
      <c r="J89" s="71"/>
    </row>
    <row r="90" spans="1:10">
      <c r="C90" s="101"/>
      <c r="F90" s="60"/>
      <c r="G90" s="61"/>
      <c r="J90" s="61"/>
    </row>
    <row r="91" spans="1:10">
      <c r="F91" s="59"/>
      <c r="G91" s="59"/>
      <c r="H91" s="69"/>
      <c r="I91" s="69"/>
      <c r="J91" s="69"/>
    </row>
    <row r="92" spans="1:10">
      <c r="C92" s="66" t="s">
        <v>167</v>
      </c>
      <c r="F92" s="60"/>
      <c r="G92" s="61"/>
      <c r="H92" s="69"/>
      <c r="I92" s="69"/>
      <c r="J92" s="69"/>
    </row>
    <row r="93" spans="1:10">
      <c r="C93" s="66" t="s">
        <v>339</v>
      </c>
      <c r="F93" s="60"/>
      <c r="G93" s="61"/>
      <c r="H93" s="61"/>
      <c r="I93" s="61"/>
      <c r="J93" s="61"/>
    </row>
    <row r="94" spans="1:10" ht="15">
      <c r="A94" s="32">
        <f>+MAX($A$5:A93)+1</f>
        <v>78</v>
      </c>
      <c r="B94" s="32" t="s">
        <v>184</v>
      </c>
      <c r="C94" s="101" t="s">
        <v>170</v>
      </c>
      <c r="D94" s="32" t="s">
        <v>171</v>
      </c>
      <c r="E94" s="59">
        <v>250000000</v>
      </c>
      <c r="F94" s="60">
        <v>2497.2950000000001</v>
      </c>
      <c r="G94" s="61">
        <f>ROUND((F94/$F$125),4)</f>
        <v>4.36E-2</v>
      </c>
      <c r="H94" s="61"/>
      <c r="I94" s="61"/>
      <c r="J94" s="74"/>
    </row>
    <row r="95" spans="1:10" ht="15">
      <c r="A95" s="32">
        <f>+MAX($A$5:A94)+1</f>
        <v>79</v>
      </c>
      <c r="B95" s="32" t="s">
        <v>340</v>
      </c>
      <c r="C95" s="101" t="s">
        <v>78</v>
      </c>
      <c r="D95" s="32" t="s">
        <v>174</v>
      </c>
      <c r="E95" s="59">
        <v>70000000</v>
      </c>
      <c r="F95" s="60">
        <v>698.29690000000005</v>
      </c>
      <c r="G95" s="61">
        <f>ROUND((F95/$F$125),4)</f>
        <v>1.2200000000000001E-2</v>
      </c>
      <c r="H95" s="61"/>
      <c r="I95" s="61"/>
      <c r="J95" s="74"/>
    </row>
    <row r="96" spans="1:10">
      <c r="F96" s="60"/>
      <c r="G96" s="61"/>
    </row>
    <row r="97" spans="1:10">
      <c r="C97" s="75" t="s">
        <v>161</v>
      </c>
      <c r="D97" s="75"/>
      <c r="E97" s="76"/>
      <c r="F97" s="77">
        <f>SUM(F94:F96)</f>
        <v>3195.5919000000004</v>
      </c>
      <c r="G97" s="78">
        <f>SUM(G94:G96)</f>
        <v>5.5800000000000002E-2</v>
      </c>
    </row>
    <row r="98" spans="1:10">
      <c r="F98" s="60"/>
      <c r="G98" s="61"/>
    </row>
    <row r="99" spans="1:10">
      <c r="C99" s="66" t="s">
        <v>197</v>
      </c>
      <c r="F99" s="60"/>
      <c r="G99" s="61"/>
      <c r="H99" s="61"/>
      <c r="I99" s="61"/>
      <c r="J99" s="61"/>
    </row>
    <row r="100" spans="1:10" ht="15">
      <c r="A100" s="32">
        <f>+MAX($A$5:A99)+1</f>
        <v>80</v>
      </c>
      <c r="B100" s="32" t="s">
        <v>346</v>
      </c>
      <c r="C100" s="101" t="s">
        <v>205</v>
      </c>
      <c r="D100" s="32" t="s">
        <v>174</v>
      </c>
      <c r="E100" s="59">
        <v>250000000</v>
      </c>
      <c r="F100" s="60">
        <v>2495.41</v>
      </c>
      <c r="G100" s="61">
        <f>ROUND((F100/$F$125),4)</f>
        <v>4.36E-2</v>
      </c>
      <c r="H100" s="61"/>
      <c r="I100" s="61"/>
      <c r="J100" s="74"/>
    </row>
    <row r="101" spans="1:10" ht="15">
      <c r="A101" s="32">
        <f>+MAX($A$5:A100)+1</f>
        <v>81</v>
      </c>
      <c r="B101" s="32" t="s">
        <v>260</v>
      </c>
      <c r="C101" s="101" t="s">
        <v>225</v>
      </c>
      <c r="D101" s="32" t="s">
        <v>174</v>
      </c>
      <c r="E101" s="59">
        <v>100000000</v>
      </c>
      <c r="F101" s="60">
        <v>997.30799999999999</v>
      </c>
      <c r="G101" s="61">
        <f>ROUND((F101/$F$125),4)</f>
        <v>1.7399999999999999E-2</v>
      </c>
      <c r="H101" s="61"/>
      <c r="I101" s="61"/>
      <c r="J101" s="74"/>
    </row>
    <row r="102" spans="1:10">
      <c r="F102" s="60"/>
      <c r="G102" s="61"/>
    </row>
    <row r="103" spans="1:10">
      <c r="C103" s="75" t="s">
        <v>161</v>
      </c>
      <c r="D103" s="75"/>
      <c r="E103" s="76"/>
      <c r="F103" s="77">
        <f>SUM(F100:F102)</f>
        <v>3492.7179999999998</v>
      </c>
      <c r="G103" s="78">
        <f>SUM(G100:G102)</f>
        <v>6.0999999999999999E-2</v>
      </c>
    </row>
    <row r="104" spans="1:10">
      <c r="F104" s="60"/>
      <c r="G104" s="61"/>
    </row>
    <row r="105" spans="1:10">
      <c r="C105" s="66" t="s">
        <v>325</v>
      </c>
      <c r="F105" s="60"/>
      <c r="G105" s="61"/>
      <c r="H105" s="61"/>
      <c r="I105" s="61"/>
      <c r="J105" s="61"/>
    </row>
    <row r="106" spans="1:10">
      <c r="C106" s="66" t="s">
        <v>326</v>
      </c>
      <c r="F106" s="60"/>
      <c r="G106" s="61"/>
      <c r="H106" s="61"/>
      <c r="I106" s="61"/>
      <c r="J106" s="61"/>
    </row>
    <row r="107" spans="1:10" ht="15">
      <c r="A107" s="32">
        <f>+MAX($A$5:A105)+1</f>
        <v>82</v>
      </c>
      <c r="B107" s="32" t="s">
        <v>347</v>
      </c>
      <c r="C107" s="101" t="s">
        <v>336</v>
      </c>
      <c r="D107" s="32" t="s">
        <v>312</v>
      </c>
      <c r="E107" s="59">
        <v>220000000</v>
      </c>
      <c r="F107" s="60">
        <v>2153.3094000000001</v>
      </c>
      <c r="G107" s="61">
        <f>ROUND((F107/$F$125),4)</f>
        <v>3.7600000000000001E-2</v>
      </c>
      <c r="H107" s="61"/>
      <c r="I107" s="61"/>
      <c r="J107" s="74"/>
    </row>
    <row r="108" spans="1:10" ht="15">
      <c r="A108" s="32">
        <f>+MAX($A$5:A107)+1</f>
        <v>83</v>
      </c>
      <c r="B108" s="32" t="s">
        <v>333</v>
      </c>
      <c r="C108" s="101" t="s">
        <v>334</v>
      </c>
      <c r="D108" s="32" t="s">
        <v>312</v>
      </c>
      <c r="E108" s="59">
        <v>150000000</v>
      </c>
      <c r="F108" s="60">
        <v>1438.6949999999999</v>
      </c>
      <c r="G108" s="61">
        <f>ROUND((F108/$F$125),4)</f>
        <v>2.5100000000000001E-2</v>
      </c>
      <c r="H108" s="61"/>
      <c r="I108" s="61"/>
      <c r="J108" s="74"/>
    </row>
    <row r="109" spans="1:10">
      <c r="F109" s="60"/>
      <c r="G109" s="61"/>
    </row>
    <row r="110" spans="1:10">
      <c r="C110" s="75" t="s">
        <v>161</v>
      </c>
      <c r="D110" s="75"/>
      <c r="E110" s="76"/>
      <c r="F110" s="77">
        <f>SUM(F107:F109)</f>
        <v>3592.0043999999998</v>
      </c>
      <c r="G110" s="78">
        <f>SUM(G107:G109)</f>
        <v>6.2700000000000006E-2</v>
      </c>
    </row>
    <row r="111" spans="1:10">
      <c r="F111" s="60"/>
      <c r="G111" s="61"/>
      <c r="H111" s="69"/>
      <c r="I111" s="69"/>
      <c r="J111" s="69"/>
    </row>
    <row r="112" spans="1:10">
      <c r="C112" s="66" t="s">
        <v>576</v>
      </c>
      <c r="F112" s="60"/>
      <c r="G112" s="61"/>
      <c r="H112" s="61"/>
      <c r="I112" s="61"/>
      <c r="J112" s="61"/>
    </row>
    <row r="113" spans="1:10" ht="15">
      <c r="A113" s="32">
        <f>+MAX($A$5:A112)+1</f>
        <v>84</v>
      </c>
      <c r="B113" s="32">
        <v>1300675</v>
      </c>
      <c r="C113" s="101" t="s">
        <v>267</v>
      </c>
      <c r="D113" s="32" t="s">
        <v>179</v>
      </c>
      <c r="E113" s="59">
        <v>250000000</v>
      </c>
      <c r="F113" s="60">
        <v>2500</v>
      </c>
      <c r="G113" s="61">
        <f>ROUND((F113/$F$125),4)</f>
        <v>4.36E-2</v>
      </c>
      <c r="H113" s="61"/>
      <c r="I113" s="61"/>
      <c r="J113" s="74"/>
    </row>
    <row r="114" spans="1:10" ht="15">
      <c r="A114" s="32">
        <f>+MAX($A$5:A113)+1</f>
        <v>85</v>
      </c>
      <c r="B114" s="32">
        <v>1300711</v>
      </c>
      <c r="C114" s="101" t="s">
        <v>267</v>
      </c>
      <c r="D114" s="32" t="s">
        <v>179</v>
      </c>
      <c r="E114" s="59">
        <v>150000000</v>
      </c>
      <c r="F114" s="60">
        <v>1500</v>
      </c>
      <c r="G114" s="61">
        <f>ROUND((F114/$F$125),4)</f>
        <v>2.6200000000000001E-2</v>
      </c>
      <c r="H114" s="61"/>
      <c r="I114" s="61"/>
      <c r="J114" s="74"/>
    </row>
    <row r="115" spans="1:10" ht="15">
      <c r="A115" s="32">
        <f>+MAX($A$5:A114)+1</f>
        <v>86</v>
      </c>
      <c r="B115" s="32">
        <v>1300697</v>
      </c>
      <c r="C115" s="101" t="s">
        <v>267</v>
      </c>
      <c r="D115" s="32" t="s">
        <v>179</v>
      </c>
      <c r="E115" s="59">
        <v>100000000</v>
      </c>
      <c r="F115" s="60">
        <v>1000</v>
      </c>
      <c r="G115" s="61">
        <f>ROUND((F115/$F$125),4)</f>
        <v>1.7500000000000002E-2</v>
      </c>
      <c r="H115" s="61"/>
      <c r="I115" s="61"/>
      <c r="J115" s="74"/>
    </row>
    <row r="116" spans="1:10">
      <c r="F116" s="60"/>
      <c r="G116" s="61"/>
    </row>
    <row r="117" spans="1:10">
      <c r="C117" s="75" t="s">
        <v>161</v>
      </c>
      <c r="D117" s="75"/>
      <c r="E117" s="76"/>
      <c r="F117" s="77">
        <f>SUM(F113:F116)</f>
        <v>5000</v>
      </c>
      <c r="G117" s="78">
        <f>SUM(G113:G116)</f>
        <v>8.7300000000000003E-2</v>
      </c>
    </row>
    <row r="118" spans="1:10">
      <c r="F118" s="60"/>
      <c r="G118" s="61"/>
    </row>
    <row r="119" spans="1:10">
      <c r="C119" s="66" t="s">
        <v>162</v>
      </c>
      <c r="F119" s="60">
        <v>3611.0585597000004</v>
      </c>
      <c r="G119" s="61">
        <f>ROUND((F119/$F$125),4)</f>
        <v>6.3E-2</v>
      </c>
    </row>
    <row r="120" spans="1:10">
      <c r="C120" s="75" t="s">
        <v>161</v>
      </c>
      <c r="D120" s="75"/>
      <c r="E120" s="76"/>
      <c r="F120" s="77">
        <f>SUM(F119)</f>
        <v>3611.0585597000004</v>
      </c>
      <c r="G120" s="78">
        <f>SUM(G119)</f>
        <v>6.3E-2</v>
      </c>
    </row>
    <row r="121" spans="1:10">
      <c r="F121" s="60"/>
      <c r="G121" s="61"/>
    </row>
    <row r="122" spans="1:10">
      <c r="C122" s="66" t="s">
        <v>163</v>
      </c>
      <c r="F122" s="60"/>
      <c r="G122" s="61"/>
    </row>
    <row r="123" spans="1:10">
      <c r="C123" s="66" t="s">
        <v>164</v>
      </c>
      <c r="F123" s="86">
        <f>+F125-SUMIF($C$5:C122,"Total",$F$5:F122)</f>
        <v>282.37409869999101</v>
      </c>
      <c r="G123" s="61">
        <f>(100%-SUMIFS($G$1:$G$122,$C$1:$C$122,"Total"))</f>
        <v>4.8999999999996824E-3</v>
      </c>
    </row>
    <row r="124" spans="1:10">
      <c r="C124" s="75" t="s">
        <v>161</v>
      </c>
      <c r="D124" s="75"/>
      <c r="E124" s="76"/>
      <c r="F124" s="90">
        <f>SUM(F123)</f>
        <v>282.37409869999101</v>
      </c>
      <c r="G124" s="121">
        <f>SUM(G123)</f>
        <v>4.8999999999996824E-3</v>
      </c>
    </row>
    <row r="125" spans="1:10">
      <c r="C125" s="92" t="s">
        <v>165</v>
      </c>
      <c r="D125" s="92"/>
      <c r="E125" s="93"/>
      <c r="F125" s="94">
        <v>57289.164636399997</v>
      </c>
      <c r="G125" s="95">
        <f>SUMIFS($G$1:$G$283,$C$1:$C$283,"Total")</f>
        <v>1</v>
      </c>
    </row>
    <row r="127" spans="1:10" ht="15">
      <c r="C127" s="66" t="s">
        <v>268</v>
      </c>
      <c r="F127" s="100"/>
      <c r="G127" s="123"/>
    </row>
    <row r="128" spans="1:10">
      <c r="C128" s="66" t="s">
        <v>269</v>
      </c>
    </row>
    <row r="129" spans="2:7">
      <c r="C129" s="66"/>
      <c r="F129" s="117"/>
      <c r="G129" s="117"/>
    </row>
    <row r="130" spans="2:7" ht="12.75" customHeight="1">
      <c r="B130" s="134" t="s">
        <v>595</v>
      </c>
      <c r="C130" s="134"/>
      <c r="D130" s="134"/>
      <c r="E130" s="134"/>
      <c r="F130" s="134"/>
      <c r="G130" s="134"/>
    </row>
    <row r="131" spans="2:7">
      <c r="B131" s="134"/>
      <c r="C131" s="134"/>
      <c r="D131" s="134"/>
      <c r="E131" s="134"/>
      <c r="F131" s="134"/>
      <c r="G131" s="134"/>
    </row>
    <row r="132" spans="2:7">
      <c r="B132" s="134"/>
      <c r="C132" s="134"/>
      <c r="D132" s="134"/>
      <c r="E132" s="134"/>
      <c r="F132" s="134"/>
      <c r="G132" s="134"/>
    </row>
    <row r="133" spans="2:7">
      <c r="B133" s="134"/>
      <c r="C133" s="134"/>
      <c r="D133" s="134"/>
      <c r="E133" s="134"/>
      <c r="F133" s="134"/>
      <c r="G133" s="134"/>
    </row>
    <row r="134" spans="2:7">
      <c r="B134" s="134"/>
      <c r="C134" s="134"/>
      <c r="D134" s="134"/>
      <c r="E134" s="134"/>
      <c r="F134" s="134"/>
      <c r="G134" s="134"/>
    </row>
    <row r="135" spans="2:7">
      <c r="B135" s="134"/>
      <c r="C135" s="134"/>
      <c r="D135" s="134"/>
      <c r="E135" s="134"/>
      <c r="F135" s="134"/>
      <c r="G135" s="134"/>
    </row>
    <row r="136" spans="2:7">
      <c r="B136" s="134"/>
      <c r="C136" s="134"/>
      <c r="D136" s="134"/>
      <c r="E136" s="134"/>
      <c r="F136" s="134"/>
      <c r="G136" s="134"/>
    </row>
    <row r="137" spans="2:7" ht="33" customHeight="1">
      <c r="B137" s="134"/>
      <c r="C137" s="134"/>
      <c r="D137" s="134"/>
      <c r="E137" s="134"/>
      <c r="F137" s="134"/>
      <c r="G137" s="134"/>
    </row>
    <row r="138" spans="2:7">
      <c r="B138" s="127"/>
      <c r="C138" s="127"/>
      <c r="D138" s="127"/>
      <c r="E138" s="127"/>
      <c r="F138" s="127"/>
      <c r="G138" s="127"/>
    </row>
    <row r="139" spans="2:7">
      <c r="B139" s="137" t="s">
        <v>593</v>
      </c>
      <c r="C139" s="137"/>
      <c r="D139" s="137"/>
      <c r="E139" s="137"/>
      <c r="F139" s="137"/>
      <c r="G139" s="137"/>
    </row>
    <row r="140" spans="2:7" ht="15">
      <c r="B140"/>
      <c r="C140"/>
      <c r="D140"/>
      <c r="E140" s="130"/>
      <c r="F140"/>
      <c r="G140"/>
    </row>
    <row r="141" spans="2:7" ht="15">
      <c r="B141" s="129" t="s">
        <v>583</v>
      </c>
      <c r="C141"/>
      <c r="D141"/>
      <c r="E141" s="130"/>
      <c r="F141"/>
      <c r="G141"/>
    </row>
  </sheetData>
  <mergeCells count="3">
    <mergeCell ref="C1:G1"/>
    <mergeCell ref="B130:G137"/>
    <mergeCell ref="B139:G13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63"/>
  <sheetViews>
    <sheetView zoomScale="90" zoomScaleNormal="90" workbookViewId="0">
      <selection activeCell="C34" sqref="C34"/>
    </sheetView>
  </sheetViews>
  <sheetFormatPr defaultRowHeight="12.75"/>
  <cols>
    <col min="1" max="1" width="7" style="32" bestFit="1" customWidth="1"/>
    <col min="2" max="2" width="14.7109375" style="32" bestFit="1" customWidth="1"/>
    <col min="3" max="3" width="49.7109375" style="32" customWidth="1"/>
    <col min="4" max="4" width="15.7109375" style="32" bestFit="1" customWidth="1"/>
    <col min="5" max="5" width="12.5703125" style="59" bestFit="1" customWidth="1"/>
    <col min="6" max="6" width="24.28515625" style="32" bestFit="1" customWidth="1"/>
    <col min="7" max="7" width="14.140625" style="32" bestFit="1" customWidth="1"/>
    <col min="8" max="8" width="13.5703125" style="31" customWidth="1"/>
    <col min="9" max="9" width="17.28515625" style="32" bestFit="1" customWidth="1"/>
    <col min="10" max="10" width="8.85546875" style="32" bestFit="1" customWidth="1"/>
    <col min="11" max="11" width="15.5703125" style="31" customWidth="1"/>
    <col min="12" max="12" width="24" style="32" customWidth="1"/>
    <col min="13" max="13" width="12.85546875" style="32" bestFit="1" customWidth="1"/>
    <col min="14" max="256" width="9.140625" style="32"/>
    <col min="257" max="257" width="7" style="32" bestFit="1" customWidth="1"/>
    <col min="258" max="258" width="14.7109375" style="32" bestFit="1" customWidth="1"/>
    <col min="259" max="259" width="49.7109375" style="32" customWidth="1"/>
    <col min="260" max="260" width="15.7109375" style="32" bestFit="1" customWidth="1"/>
    <col min="261" max="261" width="12.5703125" style="32" bestFit="1" customWidth="1"/>
    <col min="262" max="262" width="24.28515625" style="32" bestFit="1" customWidth="1"/>
    <col min="263" max="263" width="14.140625" style="32" bestFit="1" customWidth="1"/>
    <col min="264" max="264" width="13.5703125" style="32" customWidth="1"/>
    <col min="265" max="265" width="17.28515625" style="32" bestFit="1" customWidth="1"/>
    <col min="266" max="266" width="8.85546875" style="32" bestFit="1" customWidth="1"/>
    <col min="267" max="267" width="15.5703125" style="32" customWidth="1"/>
    <col min="268" max="268" width="24" style="32" customWidth="1"/>
    <col min="269" max="269" width="12.85546875" style="32" bestFit="1" customWidth="1"/>
    <col min="270" max="512" width="9.140625" style="32"/>
    <col min="513" max="513" width="7" style="32" bestFit="1" customWidth="1"/>
    <col min="514" max="514" width="14.7109375" style="32" bestFit="1" customWidth="1"/>
    <col min="515" max="515" width="49.7109375" style="32" customWidth="1"/>
    <col min="516" max="516" width="15.7109375" style="32" bestFit="1" customWidth="1"/>
    <col min="517" max="517" width="12.5703125" style="32" bestFit="1" customWidth="1"/>
    <col min="518" max="518" width="24.28515625" style="32" bestFit="1" customWidth="1"/>
    <col min="519" max="519" width="14.140625" style="32" bestFit="1" customWidth="1"/>
    <col min="520" max="520" width="13.5703125" style="32" customWidth="1"/>
    <col min="521" max="521" width="17.28515625" style="32" bestFit="1" customWidth="1"/>
    <col min="522" max="522" width="8.85546875" style="32" bestFit="1" customWidth="1"/>
    <col min="523" max="523" width="15.5703125" style="32" customWidth="1"/>
    <col min="524" max="524" width="24" style="32" customWidth="1"/>
    <col min="525" max="525" width="12.85546875" style="32" bestFit="1" customWidth="1"/>
    <col min="526" max="768" width="9.140625" style="32"/>
    <col min="769" max="769" width="7" style="32" bestFit="1" customWidth="1"/>
    <col min="770" max="770" width="14.7109375" style="32" bestFit="1" customWidth="1"/>
    <col min="771" max="771" width="49.7109375" style="32" customWidth="1"/>
    <col min="772" max="772" width="15.7109375" style="32" bestFit="1" customWidth="1"/>
    <col min="773" max="773" width="12.5703125" style="32" bestFit="1" customWidth="1"/>
    <col min="774" max="774" width="24.28515625" style="32" bestFit="1" customWidth="1"/>
    <col min="775" max="775" width="14.140625" style="32" bestFit="1" customWidth="1"/>
    <col min="776" max="776" width="13.5703125" style="32" customWidth="1"/>
    <col min="777" max="777" width="17.28515625" style="32" bestFit="1" customWidth="1"/>
    <col min="778" max="778" width="8.85546875" style="32" bestFit="1" customWidth="1"/>
    <col min="779" max="779" width="15.5703125" style="32" customWidth="1"/>
    <col min="780" max="780" width="24" style="32" customWidth="1"/>
    <col min="781" max="781" width="12.85546875" style="32" bestFit="1" customWidth="1"/>
    <col min="782" max="1024" width="9.140625" style="32"/>
    <col min="1025" max="1025" width="7" style="32" bestFit="1" customWidth="1"/>
    <col min="1026" max="1026" width="14.7109375" style="32" bestFit="1" customWidth="1"/>
    <col min="1027" max="1027" width="49.7109375" style="32" customWidth="1"/>
    <col min="1028" max="1028" width="15.7109375" style="32" bestFit="1" customWidth="1"/>
    <col min="1029" max="1029" width="12.5703125" style="32" bestFit="1" customWidth="1"/>
    <col min="1030" max="1030" width="24.28515625" style="32" bestFit="1" customWidth="1"/>
    <col min="1031" max="1031" width="14.140625" style="32" bestFit="1" customWidth="1"/>
    <col min="1032" max="1032" width="13.5703125" style="32" customWidth="1"/>
    <col min="1033" max="1033" width="17.28515625" style="32" bestFit="1" customWidth="1"/>
    <col min="1034" max="1034" width="8.85546875" style="32" bestFit="1" customWidth="1"/>
    <col min="1035" max="1035" width="15.5703125" style="32" customWidth="1"/>
    <col min="1036" max="1036" width="24" style="32" customWidth="1"/>
    <col min="1037" max="1037" width="12.85546875" style="32" bestFit="1" customWidth="1"/>
    <col min="1038" max="1280" width="9.140625" style="32"/>
    <col min="1281" max="1281" width="7" style="32" bestFit="1" customWidth="1"/>
    <col min="1282" max="1282" width="14.7109375" style="32" bestFit="1" customWidth="1"/>
    <col min="1283" max="1283" width="49.7109375" style="32" customWidth="1"/>
    <col min="1284" max="1284" width="15.7109375" style="32" bestFit="1" customWidth="1"/>
    <col min="1285" max="1285" width="12.5703125" style="32" bestFit="1" customWidth="1"/>
    <col min="1286" max="1286" width="24.28515625" style="32" bestFit="1" customWidth="1"/>
    <col min="1287" max="1287" width="14.140625" style="32" bestFit="1" customWidth="1"/>
    <col min="1288" max="1288" width="13.5703125" style="32" customWidth="1"/>
    <col min="1289" max="1289" width="17.28515625" style="32" bestFit="1" customWidth="1"/>
    <col min="1290" max="1290" width="8.85546875" style="32" bestFit="1" customWidth="1"/>
    <col min="1291" max="1291" width="15.5703125" style="32" customWidth="1"/>
    <col min="1292" max="1292" width="24" style="32" customWidth="1"/>
    <col min="1293" max="1293" width="12.85546875" style="32" bestFit="1" customWidth="1"/>
    <col min="1294" max="1536" width="9.140625" style="32"/>
    <col min="1537" max="1537" width="7" style="32" bestFit="1" customWidth="1"/>
    <col min="1538" max="1538" width="14.7109375" style="32" bestFit="1" customWidth="1"/>
    <col min="1539" max="1539" width="49.7109375" style="32" customWidth="1"/>
    <col min="1540" max="1540" width="15.7109375" style="32" bestFit="1" customWidth="1"/>
    <col min="1541" max="1541" width="12.5703125" style="32" bestFit="1" customWidth="1"/>
    <col min="1542" max="1542" width="24.28515625" style="32" bestFit="1" customWidth="1"/>
    <col min="1543" max="1543" width="14.140625" style="32" bestFit="1" customWidth="1"/>
    <col min="1544" max="1544" width="13.5703125" style="32" customWidth="1"/>
    <col min="1545" max="1545" width="17.28515625" style="32" bestFit="1" customWidth="1"/>
    <col min="1546" max="1546" width="8.85546875" style="32" bestFit="1" customWidth="1"/>
    <col min="1547" max="1547" width="15.5703125" style="32" customWidth="1"/>
    <col min="1548" max="1548" width="24" style="32" customWidth="1"/>
    <col min="1549" max="1549" width="12.85546875" style="32" bestFit="1" customWidth="1"/>
    <col min="1550" max="1792" width="9.140625" style="32"/>
    <col min="1793" max="1793" width="7" style="32" bestFit="1" customWidth="1"/>
    <col min="1794" max="1794" width="14.7109375" style="32" bestFit="1" customWidth="1"/>
    <col min="1795" max="1795" width="49.7109375" style="32" customWidth="1"/>
    <col min="1796" max="1796" width="15.7109375" style="32" bestFit="1" customWidth="1"/>
    <col min="1797" max="1797" width="12.5703125" style="32" bestFit="1" customWidth="1"/>
    <col min="1798" max="1798" width="24.28515625" style="32" bestFit="1" customWidth="1"/>
    <col min="1799" max="1799" width="14.140625" style="32" bestFit="1" customWidth="1"/>
    <col min="1800" max="1800" width="13.5703125" style="32" customWidth="1"/>
    <col min="1801" max="1801" width="17.28515625" style="32" bestFit="1" customWidth="1"/>
    <col min="1802" max="1802" width="8.85546875" style="32" bestFit="1" customWidth="1"/>
    <col min="1803" max="1803" width="15.5703125" style="32" customWidth="1"/>
    <col min="1804" max="1804" width="24" style="32" customWidth="1"/>
    <col min="1805" max="1805" width="12.85546875" style="32" bestFit="1" customWidth="1"/>
    <col min="1806" max="2048" width="9.140625" style="32"/>
    <col min="2049" max="2049" width="7" style="32" bestFit="1" customWidth="1"/>
    <col min="2050" max="2050" width="14.7109375" style="32" bestFit="1" customWidth="1"/>
    <col min="2051" max="2051" width="49.7109375" style="32" customWidth="1"/>
    <col min="2052" max="2052" width="15.7109375" style="32" bestFit="1" customWidth="1"/>
    <col min="2053" max="2053" width="12.5703125" style="32" bestFit="1" customWidth="1"/>
    <col min="2054" max="2054" width="24.28515625" style="32" bestFit="1" customWidth="1"/>
    <col min="2055" max="2055" width="14.140625" style="32" bestFit="1" customWidth="1"/>
    <col min="2056" max="2056" width="13.5703125" style="32" customWidth="1"/>
    <col min="2057" max="2057" width="17.28515625" style="32" bestFit="1" customWidth="1"/>
    <col min="2058" max="2058" width="8.85546875" style="32" bestFit="1" customWidth="1"/>
    <col min="2059" max="2059" width="15.5703125" style="32" customWidth="1"/>
    <col min="2060" max="2060" width="24" style="32" customWidth="1"/>
    <col min="2061" max="2061" width="12.85546875" style="32" bestFit="1" customWidth="1"/>
    <col min="2062" max="2304" width="9.140625" style="32"/>
    <col min="2305" max="2305" width="7" style="32" bestFit="1" customWidth="1"/>
    <col min="2306" max="2306" width="14.7109375" style="32" bestFit="1" customWidth="1"/>
    <col min="2307" max="2307" width="49.7109375" style="32" customWidth="1"/>
    <col min="2308" max="2308" width="15.7109375" style="32" bestFit="1" customWidth="1"/>
    <col min="2309" max="2309" width="12.5703125" style="32" bestFit="1" customWidth="1"/>
    <col min="2310" max="2310" width="24.28515625" style="32" bestFit="1" customWidth="1"/>
    <col min="2311" max="2311" width="14.140625" style="32" bestFit="1" customWidth="1"/>
    <col min="2312" max="2312" width="13.5703125" style="32" customWidth="1"/>
    <col min="2313" max="2313" width="17.28515625" style="32" bestFit="1" customWidth="1"/>
    <col min="2314" max="2314" width="8.85546875" style="32" bestFit="1" customWidth="1"/>
    <col min="2315" max="2315" width="15.5703125" style="32" customWidth="1"/>
    <col min="2316" max="2316" width="24" style="32" customWidth="1"/>
    <col min="2317" max="2317" width="12.85546875" style="32" bestFit="1" customWidth="1"/>
    <col min="2318" max="2560" width="9.140625" style="32"/>
    <col min="2561" max="2561" width="7" style="32" bestFit="1" customWidth="1"/>
    <col min="2562" max="2562" width="14.7109375" style="32" bestFit="1" customWidth="1"/>
    <col min="2563" max="2563" width="49.7109375" style="32" customWidth="1"/>
    <col min="2564" max="2564" width="15.7109375" style="32" bestFit="1" customWidth="1"/>
    <col min="2565" max="2565" width="12.5703125" style="32" bestFit="1" customWidth="1"/>
    <col min="2566" max="2566" width="24.28515625" style="32" bestFit="1" customWidth="1"/>
    <col min="2567" max="2567" width="14.140625" style="32" bestFit="1" customWidth="1"/>
    <col min="2568" max="2568" width="13.5703125" style="32" customWidth="1"/>
    <col min="2569" max="2569" width="17.28515625" style="32" bestFit="1" customWidth="1"/>
    <col min="2570" max="2570" width="8.85546875" style="32" bestFit="1" customWidth="1"/>
    <col min="2571" max="2571" width="15.5703125" style="32" customWidth="1"/>
    <col min="2572" max="2572" width="24" style="32" customWidth="1"/>
    <col min="2573" max="2573" width="12.85546875" style="32" bestFit="1" customWidth="1"/>
    <col min="2574" max="2816" width="9.140625" style="32"/>
    <col min="2817" max="2817" width="7" style="32" bestFit="1" customWidth="1"/>
    <col min="2818" max="2818" width="14.7109375" style="32" bestFit="1" customWidth="1"/>
    <col min="2819" max="2819" width="49.7109375" style="32" customWidth="1"/>
    <col min="2820" max="2820" width="15.7109375" style="32" bestFit="1" customWidth="1"/>
    <col min="2821" max="2821" width="12.5703125" style="32" bestFit="1" customWidth="1"/>
    <col min="2822" max="2822" width="24.28515625" style="32" bestFit="1" customWidth="1"/>
    <col min="2823" max="2823" width="14.140625" style="32" bestFit="1" customWidth="1"/>
    <col min="2824" max="2824" width="13.5703125" style="32" customWidth="1"/>
    <col min="2825" max="2825" width="17.28515625" style="32" bestFit="1" customWidth="1"/>
    <col min="2826" max="2826" width="8.85546875" style="32" bestFit="1" customWidth="1"/>
    <col min="2827" max="2827" width="15.5703125" style="32" customWidth="1"/>
    <col min="2828" max="2828" width="24" style="32" customWidth="1"/>
    <col min="2829" max="2829" width="12.85546875" style="32" bestFit="1" customWidth="1"/>
    <col min="2830" max="3072" width="9.140625" style="32"/>
    <col min="3073" max="3073" width="7" style="32" bestFit="1" customWidth="1"/>
    <col min="3074" max="3074" width="14.7109375" style="32" bestFit="1" customWidth="1"/>
    <col min="3075" max="3075" width="49.7109375" style="32" customWidth="1"/>
    <col min="3076" max="3076" width="15.7109375" style="32" bestFit="1" customWidth="1"/>
    <col min="3077" max="3077" width="12.5703125" style="32" bestFit="1" customWidth="1"/>
    <col min="3078" max="3078" width="24.28515625" style="32" bestFit="1" customWidth="1"/>
    <col min="3079" max="3079" width="14.140625" style="32" bestFit="1" customWidth="1"/>
    <col min="3080" max="3080" width="13.5703125" style="32" customWidth="1"/>
    <col min="3081" max="3081" width="17.28515625" style="32" bestFit="1" customWidth="1"/>
    <col min="3082" max="3082" width="8.85546875" style="32" bestFit="1" customWidth="1"/>
    <col min="3083" max="3083" width="15.5703125" style="32" customWidth="1"/>
    <col min="3084" max="3084" width="24" style="32" customWidth="1"/>
    <col min="3085" max="3085" width="12.85546875" style="32" bestFit="1" customWidth="1"/>
    <col min="3086" max="3328" width="9.140625" style="32"/>
    <col min="3329" max="3329" width="7" style="32" bestFit="1" customWidth="1"/>
    <col min="3330" max="3330" width="14.7109375" style="32" bestFit="1" customWidth="1"/>
    <col min="3331" max="3331" width="49.7109375" style="32" customWidth="1"/>
    <col min="3332" max="3332" width="15.7109375" style="32" bestFit="1" customWidth="1"/>
    <col min="3333" max="3333" width="12.5703125" style="32" bestFit="1" customWidth="1"/>
    <col min="3334" max="3334" width="24.28515625" style="32" bestFit="1" customWidth="1"/>
    <col min="3335" max="3335" width="14.140625" style="32" bestFit="1" customWidth="1"/>
    <col min="3336" max="3336" width="13.5703125" style="32" customWidth="1"/>
    <col min="3337" max="3337" width="17.28515625" style="32" bestFit="1" customWidth="1"/>
    <col min="3338" max="3338" width="8.85546875" style="32" bestFit="1" customWidth="1"/>
    <col min="3339" max="3339" width="15.5703125" style="32" customWidth="1"/>
    <col min="3340" max="3340" width="24" style="32" customWidth="1"/>
    <col min="3341" max="3341" width="12.85546875" style="32" bestFit="1" customWidth="1"/>
    <col min="3342" max="3584" width="9.140625" style="32"/>
    <col min="3585" max="3585" width="7" style="32" bestFit="1" customWidth="1"/>
    <col min="3586" max="3586" width="14.7109375" style="32" bestFit="1" customWidth="1"/>
    <col min="3587" max="3587" width="49.7109375" style="32" customWidth="1"/>
    <col min="3588" max="3588" width="15.7109375" style="32" bestFit="1" customWidth="1"/>
    <col min="3589" max="3589" width="12.5703125" style="32" bestFit="1" customWidth="1"/>
    <col min="3590" max="3590" width="24.28515625" style="32" bestFit="1" customWidth="1"/>
    <col min="3591" max="3591" width="14.140625" style="32" bestFit="1" customWidth="1"/>
    <col min="3592" max="3592" width="13.5703125" style="32" customWidth="1"/>
    <col min="3593" max="3593" width="17.28515625" style="32" bestFit="1" customWidth="1"/>
    <col min="3594" max="3594" width="8.85546875" style="32" bestFit="1" customWidth="1"/>
    <col min="3595" max="3595" width="15.5703125" style="32" customWidth="1"/>
    <col min="3596" max="3596" width="24" style="32" customWidth="1"/>
    <col min="3597" max="3597" width="12.85546875" style="32" bestFit="1" customWidth="1"/>
    <col min="3598" max="3840" width="9.140625" style="32"/>
    <col min="3841" max="3841" width="7" style="32" bestFit="1" customWidth="1"/>
    <col min="3842" max="3842" width="14.7109375" style="32" bestFit="1" customWidth="1"/>
    <col min="3843" max="3843" width="49.7109375" style="32" customWidth="1"/>
    <col min="3844" max="3844" width="15.7109375" style="32" bestFit="1" customWidth="1"/>
    <col min="3845" max="3845" width="12.5703125" style="32" bestFit="1" customWidth="1"/>
    <col min="3846" max="3846" width="24.28515625" style="32" bestFit="1" customWidth="1"/>
    <col min="3847" max="3847" width="14.140625" style="32" bestFit="1" customWidth="1"/>
    <col min="3848" max="3848" width="13.5703125" style="32" customWidth="1"/>
    <col min="3849" max="3849" width="17.28515625" style="32" bestFit="1" customWidth="1"/>
    <col min="3850" max="3850" width="8.85546875" style="32" bestFit="1" customWidth="1"/>
    <col min="3851" max="3851" width="15.5703125" style="32" customWidth="1"/>
    <col min="3852" max="3852" width="24" style="32" customWidth="1"/>
    <col min="3853" max="3853" width="12.85546875" style="32" bestFit="1" customWidth="1"/>
    <col min="3854" max="4096" width="9.140625" style="32"/>
    <col min="4097" max="4097" width="7" style="32" bestFit="1" customWidth="1"/>
    <col min="4098" max="4098" width="14.7109375" style="32" bestFit="1" customWidth="1"/>
    <col min="4099" max="4099" width="49.7109375" style="32" customWidth="1"/>
    <col min="4100" max="4100" width="15.7109375" style="32" bestFit="1" customWidth="1"/>
    <col min="4101" max="4101" width="12.5703125" style="32" bestFit="1" customWidth="1"/>
    <col min="4102" max="4102" width="24.28515625" style="32" bestFit="1" customWidth="1"/>
    <col min="4103" max="4103" width="14.140625" style="32" bestFit="1" customWidth="1"/>
    <col min="4104" max="4104" width="13.5703125" style="32" customWidth="1"/>
    <col min="4105" max="4105" width="17.28515625" style="32" bestFit="1" customWidth="1"/>
    <col min="4106" max="4106" width="8.85546875" style="32" bestFit="1" customWidth="1"/>
    <col min="4107" max="4107" width="15.5703125" style="32" customWidth="1"/>
    <col min="4108" max="4108" width="24" style="32" customWidth="1"/>
    <col min="4109" max="4109" width="12.85546875" style="32" bestFit="1" customWidth="1"/>
    <col min="4110" max="4352" width="9.140625" style="32"/>
    <col min="4353" max="4353" width="7" style="32" bestFit="1" customWidth="1"/>
    <col min="4354" max="4354" width="14.7109375" style="32" bestFit="1" customWidth="1"/>
    <col min="4355" max="4355" width="49.7109375" style="32" customWidth="1"/>
    <col min="4356" max="4356" width="15.7109375" style="32" bestFit="1" customWidth="1"/>
    <col min="4357" max="4357" width="12.5703125" style="32" bestFit="1" customWidth="1"/>
    <col min="4358" max="4358" width="24.28515625" style="32" bestFit="1" customWidth="1"/>
    <col min="4359" max="4359" width="14.140625" style="32" bestFit="1" customWidth="1"/>
    <col min="4360" max="4360" width="13.5703125" style="32" customWidth="1"/>
    <col min="4361" max="4361" width="17.28515625" style="32" bestFit="1" customWidth="1"/>
    <col min="4362" max="4362" width="8.85546875" style="32" bestFit="1" customWidth="1"/>
    <col min="4363" max="4363" width="15.5703125" style="32" customWidth="1"/>
    <col min="4364" max="4364" width="24" style="32" customWidth="1"/>
    <col min="4365" max="4365" width="12.85546875" style="32" bestFit="1" customWidth="1"/>
    <col min="4366" max="4608" width="9.140625" style="32"/>
    <col min="4609" max="4609" width="7" style="32" bestFit="1" customWidth="1"/>
    <col min="4610" max="4610" width="14.7109375" style="32" bestFit="1" customWidth="1"/>
    <col min="4611" max="4611" width="49.7109375" style="32" customWidth="1"/>
    <col min="4612" max="4612" width="15.7109375" style="32" bestFit="1" customWidth="1"/>
    <col min="4613" max="4613" width="12.5703125" style="32" bestFit="1" customWidth="1"/>
    <col min="4614" max="4614" width="24.28515625" style="32" bestFit="1" customWidth="1"/>
    <col min="4615" max="4615" width="14.140625" style="32" bestFit="1" customWidth="1"/>
    <col min="4616" max="4616" width="13.5703125" style="32" customWidth="1"/>
    <col min="4617" max="4617" width="17.28515625" style="32" bestFit="1" customWidth="1"/>
    <col min="4618" max="4618" width="8.85546875" style="32" bestFit="1" customWidth="1"/>
    <col min="4619" max="4619" width="15.5703125" style="32" customWidth="1"/>
    <col min="4620" max="4620" width="24" style="32" customWidth="1"/>
    <col min="4621" max="4621" width="12.85546875" style="32" bestFit="1" customWidth="1"/>
    <col min="4622" max="4864" width="9.140625" style="32"/>
    <col min="4865" max="4865" width="7" style="32" bestFit="1" customWidth="1"/>
    <col min="4866" max="4866" width="14.7109375" style="32" bestFit="1" customWidth="1"/>
    <col min="4867" max="4867" width="49.7109375" style="32" customWidth="1"/>
    <col min="4868" max="4868" width="15.7109375" style="32" bestFit="1" customWidth="1"/>
    <col min="4869" max="4869" width="12.5703125" style="32" bestFit="1" customWidth="1"/>
    <col min="4870" max="4870" width="24.28515625" style="32" bestFit="1" customWidth="1"/>
    <col min="4871" max="4871" width="14.140625" style="32" bestFit="1" customWidth="1"/>
    <col min="4872" max="4872" width="13.5703125" style="32" customWidth="1"/>
    <col min="4873" max="4873" width="17.28515625" style="32" bestFit="1" customWidth="1"/>
    <col min="4874" max="4874" width="8.85546875" style="32" bestFit="1" customWidth="1"/>
    <col min="4875" max="4875" width="15.5703125" style="32" customWidth="1"/>
    <col min="4876" max="4876" width="24" style="32" customWidth="1"/>
    <col min="4877" max="4877" width="12.85546875" style="32" bestFit="1" customWidth="1"/>
    <col min="4878" max="5120" width="9.140625" style="32"/>
    <col min="5121" max="5121" width="7" style="32" bestFit="1" customWidth="1"/>
    <col min="5122" max="5122" width="14.7109375" style="32" bestFit="1" customWidth="1"/>
    <col min="5123" max="5123" width="49.7109375" style="32" customWidth="1"/>
    <col min="5124" max="5124" width="15.7109375" style="32" bestFit="1" customWidth="1"/>
    <col min="5125" max="5125" width="12.5703125" style="32" bestFit="1" customWidth="1"/>
    <col min="5126" max="5126" width="24.28515625" style="32" bestFit="1" customWidth="1"/>
    <col min="5127" max="5127" width="14.140625" style="32" bestFit="1" customWidth="1"/>
    <col min="5128" max="5128" width="13.5703125" style="32" customWidth="1"/>
    <col min="5129" max="5129" width="17.28515625" style="32" bestFit="1" customWidth="1"/>
    <col min="5130" max="5130" width="8.85546875" style="32" bestFit="1" customWidth="1"/>
    <col min="5131" max="5131" width="15.5703125" style="32" customWidth="1"/>
    <col min="5132" max="5132" width="24" style="32" customWidth="1"/>
    <col min="5133" max="5133" width="12.85546875" style="32" bestFit="1" customWidth="1"/>
    <col min="5134" max="5376" width="9.140625" style="32"/>
    <col min="5377" max="5377" width="7" style="32" bestFit="1" customWidth="1"/>
    <col min="5378" max="5378" width="14.7109375" style="32" bestFit="1" customWidth="1"/>
    <col min="5379" max="5379" width="49.7109375" style="32" customWidth="1"/>
    <col min="5380" max="5380" width="15.7109375" style="32" bestFit="1" customWidth="1"/>
    <col min="5381" max="5381" width="12.5703125" style="32" bestFit="1" customWidth="1"/>
    <col min="5382" max="5382" width="24.28515625" style="32" bestFit="1" customWidth="1"/>
    <col min="5383" max="5383" width="14.140625" style="32" bestFit="1" customWidth="1"/>
    <col min="5384" max="5384" width="13.5703125" style="32" customWidth="1"/>
    <col min="5385" max="5385" width="17.28515625" style="32" bestFit="1" customWidth="1"/>
    <col min="5386" max="5386" width="8.85546875" style="32" bestFit="1" customWidth="1"/>
    <col min="5387" max="5387" width="15.5703125" style="32" customWidth="1"/>
    <col min="5388" max="5388" width="24" style="32" customWidth="1"/>
    <col min="5389" max="5389" width="12.85546875" style="32" bestFit="1" customWidth="1"/>
    <col min="5390" max="5632" width="9.140625" style="32"/>
    <col min="5633" max="5633" width="7" style="32" bestFit="1" customWidth="1"/>
    <col min="5634" max="5634" width="14.7109375" style="32" bestFit="1" customWidth="1"/>
    <col min="5635" max="5635" width="49.7109375" style="32" customWidth="1"/>
    <col min="5636" max="5636" width="15.7109375" style="32" bestFit="1" customWidth="1"/>
    <col min="5637" max="5637" width="12.5703125" style="32" bestFit="1" customWidth="1"/>
    <col min="5638" max="5638" width="24.28515625" style="32" bestFit="1" customWidth="1"/>
    <col min="5639" max="5639" width="14.140625" style="32" bestFit="1" customWidth="1"/>
    <col min="5640" max="5640" width="13.5703125" style="32" customWidth="1"/>
    <col min="5641" max="5641" width="17.28515625" style="32" bestFit="1" customWidth="1"/>
    <col min="5642" max="5642" width="8.85546875" style="32" bestFit="1" customWidth="1"/>
    <col min="5643" max="5643" width="15.5703125" style="32" customWidth="1"/>
    <col min="5644" max="5644" width="24" style="32" customWidth="1"/>
    <col min="5645" max="5645" width="12.85546875" style="32" bestFit="1" customWidth="1"/>
    <col min="5646" max="5888" width="9.140625" style="32"/>
    <col min="5889" max="5889" width="7" style="32" bestFit="1" customWidth="1"/>
    <col min="5890" max="5890" width="14.7109375" style="32" bestFit="1" customWidth="1"/>
    <col min="5891" max="5891" width="49.7109375" style="32" customWidth="1"/>
    <col min="5892" max="5892" width="15.7109375" style="32" bestFit="1" customWidth="1"/>
    <col min="5893" max="5893" width="12.5703125" style="32" bestFit="1" customWidth="1"/>
    <col min="5894" max="5894" width="24.28515625" style="32" bestFit="1" customWidth="1"/>
    <col min="5895" max="5895" width="14.140625" style="32" bestFit="1" customWidth="1"/>
    <col min="5896" max="5896" width="13.5703125" style="32" customWidth="1"/>
    <col min="5897" max="5897" width="17.28515625" style="32" bestFit="1" customWidth="1"/>
    <col min="5898" max="5898" width="8.85546875" style="32" bestFit="1" customWidth="1"/>
    <col min="5899" max="5899" width="15.5703125" style="32" customWidth="1"/>
    <col min="5900" max="5900" width="24" style="32" customWidth="1"/>
    <col min="5901" max="5901" width="12.85546875" style="32" bestFit="1" customWidth="1"/>
    <col min="5902" max="6144" width="9.140625" style="32"/>
    <col min="6145" max="6145" width="7" style="32" bestFit="1" customWidth="1"/>
    <col min="6146" max="6146" width="14.7109375" style="32" bestFit="1" customWidth="1"/>
    <col min="6147" max="6147" width="49.7109375" style="32" customWidth="1"/>
    <col min="6148" max="6148" width="15.7109375" style="32" bestFit="1" customWidth="1"/>
    <col min="6149" max="6149" width="12.5703125" style="32" bestFit="1" customWidth="1"/>
    <col min="6150" max="6150" width="24.28515625" style="32" bestFit="1" customWidth="1"/>
    <col min="6151" max="6151" width="14.140625" style="32" bestFit="1" customWidth="1"/>
    <col min="6152" max="6152" width="13.5703125" style="32" customWidth="1"/>
    <col min="6153" max="6153" width="17.28515625" style="32" bestFit="1" customWidth="1"/>
    <col min="6154" max="6154" width="8.85546875" style="32" bestFit="1" customWidth="1"/>
    <col min="6155" max="6155" width="15.5703125" style="32" customWidth="1"/>
    <col min="6156" max="6156" width="24" style="32" customWidth="1"/>
    <col min="6157" max="6157" width="12.85546875" style="32" bestFit="1" customWidth="1"/>
    <col min="6158" max="6400" width="9.140625" style="32"/>
    <col min="6401" max="6401" width="7" style="32" bestFit="1" customWidth="1"/>
    <col min="6402" max="6402" width="14.7109375" style="32" bestFit="1" customWidth="1"/>
    <col min="6403" max="6403" width="49.7109375" style="32" customWidth="1"/>
    <col min="6404" max="6404" width="15.7109375" style="32" bestFit="1" customWidth="1"/>
    <col min="6405" max="6405" width="12.5703125" style="32" bestFit="1" customWidth="1"/>
    <col min="6406" max="6406" width="24.28515625" style="32" bestFit="1" customWidth="1"/>
    <col min="6407" max="6407" width="14.140625" style="32" bestFit="1" customWidth="1"/>
    <col min="6408" max="6408" width="13.5703125" style="32" customWidth="1"/>
    <col min="6409" max="6409" width="17.28515625" style="32" bestFit="1" customWidth="1"/>
    <col min="6410" max="6410" width="8.85546875" style="32" bestFit="1" customWidth="1"/>
    <col min="6411" max="6411" width="15.5703125" style="32" customWidth="1"/>
    <col min="6412" max="6412" width="24" style="32" customWidth="1"/>
    <col min="6413" max="6413" width="12.85546875" style="32" bestFit="1" customWidth="1"/>
    <col min="6414" max="6656" width="9.140625" style="32"/>
    <col min="6657" max="6657" width="7" style="32" bestFit="1" customWidth="1"/>
    <col min="6658" max="6658" width="14.7109375" style="32" bestFit="1" customWidth="1"/>
    <col min="6659" max="6659" width="49.7109375" style="32" customWidth="1"/>
    <col min="6660" max="6660" width="15.7109375" style="32" bestFit="1" customWidth="1"/>
    <col min="6661" max="6661" width="12.5703125" style="32" bestFit="1" customWidth="1"/>
    <col min="6662" max="6662" width="24.28515625" style="32" bestFit="1" customWidth="1"/>
    <col min="6663" max="6663" width="14.140625" style="32" bestFit="1" customWidth="1"/>
    <col min="6664" max="6664" width="13.5703125" style="32" customWidth="1"/>
    <col min="6665" max="6665" width="17.28515625" style="32" bestFit="1" customWidth="1"/>
    <col min="6666" max="6666" width="8.85546875" style="32" bestFit="1" customWidth="1"/>
    <col min="6667" max="6667" width="15.5703125" style="32" customWidth="1"/>
    <col min="6668" max="6668" width="24" style="32" customWidth="1"/>
    <col min="6669" max="6669" width="12.85546875" style="32" bestFit="1" customWidth="1"/>
    <col min="6670" max="6912" width="9.140625" style="32"/>
    <col min="6913" max="6913" width="7" style="32" bestFit="1" customWidth="1"/>
    <col min="6914" max="6914" width="14.7109375" style="32" bestFit="1" customWidth="1"/>
    <col min="6915" max="6915" width="49.7109375" style="32" customWidth="1"/>
    <col min="6916" max="6916" width="15.7109375" style="32" bestFit="1" customWidth="1"/>
    <col min="6917" max="6917" width="12.5703125" style="32" bestFit="1" customWidth="1"/>
    <col min="6918" max="6918" width="24.28515625" style="32" bestFit="1" customWidth="1"/>
    <col min="6919" max="6919" width="14.140625" style="32" bestFit="1" customWidth="1"/>
    <col min="6920" max="6920" width="13.5703125" style="32" customWidth="1"/>
    <col min="6921" max="6921" width="17.28515625" style="32" bestFit="1" customWidth="1"/>
    <col min="6922" max="6922" width="8.85546875" style="32" bestFit="1" customWidth="1"/>
    <col min="6923" max="6923" width="15.5703125" style="32" customWidth="1"/>
    <col min="6924" max="6924" width="24" style="32" customWidth="1"/>
    <col min="6925" max="6925" width="12.85546875" style="32" bestFit="1" customWidth="1"/>
    <col min="6926" max="7168" width="9.140625" style="32"/>
    <col min="7169" max="7169" width="7" style="32" bestFit="1" customWidth="1"/>
    <col min="7170" max="7170" width="14.7109375" style="32" bestFit="1" customWidth="1"/>
    <col min="7171" max="7171" width="49.7109375" style="32" customWidth="1"/>
    <col min="7172" max="7172" width="15.7109375" style="32" bestFit="1" customWidth="1"/>
    <col min="7173" max="7173" width="12.5703125" style="32" bestFit="1" customWidth="1"/>
    <col min="7174" max="7174" width="24.28515625" style="32" bestFit="1" customWidth="1"/>
    <col min="7175" max="7175" width="14.140625" style="32" bestFit="1" customWidth="1"/>
    <col min="7176" max="7176" width="13.5703125" style="32" customWidth="1"/>
    <col min="7177" max="7177" width="17.28515625" style="32" bestFit="1" customWidth="1"/>
    <col min="7178" max="7178" width="8.85546875" style="32" bestFit="1" customWidth="1"/>
    <col min="7179" max="7179" width="15.5703125" style="32" customWidth="1"/>
    <col min="7180" max="7180" width="24" style="32" customWidth="1"/>
    <col min="7181" max="7181" width="12.85546875" style="32" bestFit="1" customWidth="1"/>
    <col min="7182" max="7424" width="9.140625" style="32"/>
    <col min="7425" max="7425" width="7" style="32" bestFit="1" customWidth="1"/>
    <col min="7426" max="7426" width="14.7109375" style="32" bestFit="1" customWidth="1"/>
    <col min="7427" max="7427" width="49.7109375" style="32" customWidth="1"/>
    <col min="7428" max="7428" width="15.7109375" style="32" bestFit="1" customWidth="1"/>
    <col min="7429" max="7429" width="12.5703125" style="32" bestFit="1" customWidth="1"/>
    <col min="7430" max="7430" width="24.28515625" style="32" bestFit="1" customWidth="1"/>
    <col min="7431" max="7431" width="14.140625" style="32" bestFit="1" customWidth="1"/>
    <col min="7432" max="7432" width="13.5703125" style="32" customWidth="1"/>
    <col min="7433" max="7433" width="17.28515625" style="32" bestFit="1" customWidth="1"/>
    <col min="7434" max="7434" width="8.85546875" style="32" bestFit="1" customWidth="1"/>
    <col min="7435" max="7435" width="15.5703125" style="32" customWidth="1"/>
    <col min="7436" max="7436" width="24" style="32" customWidth="1"/>
    <col min="7437" max="7437" width="12.85546875" style="32" bestFit="1" customWidth="1"/>
    <col min="7438" max="7680" width="9.140625" style="32"/>
    <col min="7681" max="7681" width="7" style="32" bestFit="1" customWidth="1"/>
    <col min="7682" max="7682" width="14.7109375" style="32" bestFit="1" customWidth="1"/>
    <col min="7683" max="7683" width="49.7109375" style="32" customWidth="1"/>
    <col min="7684" max="7684" width="15.7109375" style="32" bestFit="1" customWidth="1"/>
    <col min="7685" max="7685" width="12.5703125" style="32" bestFit="1" customWidth="1"/>
    <col min="7686" max="7686" width="24.28515625" style="32" bestFit="1" customWidth="1"/>
    <col min="7687" max="7687" width="14.140625" style="32" bestFit="1" customWidth="1"/>
    <col min="7688" max="7688" width="13.5703125" style="32" customWidth="1"/>
    <col min="7689" max="7689" width="17.28515625" style="32" bestFit="1" customWidth="1"/>
    <col min="7690" max="7690" width="8.85546875" style="32" bestFit="1" customWidth="1"/>
    <col min="7691" max="7691" width="15.5703125" style="32" customWidth="1"/>
    <col min="7692" max="7692" width="24" style="32" customWidth="1"/>
    <col min="7693" max="7693" width="12.85546875" style="32" bestFit="1" customWidth="1"/>
    <col min="7694" max="7936" width="9.140625" style="32"/>
    <col min="7937" max="7937" width="7" style="32" bestFit="1" customWidth="1"/>
    <col min="7938" max="7938" width="14.7109375" style="32" bestFit="1" customWidth="1"/>
    <col min="7939" max="7939" width="49.7109375" style="32" customWidth="1"/>
    <col min="7940" max="7940" width="15.7109375" style="32" bestFit="1" customWidth="1"/>
    <col min="7941" max="7941" width="12.5703125" style="32" bestFit="1" customWidth="1"/>
    <col min="7942" max="7942" width="24.28515625" style="32" bestFit="1" customWidth="1"/>
    <col min="7943" max="7943" width="14.140625" style="32" bestFit="1" customWidth="1"/>
    <col min="7944" max="7944" width="13.5703125" style="32" customWidth="1"/>
    <col min="7945" max="7945" width="17.28515625" style="32" bestFit="1" customWidth="1"/>
    <col min="7946" max="7946" width="8.85546875" style="32" bestFit="1" customWidth="1"/>
    <col min="7947" max="7947" width="15.5703125" style="32" customWidth="1"/>
    <col min="7948" max="7948" width="24" style="32" customWidth="1"/>
    <col min="7949" max="7949" width="12.85546875" style="32" bestFit="1" customWidth="1"/>
    <col min="7950" max="8192" width="9.140625" style="32"/>
    <col min="8193" max="8193" width="7" style="32" bestFit="1" customWidth="1"/>
    <col min="8194" max="8194" width="14.7109375" style="32" bestFit="1" customWidth="1"/>
    <col min="8195" max="8195" width="49.7109375" style="32" customWidth="1"/>
    <col min="8196" max="8196" width="15.7109375" style="32" bestFit="1" customWidth="1"/>
    <col min="8197" max="8197" width="12.5703125" style="32" bestFit="1" customWidth="1"/>
    <col min="8198" max="8198" width="24.28515625" style="32" bestFit="1" customWidth="1"/>
    <col min="8199" max="8199" width="14.140625" style="32" bestFit="1" customWidth="1"/>
    <col min="8200" max="8200" width="13.5703125" style="32" customWidth="1"/>
    <col min="8201" max="8201" width="17.28515625" style="32" bestFit="1" customWidth="1"/>
    <col min="8202" max="8202" width="8.85546875" style="32" bestFit="1" customWidth="1"/>
    <col min="8203" max="8203" width="15.5703125" style="32" customWidth="1"/>
    <col min="8204" max="8204" width="24" style="32" customWidth="1"/>
    <col min="8205" max="8205" width="12.85546875" style="32" bestFit="1" customWidth="1"/>
    <col min="8206" max="8448" width="9.140625" style="32"/>
    <col min="8449" max="8449" width="7" style="32" bestFit="1" customWidth="1"/>
    <col min="8450" max="8450" width="14.7109375" style="32" bestFit="1" customWidth="1"/>
    <col min="8451" max="8451" width="49.7109375" style="32" customWidth="1"/>
    <col min="8452" max="8452" width="15.7109375" style="32" bestFit="1" customWidth="1"/>
    <col min="8453" max="8453" width="12.5703125" style="32" bestFit="1" customWidth="1"/>
    <col min="8454" max="8454" width="24.28515625" style="32" bestFit="1" customWidth="1"/>
    <col min="8455" max="8455" width="14.140625" style="32" bestFit="1" customWidth="1"/>
    <col min="8456" max="8456" width="13.5703125" style="32" customWidth="1"/>
    <col min="8457" max="8457" width="17.28515625" style="32" bestFit="1" customWidth="1"/>
    <col min="8458" max="8458" width="8.85546875" style="32" bestFit="1" customWidth="1"/>
    <col min="8459" max="8459" width="15.5703125" style="32" customWidth="1"/>
    <col min="8460" max="8460" width="24" style="32" customWidth="1"/>
    <col min="8461" max="8461" width="12.85546875" style="32" bestFit="1" customWidth="1"/>
    <col min="8462" max="8704" width="9.140625" style="32"/>
    <col min="8705" max="8705" width="7" style="32" bestFit="1" customWidth="1"/>
    <col min="8706" max="8706" width="14.7109375" style="32" bestFit="1" customWidth="1"/>
    <col min="8707" max="8707" width="49.7109375" style="32" customWidth="1"/>
    <col min="8708" max="8708" width="15.7109375" style="32" bestFit="1" customWidth="1"/>
    <col min="8709" max="8709" width="12.5703125" style="32" bestFit="1" customWidth="1"/>
    <col min="8710" max="8710" width="24.28515625" style="32" bestFit="1" customWidth="1"/>
    <col min="8711" max="8711" width="14.140625" style="32" bestFit="1" customWidth="1"/>
    <col min="8712" max="8712" width="13.5703125" style="32" customWidth="1"/>
    <col min="8713" max="8713" width="17.28515625" style="32" bestFit="1" customWidth="1"/>
    <col min="8714" max="8714" width="8.85546875" style="32" bestFit="1" customWidth="1"/>
    <col min="8715" max="8715" width="15.5703125" style="32" customWidth="1"/>
    <col min="8716" max="8716" width="24" style="32" customWidth="1"/>
    <col min="8717" max="8717" width="12.85546875" style="32" bestFit="1" customWidth="1"/>
    <col min="8718" max="8960" width="9.140625" style="32"/>
    <col min="8961" max="8961" width="7" style="32" bestFit="1" customWidth="1"/>
    <col min="8962" max="8962" width="14.7109375" style="32" bestFit="1" customWidth="1"/>
    <col min="8963" max="8963" width="49.7109375" style="32" customWidth="1"/>
    <col min="8964" max="8964" width="15.7109375" style="32" bestFit="1" customWidth="1"/>
    <col min="8965" max="8965" width="12.5703125" style="32" bestFit="1" customWidth="1"/>
    <col min="8966" max="8966" width="24.28515625" style="32" bestFit="1" customWidth="1"/>
    <col min="8967" max="8967" width="14.140625" style="32" bestFit="1" customWidth="1"/>
    <col min="8968" max="8968" width="13.5703125" style="32" customWidth="1"/>
    <col min="8969" max="8969" width="17.28515625" style="32" bestFit="1" customWidth="1"/>
    <col min="8970" max="8970" width="8.85546875" style="32" bestFit="1" customWidth="1"/>
    <col min="8971" max="8971" width="15.5703125" style="32" customWidth="1"/>
    <col min="8972" max="8972" width="24" style="32" customWidth="1"/>
    <col min="8973" max="8973" width="12.85546875" style="32" bestFit="1" customWidth="1"/>
    <col min="8974" max="9216" width="9.140625" style="32"/>
    <col min="9217" max="9217" width="7" style="32" bestFit="1" customWidth="1"/>
    <col min="9218" max="9218" width="14.7109375" style="32" bestFit="1" customWidth="1"/>
    <col min="9219" max="9219" width="49.7109375" style="32" customWidth="1"/>
    <col min="9220" max="9220" width="15.7109375" style="32" bestFit="1" customWidth="1"/>
    <col min="9221" max="9221" width="12.5703125" style="32" bestFit="1" customWidth="1"/>
    <col min="9222" max="9222" width="24.28515625" style="32" bestFit="1" customWidth="1"/>
    <col min="9223" max="9223" width="14.140625" style="32" bestFit="1" customWidth="1"/>
    <col min="9224" max="9224" width="13.5703125" style="32" customWidth="1"/>
    <col min="9225" max="9225" width="17.28515625" style="32" bestFit="1" customWidth="1"/>
    <col min="9226" max="9226" width="8.85546875" style="32" bestFit="1" customWidth="1"/>
    <col min="9227" max="9227" width="15.5703125" style="32" customWidth="1"/>
    <col min="9228" max="9228" width="24" style="32" customWidth="1"/>
    <col min="9229" max="9229" width="12.85546875" style="32" bestFit="1" customWidth="1"/>
    <col min="9230" max="9472" width="9.140625" style="32"/>
    <col min="9473" max="9473" width="7" style="32" bestFit="1" customWidth="1"/>
    <col min="9474" max="9474" width="14.7109375" style="32" bestFit="1" customWidth="1"/>
    <col min="9475" max="9475" width="49.7109375" style="32" customWidth="1"/>
    <col min="9476" max="9476" width="15.7109375" style="32" bestFit="1" customWidth="1"/>
    <col min="9477" max="9477" width="12.5703125" style="32" bestFit="1" customWidth="1"/>
    <col min="9478" max="9478" width="24.28515625" style="32" bestFit="1" customWidth="1"/>
    <col min="9479" max="9479" width="14.140625" style="32" bestFit="1" customWidth="1"/>
    <col min="9480" max="9480" width="13.5703125" style="32" customWidth="1"/>
    <col min="9481" max="9481" width="17.28515625" style="32" bestFit="1" customWidth="1"/>
    <col min="9482" max="9482" width="8.85546875" style="32" bestFit="1" customWidth="1"/>
    <col min="9483" max="9483" width="15.5703125" style="32" customWidth="1"/>
    <col min="9484" max="9484" width="24" style="32" customWidth="1"/>
    <col min="9485" max="9485" width="12.85546875" style="32" bestFit="1" customWidth="1"/>
    <col min="9486" max="9728" width="9.140625" style="32"/>
    <col min="9729" max="9729" width="7" style="32" bestFit="1" customWidth="1"/>
    <col min="9730" max="9730" width="14.7109375" style="32" bestFit="1" customWidth="1"/>
    <col min="9731" max="9731" width="49.7109375" style="32" customWidth="1"/>
    <col min="9732" max="9732" width="15.7109375" style="32" bestFit="1" customWidth="1"/>
    <col min="9733" max="9733" width="12.5703125" style="32" bestFit="1" customWidth="1"/>
    <col min="9734" max="9734" width="24.28515625" style="32" bestFit="1" customWidth="1"/>
    <col min="9735" max="9735" width="14.140625" style="32" bestFit="1" customWidth="1"/>
    <col min="9736" max="9736" width="13.5703125" style="32" customWidth="1"/>
    <col min="9737" max="9737" width="17.28515625" style="32" bestFit="1" customWidth="1"/>
    <col min="9738" max="9738" width="8.85546875" style="32" bestFit="1" customWidth="1"/>
    <col min="9739" max="9739" width="15.5703125" style="32" customWidth="1"/>
    <col min="9740" max="9740" width="24" style="32" customWidth="1"/>
    <col min="9741" max="9741" width="12.85546875" style="32" bestFit="1" customWidth="1"/>
    <col min="9742" max="9984" width="9.140625" style="32"/>
    <col min="9985" max="9985" width="7" style="32" bestFit="1" customWidth="1"/>
    <col min="9986" max="9986" width="14.7109375" style="32" bestFit="1" customWidth="1"/>
    <col min="9987" max="9987" width="49.7109375" style="32" customWidth="1"/>
    <col min="9988" max="9988" width="15.7109375" style="32" bestFit="1" customWidth="1"/>
    <col min="9989" max="9989" width="12.5703125" style="32" bestFit="1" customWidth="1"/>
    <col min="9990" max="9990" width="24.28515625" style="32" bestFit="1" customWidth="1"/>
    <col min="9991" max="9991" width="14.140625" style="32" bestFit="1" customWidth="1"/>
    <col min="9992" max="9992" width="13.5703125" style="32" customWidth="1"/>
    <col min="9993" max="9993" width="17.28515625" style="32" bestFit="1" customWidth="1"/>
    <col min="9994" max="9994" width="8.85546875" style="32" bestFit="1" customWidth="1"/>
    <col min="9995" max="9995" width="15.5703125" style="32" customWidth="1"/>
    <col min="9996" max="9996" width="24" style="32" customWidth="1"/>
    <col min="9997" max="9997" width="12.85546875" style="32" bestFit="1" customWidth="1"/>
    <col min="9998" max="10240" width="9.140625" style="32"/>
    <col min="10241" max="10241" width="7" style="32" bestFit="1" customWidth="1"/>
    <col min="10242" max="10242" width="14.7109375" style="32" bestFit="1" customWidth="1"/>
    <col min="10243" max="10243" width="49.7109375" style="32" customWidth="1"/>
    <col min="10244" max="10244" width="15.7109375" style="32" bestFit="1" customWidth="1"/>
    <col min="10245" max="10245" width="12.5703125" style="32" bestFit="1" customWidth="1"/>
    <col min="10246" max="10246" width="24.28515625" style="32" bestFit="1" customWidth="1"/>
    <col min="10247" max="10247" width="14.140625" style="32" bestFit="1" customWidth="1"/>
    <col min="10248" max="10248" width="13.5703125" style="32" customWidth="1"/>
    <col min="10249" max="10249" width="17.28515625" style="32" bestFit="1" customWidth="1"/>
    <col min="10250" max="10250" width="8.85546875" style="32" bestFit="1" customWidth="1"/>
    <col min="10251" max="10251" width="15.5703125" style="32" customWidth="1"/>
    <col min="10252" max="10252" width="24" style="32" customWidth="1"/>
    <col min="10253" max="10253" width="12.85546875" style="32" bestFit="1" customWidth="1"/>
    <col min="10254" max="10496" width="9.140625" style="32"/>
    <col min="10497" max="10497" width="7" style="32" bestFit="1" customWidth="1"/>
    <col min="10498" max="10498" width="14.7109375" style="32" bestFit="1" customWidth="1"/>
    <col min="10499" max="10499" width="49.7109375" style="32" customWidth="1"/>
    <col min="10500" max="10500" width="15.7109375" style="32" bestFit="1" customWidth="1"/>
    <col min="10501" max="10501" width="12.5703125" style="32" bestFit="1" customWidth="1"/>
    <col min="10502" max="10502" width="24.28515625" style="32" bestFit="1" customWidth="1"/>
    <col min="10503" max="10503" width="14.140625" style="32" bestFit="1" customWidth="1"/>
    <col min="10504" max="10504" width="13.5703125" style="32" customWidth="1"/>
    <col min="10505" max="10505" width="17.28515625" style="32" bestFit="1" customWidth="1"/>
    <col min="10506" max="10506" width="8.85546875" style="32" bestFit="1" customWidth="1"/>
    <col min="10507" max="10507" width="15.5703125" style="32" customWidth="1"/>
    <col min="10508" max="10508" width="24" style="32" customWidth="1"/>
    <col min="10509" max="10509" width="12.85546875" style="32" bestFit="1" customWidth="1"/>
    <col min="10510" max="10752" width="9.140625" style="32"/>
    <col min="10753" max="10753" width="7" style="32" bestFit="1" customWidth="1"/>
    <col min="10754" max="10754" width="14.7109375" style="32" bestFit="1" customWidth="1"/>
    <col min="10755" max="10755" width="49.7109375" style="32" customWidth="1"/>
    <col min="10756" max="10756" width="15.7109375" style="32" bestFit="1" customWidth="1"/>
    <col min="10757" max="10757" width="12.5703125" style="32" bestFit="1" customWidth="1"/>
    <col min="10758" max="10758" width="24.28515625" style="32" bestFit="1" customWidth="1"/>
    <col min="10759" max="10759" width="14.140625" style="32" bestFit="1" customWidth="1"/>
    <col min="10760" max="10760" width="13.5703125" style="32" customWidth="1"/>
    <col min="10761" max="10761" width="17.28515625" style="32" bestFit="1" customWidth="1"/>
    <col min="10762" max="10762" width="8.85546875" style="32" bestFit="1" customWidth="1"/>
    <col min="10763" max="10763" width="15.5703125" style="32" customWidth="1"/>
    <col min="10764" max="10764" width="24" style="32" customWidth="1"/>
    <col min="10765" max="10765" width="12.85546875" style="32" bestFit="1" customWidth="1"/>
    <col min="10766" max="11008" width="9.140625" style="32"/>
    <col min="11009" max="11009" width="7" style="32" bestFit="1" customWidth="1"/>
    <col min="11010" max="11010" width="14.7109375" style="32" bestFit="1" customWidth="1"/>
    <col min="11011" max="11011" width="49.7109375" style="32" customWidth="1"/>
    <col min="11012" max="11012" width="15.7109375" style="32" bestFit="1" customWidth="1"/>
    <col min="11013" max="11013" width="12.5703125" style="32" bestFit="1" customWidth="1"/>
    <col min="11014" max="11014" width="24.28515625" style="32" bestFit="1" customWidth="1"/>
    <col min="11015" max="11015" width="14.140625" style="32" bestFit="1" customWidth="1"/>
    <col min="11016" max="11016" width="13.5703125" style="32" customWidth="1"/>
    <col min="11017" max="11017" width="17.28515625" style="32" bestFit="1" customWidth="1"/>
    <col min="11018" max="11018" width="8.85546875" style="32" bestFit="1" customWidth="1"/>
    <col min="11019" max="11019" width="15.5703125" style="32" customWidth="1"/>
    <col min="11020" max="11020" width="24" style="32" customWidth="1"/>
    <col min="11021" max="11021" width="12.85546875" style="32" bestFit="1" customWidth="1"/>
    <col min="11022" max="11264" width="9.140625" style="32"/>
    <col min="11265" max="11265" width="7" style="32" bestFit="1" customWidth="1"/>
    <col min="11266" max="11266" width="14.7109375" style="32" bestFit="1" customWidth="1"/>
    <col min="11267" max="11267" width="49.7109375" style="32" customWidth="1"/>
    <col min="11268" max="11268" width="15.7109375" style="32" bestFit="1" customWidth="1"/>
    <col min="11269" max="11269" width="12.5703125" style="32" bestFit="1" customWidth="1"/>
    <col min="11270" max="11270" width="24.28515625" style="32" bestFit="1" customWidth="1"/>
    <col min="11271" max="11271" width="14.140625" style="32" bestFit="1" customWidth="1"/>
    <col min="11272" max="11272" width="13.5703125" style="32" customWidth="1"/>
    <col min="11273" max="11273" width="17.28515625" style="32" bestFit="1" customWidth="1"/>
    <col min="11274" max="11274" width="8.85546875" style="32" bestFit="1" customWidth="1"/>
    <col min="11275" max="11275" width="15.5703125" style="32" customWidth="1"/>
    <col min="11276" max="11276" width="24" style="32" customWidth="1"/>
    <col min="11277" max="11277" width="12.85546875" style="32" bestFit="1" customWidth="1"/>
    <col min="11278" max="11520" width="9.140625" style="32"/>
    <col min="11521" max="11521" width="7" style="32" bestFit="1" customWidth="1"/>
    <col min="11522" max="11522" width="14.7109375" style="32" bestFit="1" customWidth="1"/>
    <col min="11523" max="11523" width="49.7109375" style="32" customWidth="1"/>
    <col min="11524" max="11524" width="15.7109375" style="32" bestFit="1" customWidth="1"/>
    <col min="11525" max="11525" width="12.5703125" style="32" bestFit="1" customWidth="1"/>
    <col min="11526" max="11526" width="24.28515625" style="32" bestFit="1" customWidth="1"/>
    <col min="11527" max="11527" width="14.140625" style="32" bestFit="1" customWidth="1"/>
    <col min="11528" max="11528" width="13.5703125" style="32" customWidth="1"/>
    <col min="11529" max="11529" width="17.28515625" style="32" bestFit="1" customWidth="1"/>
    <col min="11530" max="11530" width="8.85546875" style="32" bestFit="1" customWidth="1"/>
    <col min="11531" max="11531" width="15.5703125" style="32" customWidth="1"/>
    <col min="11532" max="11532" width="24" style="32" customWidth="1"/>
    <col min="11533" max="11533" width="12.85546875" style="32" bestFit="1" customWidth="1"/>
    <col min="11534" max="11776" width="9.140625" style="32"/>
    <col min="11777" max="11777" width="7" style="32" bestFit="1" customWidth="1"/>
    <col min="11778" max="11778" width="14.7109375" style="32" bestFit="1" customWidth="1"/>
    <col min="11779" max="11779" width="49.7109375" style="32" customWidth="1"/>
    <col min="11780" max="11780" width="15.7109375" style="32" bestFit="1" customWidth="1"/>
    <col min="11781" max="11781" width="12.5703125" style="32" bestFit="1" customWidth="1"/>
    <col min="11782" max="11782" width="24.28515625" style="32" bestFit="1" customWidth="1"/>
    <col min="11783" max="11783" width="14.140625" style="32" bestFit="1" customWidth="1"/>
    <col min="11784" max="11784" width="13.5703125" style="32" customWidth="1"/>
    <col min="11785" max="11785" width="17.28515625" style="32" bestFit="1" customWidth="1"/>
    <col min="11786" max="11786" width="8.85546875" style="32" bestFit="1" customWidth="1"/>
    <col min="11787" max="11787" width="15.5703125" style="32" customWidth="1"/>
    <col min="11788" max="11788" width="24" style="32" customWidth="1"/>
    <col min="11789" max="11789" width="12.85546875" style="32" bestFit="1" customWidth="1"/>
    <col min="11790" max="12032" width="9.140625" style="32"/>
    <col min="12033" max="12033" width="7" style="32" bestFit="1" customWidth="1"/>
    <col min="12034" max="12034" width="14.7109375" style="32" bestFit="1" customWidth="1"/>
    <col min="12035" max="12035" width="49.7109375" style="32" customWidth="1"/>
    <col min="12036" max="12036" width="15.7109375" style="32" bestFit="1" customWidth="1"/>
    <col min="12037" max="12037" width="12.5703125" style="32" bestFit="1" customWidth="1"/>
    <col min="12038" max="12038" width="24.28515625" style="32" bestFit="1" customWidth="1"/>
    <col min="12039" max="12039" width="14.140625" style="32" bestFit="1" customWidth="1"/>
    <col min="12040" max="12040" width="13.5703125" style="32" customWidth="1"/>
    <col min="12041" max="12041" width="17.28515625" style="32" bestFit="1" customWidth="1"/>
    <col min="12042" max="12042" width="8.85546875" style="32" bestFit="1" customWidth="1"/>
    <col min="12043" max="12043" width="15.5703125" style="32" customWidth="1"/>
    <col min="12044" max="12044" width="24" style="32" customWidth="1"/>
    <col min="12045" max="12045" width="12.85546875" style="32" bestFit="1" customWidth="1"/>
    <col min="12046" max="12288" width="9.140625" style="32"/>
    <col min="12289" max="12289" width="7" style="32" bestFit="1" customWidth="1"/>
    <col min="12290" max="12290" width="14.7109375" style="32" bestFit="1" customWidth="1"/>
    <col min="12291" max="12291" width="49.7109375" style="32" customWidth="1"/>
    <col min="12292" max="12292" width="15.7109375" style="32" bestFit="1" customWidth="1"/>
    <col min="12293" max="12293" width="12.5703125" style="32" bestFit="1" customWidth="1"/>
    <col min="12294" max="12294" width="24.28515625" style="32" bestFit="1" customWidth="1"/>
    <col min="12295" max="12295" width="14.140625" style="32" bestFit="1" customWidth="1"/>
    <col min="12296" max="12296" width="13.5703125" style="32" customWidth="1"/>
    <col min="12297" max="12297" width="17.28515625" style="32" bestFit="1" customWidth="1"/>
    <col min="12298" max="12298" width="8.85546875" style="32" bestFit="1" customWidth="1"/>
    <col min="12299" max="12299" width="15.5703125" style="32" customWidth="1"/>
    <col min="12300" max="12300" width="24" style="32" customWidth="1"/>
    <col min="12301" max="12301" width="12.85546875" style="32" bestFit="1" customWidth="1"/>
    <col min="12302" max="12544" width="9.140625" style="32"/>
    <col min="12545" max="12545" width="7" style="32" bestFit="1" customWidth="1"/>
    <col min="12546" max="12546" width="14.7109375" style="32" bestFit="1" customWidth="1"/>
    <col min="12547" max="12547" width="49.7109375" style="32" customWidth="1"/>
    <col min="12548" max="12548" width="15.7109375" style="32" bestFit="1" customWidth="1"/>
    <col min="12549" max="12549" width="12.5703125" style="32" bestFit="1" customWidth="1"/>
    <col min="12550" max="12550" width="24.28515625" style="32" bestFit="1" customWidth="1"/>
    <col min="12551" max="12551" width="14.140625" style="32" bestFit="1" customWidth="1"/>
    <col min="12552" max="12552" width="13.5703125" style="32" customWidth="1"/>
    <col min="12553" max="12553" width="17.28515625" style="32" bestFit="1" customWidth="1"/>
    <col min="12554" max="12554" width="8.85546875" style="32" bestFit="1" customWidth="1"/>
    <col min="12555" max="12555" width="15.5703125" style="32" customWidth="1"/>
    <col min="12556" max="12556" width="24" style="32" customWidth="1"/>
    <col min="12557" max="12557" width="12.85546875" style="32" bestFit="1" customWidth="1"/>
    <col min="12558" max="12800" width="9.140625" style="32"/>
    <col min="12801" max="12801" width="7" style="32" bestFit="1" customWidth="1"/>
    <col min="12802" max="12802" width="14.7109375" style="32" bestFit="1" customWidth="1"/>
    <col min="12803" max="12803" width="49.7109375" style="32" customWidth="1"/>
    <col min="12804" max="12804" width="15.7109375" style="32" bestFit="1" customWidth="1"/>
    <col min="12805" max="12805" width="12.5703125" style="32" bestFit="1" customWidth="1"/>
    <col min="12806" max="12806" width="24.28515625" style="32" bestFit="1" customWidth="1"/>
    <col min="12807" max="12807" width="14.140625" style="32" bestFit="1" customWidth="1"/>
    <col min="12808" max="12808" width="13.5703125" style="32" customWidth="1"/>
    <col min="12809" max="12809" width="17.28515625" style="32" bestFit="1" customWidth="1"/>
    <col min="12810" max="12810" width="8.85546875" style="32" bestFit="1" customWidth="1"/>
    <col min="12811" max="12811" width="15.5703125" style="32" customWidth="1"/>
    <col min="12812" max="12812" width="24" style="32" customWidth="1"/>
    <col min="12813" max="12813" width="12.85546875" style="32" bestFit="1" customWidth="1"/>
    <col min="12814" max="13056" width="9.140625" style="32"/>
    <col min="13057" max="13057" width="7" style="32" bestFit="1" customWidth="1"/>
    <col min="13058" max="13058" width="14.7109375" style="32" bestFit="1" customWidth="1"/>
    <col min="13059" max="13059" width="49.7109375" style="32" customWidth="1"/>
    <col min="13060" max="13060" width="15.7109375" style="32" bestFit="1" customWidth="1"/>
    <col min="13061" max="13061" width="12.5703125" style="32" bestFit="1" customWidth="1"/>
    <col min="13062" max="13062" width="24.28515625" style="32" bestFit="1" customWidth="1"/>
    <col min="13063" max="13063" width="14.140625" style="32" bestFit="1" customWidth="1"/>
    <col min="13064" max="13064" width="13.5703125" style="32" customWidth="1"/>
    <col min="13065" max="13065" width="17.28515625" style="32" bestFit="1" customWidth="1"/>
    <col min="13066" max="13066" width="8.85546875" style="32" bestFit="1" customWidth="1"/>
    <col min="13067" max="13067" width="15.5703125" style="32" customWidth="1"/>
    <col min="13068" max="13068" width="24" style="32" customWidth="1"/>
    <col min="13069" max="13069" width="12.85546875" style="32" bestFit="1" customWidth="1"/>
    <col min="13070" max="13312" width="9.140625" style="32"/>
    <col min="13313" max="13313" width="7" style="32" bestFit="1" customWidth="1"/>
    <col min="13314" max="13314" width="14.7109375" style="32" bestFit="1" customWidth="1"/>
    <col min="13315" max="13315" width="49.7109375" style="32" customWidth="1"/>
    <col min="13316" max="13316" width="15.7109375" style="32" bestFit="1" customWidth="1"/>
    <col min="13317" max="13317" width="12.5703125" style="32" bestFit="1" customWidth="1"/>
    <col min="13318" max="13318" width="24.28515625" style="32" bestFit="1" customWidth="1"/>
    <col min="13319" max="13319" width="14.140625" style="32" bestFit="1" customWidth="1"/>
    <col min="13320" max="13320" width="13.5703125" style="32" customWidth="1"/>
    <col min="13321" max="13321" width="17.28515625" style="32" bestFit="1" customWidth="1"/>
    <col min="13322" max="13322" width="8.85546875" style="32" bestFit="1" customWidth="1"/>
    <col min="13323" max="13323" width="15.5703125" style="32" customWidth="1"/>
    <col min="13324" max="13324" width="24" style="32" customWidth="1"/>
    <col min="13325" max="13325" width="12.85546875" style="32" bestFit="1" customWidth="1"/>
    <col min="13326" max="13568" width="9.140625" style="32"/>
    <col min="13569" max="13569" width="7" style="32" bestFit="1" customWidth="1"/>
    <col min="13570" max="13570" width="14.7109375" style="32" bestFit="1" customWidth="1"/>
    <col min="13571" max="13571" width="49.7109375" style="32" customWidth="1"/>
    <col min="13572" max="13572" width="15.7109375" style="32" bestFit="1" customWidth="1"/>
    <col min="13573" max="13573" width="12.5703125" style="32" bestFit="1" customWidth="1"/>
    <col min="13574" max="13574" width="24.28515625" style="32" bestFit="1" customWidth="1"/>
    <col min="13575" max="13575" width="14.140625" style="32" bestFit="1" customWidth="1"/>
    <col min="13576" max="13576" width="13.5703125" style="32" customWidth="1"/>
    <col min="13577" max="13577" width="17.28515625" style="32" bestFit="1" customWidth="1"/>
    <col min="13578" max="13578" width="8.85546875" style="32" bestFit="1" customWidth="1"/>
    <col min="13579" max="13579" width="15.5703125" style="32" customWidth="1"/>
    <col min="13580" max="13580" width="24" style="32" customWidth="1"/>
    <col min="13581" max="13581" width="12.85546875" style="32" bestFit="1" customWidth="1"/>
    <col min="13582" max="13824" width="9.140625" style="32"/>
    <col min="13825" max="13825" width="7" style="32" bestFit="1" customWidth="1"/>
    <col min="13826" max="13826" width="14.7109375" style="32" bestFit="1" customWidth="1"/>
    <col min="13827" max="13827" width="49.7109375" style="32" customWidth="1"/>
    <col min="13828" max="13828" width="15.7109375" style="32" bestFit="1" customWidth="1"/>
    <col min="13829" max="13829" width="12.5703125" style="32" bestFit="1" customWidth="1"/>
    <col min="13830" max="13830" width="24.28515625" style="32" bestFit="1" customWidth="1"/>
    <col min="13831" max="13831" width="14.140625" style="32" bestFit="1" customWidth="1"/>
    <col min="13832" max="13832" width="13.5703125" style="32" customWidth="1"/>
    <col min="13833" max="13833" width="17.28515625" style="32" bestFit="1" customWidth="1"/>
    <col min="13834" max="13834" width="8.85546875" style="32" bestFit="1" customWidth="1"/>
    <col min="13835" max="13835" width="15.5703125" style="32" customWidth="1"/>
    <col min="13836" max="13836" width="24" style="32" customWidth="1"/>
    <col min="13837" max="13837" width="12.85546875" style="32" bestFit="1" customWidth="1"/>
    <col min="13838" max="14080" width="9.140625" style="32"/>
    <col min="14081" max="14081" width="7" style="32" bestFit="1" customWidth="1"/>
    <col min="14082" max="14082" width="14.7109375" style="32" bestFit="1" customWidth="1"/>
    <col min="14083" max="14083" width="49.7109375" style="32" customWidth="1"/>
    <col min="14084" max="14084" width="15.7109375" style="32" bestFit="1" customWidth="1"/>
    <col min="14085" max="14085" width="12.5703125" style="32" bestFit="1" customWidth="1"/>
    <col min="14086" max="14086" width="24.28515625" style="32" bestFit="1" customWidth="1"/>
    <col min="14087" max="14087" width="14.140625" style="32" bestFit="1" customWidth="1"/>
    <col min="14088" max="14088" width="13.5703125" style="32" customWidth="1"/>
    <col min="14089" max="14089" width="17.28515625" style="32" bestFit="1" customWidth="1"/>
    <col min="14090" max="14090" width="8.85546875" style="32" bestFit="1" customWidth="1"/>
    <col min="14091" max="14091" width="15.5703125" style="32" customWidth="1"/>
    <col min="14092" max="14092" width="24" style="32" customWidth="1"/>
    <col min="14093" max="14093" width="12.85546875" style="32" bestFit="1" customWidth="1"/>
    <col min="14094" max="14336" width="9.140625" style="32"/>
    <col min="14337" max="14337" width="7" style="32" bestFit="1" customWidth="1"/>
    <col min="14338" max="14338" width="14.7109375" style="32" bestFit="1" customWidth="1"/>
    <col min="14339" max="14339" width="49.7109375" style="32" customWidth="1"/>
    <col min="14340" max="14340" width="15.7109375" style="32" bestFit="1" customWidth="1"/>
    <col min="14341" max="14341" width="12.5703125" style="32" bestFit="1" customWidth="1"/>
    <col min="14342" max="14342" width="24.28515625" style="32" bestFit="1" customWidth="1"/>
    <col min="14343" max="14343" width="14.140625" style="32" bestFit="1" customWidth="1"/>
    <col min="14344" max="14344" width="13.5703125" style="32" customWidth="1"/>
    <col min="14345" max="14345" width="17.28515625" style="32" bestFit="1" customWidth="1"/>
    <col min="14346" max="14346" width="8.85546875" style="32" bestFit="1" customWidth="1"/>
    <col min="14347" max="14347" width="15.5703125" style="32" customWidth="1"/>
    <col min="14348" max="14348" width="24" style="32" customWidth="1"/>
    <col min="14349" max="14349" width="12.85546875" style="32" bestFit="1" customWidth="1"/>
    <col min="14350" max="14592" width="9.140625" style="32"/>
    <col min="14593" max="14593" width="7" style="32" bestFit="1" customWidth="1"/>
    <col min="14594" max="14594" width="14.7109375" style="32" bestFit="1" customWidth="1"/>
    <col min="14595" max="14595" width="49.7109375" style="32" customWidth="1"/>
    <col min="14596" max="14596" width="15.7109375" style="32" bestFit="1" customWidth="1"/>
    <col min="14597" max="14597" width="12.5703125" style="32" bestFit="1" customWidth="1"/>
    <col min="14598" max="14598" width="24.28515625" style="32" bestFit="1" customWidth="1"/>
    <col min="14599" max="14599" width="14.140625" style="32" bestFit="1" customWidth="1"/>
    <col min="14600" max="14600" width="13.5703125" style="32" customWidth="1"/>
    <col min="14601" max="14601" width="17.28515625" style="32" bestFit="1" customWidth="1"/>
    <col min="14602" max="14602" width="8.85546875" style="32" bestFit="1" customWidth="1"/>
    <col min="14603" max="14603" width="15.5703125" style="32" customWidth="1"/>
    <col min="14604" max="14604" width="24" style="32" customWidth="1"/>
    <col min="14605" max="14605" width="12.85546875" style="32" bestFit="1" customWidth="1"/>
    <col min="14606" max="14848" width="9.140625" style="32"/>
    <col min="14849" max="14849" width="7" style="32" bestFit="1" customWidth="1"/>
    <col min="14850" max="14850" width="14.7109375" style="32" bestFit="1" customWidth="1"/>
    <col min="14851" max="14851" width="49.7109375" style="32" customWidth="1"/>
    <col min="14852" max="14852" width="15.7109375" style="32" bestFit="1" customWidth="1"/>
    <col min="14853" max="14853" width="12.5703125" style="32" bestFit="1" customWidth="1"/>
    <col min="14854" max="14854" width="24.28515625" style="32" bestFit="1" customWidth="1"/>
    <col min="14855" max="14855" width="14.140625" style="32" bestFit="1" customWidth="1"/>
    <col min="14856" max="14856" width="13.5703125" style="32" customWidth="1"/>
    <col min="14857" max="14857" width="17.28515625" style="32" bestFit="1" customWidth="1"/>
    <col min="14858" max="14858" width="8.85546875" style="32" bestFit="1" customWidth="1"/>
    <col min="14859" max="14859" width="15.5703125" style="32" customWidth="1"/>
    <col min="14860" max="14860" width="24" style="32" customWidth="1"/>
    <col min="14861" max="14861" width="12.85546875" style="32" bestFit="1" customWidth="1"/>
    <col min="14862" max="15104" width="9.140625" style="32"/>
    <col min="15105" max="15105" width="7" style="32" bestFit="1" customWidth="1"/>
    <col min="15106" max="15106" width="14.7109375" style="32" bestFit="1" customWidth="1"/>
    <col min="15107" max="15107" width="49.7109375" style="32" customWidth="1"/>
    <col min="15108" max="15108" width="15.7109375" style="32" bestFit="1" customWidth="1"/>
    <col min="15109" max="15109" width="12.5703125" style="32" bestFit="1" customWidth="1"/>
    <col min="15110" max="15110" width="24.28515625" style="32" bestFit="1" customWidth="1"/>
    <col min="15111" max="15111" width="14.140625" style="32" bestFit="1" customWidth="1"/>
    <col min="15112" max="15112" width="13.5703125" style="32" customWidth="1"/>
    <col min="15113" max="15113" width="17.28515625" style="32" bestFit="1" customWidth="1"/>
    <col min="15114" max="15114" width="8.85546875" style="32" bestFit="1" customWidth="1"/>
    <col min="15115" max="15115" width="15.5703125" style="32" customWidth="1"/>
    <col min="15116" max="15116" width="24" style="32" customWidth="1"/>
    <col min="15117" max="15117" width="12.85546875" style="32" bestFit="1" customWidth="1"/>
    <col min="15118" max="15360" width="9.140625" style="32"/>
    <col min="15361" max="15361" width="7" style="32" bestFit="1" customWidth="1"/>
    <col min="15362" max="15362" width="14.7109375" style="32" bestFit="1" customWidth="1"/>
    <col min="15363" max="15363" width="49.7109375" style="32" customWidth="1"/>
    <col min="15364" max="15364" width="15.7109375" style="32" bestFit="1" customWidth="1"/>
    <col min="15365" max="15365" width="12.5703125" style="32" bestFit="1" customWidth="1"/>
    <col min="15366" max="15366" width="24.28515625" style="32" bestFit="1" customWidth="1"/>
    <col min="15367" max="15367" width="14.140625" style="32" bestFit="1" customWidth="1"/>
    <col min="15368" max="15368" width="13.5703125" style="32" customWidth="1"/>
    <col min="15369" max="15369" width="17.28515625" style="32" bestFit="1" customWidth="1"/>
    <col min="15370" max="15370" width="8.85546875" style="32" bestFit="1" customWidth="1"/>
    <col min="15371" max="15371" width="15.5703125" style="32" customWidth="1"/>
    <col min="15372" max="15372" width="24" style="32" customWidth="1"/>
    <col min="15373" max="15373" width="12.85546875" style="32" bestFit="1" customWidth="1"/>
    <col min="15374" max="15616" width="9.140625" style="32"/>
    <col min="15617" max="15617" width="7" style="32" bestFit="1" customWidth="1"/>
    <col min="15618" max="15618" width="14.7109375" style="32" bestFit="1" customWidth="1"/>
    <col min="15619" max="15619" width="49.7109375" style="32" customWidth="1"/>
    <col min="15620" max="15620" width="15.7109375" style="32" bestFit="1" customWidth="1"/>
    <col min="15621" max="15621" width="12.5703125" style="32" bestFit="1" customWidth="1"/>
    <col min="15622" max="15622" width="24.28515625" style="32" bestFit="1" customWidth="1"/>
    <col min="15623" max="15623" width="14.140625" style="32" bestFit="1" customWidth="1"/>
    <col min="15624" max="15624" width="13.5703125" style="32" customWidth="1"/>
    <col min="15625" max="15625" width="17.28515625" style="32" bestFit="1" customWidth="1"/>
    <col min="15626" max="15626" width="8.85546875" style="32" bestFit="1" customWidth="1"/>
    <col min="15627" max="15627" width="15.5703125" style="32" customWidth="1"/>
    <col min="15628" max="15628" width="24" style="32" customWidth="1"/>
    <col min="15629" max="15629" width="12.85546875" style="32" bestFit="1" customWidth="1"/>
    <col min="15630" max="15872" width="9.140625" style="32"/>
    <col min="15873" max="15873" width="7" style="32" bestFit="1" customWidth="1"/>
    <col min="15874" max="15874" width="14.7109375" style="32" bestFit="1" customWidth="1"/>
    <col min="15875" max="15875" width="49.7109375" style="32" customWidth="1"/>
    <col min="15876" max="15876" width="15.7109375" style="32" bestFit="1" customWidth="1"/>
    <col min="15877" max="15877" width="12.5703125" style="32" bestFit="1" customWidth="1"/>
    <col min="15878" max="15878" width="24.28515625" style="32" bestFit="1" customWidth="1"/>
    <col min="15879" max="15879" width="14.140625" style="32" bestFit="1" customWidth="1"/>
    <col min="15880" max="15880" width="13.5703125" style="32" customWidth="1"/>
    <col min="15881" max="15881" width="17.28515625" style="32" bestFit="1" customWidth="1"/>
    <col min="15882" max="15882" width="8.85546875" style="32" bestFit="1" customWidth="1"/>
    <col min="15883" max="15883" width="15.5703125" style="32" customWidth="1"/>
    <col min="15884" max="15884" width="24" style="32" customWidth="1"/>
    <col min="15885" max="15885" width="12.85546875" style="32" bestFit="1" customWidth="1"/>
    <col min="15886" max="16128" width="9.140625" style="32"/>
    <col min="16129" max="16129" width="7" style="32" bestFit="1" customWidth="1"/>
    <col min="16130" max="16130" width="14.7109375" style="32" bestFit="1" customWidth="1"/>
    <col min="16131" max="16131" width="49.7109375" style="32" customWidth="1"/>
    <col min="16132" max="16132" width="15.7109375" style="32" bestFit="1" customWidth="1"/>
    <col min="16133" max="16133" width="12.5703125" style="32" bestFit="1" customWidth="1"/>
    <col min="16134" max="16134" width="24.28515625" style="32" bestFit="1" customWidth="1"/>
    <col min="16135" max="16135" width="14.140625" style="32" bestFit="1" customWidth="1"/>
    <col min="16136" max="16136" width="13.5703125" style="32" customWidth="1"/>
    <col min="16137" max="16137" width="17.28515625" style="32" bestFit="1" customWidth="1"/>
    <col min="16138" max="16138" width="8.85546875" style="32" bestFit="1" customWidth="1"/>
    <col min="16139" max="16139" width="15.5703125" style="32" customWidth="1"/>
    <col min="16140" max="16140" width="24" style="32" customWidth="1"/>
    <col min="16141" max="16141" width="12.85546875" style="32" bestFit="1" customWidth="1"/>
    <col min="16142" max="16384" width="9.140625" style="32"/>
  </cols>
  <sheetData>
    <row r="1" spans="1:13" ht="18.75">
      <c r="A1" s="30"/>
      <c r="B1" s="30"/>
      <c r="C1" s="132" t="s">
        <v>598</v>
      </c>
      <c r="D1" s="132"/>
      <c r="E1" s="132"/>
      <c r="F1" s="132"/>
      <c r="G1" s="132"/>
    </row>
    <row r="2" spans="1:13">
      <c r="A2" s="33" t="s">
        <v>40</v>
      </c>
      <c r="B2" s="33"/>
      <c r="C2" s="34" t="s">
        <v>41</v>
      </c>
      <c r="D2" s="35"/>
      <c r="E2" s="36"/>
      <c r="F2" s="37"/>
      <c r="G2" s="38"/>
    </row>
    <row r="3" spans="1:13" ht="15.75" customHeight="1">
      <c r="A3" s="44"/>
      <c r="B3" s="44"/>
      <c r="C3" s="45"/>
      <c r="D3" s="33"/>
      <c r="E3" s="36"/>
      <c r="F3" s="37"/>
      <c r="G3" s="38"/>
    </row>
    <row r="4" spans="1:13">
      <c r="A4" s="48" t="s">
        <v>42</v>
      </c>
      <c r="B4" s="48" t="s">
        <v>43</v>
      </c>
      <c r="C4" s="49" t="s">
        <v>44</v>
      </c>
      <c r="D4" s="49" t="s">
        <v>45</v>
      </c>
      <c r="E4" s="50" t="s">
        <v>46</v>
      </c>
      <c r="F4" s="51" t="s">
        <v>47</v>
      </c>
      <c r="G4" s="52" t="s">
        <v>48</v>
      </c>
      <c r="H4" s="53"/>
      <c r="K4" s="66"/>
    </row>
    <row r="5" spans="1:13" ht="12.75" customHeight="1">
      <c r="F5" s="60"/>
      <c r="G5" s="61"/>
      <c r="H5" s="62"/>
    </row>
    <row r="6" spans="1:13" ht="12.75" customHeight="1">
      <c r="C6" s="66" t="s">
        <v>167</v>
      </c>
      <c r="F6" s="60"/>
      <c r="G6" s="61"/>
      <c r="H6" s="62"/>
    </row>
    <row r="7" spans="1:13" ht="12.75" customHeight="1">
      <c r="C7" s="66" t="s">
        <v>339</v>
      </c>
      <c r="F7" s="60"/>
      <c r="G7" s="61"/>
      <c r="H7" s="62"/>
      <c r="I7" s="69" t="s">
        <v>57</v>
      </c>
      <c r="J7" s="69" t="s">
        <v>58</v>
      </c>
      <c r="L7" s="69" t="s">
        <v>59</v>
      </c>
      <c r="M7" s="69" t="s">
        <v>60</v>
      </c>
    </row>
    <row r="8" spans="1:13" s="31" customFormat="1" ht="12.75" customHeight="1">
      <c r="A8" s="32">
        <f>+MAX($A$5:A7)+1</f>
        <v>1</v>
      </c>
      <c r="B8" s="32" t="s">
        <v>577</v>
      </c>
      <c r="C8" s="101" t="s">
        <v>170</v>
      </c>
      <c r="D8" s="32" t="s">
        <v>171</v>
      </c>
      <c r="E8" s="59">
        <v>250000000</v>
      </c>
      <c r="F8" s="60">
        <v>2498.7175000000002</v>
      </c>
      <c r="G8" s="61">
        <f>ROUND((F8/$F$31),4)</f>
        <v>6.4500000000000002E-2</v>
      </c>
      <c r="H8" s="88"/>
      <c r="I8" s="32" t="s">
        <v>171</v>
      </c>
      <c r="J8" s="61">
        <f>SUMIFS($G$4:$G$216,$D$4:$D$216,I8)</f>
        <v>0.11080000000000001</v>
      </c>
      <c r="L8" s="71" t="s">
        <v>64</v>
      </c>
      <c r="M8" s="61">
        <v>0.29800000000000004</v>
      </c>
    </row>
    <row r="9" spans="1:13" s="31" customFormat="1" ht="12.75" customHeight="1">
      <c r="A9" s="32">
        <f>+MAX($A$5:A8)+1</f>
        <v>2</v>
      </c>
      <c r="B9" s="32" t="s">
        <v>343</v>
      </c>
      <c r="C9" s="101" t="s">
        <v>266</v>
      </c>
      <c r="D9" s="32" t="s">
        <v>344</v>
      </c>
      <c r="E9" s="59">
        <v>230000000</v>
      </c>
      <c r="F9" s="60">
        <v>2292.364</v>
      </c>
      <c r="G9" s="61">
        <f>ROUND((F9/$F$31),4)</f>
        <v>5.9200000000000003E-2</v>
      </c>
      <c r="H9" s="88"/>
      <c r="I9" s="32" t="s">
        <v>174</v>
      </c>
      <c r="J9" s="61">
        <f>SUMIFS($G$4:$G$216,$D$4:$D$216,I9)</f>
        <v>6.4500000000000002E-2</v>
      </c>
      <c r="L9" s="61"/>
      <c r="M9" s="72">
        <v>0.29800000000000004</v>
      </c>
    </row>
    <row r="10" spans="1:13" s="31" customFormat="1" ht="12.75" customHeight="1">
      <c r="A10" s="32">
        <f>+MAX($A$5:A9)+1</f>
        <v>3</v>
      </c>
      <c r="B10" s="32" t="s">
        <v>341</v>
      </c>
      <c r="C10" s="101" t="s">
        <v>342</v>
      </c>
      <c r="D10" s="32" t="s">
        <v>171</v>
      </c>
      <c r="E10" s="59">
        <v>180000000</v>
      </c>
      <c r="F10" s="60">
        <v>1795.5935999999999</v>
      </c>
      <c r="G10" s="61">
        <f>ROUND((F10/$F$31),4)</f>
        <v>4.6300000000000001E-2</v>
      </c>
      <c r="H10" s="88"/>
      <c r="I10" s="32" t="s">
        <v>578</v>
      </c>
      <c r="J10" s="61">
        <f>SUMIFS($G$4:$G$216,$D$4:$D$216,I10)</f>
        <v>6.3500000000000001E-2</v>
      </c>
      <c r="L10" s="61"/>
      <c r="M10" s="61"/>
    </row>
    <row r="11" spans="1:13" s="31" customFormat="1" ht="12.75" customHeight="1">
      <c r="A11" s="32"/>
      <c r="B11" s="32"/>
      <c r="C11" s="32"/>
      <c r="D11" s="32"/>
      <c r="E11" s="59"/>
      <c r="F11" s="60"/>
      <c r="G11" s="61"/>
      <c r="H11" s="62"/>
      <c r="I11" s="61" t="s">
        <v>344</v>
      </c>
      <c r="J11" s="61">
        <f>SUMIFS($G$4:$G$216,$D$4:$D$216,I11)</f>
        <v>5.9200000000000003E-2</v>
      </c>
      <c r="L11" s="61"/>
      <c r="M11" s="61"/>
    </row>
    <row r="12" spans="1:13" s="31" customFormat="1" ht="12.75" customHeight="1">
      <c r="A12" s="32"/>
      <c r="B12" s="32"/>
      <c r="C12" s="75" t="s">
        <v>161</v>
      </c>
      <c r="D12" s="75"/>
      <c r="E12" s="76"/>
      <c r="F12" s="77">
        <f>SUM(F8:F11)</f>
        <v>6586.6751000000004</v>
      </c>
      <c r="G12" s="78">
        <f>SUM(G8:G11)</f>
        <v>0.17</v>
      </c>
      <c r="H12" s="79"/>
      <c r="I12" s="61" t="s">
        <v>126</v>
      </c>
      <c r="J12" s="74">
        <f>+SUMIFS($G:$G,$C:$C,"Net Receivable/Payable")+SUMIFS($G:$G,$C:$C,"CBLO / Reverse Repo Investments")</f>
        <v>0.70199999999999985</v>
      </c>
      <c r="L12" s="61"/>
      <c r="M12" s="61"/>
    </row>
    <row r="13" spans="1:13" s="31" customFormat="1" ht="12.75" customHeight="1">
      <c r="A13" s="32"/>
      <c r="B13" s="32"/>
      <c r="C13" s="66"/>
      <c r="D13" s="32"/>
      <c r="E13" s="59"/>
      <c r="F13" s="60"/>
      <c r="G13" s="61"/>
      <c r="H13" s="62"/>
      <c r="I13" s="61"/>
      <c r="J13" s="61"/>
      <c r="L13" s="61"/>
      <c r="M13" s="61"/>
    </row>
    <row r="14" spans="1:13" s="31" customFormat="1" ht="12.75" customHeight="1">
      <c r="A14" s="32"/>
      <c r="B14" s="32"/>
      <c r="C14" s="66" t="s">
        <v>579</v>
      </c>
      <c r="D14" s="32"/>
      <c r="E14" s="59"/>
      <c r="F14" s="60"/>
      <c r="G14" s="61"/>
      <c r="H14" s="62"/>
      <c r="I14" s="61"/>
      <c r="J14" s="74"/>
      <c r="L14" s="61"/>
      <c r="M14" s="61"/>
    </row>
    <row r="15" spans="1:13" s="31" customFormat="1" ht="12.75" customHeight="1">
      <c r="A15" s="32">
        <f>+MAX($A$5:A14)+1</f>
        <v>4</v>
      </c>
      <c r="B15" s="32" t="s">
        <v>580</v>
      </c>
      <c r="C15" s="101" t="s">
        <v>581</v>
      </c>
      <c r="D15" s="32" t="s">
        <v>174</v>
      </c>
      <c r="E15" s="59">
        <v>250000000</v>
      </c>
      <c r="F15" s="60">
        <v>2500</v>
      </c>
      <c r="G15" s="61">
        <f>ROUND((F15/$F$31),4)</f>
        <v>6.4500000000000002E-2</v>
      </c>
      <c r="H15" s="88"/>
      <c r="I15" s="32"/>
      <c r="J15" s="61"/>
      <c r="L15" s="61"/>
      <c r="M15" s="61"/>
    </row>
    <row r="16" spans="1:13" s="31" customFormat="1" ht="12.75" customHeight="1">
      <c r="A16" s="32"/>
      <c r="B16" s="32"/>
      <c r="C16" s="32"/>
      <c r="D16" s="32"/>
      <c r="E16" s="59"/>
      <c r="F16" s="60"/>
      <c r="G16" s="61"/>
      <c r="H16" s="62"/>
      <c r="I16" s="32"/>
      <c r="J16" s="32"/>
      <c r="L16" s="61"/>
      <c r="M16" s="61"/>
    </row>
    <row r="17" spans="1:13" s="31" customFormat="1" ht="12.75" customHeight="1">
      <c r="A17" s="32"/>
      <c r="B17" s="32"/>
      <c r="C17" s="75" t="s">
        <v>161</v>
      </c>
      <c r="D17" s="75"/>
      <c r="E17" s="76"/>
      <c r="F17" s="77">
        <f>SUM(F15:F16)</f>
        <v>2500</v>
      </c>
      <c r="G17" s="78">
        <f>SUM(G15:G16)</f>
        <v>6.4500000000000002E-2</v>
      </c>
      <c r="H17" s="79"/>
      <c r="I17" s="32"/>
      <c r="J17" s="32"/>
      <c r="L17" s="61"/>
      <c r="M17" s="61"/>
    </row>
    <row r="18" spans="1:13" s="31" customFormat="1" ht="12.75" customHeight="1">
      <c r="A18" s="32"/>
      <c r="B18" s="32"/>
      <c r="C18" s="32"/>
      <c r="D18" s="32"/>
      <c r="E18" s="59"/>
      <c r="F18" s="60"/>
      <c r="G18" s="61"/>
      <c r="H18" s="62"/>
      <c r="I18" s="32"/>
      <c r="J18" s="32"/>
      <c r="L18" s="61"/>
      <c r="M18" s="61"/>
    </row>
    <row r="19" spans="1:13" s="31" customFormat="1" ht="12.75" customHeight="1">
      <c r="A19" s="32"/>
      <c r="B19" s="32"/>
      <c r="C19" s="66" t="s">
        <v>325</v>
      </c>
      <c r="D19" s="32"/>
      <c r="E19" s="59"/>
      <c r="F19" s="60"/>
      <c r="G19" s="61"/>
      <c r="H19" s="62"/>
      <c r="I19" s="32"/>
      <c r="J19" s="32"/>
    </row>
    <row r="20" spans="1:13" s="31" customFormat="1" ht="12.75" customHeight="1">
      <c r="A20" s="32"/>
      <c r="B20" s="32"/>
      <c r="C20" s="66" t="s">
        <v>50</v>
      </c>
      <c r="D20" s="32"/>
      <c r="E20" s="59"/>
      <c r="F20" s="60"/>
      <c r="G20" s="61"/>
      <c r="H20" s="62"/>
      <c r="I20" s="69"/>
      <c r="J20" s="69"/>
    </row>
    <row r="21" spans="1:13" s="31" customFormat="1" ht="12.75" customHeight="1">
      <c r="A21" s="32">
        <f>+MAX($A$5:A20)+1</f>
        <v>5</v>
      </c>
      <c r="B21" s="32" t="s">
        <v>582</v>
      </c>
      <c r="C21" s="101" t="s">
        <v>150</v>
      </c>
      <c r="D21" s="32" t="s">
        <v>578</v>
      </c>
      <c r="E21" s="59">
        <v>250000000</v>
      </c>
      <c r="F21" s="60">
        <v>2460.6774999999998</v>
      </c>
      <c r="G21" s="61">
        <f>ROUND((F21/$F$31),4)</f>
        <v>6.3500000000000001E-2</v>
      </c>
      <c r="H21" s="88"/>
      <c r="I21" s="32"/>
      <c r="J21" s="61"/>
    </row>
    <row r="22" spans="1:13" s="31" customFormat="1" ht="12.75" customHeight="1">
      <c r="A22" s="32"/>
      <c r="B22" s="32"/>
      <c r="C22" s="32"/>
      <c r="D22" s="32"/>
      <c r="E22" s="59"/>
      <c r="F22" s="60"/>
      <c r="G22" s="61"/>
      <c r="H22" s="62"/>
      <c r="I22" s="32"/>
      <c r="J22" s="32"/>
    </row>
    <row r="23" spans="1:13" s="31" customFormat="1" ht="12.75" customHeight="1">
      <c r="A23" s="32"/>
      <c r="B23" s="32"/>
      <c r="C23" s="75" t="s">
        <v>161</v>
      </c>
      <c r="D23" s="75"/>
      <c r="E23" s="76"/>
      <c r="F23" s="77">
        <f>SUM(F21:F22)</f>
        <v>2460.6774999999998</v>
      </c>
      <c r="G23" s="78">
        <f>SUM(G21:G22)</f>
        <v>6.3500000000000001E-2</v>
      </c>
      <c r="H23" s="79"/>
      <c r="I23" s="32"/>
      <c r="J23" s="32"/>
    </row>
    <row r="24" spans="1:13" s="31" customFormat="1" ht="12.75" customHeight="1">
      <c r="A24" s="32"/>
      <c r="B24" s="32"/>
      <c r="C24" s="32"/>
      <c r="D24" s="32"/>
      <c r="E24" s="59"/>
      <c r="F24" s="60"/>
      <c r="G24" s="61"/>
      <c r="H24" s="62"/>
      <c r="I24" s="32"/>
      <c r="J24" s="32"/>
    </row>
    <row r="25" spans="1:13" s="31" customFormat="1" ht="12.75" customHeight="1">
      <c r="A25" s="32"/>
      <c r="B25" s="32"/>
      <c r="C25" s="66" t="s">
        <v>162</v>
      </c>
      <c r="D25" s="32"/>
      <c r="E25" s="59"/>
      <c r="F25" s="60">
        <v>29662.786257899999</v>
      </c>
      <c r="G25" s="61">
        <f>ROUND((F25/$F$31),4)</f>
        <v>0.76559999999999995</v>
      </c>
      <c r="H25" s="62"/>
      <c r="I25" s="69"/>
      <c r="J25" s="69"/>
    </row>
    <row r="26" spans="1:13" s="31" customFormat="1" ht="12.75" customHeight="1">
      <c r="A26" s="32"/>
      <c r="B26" s="32"/>
      <c r="C26" s="75" t="s">
        <v>161</v>
      </c>
      <c r="D26" s="75"/>
      <c r="E26" s="76"/>
      <c r="F26" s="77">
        <f>SUM(F25)</f>
        <v>29662.786257899999</v>
      </c>
      <c r="G26" s="78">
        <f>SUM(G25)</f>
        <v>0.76559999999999995</v>
      </c>
      <c r="H26" s="62"/>
      <c r="I26" s="32"/>
      <c r="J26" s="32"/>
    </row>
    <row r="27" spans="1:13" s="31" customFormat="1" ht="12.75" customHeight="1">
      <c r="A27" s="32"/>
      <c r="B27" s="32"/>
      <c r="C27" s="32"/>
      <c r="D27" s="32"/>
      <c r="E27" s="59"/>
      <c r="F27" s="60"/>
      <c r="G27" s="61"/>
      <c r="H27" s="62"/>
      <c r="I27" s="32"/>
      <c r="J27" s="32"/>
    </row>
    <row r="28" spans="1:13" s="31" customFormat="1" ht="12.75" customHeight="1">
      <c r="A28" s="32"/>
      <c r="B28" s="32"/>
      <c r="C28" s="66" t="s">
        <v>163</v>
      </c>
      <c r="D28" s="32"/>
      <c r="E28" s="59"/>
      <c r="F28" s="60"/>
      <c r="G28" s="61"/>
      <c r="H28" s="79"/>
      <c r="I28" s="61"/>
      <c r="J28" s="61"/>
    </row>
    <row r="29" spans="1:13" s="31" customFormat="1" ht="12.75" customHeight="1">
      <c r="A29" s="32"/>
      <c r="B29" s="32"/>
      <c r="C29" s="66" t="s">
        <v>164</v>
      </c>
      <c r="D29" s="32"/>
      <c r="E29" s="59"/>
      <c r="F29" s="86">
        <v>-2463.4483385999993</v>
      </c>
      <c r="G29" s="87">
        <f>(100%-SUMIFS($G$1:$G$28,$C$1:$C$28,"Total"))</f>
        <v>-6.3600000000000101E-2</v>
      </c>
      <c r="H29" s="62"/>
      <c r="I29" s="32"/>
      <c r="J29" s="32"/>
    </row>
    <row r="30" spans="1:13" s="31" customFormat="1" ht="12.75" customHeight="1">
      <c r="A30" s="32"/>
      <c r="B30" s="32"/>
      <c r="C30" s="75" t="s">
        <v>161</v>
      </c>
      <c r="D30" s="75"/>
      <c r="E30" s="76"/>
      <c r="F30" s="90">
        <f>SUM(F29)</f>
        <v>-2463.4483385999993</v>
      </c>
      <c r="G30" s="91">
        <f>SUM(G29)</f>
        <v>-6.3600000000000101E-2</v>
      </c>
      <c r="H30" s="62"/>
      <c r="I30" s="32"/>
      <c r="J30" s="32"/>
    </row>
    <row r="31" spans="1:13" s="31" customFormat="1" ht="12.75" customHeight="1">
      <c r="A31" s="32"/>
      <c r="B31" s="32"/>
      <c r="C31" s="92" t="s">
        <v>165</v>
      </c>
      <c r="D31" s="92"/>
      <c r="E31" s="93"/>
      <c r="F31" s="94">
        <f>SUMIFS($F$1:$F$212,$C$1:$C$212,"Total")</f>
        <v>38746.690519299998</v>
      </c>
      <c r="G31" s="95">
        <f>SUMIFS($G$1:$G$212,$C$1:$C$212,"Total")</f>
        <v>1</v>
      </c>
      <c r="H31" s="79"/>
      <c r="I31" s="32"/>
      <c r="J31" s="32"/>
    </row>
    <row r="32" spans="1:13" s="31" customFormat="1" ht="12.75" customHeight="1">
      <c r="A32" s="32"/>
      <c r="B32" s="32"/>
      <c r="C32" s="32"/>
      <c r="D32" s="32"/>
      <c r="E32" s="59"/>
      <c r="F32" s="32"/>
      <c r="G32" s="32"/>
      <c r="H32" s="62"/>
      <c r="I32" s="32"/>
      <c r="J32" s="32"/>
    </row>
    <row r="33" spans="1:10" s="31" customFormat="1" ht="12.75" customHeight="1">
      <c r="A33" s="32"/>
      <c r="B33" s="32"/>
      <c r="C33" s="66" t="s">
        <v>268</v>
      </c>
      <c r="D33" s="32"/>
      <c r="E33" s="59"/>
      <c r="F33" s="32"/>
      <c r="G33" s="32"/>
      <c r="H33" s="62"/>
      <c r="I33" s="32"/>
      <c r="J33" s="32"/>
    </row>
    <row r="34" spans="1:10" s="31" customFormat="1" ht="12.75" customHeight="1">
      <c r="A34" s="32"/>
      <c r="B34" s="32"/>
      <c r="C34" s="66" t="s">
        <v>269</v>
      </c>
      <c r="D34" s="32"/>
      <c r="E34" s="59"/>
      <c r="F34" s="100"/>
      <c r="G34" s="100"/>
      <c r="H34" s="62"/>
      <c r="I34" s="32"/>
      <c r="J34" s="32"/>
    </row>
    <row r="35" spans="1:10" s="31" customFormat="1" ht="12.75" customHeight="1">
      <c r="A35" s="32"/>
      <c r="B35" s="32"/>
      <c r="C35" s="66"/>
      <c r="D35" s="32"/>
      <c r="E35" s="59"/>
      <c r="F35" s="32"/>
      <c r="G35" s="32"/>
      <c r="H35" s="79"/>
      <c r="I35" s="32"/>
      <c r="J35" s="32"/>
    </row>
    <row r="36" spans="1:10" s="31" customFormat="1" ht="12.75" customHeight="1">
      <c r="A36" s="32"/>
      <c r="B36" s="32"/>
      <c r="C36" s="134" t="s">
        <v>595</v>
      </c>
      <c r="D36" s="134"/>
      <c r="E36" s="134"/>
      <c r="F36" s="134"/>
      <c r="G36" s="134"/>
      <c r="H36" s="134"/>
      <c r="I36" s="32"/>
      <c r="J36" s="32"/>
    </row>
    <row r="37" spans="1:10" s="31" customFormat="1" ht="12.75" customHeight="1">
      <c r="A37" s="32"/>
      <c r="B37" s="32"/>
      <c r="C37" s="134"/>
      <c r="D37" s="134"/>
      <c r="E37" s="134"/>
      <c r="F37" s="134"/>
      <c r="G37" s="134"/>
      <c r="H37" s="134"/>
      <c r="I37" s="32"/>
      <c r="J37" s="32"/>
    </row>
    <row r="38" spans="1:10" s="31" customFormat="1" ht="12.75" customHeight="1">
      <c r="A38" s="32"/>
      <c r="B38" s="32"/>
      <c r="C38" s="134"/>
      <c r="D38" s="134"/>
      <c r="E38" s="134"/>
      <c r="F38" s="134"/>
      <c r="G38" s="134"/>
      <c r="H38" s="134"/>
      <c r="I38" s="32"/>
      <c r="J38" s="32"/>
    </row>
    <row r="39" spans="1:10" s="31" customFormat="1" ht="12.75" customHeight="1">
      <c r="A39" s="32"/>
      <c r="B39" s="32"/>
      <c r="C39" s="134"/>
      <c r="D39" s="134"/>
      <c r="E39" s="134"/>
      <c r="F39" s="134"/>
      <c r="G39" s="134"/>
      <c r="H39" s="134"/>
      <c r="I39" s="32"/>
      <c r="J39" s="32"/>
    </row>
    <row r="40" spans="1:10" s="31" customFormat="1" ht="12.75" customHeight="1">
      <c r="A40" s="32"/>
      <c r="B40" s="32"/>
      <c r="C40" s="134"/>
      <c r="D40" s="134"/>
      <c r="E40" s="134"/>
      <c r="F40" s="134"/>
      <c r="G40" s="134"/>
      <c r="H40" s="134"/>
      <c r="I40" s="32"/>
      <c r="J40" s="32"/>
    </row>
    <row r="41" spans="1:10" s="31" customFormat="1" ht="12.75" customHeight="1">
      <c r="A41" s="32"/>
      <c r="B41" s="32"/>
      <c r="C41" s="134"/>
      <c r="D41" s="134"/>
      <c r="E41" s="134"/>
      <c r="F41" s="134"/>
      <c r="G41" s="134"/>
      <c r="H41" s="134"/>
      <c r="I41" s="32"/>
      <c r="J41" s="32"/>
    </row>
    <row r="42" spans="1:10" s="31" customFormat="1" ht="12.75" customHeight="1">
      <c r="A42" s="32"/>
      <c r="B42" s="32"/>
      <c r="C42" s="134"/>
      <c r="D42" s="134"/>
      <c r="E42" s="134"/>
      <c r="F42" s="134"/>
      <c r="G42" s="134"/>
      <c r="H42" s="134"/>
      <c r="I42" s="32"/>
      <c r="J42" s="32"/>
    </row>
    <row r="43" spans="1:10" s="31" customFormat="1" ht="58.5" customHeight="1">
      <c r="A43" s="32"/>
      <c r="B43" s="32"/>
      <c r="C43" s="134"/>
      <c r="D43" s="134"/>
      <c r="E43" s="134"/>
      <c r="F43" s="134"/>
      <c r="G43" s="134"/>
      <c r="H43" s="134"/>
      <c r="I43" s="32"/>
      <c r="J43" s="32"/>
    </row>
    <row r="44" spans="1:10" s="31" customFormat="1" ht="12.75" customHeight="1">
      <c r="A44" s="32"/>
      <c r="B44" s="32"/>
      <c r="C44" s="127"/>
      <c r="D44" s="127"/>
      <c r="E44" s="127"/>
      <c r="F44" s="127"/>
      <c r="G44" s="127"/>
      <c r="H44" s="127"/>
      <c r="I44" s="32"/>
      <c r="J44" s="32"/>
    </row>
    <row r="45" spans="1:10" ht="36.75" customHeight="1">
      <c r="C45" s="135" t="s">
        <v>594</v>
      </c>
      <c r="D45" s="135"/>
      <c r="E45" s="135"/>
      <c r="F45" s="135"/>
      <c r="G45" s="135"/>
      <c r="H45" s="135"/>
    </row>
    <row r="46" spans="1:10" ht="12.75" customHeight="1">
      <c r="C46"/>
      <c r="D46"/>
      <c r="E46"/>
      <c r="F46" s="130"/>
      <c r="G46"/>
      <c r="H46"/>
    </row>
    <row r="47" spans="1:10" ht="12.75" customHeight="1">
      <c r="C47" s="129" t="s">
        <v>583</v>
      </c>
      <c r="D47"/>
      <c r="E47"/>
      <c r="F47" s="130"/>
      <c r="G47"/>
      <c r="H47"/>
    </row>
    <row r="48" spans="1:10" ht="12.75" customHeight="1"/>
    <row r="49" spans="3:3" ht="12.75" customHeight="1">
      <c r="C49" s="32" t="s">
        <v>599</v>
      </c>
    </row>
    <row r="50" spans="3:3" ht="12.75" customHeight="1"/>
    <row r="51" spans="3:3" ht="12.75" customHeight="1"/>
    <row r="52" spans="3:3" ht="12.75" customHeight="1"/>
    <row r="53" spans="3:3" ht="12.75" customHeight="1"/>
    <row r="54" spans="3:3" ht="12.75" customHeight="1"/>
    <row r="55" spans="3:3" ht="12.75" customHeight="1"/>
    <row r="56" spans="3:3" ht="12.75" customHeight="1"/>
    <row r="57" spans="3:3" ht="12.75" customHeight="1"/>
    <row r="58" spans="3:3" ht="12.75" customHeight="1"/>
    <row r="59" spans="3:3" ht="12.75" customHeight="1"/>
    <row r="60" spans="3:3" ht="12.75" customHeight="1"/>
    <row r="61" spans="3:3" ht="12.75" customHeight="1"/>
    <row r="62" spans="3:3" ht="12.75" customHeight="1"/>
    <row r="63" spans="3:3" ht="12.75" customHeight="1"/>
  </sheetData>
  <mergeCells count="3">
    <mergeCell ref="C1:G1"/>
    <mergeCell ref="C36:H43"/>
    <mergeCell ref="C45:H45"/>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workbookViewId="0">
      <pane ySplit="1" topLeftCell="A16" activePane="bottomLeft" state="frozen"/>
      <selection pane="bottomLeft" activeCell="A37" sqref="A37"/>
    </sheetView>
  </sheetViews>
  <sheetFormatPr defaultRowHeight="15"/>
  <cols>
    <col min="1" max="1" width="34.7109375" style="25" bestFit="1" customWidth="1"/>
    <col min="2" max="2" width="11.28515625" style="28" bestFit="1" customWidth="1"/>
    <col min="3" max="3" width="13.85546875" style="28" bestFit="1" customWidth="1"/>
    <col min="4" max="4" width="7.5703125" bestFit="1" customWidth="1"/>
    <col min="5" max="5" width="11.28515625" style="28" bestFit="1" customWidth="1"/>
    <col min="6" max="6" width="13.85546875" style="28" bestFit="1" customWidth="1"/>
    <col min="7" max="7" width="7.5703125" bestFit="1" customWidth="1"/>
    <col min="8" max="8" width="11.28515625" style="28" bestFit="1" customWidth="1"/>
    <col min="9" max="9" width="13.85546875" style="28" bestFit="1" customWidth="1"/>
    <col min="10" max="10" width="7.5703125" bestFit="1" customWidth="1"/>
    <col min="11" max="11" width="11.28515625" style="28" bestFit="1" customWidth="1"/>
    <col min="12" max="12" width="13.85546875" style="28" bestFit="1" customWidth="1"/>
    <col min="13" max="13" width="7.5703125" bestFit="1" customWidth="1"/>
  </cols>
  <sheetData>
    <row r="1" spans="1:13">
      <c r="A1" s="22"/>
      <c r="B1" s="138" t="s">
        <v>3</v>
      </c>
      <c r="C1" s="139"/>
      <c r="D1" s="139"/>
      <c r="E1" s="138" t="s">
        <v>33</v>
      </c>
      <c r="F1" s="139"/>
      <c r="G1" s="139"/>
      <c r="H1" s="138" t="s">
        <v>32</v>
      </c>
      <c r="I1" s="139"/>
      <c r="J1" s="139"/>
      <c r="K1" s="138" t="s">
        <v>19</v>
      </c>
      <c r="L1" s="139"/>
      <c r="M1" s="139"/>
    </row>
    <row r="2" spans="1:13">
      <c r="A2" s="23" t="s">
        <v>4</v>
      </c>
      <c r="B2" s="26" t="s">
        <v>34</v>
      </c>
      <c r="C2" s="26" t="s">
        <v>37</v>
      </c>
      <c r="D2" s="20" t="s">
        <v>38</v>
      </c>
      <c r="E2" s="26" t="s">
        <v>34</v>
      </c>
      <c r="F2" s="26" t="s">
        <v>37</v>
      </c>
      <c r="G2" s="20" t="s">
        <v>38</v>
      </c>
      <c r="H2" s="26" t="s">
        <v>34</v>
      </c>
      <c r="I2" s="26" t="s">
        <v>37</v>
      </c>
      <c r="J2" s="20" t="s">
        <v>38</v>
      </c>
      <c r="K2" s="26" t="s">
        <v>34</v>
      </c>
      <c r="L2" s="26" t="s">
        <v>37</v>
      </c>
      <c r="M2" s="20" t="s">
        <v>38</v>
      </c>
    </row>
    <row r="3" spans="1:13">
      <c r="A3" s="24" t="s">
        <v>5</v>
      </c>
      <c r="B3" s="27">
        <v>720000</v>
      </c>
      <c r="C3" s="27">
        <v>888046.13769999996</v>
      </c>
      <c r="D3" s="21">
        <v>7.06</v>
      </c>
      <c r="E3" s="27">
        <v>600000</v>
      </c>
      <c r="F3" s="27">
        <v>711199.01229999994</v>
      </c>
      <c r="G3" s="21">
        <v>6.94</v>
      </c>
      <c r="H3" s="27">
        <v>360000</v>
      </c>
      <c r="I3" s="27">
        <v>398918.01299999998</v>
      </c>
      <c r="J3" s="21">
        <v>7.14</v>
      </c>
      <c r="K3" s="27">
        <v>120000</v>
      </c>
      <c r="L3" s="27">
        <v>123526.5114</v>
      </c>
      <c r="M3" s="21">
        <v>6.43</v>
      </c>
    </row>
    <row r="4" spans="1:13">
      <c r="A4" s="24" t="s">
        <v>35</v>
      </c>
      <c r="B4" s="27">
        <v>60000</v>
      </c>
      <c r="C4" s="27">
        <v>60143.251300000004</v>
      </c>
      <c r="D4" s="21">
        <v>1.1299999999999999</v>
      </c>
      <c r="E4" s="27" t="s">
        <v>28</v>
      </c>
      <c r="F4" s="27" t="s">
        <v>28</v>
      </c>
      <c r="G4" s="21" t="s">
        <v>28</v>
      </c>
      <c r="H4" s="27" t="s">
        <v>28</v>
      </c>
      <c r="I4" s="27" t="s">
        <v>28</v>
      </c>
      <c r="J4" s="21" t="s">
        <v>28</v>
      </c>
      <c r="K4" s="27" t="s">
        <v>28</v>
      </c>
      <c r="L4" s="27" t="s">
        <v>28</v>
      </c>
      <c r="M4" s="21" t="s">
        <v>28</v>
      </c>
    </row>
    <row r="5" spans="1:13">
      <c r="A5" s="24" t="s">
        <v>6</v>
      </c>
      <c r="B5" s="27">
        <v>60000</v>
      </c>
      <c r="C5" s="27">
        <v>60096.46</v>
      </c>
      <c r="D5" s="21">
        <v>0.76</v>
      </c>
      <c r="E5" s="27" t="s">
        <v>28</v>
      </c>
      <c r="F5" s="27" t="s">
        <v>28</v>
      </c>
      <c r="G5" s="21" t="s">
        <v>28</v>
      </c>
      <c r="H5" s="27" t="s">
        <v>28</v>
      </c>
      <c r="I5" s="27" t="s">
        <v>28</v>
      </c>
      <c r="J5" s="21" t="s">
        <v>28</v>
      </c>
      <c r="K5" s="27" t="s">
        <v>28</v>
      </c>
      <c r="L5" s="27" t="s">
        <v>28</v>
      </c>
      <c r="M5" s="21" t="s">
        <v>28</v>
      </c>
    </row>
    <row r="6" spans="1:13">
      <c r="A6" s="24" t="s">
        <v>35</v>
      </c>
      <c r="B6" s="27">
        <v>60000</v>
      </c>
      <c r="C6" s="27">
        <v>60143.251300000004</v>
      </c>
      <c r="D6" s="21">
        <v>1.1299999999999999</v>
      </c>
      <c r="E6" s="27" t="s">
        <v>28</v>
      </c>
      <c r="F6" s="27" t="s">
        <v>28</v>
      </c>
      <c r="G6" s="21" t="s">
        <v>28</v>
      </c>
      <c r="H6" s="27" t="s">
        <v>28</v>
      </c>
      <c r="I6" s="27" t="s">
        <v>28</v>
      </c>
      <c r="J6" s="21" t="s">
        <v>28</v>
      </c>
      <c r="K6" s="27" t="s">
        <v>28</v>
      </c>
      <c r="L6" s="27" t="s">
        <v>28</v>
      </c>
      <c r="M6" s="21" t="s">
        <v>28</v>
      </c>
    </row>
    <row r="7" spans="1:13">
      <c r="A7" s="24" t="s">
        <v>30</v>
      </c>
      <c r="B7" s="27">
        <v>370000</v>
      </c>
      <c r="C7" s="27">
        <v>370000</v>
      </c>
      <c r="D7" s="21" t="s">
        <v>28</v>
      </c>
      <c r="E7" s="27" t="s">
        <v>28</v>
      </c>
      <c r="F7" s="27" t="s">
        <v>28</v>
      </c>
      <c r="G7" s="21" t="s">
        <v>28</v>
      </c>
      <c r="H7" s="27">
        <v>340000</v>
      </c>
      <c r="I7" s="27">
        <v>340000</v>
      </c>
      <c r="J7" s="21" t="s">
        <v>28</v>
      </c>
      <c r="K7" s="27">
        <v>100000</v>
      </c>
      <c r="L7" s="27">
        <v>100000</v>
      </c>
      <c r="M7" s="21" t="s">
        <v>28</v>
      </c>
    </row>
    <row r="8" spans="1:13">
      <c r="A8" s="24" t="s">
        <v>2</v>
      </c>
      <c r="B8" s="27">
        <v>160000</v>
      </c>
      <c r="C8" s="27">
        <v>164402.87520000001</v>
      </c>
      <c r="D8" s="21">
        <v>4.38</v>
      </c>
      <c r="E8" s="27" t="s">
        <v>28</v>
      </c>
      <c r="F8" s="27" t="s">
        <v>28</v>
      </c>
      <c r="G8" s="21" t="s">
        <v>28</v>
      </c>
      <c r="H8" s="27" t="s">
        <v>28</v>
      </c>
      <c r="I8" s="27" t="s">
        <v>28</v>
      </c>
      <c r="J8" s="21" t="s">
        <v>28</v>
      </c>
      <c r="K8" s="27">
        <v>120000</v>
      </c>
      <c r="L8" s="27">
        <v>122019.09639999999</v>
      </c>
      <c r="M8" s="21">
        <v>3.66</v>
      </c>
    </row>
    <row r="9" spans="1:13">
      <c r="A9" s="24" t="s">
        <v>31</v>
      </c>
      <c r="B9" s="27">
        <v>160000</v>
      </c>
      <c r="C9" s="27">
        <v>171915.34419999999</v>
      </c>
      <c r="D9" s="21">
        <v>11.92</v>
      </c>
      <c r="E9" s="27" t="s">
        <v>28</v>
      </c>
      <c r="F9" s="27" t="s">
        <v>28</v>
      </c>
      <c r="G9" s="21" t="s">
        <v>28</v>
      </c>
      <c r="H9" s="27" t="s">
        <v>28</v>
      </c>
      <c r="I9" s="27" t="s">
        <v>28</v>
      </c>
      <c r="J9" s="21" t="s">
        <v>28</v>
      </c>
      <c r="K9" s="27">
        <v>120000</v>
      </c>
      <c r="L9" s="27">
        <v>125366.0809</v>
      </c>
      <c r="M9" s="21">
        <v>9.83</v>
      </c>
    </row>
    <row r="10" spans="1:13">
      <c r="A10" s="24" t="s">
        <v>24</v>
      </c>
      <c r="B10" s="27">
        <v>160000</v>
      </c>
      <c r="C10" s="27">
        <v>166181.15969999999</v>
      </c>
      <c r="D10" s="21">
        <v>6.16</v>
      </c>
      <c r="E10" s="27" t="s">
        <v>28</v>
      </c>
      <c r="F10" s="27" t="s">
        <v>28</v>
      </c>
      <c r="G10" s="21" t="s">
        <v>28</v>
      </c>
      <c r="H10" s="27" t="s">
        <v>28</v>
      </c>
      <c r="I10" s="27" t="s">
        <v>28</v>
      </c>
      <c r="J10" s="21" t="s">
        <v>28</v>
      </c>
      <c r="K10" s="27">
        <v>120000</v>
      </c>
      <c r="L10" s="27">
        <v>123236.5644</v>
      </c>
      <c r="M10" s="21">
        <v>5.89</v>
      </c>
    </row>
    <row r="11" spans="1:13">
      <c r="A11" s="24" t="s">
        <v>2</v>
      </c>
      <c r="B11" s="27">
        <v>160000</v>
      </c>
      <c r="C11" s="27">
        <v>164402.87520000001</v>
      </c>
      <c r="D11" s="21">
        <v>4.38</v>
      </c>
      <c r="E11" s="27" t="s">
        <v>28</v>
      </c>
      <c r="F11" s="27" t="s">
        <v>28</v>
      </c>
      <c r="G11" s="21" t="s">
        <v>28</v>
      </c>
      <c r="H11" s="27" t="s">
        <v>28</v>
      </c>
      <c r="I11" s="27" t="s">
        <v>28</v>
      </c>
      <c r="J11" s="21" t="s">
        <v>28</v>
      </c>
      <c r="K11" s="27">
        <v>120000</v>
      </c>
      <c r="L11" s="27">
        <v>122019.09639999999</v>
      </c>
      <c r="M11" s="21">
        <v>3.66</v>
      </c>
    </row>
    <row r="12" spans="1:13">
      <c r="A12" s="24" t="s">
        <v>31</v>
      </c>
      <c r="B12" s="27">
        <v>160000</v>
      </c>
      <c r="C12" s="27">
        <v>171915.34419999999</v>
      </c>
      <c r="D12" s="21">
        <v>11.92</v>
      </c>
      <c r="E12" s="27" t="s">
        <v>28</v>
      </c>
      <c r="F12" s="27" t="s">
        <v>28</v>
      </c>
      <c r="G12" s="21" t="s">
        <v>28</v>
      </c>
      <c r="H12" s="27" t="s">
        <v>28</v>
      </c>
      <c r="I12" s="27" t="s">
        <v>28</v>
      </c>
      <c r="J12" s="21" t="s">
        <v>28</v>
      </c>
      <c r="K12" s="27">
        <v>120000</v>
      </c>
      <c r="L12" s="27">
        <v>125366.0809</v>
      </c>
      <c r="M12" s="21">
        <v>9.83</v>
      </c>
    </row>
    <row r="13" spans="1:13">
      <c r="A13" s="24" t="s">
        <v>36</v>
      </c>
      <c r="B13" s="27">
        <v>90000</v>
      </c>
      <c r="C13" s="27">
        <v>90039.191699999996</v>
      </c>
      <c r="D13" s="21">
        <v>0.11</v>
      </c>
      <c r="E13" s="27" t="s">
        <v>28</v>
      </c>
      <c r="F13" s="27" t="s">
        <v>28</v>
      </c>
      <c r="G13" s="21" t="s">
        <v>28</v>
      </c>
      <c r="H13" s="27" t="s">
        <v>28</v>
      </c>
      <c r="I13" s="27" t="s">
        <v>28</v>
      </c>
      <c r="J13" s="21" t="s">
        <v>28</v>
      </c>
      <c r="K13" s="27" t="s">
        <v>28</v>
      </c>
      <c r="L13" s="27" t="s">
        <v>28</v>
      </c>
      <c r="M13" s="21" t="s">
        <v>28</v>
      </c>
    </row>
    <row r="14" spans="1:13">
      <c r="A14" s="24" t="s">
        <v>29</v>
      </c>
      <c r="B14" s="27">
        <v>90000</v>
      </c>
      <c r="C14" s="27">
        <v>91313.307100000005</v>
      </c>
      <c r="D14" s="21">
        <v>3.75</v>
      </c>
      <c r="E14" s="27" t="s">
        <v>28</v>
      </c>
      <c r="F14" s="27" t="s">
        <v>28</v>
      </c>
      <c r="G14" s="21" t="s">
        <v>28</v>
      </c>
      <c r="H14" s="27" t="s">
        <v>28</v>
      </c>
      <c r="I14" s="27" t="s">
        <v>28</v>
      </c>
      <c r="J14" s="21" t="s">
        <v>28</v>
      </c>
      <c r="K14" s="27" t="s">
        <v>28</v>
      </c>
      <c r="L14" s="27" t="s">
        <v>28</v>
      </c>
      <c r="M14" s="21" t="s">
        <v>28</v>
      </c>
    </row>
    <row r="15" spans="1:13">
      <c r="A15" s="24" t="s">
        <v>36</v>
      </c>
      <c r="B15" s="27">
        <v>90000</v>
      </c>
      <c r="C15" s="27">
        <v>90039.191699999996</v>
      </c>
      <c r="D15" s="21">
        <v>0.11</v>
      </c>
      <c r="E15" s="27" t="s">
        <v>28</v>
      </c>
      <c r="F15" s="27" t="s">
        <v>28</v>
      </c>
      <c r="G15" s="21" t="s">
        <v>28</v>
      </c>
      <c r="H15" s="27" t="s">
        <v>28</v>
      </c>
      <c r="I15" s="27" t="s">
        <v>28</v>
      </c>
      <c r="J15" s="21" t="s">
        <v>28</v>
      </c>
      <c r="K15" s="27" t="s">
        <v>28</v>
      </c>
      <c r="L15" s="27" t="s">
        <v>28</v>
      </c>
      <c r="M15" s="21" t="s">
        <v>28</v>
      </c>
    </row>
    <row r="16" spans="1:13">
      <c r="A16" s="24" t="s">
        <v>1</v>
      </c>
      <c r="B16" s="27">
        <v>650000</v>
      </c>
      <c r="C16" s="27">
        <v>799266.12450000003</v>
      </c>
      <c r="D16" s="21">
        <v>7.56</v>
      </c>
      <c r="E16" s="27">
        <v>600000</v>
      </c>
      <c r="F16" s="27">
        <v>721425.01580000005</v>
      </c>
      <c r="G16" s="21">
        <v>7.53</v>
      </c>
      <c r="H16" s="27">
        <v>360000</v>
      </c>
      <c r="I16" s="27">
        <v>389684.80800000002</v>
      </c>
      <c r="J16" s="21">
        <v>5.49</v>
      </c>
      <c r="K16" s="27">
        <v>120000</v>
      </c>
      <c r="L16" s="27">
        <v>119912.8478</v>
      </c>
      <c r="M16" s="21">
        <v>-0.16</v>
      </c>
    </row>
    <row r="17" spans="1:13">
      <c r="A17" s="24" t="s">
        <v>7</v>
      </c>
      <c r="B17" s="27">
        <v>760000</v>
      </c>
      <c r="C17" s="27">
        <v>909270.0503</v>
      </c>
      <c r="D17" s="21">
        <v>5.65</v>
      </c>
      <c r="E17" s="27">
        <v>600000</v>
      </c>
      <c r="F17" s="27">
        <v>682690.19819999998</v>
      </c>
      <c r="G17" s="21">
        <v>5.26</v>
      </c>
      <c r="H17" s="27">
        <v>360000</v>
      </c>
      <c r="I17" s="27">
        <v>377546.45510000002</v>
      </c>
      <c r="J17" s="21">
        <v>3.28</v>
      </c>
      <c r="K17" s="27">
        <v>120000</v>
      </c>
      <c r="L17" s="27">
        <v>119341.1805</v>
      </c>
      <c r="M17" s="21">
        <v>-1.18</v>
      </c>
    </row>
    <row r="18" spans="1:13">
      <c r="A18" s="24" t="s">
        <v>1</v>
      </c>
      <c r="B18" s="27">
        <v>760000</v>
      </c>
      <c r="C18" s="27">
        <v>972158.30319999997</v>
      </c>
      <c r="D18" s="21">
        <v>7.75</v>
      </c>
      <c r="E18" s="27">
        <v>600000</v>
      </c>
      <c r="F18" s="27">
        <v>721425.01580000005</v>
      </c>
      <c r="G18" s="21">
        <v>7.53</v>
      </c>
      <c r="H18" s="27">
        <v>360000</v>
      </c>
      <c r="I18" s="27">
        <v>389684.80800000002</v>
      </c>
      <c r="J18" s="21">
        <v>5.49</v>
      </c>
      <c r="K18" s="27">
        <v>120000</v>
      </c>
      <c r="L18" s="27">
        <v>119912.8478</v>
      </c>
      <c r="M18" s="21">
        <v>-0.16</v>
      </c>
    </row>
    <row r="19" spans="1:13">
      <c r="A19" s="24" t="s">
        <v>26</v>
      </c>
      <c r="B19" s="27">
        <v>650000</v>
      </c>
      <c r="C19" s="27">
        <v>909983.98499999999</v>
      </c>
      <c r="D19" s="21">
        <v>12.35</v>
      </c>
      <c r="E19" s="27">
        <v>600000</v>
      </c>
      <c r="F19" s="27">
        <v>813017.19720000005</v>
      </c>
      <c r="G19" s="21">
        <v>12.46</v>
      </c>
      <c r="H19" s="27">
        <v>360000</v>
      </c>
      <c r="I19" s="27">
        <v>438430.50079999998</v>
      </c>
      <c r="J19" s="21">
        <v>13.92</v>
      </c>
      <c r="K19" s="27">
        <v>120000</v>
      </c>
      <c r="L19" s="27">
        <v>124125.3674</v>
      </c>
      <c r="M19" s="21">
        <v>7.52</v>
      </c>
    </row>
    <row r="20" spans="1:13">
      <c r="A20" s="24" t="s">
        <v>9</v>
      </c>
      <c r="B20" s="27">
        <v>840000</v>
      </c>
      <c r="C20" s="27">
        <v>1224416.8103</v>
      </c>
      <c r="D20" s="21">
        <v>10.66</v>
      </c>
      <c r="E20" s="27">
        <v>600000</v>
      </c>
      <c r="F20" s="27">
        <v>760060.11540000001</v>
      </c>
      <c r="G20" s="21">
        <v>9.68</v>
      </c>
      <c r="H20" s="27">
        <v>360000</v>
      </c>
      <c r="I20" s="27">
        <v>416055.36900000001</v>
      </c>
      <c r="J20" s="21">
        <v>10.130000000000001</v>
      </c>
      <c r="K20" s="27">
        <v>120000</v>
      </c>
      <c r="L20" s="27">
        <v>121784.20080000001</v>
      </c>
      <c r="M20" s="21">
        <v>3.23</v>
      </c>
    </row>
    <row r="21" spans="1:13">
      <c r="A21" s="24" t="s">
        <v>26</v>
      </c>
      <c r="B21" s="27">
        <v>840000</v>
      </c>
      <c r="C21" s="27">
        <v>1306374.781</v>
      </c>
      <c r="D21" s="21">
        <v>12.49</v>
      </c>
      <c r="E21" s="27">
        <v>600000</v>
      </c>
      <c r="F21" s="27">
        <v>813017.19720000005</v>
      </c>
      <c r="G21" s="21">
        <v>12.46</v>
      </c>
      <c r="H21" s="27">
        <v>360000</v>
      </c>
      <c r="I21" s="27">
        <v>438430.50079999998</v>
      </c>
      <c r="J21" s="21">
        <v>13.92</v>
      </c>
      <c r="K21" s="27">
        <v>120000</v>
      </c>
      <c r="L21" s="27">
        <v>124125.3674</v>
      </c>
      <c r="M21" s="21">
        <v>7.52</v>
      </c>
    </row>
    <row r="22" spans="1:13">
      <c r="A22" s="24" t="s">
        <v>26</v>
      </c>
      <c r="B22" s="27">
        <v>130000</v>
      </c>
      <c r="C22" s="27">
        <v>136352.76029999999</v>
      </c>
      <c r="D22" s="21">
        <v>8.9700000000000006</v>
      </c>
      <c r="E22" s="27" t="s">
        <v>28</v>
      </c>
      <c r="F22" s="27" t="s">
        <v>28</v>
      </c>
      <c r="G22" s="21" t="s">
        <v>28</v>
      </c>
      <c r="H22" s="27" t="s">
        <v>28</v>
      </c>
      <c r="I22" s="27" t="s">
        <v>28</v>
      </c>
      <c r="J22" s="21" t="s">
        <v>28</v>
      </c>
      <c r="K22" s="27">
        <v>120000</v>
      </c>
      <c r="L22" s="27">
        <v>124125.3674</v>
      </c>
      <c r="M22" s="21">
        <v>7.52</v>
      </c>
    </row>
    <row r="23" spans="1:13">
      <c r="A23" s="24" t="s">
        <v>10</v>
      </c>
      <c r="B23" s="27">
        <v>130000</v>
      </c>
      <c r="C23" s="27">
        <v>132247.17310000001</v>
      </c>
      <c r="D23" s="21">
        <v>3.15</v>
      </c>
      <c r="E23" s="27" t="s">
        <v>28</v>
      </c>
      <c r="F23" s="27" t="s">
        <v>28</v>
      </c>
      <c r="G23" s="21" t="s">
        <v>28</v>
      </c>
      <c r="H23" s="27" t="s">
        <v>28</v>
      </c>
      <c r="I23" s="27" t="s">
        <v>28</v>
      </c>
      <c r="J23" s="21" t="s">
        <v>28</v>
      </c>
      <c r="K23" s="27">
        <v>120000</v>
      </c>
      <c r="L23" s="27">
        <v>121604.0145</v>
      </c>
      <c r="M23" s="21">
        <v>2.9</v>
      </c>
    </row>
    <row r="24" spans="1:13">
      <c r="A24" s="24" t="s">
        <v>26</v>
      </c>
      <c r="B24" s="27">
        <v>130000</v>
      </c>
      <c r="C24" s="27">
        <v>136352.76029999999</v>
      </c>
      <c r="D24" s="21">
        <v>8.9700000000000006</v>
      </c>
      <c r="E24" s="27" t="s">
        <v>28</v>
      </c>
      <c r="F24" s="27" t="s">
        <v>28</v>
      </c>
      <c r="G24" s="21" t="s">
        <v>28</v>
      </c>
      <c r="H24" s="27" t="s">
        <v>28</v>
      </c>
      <c r="I24" s="27" t="s">
        <v>28</v>
      </c>
      <c r="J24" s="21" t="s">
        <v>28</v>
      </c>
      <c r="K24" s="27">
        <v>120000</v>
      </c>
      <c r="L24" s="27">
        <v>124125.3674</v>
      </c>
      <c r="M24" s="21">
        <v>7.52</v>
      </c>
    </row>
    <row r="25" spans="1:13">
      <c r="A25" s="24" t="s">
        <v>0</v>
      </c>
      <c r="B25" s="27">
        <v>650000</v>
      </c>
      <c r="C25" s="27">
        <v>799877.42539999995</v>
      </c>
      <c r="D25" s="21">
        <v>7.59</v>
      </c>
      <c r="E25" s="27">
        <v>600000</v>
      </c>
      <c r="F25" s="27">
        <v>720687.61329999997</v>
      </c>
      <c r="G25" s="21">
        <v>7.48</v>
      </c>
      <c r="H25" s="27">
        <v>360000</v>
      </c>
      <c r="I25" s="27">
        <v>398287.00069999998</v>
      </c>
      <c r="J25" s="21">
        <v>7.02</v>
      </c>
      <c r="K25" s="27">
        <v>120000</v>
      </c>
      <c r="L25" s="27">
        <v>123863.98880000001</v>
      </c>
      <c r="M25" s="21">
        <v>7.02</v>
      </c>
    </row>
    <row r="26" spans="1:13">
      <c r="A26" s="24" t="s">
        <v>11</v>
      </c>
      <c r="B26" s="27">
        <v>840000</v>
      </c>
      <c r="C26" s="27">
        <v>1105305.8711999999</v>
      </c>
      <c r="D26" s="21">
        <v>7.8</v>
      </c>
      <c r="E26" s="27">
        <v>600000</v>
      </c>
      <c r="F26" s="27">
        <v>718654.51190000004</v>
      </c>
      <c r="G26" s="21">
        <v>7.36</v>
      </c>
      <c r="H26" s="27">
        <v>360000</v>
      </c>
      <c r="I26" s="27">
        <v>397536.9056</v>
      </c>
      <c r="J26" s="21">
        <v>6.88</v>
      </c>
      <c r="K26" s="27">
        <v>120000</v>
      </c>
      <c r="L26" s="27">
        <v>123819.4348</v>
      </c>
      <c r="M26" s="21">
        <v>6.94</v>
      </c>
    </row>
    <row r="27" spans="1:13">
      <c r="A27" s="24" t="s">
        <v>0</v>
      </c>
      <c r="B27" s="27">
        <v>840000</v>
      </c>
      <c r="C27" s="27">
        <v>1105736.7452</v>
      </c>
      <c r="D27" s="21">
        <v>7.81</v>
      </c>
      <c r="E27" s="27">
        <v>600000</v>
      </c>
      <c r="F27" s="27">
        <v>720687.61329999997</v>
      </c>
      <c r="G27" s="21">
        <v>7.48</v>
      </c>
      <c r="H27" s="27">
        <v>360000</v>
      </c>
      <c r="I27" s="27">
        <v>398287.00069999998</v>
      </c>
      <c r="J27" s="21">
        <v>7.02</v>
      </c>
      <c r="K27" s="27">
        <v>120000</v>
      </c>
      <c r="L27" s="27">
        <v>123863.98880000001</v>
      </c>
      <c r="M27" s="21">
        <v>7.02</v>
      </c>
    </row>
    <row r="28" spans="1:13">
      <c r="A28" s="24" t="s">
        <v>2</v>
      </c>
      <c r="B28" s="27">
        <v>650000</v>
      </c>
      <c r="C28" s="27">
        <v>801063.86670000001</v>
      </c>
      <c r="D28" s="21">
        <v>7.65</v>
      </c>
      <c r="E28" s="27">
        <v>600000</v>
      </c>
      <c r="F28" s="27">
        <v>721355.4314</v>
      </c>
      <c r="G28" s="21">
        <v>7.52</v>
      </c>
      <c r="H28" s="27">
        <v>360000</v>
      </c>
      <c r="I28" s="27">
        <v>394762.70770000003</v>
      </c>
      <c r="J28" s="21">
        <v>6.4</v>
      </c>
      <c r="K28" s="27">
        <v>120000</v>
      </c>
      <c r="L28" s="27">
        <v>122019.09639999999</v>
      </c>
      <c r="M28" s="21">
        <v>3.66</v>
      </c>
    </row>
    <row r="29" spans="1:13">
      <c r="A29" s="24" t="s">
        <v>12</v>
      </c>
      <c r="B29" s="27">
        <v>740000</v>
      </c>
      <c r="C29" s="27">
        <v>914515.3689</v>
      </c>
      <c r="D29" s="21">
        <v>6.92</v>
      </c>
      <c r="E29" s="27">
        <v>600000</v>
      </c>
      <c r="F29" s="27">
        <v>703554.07420000003</v>
      </c>
      <c r="G29" s="21">
        <v>6.5</v>
      </c>
      <c r="H29" s="27">
        <v>360000</v>
      </c>
      <c r="I29" s="27">
        <v>390080.4473</v>
      </c>
      <c r="J29" s="21">
        <v>5.56</v>
      </c>
      <c r="K29" s="27">
        <v>120000</v>
      </c>
      <c r="L29" s="27">
        <v>122277.7853</v>
      </c>
      <c r="M29" s="21">
        <v>4.13</v>
      </c>
    </row>
    <row r="30" spans="1:13">
      <c r="A30" s="24" t="s">
        <v>2</v>
      </c>
      <c r="B30" s="27">
        <v>740000</v>
      </c>
      <c r="C30" s="27">
        <v>939867.17509999999</v>
      </c>
      <c r="D30" s="21">
        <v>7.81</v>
      </c>
      <c r="E30" s="27">
        <v>600000</v>
      </c>
      <c r="F30" s="27">
        <v>721355.4314</v>
      </c>
      <c r="G30" s="21">
        <v>7.52</v>
      </c>
      <c r="H30" s="27">
        <v>360000</v>
      </c>
      <c r="I30" s="27">
        <v>394762.70770000003</v>
      </c>
      <c r="J30" s="21">
        <v>6.4</v>
      </c>
      <c r="K30" s="27">
        <v>120000</v>
      </c>
      <c r="L30" s="27">
        <v>122019.09639999999</v>
      </c>
      <c r="M30" s="21">
        <v>3.66</v>
      </c>
    </row>
    <row r="31" spans="1:13">
      <c r="A31" s="24" t="s">
        <v>25</v>
      </c>
      <c r="B31" s="27">
        <v>480000</v>
      </c>
      <c r="C31" s="27">
        <v>622534.13379999995</v>
      </c>
      <c r="D31" s="21">
        <v>13.21</v>
      </c>
      <c r="E31" s="27" t="s">
        <v>28</v>
      </c>
      <c r="F31" s="27" t="s">
        <v>28</v>
      </c>
      <c r="G31" s="21" t="s">
        <v>28</v>
      </c>
      <c r="H31" s="27">
        <v>360000</v>
      </c>
      <c r="I31" s="27">
        <v>446033.57900000003</v>
      </c>
      <c r="J31" s="21">
        <v>15.18</v>
      </c>
      <c r="K31" s="27">
        <v>120000</v>
      </c>
      <c r="L31" s="27">
        <v>115680.6669</v>
      </c>
      <c r="M31" s="21">
        <v>-7.66</v>
      </c>
    </row>
    <row r="32" spans="1:13">
      <c r="A32" s="24" t="s">
        <v>14</v>
      </c>
      <c r="B32" s="27">
        <v>480000</v>
      </c>
      <c r="C32" s="27">
        <v>590736.18999999994</v>
      </c>
      <c r="D32" s="21">
        <v>10.49</v>
      </c>
      <c r="E32" s="27" t="s">
        <v>28</v>
      </c>
      <c r="F32" s="27" t="s">
        <v>28</v>
      </c>
      <c r="G32" s="21" t="s">
        <v>28</v>
      </c>
      <c r="H32" s="27">
        <v>360000</v>
      </c>
      <c r="I32" s="27">
        <v>424502.57390000002</v>
      </c>
      <c r="J32" s="21">
        <v>11.58</v>
      </c>
      <c r="K32" s="27">
        <v>120000</v>
      </c>
      <c r="L32" s="27">
        <v>119570.8446</v>
      </c>
      <c r="M32" s="21">
        <v>-0.77</v>
      </c>
    </row>
    <row r="33" spans="1:13">
      <c r="A33" s="24" t="s">
        <v>25</v>
      </c>
      <c r="B33" s="27">
        <v>480000</v>
      </c>
      <c r="C33" s="27">
        <v>622534.13379999995</v>
      </c>
      <c r="D33" s="21">
        <v>13.21</v>
      </c>
      <c r="E33" s="27" t="s">
        <v>28</v>
      </c>
      <c r="F33" s="27" t="s">
        <v>28</v>
      </c>
      <c r="G33" s="21" t="s">
        <v>28</v>
      </c>
      <c r="H33" s="27">
        <v>360000</v>
      </c>
      <c r="I33" s="27">
        <v>446033.57900000003</v>
      </c>
      <c r="J33" s="21">
        <v>15.18</v>
      </c>
      <c r="K33" s="27">
        <v>120000</v>
      </c>
      <c r="L33" s="27">
        <v>115680.6669</v>
      </c>
      <c r="M33" s="21">
        <v>-7.66</v>
      </c>
    </row>
    <row r="34" spans="1:13">
      <c r="A34" s="24" t="s">
        <v>26</v>
      </c>
      <c r="B34" s="27">
        <v>650000</v>
      </c>
      <c r="C34" s="27">
        <v>909983.98499999999</v>
      </c>
      <c r="D34" s="21">
        <v>12.35</v>
      </c>
      <c r="E34" s="27">
        <v>600000</v>
      </c>
      <c r="F34" s="27">
        <v>813017.19720000005</v>
      </c>
      <c r="G34" s="21">
        <v>12.46</v>
      </c>
      <c r="H34" s="27">
        <v>360000</v>
      </c>
      <c r="I34" s="27">
        <v>438430.50079999998</v>
      </c>
      <c r="J34" s="21">
        <v>13.92</v>
      </c>
      <c r="K34" s="27">
        <v>120000</v>
      </c>
      <c r="L34" s="27">
        <v>124125.3674</v>
      </c>
      <c r="M34" s="21">
        <v>7.52</v>
      </c>
    </row>
    <row r="35" spans="1:13">
      <c r="A35" s="24" t="s">
        <v>16</v>
      </c>
      <c r="B35" s="27">
        <v>780000</v>
      </c>
      <c r="C35" s="27">
        <v>1125315.6714999999</v>
      </c>
      <c r="D35" s="21">
        <v>11.32</v>
      </c>
      <c r="E35" s="27">
        <v>600000</v>
      </c>
      <c r="F35" s="27">
        <v>760851.18660000002</v>
      </c>
      <c r="G35" s="21">
        <v>9.7200000000000006</v>
      </c>
      <c r="H35" s="27">
        <v>360000</v>
      </c>
      <c r="I35" s="27">
        <v>409272.55009999999</v>
      </c>
      <c r="J35" s="21">
        <v>8.9499999999999993</v>
      </c>
      <c r="K35" s="27">
        <v>120000</v>
      </c>
      <c r="L35" s="27">
        <v>121919.01210000001</v>
      </c>
      <c r="M35" s="21">
        <v>3.48</v>
      </c>
    </row>
    <row r="36" spans="1:13">
      <c r="A36" s="24" t="s">
        <v>26</v>
      </c>
      <c r="B36" s="27">
        <v>780000</v>
      </c>
      <c r="C36" s="27">
        <v>1177658.6894</v>
      </c>
      <c r="D36" s="21">
        <v>12.73</v>
      </c>
      <c r="E36" s="27">
        <v>600000</v>
      </c>
      <c r="F36" s="27">
        <v>813017.19720000005</v>
      </c>
      <c r="G36" s="21">
        <v>12.46</v>
      </c>
      <c r="H36" s="27">
        <v>360000</v>
      </c>
      <c r="I36" s="27">
        <v>438430.50079999998</v>
      </c>
      <c r="J36" s="21">
        <v>13.92</v>
      </c>
      <c r="K36" s="27">
        <v>120000</v>
      </c>
      <c r="L36" s="27">
        <v>124125.3674</v>
      </c>
      <c r="M36" s="21">
        <v>7.52</v>
      </c>
    </row>
  </sheetData>
  <autoFilter ref="A1:O36">
    <filterColumn colId="1" showButton="0"/>
    <filterColumn colId="2" showButton="0"/>
    <filterColumn colId="4" showButton="0"/>
    <filterColumn colId="5" showButton="0"/>
    <filterColumn colId="7" showButton="0"/>
    <filterColumn colId="8" showButton="0"/>
    <filterColumn colId="10" showButton="0"/>
    <filterColumn colId="11" showButton="0"/>
  </autoFilter>
  <mergeCells count="4">
    <mergeCell ref="B1:D1"/>
    <mergeCell ref="K1:M1"/>
    <mergeCell ref="H1:J1"/>
    <mergeCell ref="E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E99"/>
  <sheetViews>
    <sheetView tabSelected="1" zoomScale="85" zoomScaleNormal="85" workbookViewId="0">
      <selection activeCell="A58" sqref="A58:G65"/>
    </sheetView>
  </sheetViews>
  <sheetFormatPr defaultRowHeight="12.75"/>
  <cols>
    <col min="1" max="1" width="7" style="32" bestFit="1" customWidth="1"/>
    <col min="2" max="2" width="14.7109375" style="32" bestFit="1" customWidth="1"/>
    <col min="3" max="3" width="45" style="32" customWidth="1"/>
    <col min="4" max="4" width="23.42578125" style="32" bestFit="1" customWidth="1"/>
    <col min="5" max="5" width="9.85546875" style="59" bestFit="1" customWidth="1"/>
    <col min="6" max="6" width="24.28515625" style="32" bestFit="1" customWidth="1"/>
    <col min="7" max="7" width="18.140625" style="32" customWidth="1"/>
    <col min="8" max="8" width="13.5703125" style="31" customWidth="1"/>
    <col min="9" max="9" width="23.42578125" style="32" bestFit="1" customWidth="1"/>
    <col min="10" max="10" width="8.85546875" style="32" customWidth="1"/>
    <col min="11" max="11" width="5.85546875" style="31" customWidth="1"/>
    <col min="12" max="12" width="27.42578125" style="31" customWidth="1"/>
    <col min="13" max="13" width="21.7109375" style="31" customWidth="1"/>
    <col min="14" max="14" width="9.85546875" style="63" bestFit="1" customWidth="1"/>
    <col min="15" max="15" width="24.28515625" style="31" bestFit="1" customWidth="1"/>
    <col min="16" max="16" width="14.140625" style="31" bestFit="1" customWidth="1"/>
    <col min="17" max="17" width="13.5703125" style="31" customWidth="1"/>
    <col min="18" max="18" width="23.42578125" style="31" bestFit="1" customWidth="1"/>
    <col min="19" max="19" width="8.28515625" style="31" bestFit="1" customWidth="1"/>
    <col min="20" max="57" width="9.140625" style="31"/>
    <col min="58" max="256" width="9.140625" style="32"/>
    <col min="257" max="257" width="7" style="32" bestFit="1" customWidth="1"/>
    <col min="258" max="258" width="14.7109375" style="32" bestFit="1" customWidth="1"/>
    <col min="259" max="259" width="45" style="32" customWidth="1"/>
    <col min="260" max="260" width="23.42578125" style="32" bestFit="1" customWidth="1"/>
    <col min="261" max="261" width="9.85546875" style="32" bestFit="1" customWidth="1"/>
    <col min="262" max="262" width="24.28515625" style="32" bestFit="1" customWidth="1"/>
    <col min="263" max="263" width="14.140625" style="32" bestFit="1" customWidth="1"/>
    <col min="264" max="264" width="13.5703125" style="32" customWidth="1"/>
    <col min="265" max="265" width="23.42578125" style="32" bestFit="1" customWidth="1"/>
    <col min="266" max="266" width="8.85546875" style="32" customWidth="1"/>
    <col min="267" max="267" width="5.85546875" style="32" customWidth="1"/>
    <col min="268" max="268" width="45" style="32" bestFit="1" customWidth="1"/>
    <col min="269" max="269" width="14.28515625" style="32" customWidth="1"/>
    <col min="270" max="270" width="9.85546875" style="32" bestFit="1" customWidth="1"/>
    <col min="271" max="271" width="24.28515625" style="32" bestFit="1" customWidth="1"/>
    <col min="272" max="272" width="14.140625" style="32" bestFit="1" customWidth="1"/>
    <col min="273" max="273" width="13.5703125" style="32" customWidth="1"/>
    <col min="274" max="274" width="23.42578125" style="32" bestFit="1" customWidth="1"/>
    <col min="275" max="275" width="8.28515625" style="32" bestFit="1" customWidth="1"/>
    <col min="276" max="512" width="9.140625" style="32"/>
    <col min="513" max="513" width="7" style="32" bestFit="1" customWidth="1"/>
    <col min="514" max="514" width="14.7109375" style="32" bestFit="1" customWidth="1"/>
    <col min="515" max="515" width="45" style="32" customWidth="1"/>
    <col min="516" max="516" width="23.42578125" style="32" bestFit="1" customWidth="1"/>
    <col min="517" max="517" width="9.85546875" style="32" bestFit="1" customWidth="1"/>
    <col min="518" max="518" width="24.28515625" style="32" bestFit="1" customWidth="1"/>
    <col min="519" max="519" width="14.140625" style="32" bestFit="1" customWidth="1"/>
    <col min="520" max="520" width="13.5703125" style="32" customWidth="1"/>
    <col min="521" max="521" width="23.42578125" style="32" bestFit="1" customWidth="1"/>
    <col min="522" max="522" width="8.85546875" style="32" customWidth="1"/>
    <col min="523" max="523" width="5.85546875" style="32" customWidth="1"/>
    <col min="524" max="524" width="45" style="32" bestFit="1" customWidth="1"/>
    <col min="525" max="525" width="14.28515625" style="32" customWidth="1"/>
    <col min="526" max="526" width="9.85546875" style="32" bestFit="1" customWidth="1"/>
    <col min="527" max="527" width="24.28515625" style="32" bestFit="1" customWidth="1"/>
    <col min="528" max="528" width="14.140625" style="32" bestFit="1" customWidth="1"/>
    <col min="529" max="529" width="13.5703125" style="32" customWidth="1"/>
    <col min="530" max="530" width="23.42578125" style="32" bestFit="1" customWidth="1"/>
    <col min="531" max="531" width="8.28515625" style="32" bestFit="1" customWidth="1"/>
    <col min="532" max="768" width="9.140625" style="32"/>
    <col min="769" max="769" width="7" style="32" bestFit="1" customWidth="1"/>
    <col min="770" max="770" width="14.7109375" style="32" bestFit="1" customWidth="1"/>
    <col min="771" max="771" width="45" style="32" customWidth="1"/>
    <col min="772" max="772" width="23.42578125" style="32" bestFit="1" customWidth="1"/>
    <col min="773" max="773" width="9.85546875" style="32" bestFit="1" customWidth="1"/>
    <col min="774" max="774" width="24.28515625" style="32" bestFit="1" customWidth="1"/>
    <col min="775" max="775" width="14.140625" style="32" bestFit="1" customWidth="1"/>
    <col min="776" max="776" width="13.5703125" style="32" customWidth="1"/>
    <col min="777" max="777" width="23.42578125" style="32" bestFit="1" customWidth="1"/>
    <col min="778" max="778" width="8.85546875" style="32" customWidth="1"/>
    <col min="779" max="779" width="5.85546875" style="32" customWidth="1"/>
    <col min="780" max="780" width="45" style="32" bestFit="1" customWidth="1"/>
    <col min="781" max="781" width="14.28515625" style="32" customWidth="1"/>
    <col min="782" max="782" width="9.85546875" style="32" bestFit="1" customWidth="1"/>
    <col min="783" max="783" width="24.28515625" style="32" bestFit="1" customWidth="1"/>
    <col min="784" max="784" width="14.140625" style="32" bestFit="1" customWidth="1"/>
    <col min="785" max="785" width="13.5703125" style="32" customWidth="1"/>
    <col min="786" max="786" width="23.42578125" style="32" bestFit="1" customWidth="1"/>
    <col min="787" max="787" width="8.28515625" style="32" bestFit="1" customWidth="1"/>
    <col min="788" max="1024" width="9.140625" style="32"/>
    <col min="1025" max="1025" width="7" style="32" bestFit="1" customWidth="1"/>
    <col min="1026" max="1026" width="14.7109375" style="32" bestFit="1" customWidth="1"/>
    <col min="1027" max="1027" width="45" style="32" customWidth="1"/>
    <col min="1028" max="1028" width="23.42578125" style="32" bestFit="1" customWidth="1"/>
    <col min="1029" max="1029" width="9.85546875" style="32" bestFit="1" customWidth="1"/>
    <col min="1030" max="1030" width="24.28515625" style="32" bestFit="1" customWidth="1"/>
    <col min="1031" max="1031" width="14.140625" style="32" bestFit="1" customWidth="1"/>
    <col min="1032" max="1032" width="13.5703125" style="32" customWidth="1"/>
    <col min="1033" max="1033" width="23.42578125" style="32" bestFit="1" customWidth="1"/>
    <col min="1034" max="1034" width="8.85546875" style="32" customWidth="1"/>
    <col min="1035" max="1035" width="5.85546875" style="32" customWidth="1"/>
    <col min="1036" max="1036" width="45" style="32" bestFit="1" customWidth="1"/>
    <col min="1037" max="1037" width="14.28515625" style="32" customWidth="1"/>
    <col min="1038" max="1038" width="9.85546875" style="32" bestFit="1" customWidth="1"/>
    <col min="1039" max="1039" width="24.28515625" style="32" bestFit="1" customWidth="1"/>
    <col min="1040" max="1040" width="14.140625" style="32" bestFit="1" customWidth="1"/>
    <col min="1041" max="1041" width="13.5703125" style="32" customWidth="1"/>
    <col min="1042" max="1042" width="23.42578125" style="32" bestFit="1" customWidth="1"/>
    <col min="1043" max="1043" width="8.28515625" style="32" bestFit="1" customWidth="1"/>
    <col min="1044" max="1280" width="9.140625" style="32"/>
    <col min="1281" max="1281" width="7" style="32" bestFit="1" customWidth="1"/>
    <col min="1282" max="1282" width="14.7109375" style="32" bestFit="1" customWidth="1"/>
    <col min="1283" max="1283" width="45" style="32" customWidth="1"/>
    <col min="1284" max="1284" width="23.42578125" style="32" bestFit="1" customWidth="1"/>
    <col min="1285" max="1285" width="9.85546875" style="32" bestFit="1" customWidth="1"/>
    <col min="1286" max="1286" width="24.28515625" style="32" bestFit="1" customWidth="1"/>
    <col min="1287" max="1287" width="14.140625" style="32" bestFit="1" customWidth="1"/>
    <col min="1288" max="1288" width="13.5703125" style="32" customWidth="1"/>
    <col min="1289" max="1289" width="23.42578125" style="32" bestFit="1" customWidth="1"/>
    <col min="1290" max="1290" width="8.85546875" style="32" customWidth="1"/>
    <col min="1291" max="1291" width="5.85546875" style="32" customWidth="1"/>
    <col min="1292" max="1292" width="45" style="32" bestFit="1" customWidth="1"/>
    <col min="1293" max="1293" width="14.28515625" style="32" customWidth="1"/>
    <col min="1294" max="1294" width="9.85546875" style="32" bestFit="1" customWidth="1"/>
    <col min="1295" max="1295" width="24.28515625" style="32" bestFit="1" customWidth="1"/>
    <col min="1296" max="1296" width="14.140625" style="32" bestFit="1" customWidth="1"/>
    <col min="1297" max="1297" width="13.5703125" style="32" customWidth="1"/>
    <col min="1298" max="1298" width="23.42578125" style="32" bestFit="1" customWidth="1"/>
    <col min="1299" max="1299" width="8.28515625" style="32" bestFit="1" customWidth="1"/>
    <col min="1300" max="1536" width="9.140625" style="32"/>
    <col min="1537" max="1537" width="7" style="32" bestFit="1" customWidth="1"/>
    <col min="1538" max="1538" width="14.7109375" style="32" bestFit="1" customWidth="1"/>
    <col min="1539" max="1539" width="45" style="32" customWidth="1"/>
    <col min="1540" max="1540" width="23.42578125" style="32" bestFit="1" customWidth="1"/>
    <col min="1541" max="1541" width="9.85546875" style="32" bestFit="1" customWidth="1"/>
    <col min="1542" max="1542" width="24.28515625" style="32" bestFit="1" customWidth="1"/>
    <col min="1543" max="1543" width="14.140625" style="32" bestFit="1" customWidth="1"/>
    <col min="1544" max="1544" width="13.5703125" style="32" customWidth="1"/>
    <col min="1545" max="1545" width="23.42578125" style="32" bestFit="1" customWidth="1"/>
    <col min="1546" max="1546" width="8.85546875" style="32" customWidth="1"/>
    <col min="1547" max="1547" width="5.85546875" style="32" customWidth="1"/>
    <col min="1548" max="1548" width="45" style="32" bestFit="1" customWidth="1"/>
    <col min="1549" max="1549" width="14.28515625" style="32" customWidth="1"/>
    <col min="1550" max="1550" width="9.85546875" style="32" bestFit="1" customWidth="1"/>
    <col min="1551" max="1551" width="24.28515625" style="32" bestFit="1" customWidth="1"/>
    <col min="1552" max="1552" width="14.140625" style="32" bestFit="1" customWidth="1"/>
    <col min="1553" max="1553" width="13.5703125" style="32" customWidth="1"/>
    <col min="1554" max="1554" width="23.42578125" style="32" bestFit="1" customWidth="1"/>
    <col min="1555" max="1555" width="8.28515625" style="32" bestFit="1" customWidth="1"/>
    <col min="1556" max="1792" width="9.140625" style="32"/>
    <col min="1793" max="1793" width="7" style="32" bestFit="1" customWidth="1"/>
    <col min="1794" max="1794" width="14.7109375" style="32" bestFit="1" customWidth="1"/>
    <col min="1795" max="1795" width="45" style="32" customWidth="1"/>
    <col min="1796" max="1796" width="23.42578125" style="32" bestFit="1" customWidth="1"/>
    <col min="1797" max="1797" width="9.85546875" style="32" bestFit="1" customWidth="1"/>
    <col min="1798" max="1798" width="24.28515625" style="32" bestFit="1" customWidth="1"/>
    <col min="1799" max="1799" width="14.140625" style="32" bestFit="1" customWidth="1"/>
    <col min="1800" max="1800" width="13.5703125" style="32" customWidth="1"/>
    <col min="1801" max="1801" width="23.42578125" style="32" bestFit="1" customWidth="1"/>
    <col min="1802" max="1802" width="8.85546875" style="32" customWidth="1"/>
    <col min="1803" max="1803" width="5.85546875" style="32" customWidth="1"/>
    <col min="1804" max="1804" width="45" style="32" bestFit="1" customWidth="1"/>
    <col min="1805" max="1805" width="14.28515625" style="32" customWidth="1"/>
    <col min="1806" max="1806" width="9.85546875" style="32" bestFit="1" customWidth="1"/>
    <col min="1807" max="1807" width="24.28515625" style="32" bestFit="1" customWidth="1"/>
    <col min="1808" max="1808" width="14.140625" style="32" bestFit="1" customWidth="1"/>
    <col min="1809" max="1809" width="13.5703125" style="32" customWidth="1"/>
    <col min="1810" max="1810" width="23.42578125" style="32" bestFit="1" customWidth="1"/>
    <col min="1811" max="1811" width="8.28515625" style="32" bestFit="1" customWidth="1"/>
    <col min="1812" max="2048" width="9.140625" style="32"/>
    <col min="2049" max="2049" width="7" style="32" bestFit="1" customWidth="1"/>
    <col min="2050" max="2050" width="14.7109375" style="32" bestFit="1" customWidth="1"/>
    <col min="2051" max="2051" width="45" style="32" customWidth="1"/>
    <col min="2052" max="2052" width="23.42578125" style="32" bestFit="1" customWidth="1"/>
    <col min="2053" max="2053" width="9.85546875" style="32" bestFit="1" customWidth="1"/>
    <col min="2054" max="2054" width="24.28515625" style="32" bestFit="1" customWidth="1"/>
    <col min="2055" max="2055" width="14.140625" style="32" bestFit="1" customWidth="1"/>
    <col min="2056" max="2056" width="13.5703125" style="32" customWidth="1"/>
    <col min="2057" max="2057" width="23.42578125" style="32" bestFit="1" customWidth="1"/>
    <col min="2058" max="2058" width="8.85546875" style="32" customWidth="1"/>
    <col min="2059" max="2059" width="5.85546875" style="32" customWidth="1"/>
    <col min="2060" max="2060" width="45" style="32" bestFit="1" customWidth="1"/>
    <col min="2061" max="2061" width="14.28515625" style="32" customWidth="1"/>
    <col min="2062" max="2062" width="9.85546875" style="32" bestFit="1" customWidth="1"/>
    <col min="2063" max="2063" width="24.28515625" style="32" bestFit="1" customWidth="1"/>
    <col min="2064" max="2064" width="14.140625" style="32" bestFit="1" customWidth="1"/>
    <col min="2065" max="2065" width="13.5703125" style="32" customWidth="1"/>
    <col min="2066" max="2066" width="23.42578125" style="32" bestFit="1" customWidth="1"/>
    <col min="2067" max="2067" width="8.28515625" style="32" bestFit="1" customWidth="1"/>
    <col min="2068" max="2304" width="9.140625" style="32"/>
    <col min="2305" max="2305" width="7" style="32" bestFit="1" customWidth="1"/>
    <col min="2306" max="2306" width="14.7109375" style="32" bestFit="1" customWidth="1"/>
    <col min="2307" max="2307" width="45" style="32" customWidth="1"/>
    <col min="2308" max="2308" width="23.42578125" style="32" bestFit="1" customWidth="1"/>
    <col min="2309" max="2309" width="9.85546875" style="32" bestFit="1" customWidth="1"/>
    <col min="2310" max="2310" width="24.28515625" style="32" bestFit="1" customWidth="1"/>
    <col min="2311" max="2311" width="14.140625" style="32" bestFit="1" customWidth="1"/>
    <col min="2312" max="2312" width="13.5703125" style="32" customWidth="1"/>
    <col min="2313" max="2313" width="23.42578125" style="32" bestFit="1" customWidth="1"/>
    <col min="2314" max="2314" width="8.85546875" style="32" customWidth="1"/>
    <col min="2315" max="2315" width="5.85546875" style="32" customWidth="1"/>
    <col min="2316" max="2316" width="45" style="32" bestFit="1" customWidth="1"/>
    <col min="2317" max="2317" width="14.28515625" style="32" customWidth="1"/>
    <col min="2318" max="2318" width="9.85546875" style="32" bestFit="1" customWidth="1"/>
    <col min="2319" max="2319" width="24.28515625" style="32" bestFit="1" customWidth="1"/>
    <col min="2320" max="2320" width="14.140625" style="32" bestFit="1" customWidth="1"/>
    <col min="2321" max="2321" width="13.5703125" style="32" customWidth="1"/>
    <col min="2322" max="2322" width="23.42578125" style="32" bestFit="1" customWidth="1"/>
    <col min="2323" max="2323" width="8.28515625" style="32" bestFit="1" customWidth="1"/>
    <col min="2324" max="2560" width="9.140625" style="32"/>
    <col min="2561" max="2561" width="7" style="32" bestFit="1" customWidth="1"/>
    <col min="2562" max="2562" width="14.7109375" style="32" bestFit="1" customWidth="1"/>
    <col min="2563" max="2563" width="45" style="32" customWidth="1"/>
    <col min="2564" max="2564" width="23.42578125" style="32" bestFit="1" customWidth="1"/>
    <col min="2565" max="2565" width="9.85546875" style="32" bestFit="1" customWidth="1"/>
    <col min="2566" max="2566" width="24.28515625" style="32" bestFit="1" customWidth="1"/>
    <col min="2567" max="2567" width="14.140625" style="32" bestFit="1" customWidth="1"/>
    <col min="2568" max="2568" width="13.5703125" style="32" customWidth="1"/>
    <col min="2569" max="2569" width="23.42578125" style="32" bestFit="1" customWidth="1"/>
    <col min="2570" max="2570" width="8.85546875" style="32" customWidth="1"/>
    <col min="2571" max="2571" width="5.85546875" style="32" customWidth="1"/>
    <col min="2572" max="2572" width="45" style="32" bestFit="1" customWidth="1"/>
    <col min="2573" max="2573" width="14.28515625" style="32" customWidth="1"/>
    <col min="2574" max="2574" width="9.85546875" style="32" bestFit="1" customWidth="1"/>
    <col min="2575" max="2575" width="24.28515625" style="32" bestFit="1" customWidth="1"/>
    <col min="2576" max="2576" width="14.140625" style="32" bestFit="1" customWidth="1"/>
    <col min="2577" max="2577" width="13.5703125" style="32" customWidth="1"/>
    <col min="2578" max="2578" width="23.42578125" style="32" bestFit="1" customWidth="1"/>
    <col min="2579" max="2579" width="8.28515625" style="32" bestFit="1" customWidth="1"/>
    <col min="2580" max="2816" width="9.140625" style="32"/>
    <col min="2817" max="2817" width="7" style="32" bestFit="1" customWidth="1"/>
    <col min="2818" max="2818" width="14.7109375" style="32" bestFit="1" customWidth="1"/>
    <col min="2819" max="2819" width="45" style="32" customWidth="1"/>
    <col min="2820" max="2820" width="23.42578125" style="32" bestFit="1" customWidth="1"/>
    <col min="2821" max="2821" width="9.85546875" style="32" bestFit="1" customWidth="1"/>
    <col min="2822" max="2822" width="24.28515625" style="32" bestFit="1" customWidth="1"/>
    <col min="2823" max="2823" width="14.140625" style="32" bestFit="1" customWidth="1"/>
    <col min="2824" max="2824" width="13.5703125" style="32" customWidth="1"/>
    <col min="2825" max="2825" width="23.42578125" style="32" bestFit="1" customWidth="1"/>
    <col min="2826" max="2826" width="8.85546875" style="32" customWidth="1"/>
    <col min="2827" max="2827" width="5.85546875" style="32" customWidth="1"/>
    <col min="2828" max="2828" width="45" style="32" bestFit="1" customWidth="1"/>
    <col min="2829" max="2829" width="14.28515625" style="32" customWidth="1"/>
    <col min="2830" max="2830" width="9.85546875" style="32" bestFit="1" customWidth="1"/>
    <col min="2831" max="2831" width="24.28515625" style="32" bestFit="1" customWidth="1"/>
    <col min="2832" max="2832" width="14.140625" style="32" bestFit="1" customWidth="1"/>
    <col min="2833" max="2833" width="13.5703125" style="32" customWidth="1"/>
    <col min="2834" max="2834" width="23.42578125" style="32" bestFit="1" customWidth="1"/>
    <col min="2835" max="2835" width="8.28515625" style="32" bestFit="1" customWidth="1"/>
    <col min="2836" max="3072" width="9.140625" style="32"/>
    <col min="3073" max="3073" width="7" style="32" bestFit="1" customWidth="1"/>
    <col min="3074" max="3074" width="14.7109375" style="32" bestFit="1" customWidth="1"/>
    <col min="3075" max="3075" width="45" style="32" customWidth="1"/>
    <col min="3076" max="3076" width="23.42578125" style="32" bestFit="1" customWidth="1"/>
    <col min="3077" max="3077" width="9.85546875" style="32" bestFit="1" customWidth="1"/>
    <col min="3078" max="3078" width="24.28515625" style="32" bestFit="1" customWidth="1"/>
    <col min="3079" max="3079" width="14.140625" style="32" bestFit="1" customWidth="1"/>
    <col min="3080" max="3080" width="13.5703125" style="32" customWidth="1"/>
    <col min="3081" max="3081" width="23.42578125" style="32" bestFit="1" customWidth="1"/>
    <col min="3082" max="3082" width="8.85546875" style="32" customWidth="1"/>
    <col min="3083" max="3083" width="5.85546875" style="32" customWidth="1"/>
    <col min="3084" max="3084" width="45" style="32" bestFit="1" customWidth="1"/>
    <col min="3085" max="3085" width="14.28515625" style="32" customWidth="1"/>
    <col min="3086" max="3086" width="9.85546875" style="32" bestFit="1" customWidth="1"/>
    <col min="3087" max="3087" width="24.28515625" style="32" bestFit="1" customWidth="1"/>
    <col min="3088" max="3088" width="14.140625" style="32" bestFit="1" customWidth="1"/>
    <col min="3089" max="3089" width="13.5703125" style="32" customWidth="1"/>
    <col min="3090" max="3090" width="23.42578125" style="32" bestFit="1" customWidth="1"/>
    <col min="3091" max="3091" width="8.28515625" style="32" bestFit="1" customWidth="1"/>
    <col min="3092" max="3328" width="9.140625" style="32"/>
    <col min="3329" max="3329" width="7" style="32" bestFit="1" customWidth="1"/>
    <col min="3330" max="3330" width="14.7109375" style="32" bestFit="1" customWidth="1"/>
    <col min="3331" max="3331" width="45" style="32" customWidth="1"/>
    <col min="3332" max="3332" width="23.42578125" style="32" bestFit="1" customWidth="1"/>
    <col min="3333" max="3333" width="9.85546875" style="32" bestFit="1" customWidth="1"/>
    <col min="3334" max="3334" width="24.28515625" style="32" bestFit="1" customWidth="1"/>
    <col min="3335" max="3335" width="14.140625" style="32" bestFit="1" customWidth="1"/>
    <col min="3336" max="3336" width="13.5703125" style="32" customWidth="1"/>
    <col min="3337" max="3337" width="23.42578125" style="32" bestFit="1" customWidth="1"/>
    <col min="3338" max="3338" width="8.85546875" style="32" customWidth="1"/>
    <col min="3339" max="3339" width="5.85546875" style="32" customWidth="1"/>
    <col min="3340" max="3340" width="45" style="32" bestFit="1" customWidth="1"/>
    <col min="3341" max="3341" width="14.28515625" style="32" customWidth="1"/>
    <col min="3342" max="3342" width="9.85546875" style="32" bestFit="1" customWidth="1"/>
    <col min="3343" max="3343" width="24.28515625" style="32" bestFit="1" customWidth="1"/>
    <col min="3344" max="3344" width="14.140625" style="32" bestFit="1" customWidth="1"/>
    <col min="3345" max="3345" width="13.5703125" style="32" customWidth="1"/>
    <col min="3346" max="3346" width="23.42578125" style="32" bestFit="1" customWidth="1"/>
    <col min="3347" max="3347" width="8.28515625" style="32" bestFit="1" customWidth="1"/>
    <col min="3348" max="3584" width="9.140625" style="32"/>
    <col min="3585" max="3585" width="7" style="32" bestFit="1" customWidth="1"/>
    <col min="3586" max="3586" width="14.7109375" style="32" bestFit="1" customWidth="1"/>
    <col min="3587" max="3587" width="45" style="32" customWidth="1"/>
    <col min="3588" max="3588" width="23.42578125" style="32" bestFit="1" customWidth="1"/>
    <col min="3589" max="3589" width="9.85546875" style="32" bestFit="1" customWidth="1"/>
    <col min="3590" max="3590" width="24.28515625" style="32" bestFit="1" customWidth="1"/>
    <col min="3591" max="3591" width="14.140625" style="32" bestFit="1" customWidth="1"/>
    <col min="3592" max="3592" width="13.5703125" style="32" customWidth="1"/>
    <col min="3593" max="3593" width="23.42578125" style="32" bestFit="1" customWidth="1"/>
    <col min="3594" max="3594" width="8.85546875" style="32" customWidth="1"/>
    <col min="3595" max="3595" width="5.85546875" style="32" customWidth="1"/>
    <col min="3596" max="3596" width="45" style="32" bestFit="1" customWidth="1"/>
    <col min="3597" max="3597" width="14.28515625" style="32" customWidth="1"/>
    <col min="3598" max="3598" width="9.85546875" style="32" bestFit="1" customWidth="1"/>
    <col min="3599" max="3599" width="24.28515625" style="32" bestFit="1" customWidth="1"/>
    <col min="3600" max="3600" width="14.140625" style="32" bestFit="1" customWidth="1"/>
    <col min="3601" max="3601" width="13.5703125" style="32" customWidth="1"/>
    <col min="3602" max="3602" width="23.42578125" style="32" bestFit="1" customWidth="1"/>
    <col min="3603" max="3603" width="8.28515625" style="32" bestFit="1" customWidth="1"/>
    <col min="3604" max="3840" width="9.140625" style="32"/>
    <col min="3841" max="3841" width="7" style="32" bestFit="1" customWidth="1"/>
    <col min="3842" max="3842" width="14.7109375" style="32" bestFit="1" customWidth="1"/>
    <col min="3843" max="3843" width="45" style="32" customWidth="1"/>
    <col min="3844" max="3844" width="23.42578125" style="32" bestFit="1" customWidth="1"/>
    <col min="3845" max="3845" width="9.85546875" style="32" bestFit="1" customWidth="1"/>
    <col min="3846" max="3846" width="24.28515625" style="32" bestFit="1" customWidth="1"/>
    <col min="3847" max="3847" width="14.140625" style="32" bestFit="1" customWidth="1"/>
    <col min="3848" max="3848" width="13.5703125" style="32" customWidth="1"/>
    <col min="3849" max="3849" width="23.42578125" style="32" bestFit="1" customWidth="1"/>
    <col min="3850" max="3850" width="8.85546875" style="32" customWidth="1"/>
    <col min="3851" max="3851" width="5.85546875" style="32" customWidth="1"/>
    <col min="3852" max="3852" width="45" style="32" bestFit="1" customWidth="1"/>
    <col min="3853" max="3853" width="14.28515625" style="32" customWidth="1"/>
    <col min="3854" max="3854" width="9.85546875" style="32" bestFit="1" customWidth="1"/>
    <col min="3855" max="3855" width="24.28515625" style="32" bestFit="1" customWidth="1"/>
    <col min="3856" max="3856" width="14.140625" style="32" bestFit="1" customWidth="1"/>
    <col min="3857" max="3857" width="13.5703125" style="32" customWidth="1"/>
    <col min="3858" max="3858" width="23.42578125" style="32" bestFit="1" customWidth="1"/>
    <col min="3859" max="3859" width="8.28515625" style="32" bestFit="1" customWidth="1"/>
    <col min="3860" max="4096" width="9.140625" style="32"/>
    <col min="4097" max="4097" width="7" style="32" bestFit="1" customWidth="1"/>
    <col min="4098" max="4098" width="14.7109375" style="32" bestFit="1" customWidth="1"/>
    <col min="4099" max="4099" width="45" style="32" customWidth="1"/>
    <col min="4100" max="4100" width="23.42578125" style="32" bestFit="1" customWidth="1"/>
    <col min="4101" max="4101" width="9.85546875" style="32" bestFit="1" customWidth="1"/>
    <col min="4102" max="4102" width="24.28515625" style="32" bestFit="1" customWidth="1"/>
    <col min="4103" max="4103" width="14.140625" style="32" bestFit="1" customWidth="1"/>
    <col min="4104" max="4104" width="13.5703125" style="32" customWidth="1"/>
    <col min="4105" max="4105" width="23.42578125" style="32" bestFit="1" customWidth="1"/>
    <col min="4106" max="4106" width="8.85546875" style="32" customWidth="1"/>
    <col min="4107" max="4107" width="5.85546875" style="32" customWidth="1"/>
    <col min="4108" max="4108" width="45" style="32" bestFit="1" customWidth="1"/>
    <col min="4109" max="4109" width="14.28515625" style="32" customWidth="1"/>
    <col min="4110" max="4110" width="9.85546875" style="32" bestFit="1" customWidth="1"/>
    <col min="4111" max="4111" width="24.28515625" style="32" bestFit="1" customWidth="1"/>
    <col min="4112" max="4112" width="14.140625" style="32" bestFit="1" customWidth="1"/>
    <col min="4113" max="4113" width="13.5703125" style="32" customWidth="1"/>
    <col min="4114" max="4114" width="23.42578125" style="32" bestFit="1" customWidth="1"/>
    <col min="4115" max="4115" width="8.28515625" style="32" bestFit="1" customWidth="1"/>
    <col min="4116" max="4352" width="9.140625" style="32"/>
    <col min="4353" max="4353" width="7" style="32" bestFit="1" customWidth="1"/>
    <col min="4354" max="4354" width="14.7109375" style="32" bestFit="1" customWidth="1"/>
    <col min="4355" max="4355" width="45" style="32" customWidth="1"/>
    <col min="4356" max="4356" width="23.42578125" style="32" bestFit="1" customWidth="1"/>
    <col min="4357" max="4357" width="9.85546875" style="32" bestFit="1" customWidth="1"/>
    <col min="4358" max="4358" width="24.28515625" style="32" bestFit="1" customWidth="1"/>
    <col min="4359" max="4359" width="14.140625" style="32" bestFit="1" customWidth="1"/>
    <col min="4360" max="4360" width="13.5703125" style="32" customWidth="1"/>
    <col min="4361" max="4361" width="23.42578125" style="32" bestFit="1" customWidth="1"/>
    <col min="4362" max="4362" width="8.85546875" style="32" customWidth="1"/>
    <col min="4363" max="4363" width="5.85546875" style="32" customWidth="1"/>
    <col min="4364" max="4364" width="45" style="32" bestFit="1" customWidth="1"/>
    <col min="4365" max="4365" width="14.28515625" style="32" customWidth="1"/>
    <col min="4366" max="4366" width="9.85546875" style="32" bestFit="1" customWidth="1"/>
    <col min="4367" max="4367" width="24.28515625" style="32" bestFit="1" customWidth="1"/>
    <col min="4368" max="4368" width="14.140625" style="32" bestFit="1" customWidth="1"/>
    <col min="4369" max="4369" width="13.5703125" style="32" customWidth="1"/>
    <col min="4370" max="4370" width="23.42578125" style="32" bestFit="1" customWidth="1"/>
    <col min="4371" max="4371" width="8.28515625" style="32" bestFit="1" customWidth="1"/>
    <col min="4372" max="4608" width="9.140625" style="32"/>
    <col min="4609" max="4609" width="7" style="32" bestFit="1" customWidth="1"/>
    <col min="4610" max="4610" width="14.7109375" style="32" bestFit="1" customWidth="1"/>
    <col min="4611" max="4611" width="45" style="32" customWidth="1"/>
    <col min="4612" max="4612" width="23.42578125" style="32" bestFit="1" customWidth="1"/>
    <col min="4613" max="4613" width="9.85546875" style="32" bestFit="1" customWidth="1"/>
    <col min="4614" max="4614" width="24.28515625" style="32" bestFit="1" customWidth="1"/>
    <col min="4615" max="4615" width="14.140625" style="32" bestFit="1" customWidth="1"/>
    <col min="4616" max="4616" width="13.5703125" style="32" customWidth="1"/>
    <col min="4617" max="4617" width="23.42578125" style="32" bestFit="1" customWidth="1"/>
    <col min="4618" max="4618" width="8.85546875" style="32" customWidth="1"/>
    <col min="4619" max="4619" width="5.85546875" style="32" customWidth="1"/>
    <col min="4620" max="4620" width="45" style="32" bestFit="1" customWidth="1"/>
    <col min="4621" max="4621" width="14.28515625" style="32" customWidth="1"/>
    <col min="4622" max="4622" width="9.85546875" style="32" bestFit="1" customWidth="1"/>
    <col min="4623" max="4623" width="24.28515625" style="32" bestFit="1" customWidth="1"/>
    <col min="4624" max="4624" width="14.140625" style="32" bestFit="1" customWidth="1"/>
    <col min="4625" max="4625" width="13.5703125" style="32" customWidth="1"/>
    <col min="4626" max="4626" width="23.42578125" style="32" bestFit="1" customWidth="1"/>
    <col min="4627" max="4627" width="8.28515625" style="32" bestFit="1" customWidth="1"/>
    <col min="4628" max="4864" width="9.140625" style="32"/>
    <col min="4865" max="4865" width="7" style="32" bestFit="1" customWidth="1"/>
    <col min="4866" max="4866" width="14.7109375" style="32" bestFit="1" customWidth="1"/>
    <col min="4867" max="4867" width="45" style="32" customWidth="1"/>
    <col min="4868" max="4868" width="23.42578125" style="32" bestFit="1" customWidth="1"/>
    <col min="4869" max="4869" width="9.85546875" style="32" bestFit="1" customWidth="1"/>
    <col min="4870" max="4870" width="24.28515625" style="32" bestFit="1" customWidth="1"/>
    <col min="4871" max="4871" width="14.140625" style="32" bestFit="1" customWidth="1"/>
    <col min="4872" max="4872" width="13.5703125" style="32" customWidth="1"/>
    <col min="4873" max="4873" width="23.42578125" style="32" bestFit="1" customWidth="1"/>
    <col min="4874" max="4874" width="8.85546875" style="32" customWidth="1"/>
    <col min="4875" max="4875" width="5.85546875" style="32" customWidth="1"/>
    <col min="4876" max="4876" width="45" style="32" bestFit="1" customWidth="1"/>
    <col min="4877" max="4877" width="14.28515625" style="32" customWidth="1"/>
    <col min="4878" max="4878" width="9.85546875" style="32" bestFit="1" customWidth="1"/>
    <col min="4879" max="4879" width="24.28515625" style="32" bestFit="1" customWidth="1"/>
    <col min="4880" max="4880" width="14.140625" style="32" bestFit="1" customWidth="1"/>
    <col min="4881" max="4881" width="13.5703125" style="32" customWidth="1"/>
    <col min="4882" max="4882" width="23.42578125" style="32" bestFit="1" customWidth="1"/>
    <col min="4883" max="4883" width="8.28515625" style="32" bestFit="1" customWidth="1"/>
    <col min="4884" max="5120" width="9.140625" style="32"/>
    <col min="5121" max="5121" width="7" style="32" bestFit="1" customWidth="1"/>
    <col min="5122" max="5122" width="14.7109375" style="32" bestFit="1" customWidth="1"/>
    <col min="5123" max="5123" width="45" style="32" customWidth="1"/>
    <col min="5124" max="5124" width="23.42578125" style="32" bestFit="1" customWidth="1"/>
    <col min="5125" max="5125" width="9.85546875" style="32" bestFit="1" customWidth="1"/>
    <col min="5126" max="5126" width="24.28515625" style="32" bestFit="1" customWidth="1"/>
    <col min="5127" max="5127" width="14.140625" style="32" bestFit="1" customWidth="1"/>
    <col min="5128" max="5128" width="13.5703125" style="32" customWidth="1"/>
    <col min="5129" max="5129" width="23.42578125" style="32" bestFit="1" customWidth="1"/>
    <col min="5130" max="5130" width="8.85546875" style="32" customWidth="1"/>
    <col min="5131" max="5131" width="5.85546875" style="32" customWidth="1"/>
    <col min="5132" max="5132" width="45" style="32" bestFit="1" customWidth="1"/>
    <col min="5133" max="5133" width="14.28515625" style="32" customWidth="1"/>
    <col min="5134" max="5134" width="9.85546875" style="32" bestFit="1" customWidth="1"/>
    <col min="5135" max="5135" width="24.28515625" style="32" bestFit="1" customWidth="1"/>
    <col min="5136" max="5136" width="14.140625" style="32" bestFit="1" customWidth="1"/>
    <col min="5137" max="5137" width="13.5703125" style="32" customWidth="1"/>
    <col min="5138" max="5138" width="23.42578125" style="32" bestFit="1" customWidth="1"/>
    <col min="5139" max="5139" width="8.28515625" style="32" bestFit="1" customWidth="1"/>
    <col min="5140" max="5376" width="9.140625" style="32"/>
    <col min="5377" max="5377" width="7" style="32" bestFit="1" customWidth="1"/>
    <col min="5378" max="5378" width="14.7109375" style="32" bestFit="1" customWidth="1"/>
    <col min="5379" max="5379" width="45" style="32" customWidth="1"/>
    <col min="5380" max="5380" width="23.42578125" style="32" bestFit="1" customWidth="1"/>
    <col min="5381" max="5381" width="9.85546875" style="32" bestFit="1" customWidth="1"/>
    <col min="5382" max="5382" width="24.28515625" style="32" bestFit="1" customWidth="1"/>
    <col min="5383" max="5383" width="14.140625" style="32" bestFit="1" customWidth="1"/>
    <col min="5384" max="5384" width="13.5703125" style="32" customWidth="1"/>
    <col min="5385" max="5385" width="23.42578125" style="32" bestFit="1" customWidth="1"/>
    <col min="5386" max="5386" width="8.85546875" style="32" customWidth="1"/>
    <col min="5387" max="5387" width="5.85546875" style="32" customWidth="1"/>
    <col min="5388" max="5388" width="45" style="32" bestFit="1" customWidth="1"/>
    <col min="5389" max="5389" width="14.28515625" style="32" customWidth="1"/>
    <col min="5390" max="5390" width="9.85546875" style="32" bestFit="1" customWidth="1"/>
    <col min="5391" max="5391" width="24.28515625" style="32" bestFit="1" customWidth="1"/>
    <col min="5392" max="5392" width="14.140625" style="32" bestFit="1" customWidth="1"/>
    <col min="5393" max="5393" width="13.5703125" style="32" customWidth="1"/>
    <col min="5394" max="5394" width="23.42578125" style="32" bestFit="1" customWidth="1"/>
    <col min="5395" max="5395" width="8.28515625" style="32" bestFit="1" customWidth="1"/>
    <col min="5396" max="5632" width="9.140625" style="32"/>
    <col min="5633" max="5633" width="7" style="32" bestFit="1" customWidth="1"/>
    <col min="5634" max="5634" width="14.7109375" style="32" bestFit="1" customWidth="1"/>
    <col min="5635" max="5635" width="45" style="32" customWidth="1"/>
    <col min="5636" max="5636" width="23.42578125" style="32" bestFit="1" customWidth="1"/>
    <col min="5637" max="5637" width="9.85546875" style="32" bestFit="1" customWidth="1"/>
    <col min="5638" max="5638" width="24.28515625" style="32" bestFit="1" customWidth="1"/>
    <col min="5639" max="5639" width="14.140625" style="32" bestFit="1" customWidth="1"/>
    <col min="5640" max="5640" width="13.5703125" style="32" customWidth="1"/>
    <col min="5641" max="5641" width="23.42578125" style="32" bestFit="1" customWidth="1"/>
    <col min="5642" max="5642" width="8.85546875" style="32" customWidth="1"/>
    <col min="5643" max="5643" width="5.85546875" style="32" customWidth="1"/>
    <col min="5644" max="5644" width="45" style="32" bestFit="1" customWidth="1"/>
    <col min="5645" max="5645" width="14.28515625" style="32" customWidth="1"/>
    <col min="5646" max="5646" width="9.85546875" style="32" bestFit="1" customWidth="1"/>
    <col min="5647" max="5647" width="24.28515625" style="32" bestFit="1" customWidth="1"/>
    <col min="5648" max="5648" width="14.140625" style="32" bestFit="1" customWidth="1"/>
    <col min="5649" max="5649" width="13.5703125" style="32" customWidth="1"/>
    <col min="5650" max="5650" width="23.42578125" style="32" bestFit="1" customWidth="1"/>
    <col min="5651" max="5651" width="8.28515625" style="32" bestFit="1" customWidth="1"/>
    <col min="5652" max="5888" width="9.140625" style="32"/>
    <col min="5889" max="5889" width="7" style="32" bestFit="1" customWidth="1"/>
    <col min="5890" max="5890" width="14.7109375" style="32" bestFit="1" customWidth="1"/>
    <col min="5891" max="5891" width="45" style="32" customWidth="1"/>
    <col min="5892" max="5892" width="23.42578125" style="32" bestFit="1" customWidth="1"/>
    <col min="5893" max="5893" width="9.85546875" style="32" bestFit="1" customWidth="1"/>
    <col min="5894" max="5894" width="24.28515625" style="32" bestFit="1" customWidth="1"/>
    <col min="5895" max="5895" width="14.140625" style="32" bestFit="1" customWidth="1"/>
    <col min="5896" max="5896" width="13.5703125" style="32" customWidth="1"/>
    <col min="5897" max="5897" width="23.42578125" style="32" bestFit="1" customWidth="1"/>
    <col min="5898" max="5898" width="8.85546875" style="32" customWidth="1"/>
    <col min="5899" max="5899" width="5.85546875" style="32" customWidth="1"/>
    <col min="5900" max="5900" width="45" style="32" bestFit="1" customWidth="1"/>
    <col min="5901" max="5901" width="14.28515625" style="32" customWidth="1"/>
    <col min="5902" max="5902" width="9.85546875" style="32" bestFit="1" customWidth="1"/>
    <col min="5903" max="5903" width="24.28515625" style="32" bestFit="1" customWidth="1"/>
    <col min="5904" max="5904" width="14.140625" style="32" bestFit="1" customWidth="1"/>
    <col min="5905" max="5905" width="13.5703125" style="32" customWidth="1"/>
    <col min="5906" max="5906" width="23.42578125" style="32" bestFit="1" customWidth="1"/>
    <col min="5907" max="5907" width="8.28515625" style="32" bestFit="1" customWidth="1"/>
    <col min="5908" max="6144" width="9.140625" style="32"/>
    <col min="6145" max="6145" width="7" style="32" bestFit="1" customWidth="1"/>
    <col min="6146" max="6146" width="14.7109375" style="32" bestFit="1" customWidth="1"/>
    <col min="6147" max="6147" width="45" style="32" customWidth="1"/>
    <col min="6148" max="6148" width="23.42578125" style="32" bestFit="1" customWidth="1"/>
    <col min="6149" max="6149" width="9.85546875" style="32" bestFit="1" customWidth="1"/>
    <col min="6150" max="6150" width="24.28515625" style="32" bestFit="1" customWidth="1"/>
    <col min="6151" max="6151" width="14.140625" style="32" bestFit="1" customWidth="1"/>
    <col min="6152" max="6152" width="13.5703125" style="32" customWidth="1"/>
    <col min="6153" max="6153" width="23.42578125" style="32" bestFit="1" customWidth="1"/>
    <col min="6154" max="6154" width="8.85546875" style="32" customWidth="1"/>
    <col min="6155" max="6155" width="5.85546875" style="32" customWidth="1"/>
    <col min="6156" max="6156" width="45" style="32" bestFit="1" customWidth="1"/>
    <col min="6157" max="6157" width="14.28515625" style="32" customWidth="1"/>
    <col min="6158" max="6158" width="9.85546875" style="32" bestFit="1" customWidth="1"/>
    <col min="6159" max="6159" width="24.28515625" style="32" bestFit="1" customWidth="1"/>
    <col min="6160" max="6160" width="14.140625" style="32" bestFit="1" customWidth="1"/>
    <col min="6161" max="6161" width="13.5703125" style="32" customWidth="1"/>
    <col min="6162" max="6162" width="23.42578125" style="32" bestFit="1" customWidth="1"/>
    <col min="6163" max="6163" width="8.28515625" style="32" bestFit="1" customWidth="1"/>
    <col min="6164" max="6400" width="9.140625" style="32"/>
    <col min="6401" max="6401" width="7" style="32" bestFit="1" customWidth="1"/>
    <col min="6402" max="6402" width="14.7109375" style="32" bestFit="1" customWidth="1"/>
    <col min="6403" max="6403" width="45" style="32" customWidth="1"/>
    <col min="6404" max="6404" width="23.42578125" style="32" bestFit="1" customWidth="1"/>
    <col min="6405" max="6405" width="9.85546875" style="32" bestFit="1" customWidth="1"/>
    <col min="6406" max="6406" width="24.28515625" style="32" bestFit="1" customWidth="1"/>
    <col min="6407" max="6407" width="14.140625" style="32" bestFit="1" customWidth="1"/>
    <col min="6408" max="6408" width="13.5703125" style="32" customWidth="1"/>
    <col min="6409" max="6409" width="23.42578125" style="32" bestFit="1" customWidth="1"/>
    <col min="6410" max="6410" width="8.85546875" style="32" customWidth="1"/>
    <col min="6411" max="6411" width="5.85546875" style="32" customWidth="1"/>
    <col min="6412" max="6412" width="45" style="32" bestFit="1" customWidth="1"/>
    <col min="6413" max="6413" width="14.28515625" style="32" customWidth="1"/>
    <col min="6414" max="6414" width="9.85546875" style="32" bestFit="1" customWidth="1"/>
    <col min="6415" max="6415" width="24.28515625" style="32" bestFit="1" customWidth="1"/>
    <col min="6416" max="6416" width="14.140625" style="32" bestFit="1" customWidth="1"/>
    <col min="6417" max="6417" width="13.5703125" style="32" customWidth="1"/>
    <col min="6418" max="6418" width="23.42578125" style="32" bestFit="1" customWidth="1"/>
    <col min="6419" max="6419" width="8.28515625" style="32" bestFit="1" customWidth="1"/>
    <col min="6420" max="6656" width="9.140625" style="32"/>
    <col min="6657" max="6657" width="7" style="32" bestFit="1" customWidth="1"/>
    <col min="6658" max="6658" width="14.7109375" style="32" bestFit="1" customWidth="1"/>
    <col min="6659" max="6659" width="45" style="32" customWidth="1"/>
    <col min="6660" max="6660" width="23.42578125" style="32" bestFit="1" customWidth="1"/>
    <col min="6661" max="6661" width="9.85546875" style="32" bestFit="1" customWidth="1"/>
    <col min="6662" max="6662" width="24.28515625" style="32" bestFit="1" customWidth="1"/>
    <col min="6663" max="6663" width="14.140625" style="32" bestFit="1" customWidth="1"/>
    <col min="6664" max="6664" width="13.5703125" style="32" customWidth="1"/>
    <col min="6665" max="6665" width="23.42578125" style="32" bestFit="1" customWidth="1"/>
    <col min="6666" max="6666" width="8.85546875" style="32" customWidth="1"/>
    <col min="6667" max="6667" width="5.85546875" style="32" customWidth="1"/>
    <col min="6668" max="6668" width="45" style="32" bestFit="1" customWidth="1"/>
    <col min="6669" max="6669" width="14.28515625" style="32" customWidth="1"/>
    <col min="6670" max="6670" width="9.85546875" style="32" bestFit="1" customWidth="1"/>
    <col min="6671" max="6671" width="24.28515625" style="32" bestFit="1" customWidth="1"/>
    <col min="6672" max="6672" width="14.140625" style="32" bestFit="1" customWidth="1"/>
    <col min="6673" max="6673" width="13.5703125" style="32" customWidth="1"/>
    <col min="6674" max="6674" width="23.42578125" style="32" bestFit="1" customWidth="1"/>
    <col min="6675" max="6675" width="8.28515625" style="32" bestFit="1" customWidth="1"/>
    <col min="6676" max="6912" width="9.140625" style="32"/>
    <col min="6913" max="6913" width="7" style="32" bestFit="1" customWidth="1"/>
    <col min="6914" max="6914" width="14.7109375" style="32" bestFit="1" customWidth="1"/>
    <col min="6915" max="6915" width="45" style="32" customWidth="1"/>
    <col min="6916" max="6916" width="23.42578125" style="32" bestFit="1" customWidth="1"/>
    <col min="6917" max="6917" width="9.85546875" style="32" bestFit="1" customWidth="1"/>
    <col min="6918" max="6918" width="24.28515625" style="32" bestFit="1" customWidth="1"/>
    <col min="6919" max="6919" width="14.140625" style="32" bestFit="1" customWidth="1"/>
    <col min="6920" max="6920" width="13.5703125" style="32" customWidth="1"/>
    <col min="6921" max="6921" width="23.42578125" style="32" bestFit="1" customWidth="1"/>
    <col min="6922" max="6922" width="8.85546875" style="32" customWidth="1"/>
    <col min="6923" max="6923" width="5.85546875" style="32" customWidth="1"/>
    <col min="6924" max="6924" width="45" style="32" bestFit="1" customWidth="1"/>
    <col min="6925" max="6925" width="14.28515625" style="32" customWidth="1"/>
    <col min="6926" max="6926" width="9.85546875" style="32" bestFit="1" customWidth="1"/>
    <col min="6927" max="6927" width="24.28515625" style="32" bestFit="1" customWidth="1"/>
    <col min="6928" max="6928" width="14.140625" style="32" bestFit="1" customWidth="1"/>
    <col min="6929" max="6929" width="13.5703125" style="32" customWidth="1"/>
    <col min="6930" max="6930" width="23.42578125" style="32" bestFit="1" customWidth="1"/>
    <col min="6931" max="6931" width="8.28515625" style="32" bestFit="1" customWidth="1"/>
    <col min="6932" max="7168" width="9.140625" style="32"/>
    <col min="7169" max="7169" width="7" style="32" bestFit="1" customWidth="1"/>
    <col min="7170" max="7170" width="14.7109375" style="32" bestFit="1" customWidth="1"/>
    <col min="7171" max="7171" width="45" style="32" customWidth="1"/>
    <col min="7172" max="7172" width="23.42578125" style="32" bestFit="1" customWidth="1"/>
    <col min="7173" max="7173" width="9.85546875" style="32" bestFit="1" customWidth="1"/>
    <col min="7174" max="7174" width="24.28515625" style="32" bestFit="1" customWidth="1"/>
    <col min="7175" max="7175" width="14.140625" style="32" bestFit="1" customWidth="1"/>
    <col min="7176" max="7176" width="13.5703125" style="32" customWidth="1"/>
    <col min="7177" max="7177" width="23.42578125" style="32" bestFit="1" customWidth="1"/>
    <col min="7178" max="7178" width="8.85546875" style="32" customWidth="1"/>
    <col min="7179" max="7179" width="5.85546875" style="32" customWidth="1"/>
    <col min="7180" max="7180" width="45" style="32" bestFit="1" customWidth="1"/>
    <col min="7181" max="7181" width="14.28515625" style="32" customWidth="1"/>
    <col min="7182" max="7182" width="9.85546875" style="32" bestFit="1" customWidth="1"/>
    <col min="7183" max="7183" width="24.28515625" style="32" bestFit="1" customWidth="1"/>
    <col min="7184" max="7184" width="14.140625" style="32" bestFit="1" customWidth="1"/>
    <col min="7185" max="7185" width="13.5703125" style="32" customWidth="1"/>
    <col min="7186" max="7186" width="23.42578125" style="32" bestFit="1" customWidth="1"/>
    <col min="7187" max="7187" width="8.28515625" style="32" bestFit="1" customWidth="1"/>
    <col min="7188" max="7424" width="9.140625" style="32"/>
    <col min="7425" max="7425" width="7" style="32" bestFit="1" customWidth="1"/>
    <col min="7426" max="7426" width="14.7109375" style="32" bestFit="1" customWidth="1"/>
    <col min="7427" max="7427" width="45" style="32" customWidth="1"/>
    <col min="7428" max="7428" width="23.42578125" style="32" bestFit="1" customWidth="1"/>
    <col min="7429" max="7429" width="9.85546875" style="32" bestFit="1" customWidth="1"/>
    <col min="7430" max="7430" width="24.28515625" style="32" bestFit="1" customWidth="1"/>
    <col min="7431" max="7431" width="14.140625" style="32" bestFit="1" customWidth="1"/>
    <col min="7432" max="7432" width="13.5703125" style="32" customWidth="1"/>
    <col min="7433" max="7433" width="23.42578125" style="32" bestFit="1" customWidth="1"/>
    <col min="7434" max="7434" width="8.85546875" style="32" customWidth="1"/>
    <col min="7435" max="7435" width="5.85546875" style="32" customWidth="1"/>
    <col min="7436" max="7436" width="45" style="32" bestFit="1" customWidth="1"/>
    <col min="7437" max="7437" width="14.28515625" style="32" customWidth="1"/>
    <col min="7438" max="7438" width="9.85546875" style="32" bestFit="1" customWidth="1"/>
    <col min="7439" max="7439" width="24.28515625" style="32" bestFit="1" customWidth="1"/>
    <col min="7440" max="7440" width="14.140625" style="32" bestFit="1" customWidth="1"/>
    <col min="7441" max="7441" width="13.5703125" style="32" customWidth="1"/>
    <col min="7442" max="7442" width="23.42578125" style="32" bestFit="1" customWidth="1"/>
    <col min="7443" max="7443" width="8.28515625" style="32" bestFit="1" customWidth="1"/>
    <col min="7444" max="7680" width="9.140625" style="32"/>
    <col min="7681" max="7681" width="7" style="32" bestFit="1" customWidth="1"/>
    <col min="7682" max="7682" width="14.7109375" style="32" bestFit="1" customWidth="1"/>
    <col min="7683" max="7683" width="45" style="32" customWidth="1"/>
    <col min="7684" max="7684" width="23.42578125" style="32" bestFit="1" customWidth="1"/>
    <col min="7685" max="7685" width="9.85546875" style="32" bestFit="1" customWidth="1"/>
    <col min="7686" max="7686" width="24.28515625" style="32" bestFit="1" customWidth="1"/>
    <col min="7687" max="7687" width="14.140625" style="32" bestFit="1" customWidth="1"/>
    <col min="7688" max="7688" width="13.5703125" style="32" customWidth="1"/>
    <col min="7689" max="7689" width="23.42578125" style="32" bestFit="1" customWidth="1"/>
    <col min="7690" max="7690" width="8.85546875" style="32" customWidth="1"/>
    <col min="7691" max="7691" width="5.85546875" style="32" customWidth="1"/>
    <col min="7692" max="7692" width="45" style="32" bestFit="1" customWidth="1"/>
    <col min="7693" max="7693" width="14.28515625" style="32" customWidth="1"/>
    <col min="7694" max="7694" width="9.85546875" style="32" bestFit="1" customWidth="1"/>
    <col min="7695" max="7695" width="24.28515625" style="32" bestFit="1" customWidth="1"/>
    <col min="7696" max="7696" width="14.140625" style="32" bestFit="1" customWidth="1"/>
    <col min="7697" max="7697" width="13.5703125" style="32" customWidth="1"/>
    <col min="7698" max="7698" width="23.42578125" style="32" bestFit="1" customWidth="1"/>
    <col min="7699" max="7699" width="8.28515625" style="32" bestFit="1" customWidth="1"/>
    <col min="7700" max="7936" width="9.140625" style="32"/>
    <col min="7937" max="7937" width="7" style="32" bestFit="1" customWidth="1"/>
    <col min="7938" max="7938" width="14.7109375" style="32" bestFit="1" customWidth="1"/>
    <col min="7939" max="7939" width="45" style="32" customWidth="1"/>
    <col min="7940" max="7940" width="23.42578125" style="32" bestFit="1" customWidth="1"/>
    <col min="7941" max="7941" width="9.85546875" style="32" bestFit="1" customWidth="1"/>
    <col min="7942" max="7942" width="24.28515625" style="32" bestFit="1" customWidth="1"/>
    <col min="7943" max="7943" width="14.140625" style="32" bestFit="1" customWidth="1"/>
    <col min="7944" max="7944" width="13.5703125" style="32" customWidth="1"/>
    <col min="7945" max="7945" width="23.42578125" style="32" bestFit="1" customWidth="1"/>
    <col min="7946" max="7946" width="8.85546875" style="32" customWidth="1"/>
    <col min="7947" max="7947" width="5.85546875" style="32" customWidth="1"/>
    <col min="7948" max="7948" width="45" style="32" bestFit="1" customWidth="1"/>
    <col min="7949" max="7949" width="14.28515625" style="32" customWidth="1"/>
    <col min="7950" max="7950" width="9.85546875" style="32" bestFit="1" customWidth="1"/>
    <col min="7951" max="7951" width="24.28515625" style="32" bestFit="1" customWidth="1"/>
    <col min="7952" max="7952" width="14.140625" style="32" bestFit="1" customWidth="1"/>
    <col min="7953" max="7953" width="13.5703125" style="32" customWidth="1"/>
    <col min="7954" max="7954" width="23.42578125" style="32" bestFit="1" customWidth="1"/>
    <col min="7955" max="7955" width="8.28515625" style="32" bestFit="1" customWidth="1"/>
    <col min="7956" max="8192" width="9.140625" style="32"/>
    <col min="8193" max="8193" width="7" style="32" bestFit="1" customWidth="1"/>
    <col min="8194" max="8194" width="14.7109375" style="32" bestFit="1" customWidth="1"/>
    <col min="8195" max="8195" width="45" style="32" customWidth="1"/>
    <col min="8196" max="8196" width="23.42578125" style="32" bestFit="1" customWidth="1"/>
    <col min="8197" max="8197" width="9.85546875" style="32" bestFit="1" customWidth="1"/>
    <col min="8198" max="8198" width="24.28515625" style="32" bestFit="1" customWidth="1"/>
    <col min="8199" max="8199" width="14.140625" style="32" bestFit="1" customWidth="1"/>
    <col min="8200" max="8200" width="13.5703125" style="32" customWidth="1"/>
    <col min="8201" max="8201" width="23.42578125" style="32" bestFit="1" customWidth="1"/>
    <col min="8202" max="8202" width="8.85546875" style="32" customWidth="1"/>
    <col min="8203" max="8203" width="5.85546875" style="32" customWidth="1"/>
    <col min="8204" max="8204" width="45" style="32" bestFit="1" customWidth="1"/>
    <col min="8205" max="8205" width="14.28515625" style="32" customWidth="1"/>
    <col min="8206" max="8206" width="9.85546875" style="32" bestFit="1" customWidth="1"/>
    <col min="8207" max="8207" width="24.28515625" style="32" bestFit="1" customWidth="1"/>
    <col min="8208" max="8208" width="14.140625" style="32" bestFit="1" customWidth="1"/>
    <col min="8209" max="8209" width="13.5703125" style="32" customWidth="1"/>
    <col min="8210" max="8210" width="23.42578125" style="32" bestFit="1" customWidth="1"/>
    <col min="8211" max="8211" width="8.28515625" style="32" bestFit="1" customWidth="1"/>
    <col min="8212" max="8448" width="9.140625" style="32"/>
    <col min="8449" max="8449" width="7" style="32" bestFit="1" customWidth="1"/>
    <col min="8450" max="8450" width="14.7109375" style="32" bestFit="1" customWidth="1"/>
    <col min="8451" max="8451" width="45" style="32" customWidth="1"/>
    <col min="8452" max="8452" width="23.42578125" style="32" bestFit="1" customWidth="1"/>
    <col min="8453" max="8453" width="9.85546875" style="32" bestFit="1" customWidth="1"/>
    <col min="8454" max="8454" width="24.28515625" style="32" bestFit="1" customWidth="1"/>
    <col min="8455" max="8455" width="14.140625" style="32" bestFit="1" customWidth="1"/>
    <col min="8456" max="8456" width="13.5703125" style="32" customWidth="1"/>
    <col min="8457" max="8457" width="23.42578125" style="32" bestFit="1" customWidth="1"/>
    <col min="8458" max="8458" width="8.85546875" style="32" customWidth="1"/>
    <col min="8459" max="8459" width="5.85546875" style="32" customWidth="1"/>
    <col min="8460" max="8460" width="45" style="32" bestFit="1" customWidth="1"/>
    <col min="8461" max="8461" width="14.28515625" style="32" customWidth="1"/>
    <col min="8462" max="8462" width="9.85546875" style="32" bestFit="1" customWidth="1"/>
    <col min="8463" max="8463" width="24.28515625" style="32" bestFit="1" customWidth="1"/>
    <col min="8464" max="8464" width="14.140625" style="32" bestFit="1" customWidth="1"/>
    <col min="8465" max="8465" width="13.5703125" style="32" customWidth="1"/>
    <col min="8466" max="8466" width="23.42578125" style="32" bestFit="1" customWidth="1"/>
    <col min="8467" max="8467" width="8.28515625" style="32" bestFit="1" customWidth="1"/>
    <col min="8468" max="8704" width="9.140625" style="32"/>
    <col min="8705" max="8705" width="7" style="32" bestFit="1" customWidth="1"/>
    <col min="8706" max="8706" width="14.7109375" style="32" bestFit="1" customWidth="1"/>
    <col min="8707" max="8707" width="45" style="32" customWidth="1"/>
    <col min="8708" max="8708" width="23.42578125" style="32" bestFit="1" customWidth="1"/>
    <col min="8709" max="8709" width="9.85546875" style="32" bestFit="1" customWidth="1"/>
    <col min="8710" max="8710" width="24.28515625" style="32" bestFit="1" customWidth="1"/>
    <col min="8711" max="8711" width="14.140625" style="32" bestFit="1" customWidth="1"/>
    <col min="8712" max="8712" width="13.5703125" style="32" customWidth="1"/>
    <col min="8713" max="8713" width="23.42578125" style="32" bestFit="1" customWidth="1"/>
    <col min="8714" max="8714" width="8.85546875" style="32" customWidth="1"/>
    <col min="8715" max="8715" width="5.85546875" style="32" customWidth="1"/>
    <col min="8716" max="8716" width="45" style="32" bestFit="1" customWidth="1"/>
    <col min="8717" max="8717" width="14.28515625" style="32" customWidth="1"/>
    <col min="8718" max="8718" width="9.85546875" style="32" bestFit="1" customWidth="1"/>
    <col min="8719" max="8719" width="24.28515625" style="32" bestFit="1" customWidth="1"/>
    <col min="8720" max="8720" width="14.140625" style="32" bestFit="1" customWidth="1"/>
    <col min="8721" max="8721" width="13.5703125" style="32" customWidth="1"/>
    <col min="8722" max="8722" width="23.42578125" style="32" bestFit="1" customWidth="1"/>
    <col min="8723" max="8723" width="8.28515625" style="32" bestFit="1" customWidth="1"/>
    <col min="8724" max="8960" width="9.140625" style="32"/>
    <col min="8961" max="8961" width="7" style="32" bestFit="1" customWidth="1"/>
    <col min="8962" max="8962" width="14.7109375" style="32" bestFit="1" customWidth="1"/>
    <col min="8963" max="8963" width="45" style="32" customWidth="1"/>
    <col min="8964" max="8964" width="23.42578125" style="32" bestFit="1" customWidth="1"/>
    <col min="8965" max="8965" width="9.85546875" style="32" bestFit="1" customWidth="1"/>
    <col min="8966" max="8966" width="24.28515625" style="32" bestFit="1" customWidth="1"/>
    <col min="8967" max="8967" width="14.140625" style="32" bestFit="1" customWidth="1"/>
    <col min="8968" max="8968" width="13.5703125" style="32" customWidth="1"/>
    <col min="8969" max="8969" width="23.42578125" style="32" bestFit="1" customWidth="1"/>
    <col min="8970" max="8970" width="8.85546875" style="32" customWidth="1"/>
    <col min="8971" max="8971" width="5.85546875" style="32" customWidth="1"/>
    <col min="8972" max="8972" width="45" style="32" bestFit="1" customWidth="1"/>
    <col min="8973" max="8973" width="14.28515625" style="32" customWidth="1"/>
    <col min="8974" max="8974" width="9.85546875" style="32" bestFit="1" customWidth="1"/>
    <col min="8975" max="8975" width="24.28515625" style="32" bestFit="1" customWidth="1"/>
    <col min="8976" max="8976" width="14.140625" style="32" bestFit="1" customWidth="1"/>
    <col min="8977" max="8977" width="13.5703125" style="32" customWidth="1"/>
    <col min="8978" max="8978" width="23.42578125" style="32" bestFit="1" customWidth="1"/>
    <col min="8979" max="8979" width="8.28515625" style="32" bestFit="1" customWidth="1"/>
    <col min="8980" max="9216" width="9.140625" style="32"/>
    <col min="9217" max="9217" width="7" style="32" bestFit="1" customWidth="1"/>
    <col min="9218" max="9218" width="14.7109375" style="32" bestFit="1" customWidth="1"/>
    <col min="9219" max="9219" width="45" style="32" customWidth="1"/>
    <col min="9220" max="9220" width="23.42578125" style="32" bestFit="1" customWidth="1"/>
    <col min="9221" max="9221" width="9.85546875" style="32" bestFit="1" customWidth="1"/>
    <col min="9222" max="9222" width="24.28515625" style="32" bestFit="1" customWidth="1"/>
    <col min="9223" max="9223" width="14.140625" style="32" bestFit="1" customWidth="1"/>
    <col min="9224" max="9224" width="13.5703125" style="32" customWidth="1"/>
    <col min="9225" max="9225" width="23.42578125" style="32" bestFit="1" customWidth="1"/>
    <col min="9226" max="9226" width="8.85546875" style="32" customWidth="1"/>
    <col min="9227" max="9227" width="5.85546875" style="32" customWidth="1"/>
    <col min="9228" max="9228" width="45" style="32" bestFit="1" customWidth="1"/>
    <col min="9229" max="9229" width="14.28515625" style="32" customWidth="1"/>
    <col min="9230" max="9230" width="9.85546875" style="32" bestFit="1" customWidth="1"/>
    <col min="9231" max="9231" width="24.28515625" style="32" bestFit="1" customWidth="1"/>
    <col min="9232" max="9232" width="14.140625" style="32" bestFit="1" customWidth="1"/>
    <col min="9233" max="9233" width="13.5703125" style="32" customWidth="1"/>
    <col min="9234" max="9234" width="23.42578125" style="32" bestFit="1" customWidth="1"/>
    <col min="9235" max="9235" width="8.28515625" style="32" bestFit="1" customWidth="1"/>
    <col min="9236" max="9472" width="9.140625" style="32"/>
    <col min="9473" max="9473" width="7" style="32" bestFit="1" customWidth="1"/>
    <col min="9474" max="9474" width="14.7109375" style="32" bestFit="1" customWidth="1"/>
    <col min="9475" max="9475" width="45" style="32" customWidth="1"/>
    <col min="9476" max="9476" width="23.42578125" style="32" bestFit="1" customWidth="1"/>
    <col min="9477" max="9477" width="9.85546875" style="32" bestFit="1" customWidth="1"/>
    <col min="9478" max="9478" width="24.28515625" style="32" bestFit="1" customWidth="1"/>
    <col min="9479" max="9479" width="14.140625" style="32" bestFit="1" customWidth="1"/>
    <col min="9480" max="9480" width="13.5703125" style="32" customWidth="1"/>
    <col min="9481" max="9481" width="23.42578125" style="32" bestFit="1" customWidth="1"/>
    <col min="9482" max="9482" width="8.85546875" style="32" customWidth="1"/>
    <col min="9483" max="9483" width="5.85546875" style="32" customWidth="1"/>
    <col min="9484" max="9484" width="45" style="32" bestFit="1" customWidth="1"/>
    <col min="9485" max="9485" width="14.28515625" style="32" customWidth="1"/>
    <col min="9486" max="9486" width="9.85546875" style="32" bestFit="1" customWidth="1"/>
    <col min="9487" max="9487" width="24.28515625" style="32" bestFit="1" customWidth="1"/>
    <col min="9488" max="9488" width="14.140625" style="32" bestFit="1" customWidth="1"/>
    <col min="9489" max="9489" width="13.5703125" style="32" customWidth="1"/>
    <col min="9490" max="9490" width="23.42578125" style="32" bestFit="1" customWidth="1"/>
    <col min="9491" max="9491" width="8.28515625" style="32" bestFit="1" customWidth="1"/>
    <col min="9492" max="9728" width="9.140625" style="32"/>
    <col min="9729" max="9729" width="7" style="32" bestFit="1" customWidth="1"/>
    <col min="9730" max="9730" width="14.7109375" style="32" bestFit="1" customWidth="1"/>
    <col min="9731" max="9731" width="45" style="32" customWidth="1"/>
    <col min="9732" max="9732" width="23.42578125" style="32" bestFit="1" customWidth="1"/>
    <col min="9733" max="9733" width="9.85546875" style="32" bestFit="1" customWidth="1"/>
    <col min="9734" max="9734" width="24.28515625" style="32" bestFit="1" customWidth="1"/>
    <col min="9735" max="9735" width="14.140625" style="32" bestFit="1" customWidth="1"/>
    <col min="9736" max="9736" width="13.5703125" style="32" customWidth="1"/>
    <col min="9737" max="9737" width="23.42578125" style="32" bestFit="1" customWidth="1"/>
    <col min="9738" max="9738" width="8.85546875" style="32" customWidth="1"/>
    <col min="9739" max="9739" width="5.85546875" style="32" customWidth="1"/>
    <col min="9740" max="9740" width="45" style="32" bestFit="1" customWidth="1"/>
    <col min="9741" max="9741" width="14.28515625" style="32" customWidth="1"/>
    <col min="9742" max="9742" width="9.85546875" style="32" bestFit="1" customWidth="1"/>
    <col min="9743" max="9743" width="24.28515625" style="32" bestFit="1" customWidth="1"/>
    <col min="9744" max="9744" width="14.140625" style="32" bestFit="1" customWidth="1"/>
    <col min="9745" max="9745" width="13.5703125" style="32" customWidth="1"/>
    <col min="9746" max="9746" width="23.42578125" style="32" bestFit="1" customWidth="1"/>
    <col min="9747" max="9747" width="8.28515625" style="32" bestFit="1" customWidth="1"/>
    <col min="9748" max="9984" width="9.140625" style="32"/>
    <col min="9985" max="9985" width="7" style="32" bestFit="1" customWidth="1"/>
    <col min="9986" max="9986" width="14.7109375" style="32" bestFit="1" customWidth="1"/>
    <col min="9987" max="9987" width="45" style="32" customWidth="1"/>
    <col min="9988" max="9988" width="23.42578125" style="32" bestFit="1" customWidth="1"/>
    <col min="9989" max="9989" width="9.85546875" style="32" bestFit="1" customWidth="1"/>
    <col min="9990" max="9990" width="24.28515625" style="32" bestFit="1" customWidth="1"/>
    <col min="9991" max="9991" width="14.140625" style="32" bestFit="1" customWidth="1"/>
    <col min="9992" max="9992" width="13.5703125" style="32" customWidth="1"/>
    <col min="9993" max="9993" width="23.42578125" style="32" bestFit="1" customWidth="1"/>
    <col min="9994" max="9994" width="8.85546875" style="32" customWidth="1"/>
    <col min="9995" max="9995" width="5.85546875" style="32" customWidth="1"/>
    <col min="9996" max="9996" width="45" style="32" bestFit="1" customWidth="1"/>
    <col min="9997" max="9997" width="14.28515625" style="32" customWidth="1"/>
    <col min="9998" max="9998" width="9.85546875" style="32" bestFit="1" customWidth="1"/>
    <col min="9999" max="9999" width="24.28515625" style="32" bestFit="1" customWidth="1"/>
    <col min="10000" max="10000" width="14.140625" style="32" bestFit="1" customWidth="1"/>
    <col min="10001" max="10001" width="13.5703125" style="32" customWidth="1"/>
    <col min="10002" max="10002" width="23.42578125" style="32" bestFit="1" customWidth="1"/>
    <col min="10003" max="10003" width="8.28515625" style="32" bestFit="1" customWidth="1"/>
    <col min="10004" max="10240" width="9.140625" style="32"/>
    <col min="10241" max="10241" width="7" style="32" bestFit="1" customWidth="1"/>
    <col min="10242" max="10242" width="14.7109375" style="32" bestFit="1" customWidth="1"/>
    <col min="10243" max="10243" width="45" style="32" customWidth="1"/>
    <col min="10244" max="10244" width="23.42578125" style="32" bestFit="1" customWidth="1"/>
    <col min="10245" max="10245" width="9.85546875" style="32" bestFit="1" customWidth="1"/>
    <col min="10246" max="10246" width="24.28515625" style="32" bestFit="1" customWidth="1"/>
    <col min="10247" max="10247" width="14.140625" style="32" bestFit="1" customWidth="1"/>
    <col min="10248" max="10248" width="13.5703125" style="32" customWidth="1"/>
    <col min="10249" max="10249" width="23.42578125" style="32" bestFit="1" customWidth="1"/>
    <col min="10250" max="10250" width="8.85546875" style="32" customWidth="1"/>
    <col min="10251" max="10251" width="5.85546875" style="32" customWidth="1"/>
    <col min="10252" max="10252" width="45" style="32" bestFit="1" customWidth="1"/>
    <col min="10253" max="10253" width="14.28515625" style="32" customWidth="1"/>
    <col min="10254" max="10254" width="9.85546875" style="32" bestFit="1" customWidth="1"/>
    <col min="10255" max="10255" width="24.28515625" style="32" bestFit="1" customWidth="1"/>
    <col min="10256" max="10256" width="14.140625" style="32" bestFit="1" customWidth="1"/>
    <col min="10257" max="10257" width="13.5703125" style="32" customWidth="1"/>
    <col min="10258" max="10258" width="23.42578125" style="32" bestFit="1" customWidth="1"/>
    <col min="10259" max="10259" width="8.28515625" style="32" bestFit="1" customWidth="1"/>
    <col min="10260" max="10496" width="9.140625" style="32"/>
    <col min="10497" max="10497" width="7" style="32" bestFit="1" customWidth="1"/>
    <col min="10498" max="10498" width="14.7109375" style="32" bestFit="1" customWidth="1"/>
    <col min="10499" max="10499" width="45" style="32" customWidth="1"/>
    <col min="10500" max="10500" width="23.42578125" style="32" bestFit="1" customWidth="1"/>
    <col min="10501" max="10501" width="9.85546875" style="32" bestFit="1" customWidth="1"/>
    <col min="10502" max="10502" width="24.28515625" style="32" bestFit="1" customWidth="1"/>
    <col min="10503" max="10503" width="14.140625" style="32" bestFit="1" customWidth="1"/>
    <col min="10504" max="10504" width="13.5703125" style="32" customWidth="1"/>
    <col min="10505" max="10505" width="23.42578125" style="32" bestFit="1" customWidth="1"/>
    <col min="10506" max="10506" width="8.85546875" style="32" customWidth="1"/>
    <col min="10507" max="10507" width="5.85546875" style="32" customWidth="1"/>
    <col min="10508" max="10508" width="45" style="32" bestFit="1" customWidth="1"/>
    <col min="10509" max="10509" width="14.28515625" style="32" customWidth="1"/>
    <col min="10510" max="10510" width="9.85546875" style="32" bestFit="1" customWidth="1"/>
    <col min="10511" max="10511" width="24.28515625" style="32" bestFit="1" customWidth="1"/>
    <col min="10512" max="10512" width="14.140625" style="32" bestFit="1" customWidth="1"/>
    <col min="10513" max="10513" width="13.5703125" style="32" customWidth="1"/>
    <col min="10514" max="10514" width="23.42578125" style="32" bestFit="1" customWidth="1"/>
    <col min="10515" max="10515" width="8.28515625" style="32" bestFit="1" customWidth="1"/>
    <col min="10516" max="10752" width="9.140625" style="32"/>
    <col min="10753" max="10753" width="7" style="32" bestFit="1" customWidth="1"/>
    <col min="10754" max="10754" width="14.7109375" style="32" bestFit="1" customWidth="1"/>
    <col min="10755" max="10755" width="45" style="32" customWidth="1"/>
    <col min="10756" max="10756" width="23.42578125" style="32" bestFit="1" customWidth="1"/>
    <col min="10757" max="10757" width="9.85546875" style="32" bestFit="1" customWidth="1"/>
    <col min="10758" max="10758" width="24.28515625" style="32" bestFit="1" customWidth="1"/>
    <col min="10759" max="10759" width="14.140625" style="32" bestFit="1" customWidth="1"/>
    <col min="10760" max="10760" width="13.5703125" style="32" customWidth="1"/>
    <col min="10761" max="10761" width="23.42578125" style="32" bestFit="1" customWidth="1"/>
    <col min="10762" max="10762" width="8.85546875" style="32" customWidth="1"/>
    <col min="10763" max="10763" width="5.85546875" style="32" customWidth="1"/>
    <col min="10764" max="10764" width="45" style="32" bestFit="1" customWidth="1"/>
    <col min="10765" max="10765" width="14.28515625" style="32" customWidth="1"/>
    <col min="10766" max="10766" width="9.85546875" style="32" bestFit="1" customWidth="1"/>
    <col min="10767" max="10767" width="24.28515625" style="32" bestFit="1" customWidth="1"/>
    <col min="10768" max="10768" width="14.140625" style="32" bestFit="1" customWidth="1"/>
    <col min="10769" max="10769" width="13.5703125" style="32" customWidth="1"/>
    <col min="10770" max="10770" width="23.42578125" style="32" bestFit="1" customWidth="1"/>
    <col min="10771" max="10771" width="8.28515625" style="32" bestFit="1" customWidth="1"/>
    <col min="10772" max="11008" width="9.140625" style="32"/>
    <col min="11009" max="11009" width="7" style="32" bestFit="1" customWidth="1"/>
    <col min="11010" max="11010" width="14.7109375" style="32" bestFit="1" customWidth="1"/>
    <col min="11011" max="11011" width="45" style="32" customWidth="1"/>
    <col min="11012" max="11012" width="23.42578125" style="32" bestFit="1" customWidth="1"/>
    <col min="11013" max="11013" width="9.85546875" style="32" bestFit="1" customWidth="1"/>
    <col min="11014" max="11014" width="24.28515625" style="32" bestFit="1" customWidth="1"/>
    <col min="11015" max="11015" width="14.140625" style="32" bestFit="1" customWidth="1"/>
    <col min="11016" max="11016" width="13.5703125" style="32" customWidth="1"/>
    <col min="11017" max="11017" width="23.42578125" style="32" bestFit="1" customWidth="1"/>
    <col min="11018" max="11018" width="8.85546875" style="32" customWidth="1"/>
    <col min="11019" max="11019" width="5.85546875" style="32" customWidth="1"/>
    <col min="11020" max="11020" width="45" style="32" bestFit="1" customWidth="1"/>
    <col min="11021" max="11021" width="14.28515625" style="32" customWidth="1"/>
    <col min="11022" max="11022" width="9.85546875" style="32" bestFit="1" customWidth="1"/>
    <col min="11023" max="11023" width="24.28515625" style="32" bestFit="1" customWidth="1"/>
    <col min="11024" max="11024" width="14.140625" style="32" bestFit="1" customWidth="1"/>
    <col min="11025" max="11025" width="13.5703125" style="32" customWidth="1"/>
    <col min="11026" max="11026" width="23.42578125" style="32" bestFit="1" customWidth="1"/>
    <col min="11027" max="11027" width="8.28515625" style="32" bestFit="1" customWidth="1"/>
    <col min="11028" max="11264" width="9.140625" style="32"/>
    <col min="11265" max="11265" width="7" style="32" bestFit="1" customWidth="1"/>
    <col min="11266" max="11266" width="14.7109375" style="32" bestFit="1" customWidth="1"/>
    <col min="11267" max="11267" width="45" style="32" customWidth="1"/>
    <col min="11268" max="11268" width="23.42578125" style="32" bestFit="1" customWidth="1"/>
    <col min="11269" max="11269" width="9.85546875" style="32" bestFit="1" customWidth="1"/>
    <col min="11270" max="11270" width="24.28515625" style="32" bestFit="1" customWidth="1"/>
    <col min="11271" max="11271" width="14.140625" style="32" bestFit="1" customWidth="1"/>
    <col min="11272" max="11272" width="13.5703125" style="32" customWidth="1"/>
    <col min="11273" max="11273" width="23.42578125" style="32" bestFit="1" customWidth="1"/>
    <col min="11274" max="11274" width="8.85546875" style="32" customWidth="1"/>
    <col min="11275" max="11275" width="5.85546875" style="32" customWidth="1"/>
    <col min="11276" max="11276" width="45" style="32" bestFit="1" customWidth="1"/>
    <col min="11277" max="11277" width="14.28515625" style="32" customWidth="1"/>
    <col min="11278" max="11278" width="9.85546875" style="32" bestFit="1" customWidth="1"/>
    <col min="11279" max="11279" width="24.28515625" style="32" bestFit="1" customWidth="1"/>
    <col min="11280" max="11280" width="14.140625" style="32" bestFit="1" customWidth="1"/>
    <col min="11281" max="11281" width="13.5703125" style="32" customWidth="1"/>
    <col min="11282" max="11282" width="23.42578125" style="32" bestFit="1" customWidth="1"/>
    <col min="11283" max="11283" width="8.28515625" style="32" bestFit="1" customWidth="1"/>
    <col min="11284" max="11520" width="9.140625" style="32"/>
    <col min="11521" max="11521" width="7" style="32" bestFit="1" customWidth="1"/>
    <col min="11522" max="11522" width="14.7109375" style="32" bestFit="1" customWidth="1"/>
    <col min="11523" max="11523" width="45" style="32" customWidth="1"/>
    <col min="11524" max="11524" width="23.42578125" style="32" bestFit="1" customWidth="1"/>
    <col min="11525" max="11525" width="9.85546875" style="32" bestFit="1" customWidth="1"/>
    <col min="11526" max="11526" width="24.28515625" style="32" bestFit="1" customWidth="1"/>
    <col min="11527" max="11527" width="14.140625" style="32" bestFit="1" customWidth="1"/>
    <col min="11528" max="11528" width="13.5703125" style="32" customWidth="1"/>
    <col min="11529" max="11529" width="23.42578125" style="32" bestFit="1" customWidth="1"/>
    <col min="11530" max="11530" width="8.85546875" style="32" customWidth="1"/>
    <col min="11531" max="11531" width="5.85546875" style="32" customWidth="1"/>
    <col min="11532" max="11532" width="45" style="32" bestFit="1" customWidth="1"/>
    <col min="11533" max="11533" width="14.28515625" style="32" customWidth="1"/>
    <col min="11534" max="11534" width="9.85546875" style="32" bestFit="1" customWidth="1"/>
    <col min="11535" max="11535" width="24.28515625" style="32" bestFit="1" customWidth="1"/>
    <col min="11536" max="11536" width="14.140625" style="32" bestFit="1" customWidth="1"/>
    <col min="11537" max="11537" width="13.5703125" style="32" customWidth="1"/>
    <col min="11538" max="11538" width="23.42578125" style="32" bestFit="1" customWidth="1"/>
    <col min="11539" max="11539" width="8.28515625" style="32" bestFit="1" customWidth="1"/>
    <col min="11540" max="11776" width="9.140625" style="32"/>
    <col min="11777" max="11777" width="7" style="32" bestFit="1" customWidth="1"/>
    <col min="11778" max="11778" width="14.7109375" style="32" bestFit="1" customWidth="1"/>
    <col min="11779" max="11779" width="45" style="32" customWidth="1"/>
    <col min="11780" max="11780" width="23.42578125" style="32" bestFit="1" customWidth="1"/>
    <col min="11781" max="11781" width="9.85546875" style="32" bestFit="1" customWidth="1"/>
    <col min="11782" max="11782" width="24.28515625" style="32" bestFit="1" customWidth="1"/>
    <col min="11783" max="11783" width="14.140625" style="32" bestFit="1" customWidth="1"/>
    <col min="11784" max="11784" width="13.5703125" style="32" customWidth="1"/>
    <col min="11785" max="11785" width="23.42578125" style="32" bestFit="1" customWidth="1"/>
    <col min="11786" max="11786" width="8.85546875" style="32" customWidth="1"/>
    <col min="11787" max="11787" width="5.85546875" style="32" customWidth="1"/>
    <col min="11788" max="11788" width="45" style="32" bestFit="1" customWidth="1"/>
    <col min="11789" max="11789" width="14.28515625" style="32" customWidth="1"/>
    <col min="11790" max="11790" width="9.85546875" style="32" bestFit="1" customWidth="1"/>
    <col min="11791" max="11791" width="24.28515625" style="32" bestFit="1" customWidth="1"/>
    <col min="11792" max="11792" width="14.140625" style="32" bestFit="1" customWidth="1"/>
    <col min="11793" max="11793" width="13.5703125" style="32" customWidth="1"/>
    <col min="11794" max="11794" width="23.42578125" style="32" bestFit="1" customWidth="1"/>
    <col min="11795" max="11795" width="8.28515625" style="32" bestFit="1" customWidth="1"/>
    <col min="11796" max="12032" width="9.140625" style="32"/>
    <col min="12033" max="12033" width="7" style="32" bestFit="1" customWidth="1"/>
    <col min="12034" max="12034" width="14.7109375" style="32" bestFit="1" customWidth="1"/>
    <col min="12035" max="12035" width="45" style="32" customWidth="1"/>
    <col min="12036" max="12036" width="23.42578125" style="32" bestFit="1" customWidth="1"/>
    <col min="12037" max="12037" width="9.85546875" style="32" bestFit="1" customWidth="1"/>
    <col min="12038" max="12038" width="24.28515625" style="32" bestFit="1" customWidth="1"/>
    <col min="12039" max="12039" width="14.140625" style="32" bestFit="1" customWidth="1"/>
    <col min="12040" max="12040" width="13.5703125" style="32" customWidth="1"/>
    <col min="12041" max="12041" width="23.42578125" style="32" bestFit="1" customWidth="1"/>
    <col min="12042" max="12042" width="8.85546875" style="32" customWidth="1"/>
    <col min="12043" max="12043" width="5.85546875" style="32" customWidth="1"/>
    <col min="12044" max="12044" width="45" style="32" bestFit="1" customWidth="1"/>
    <col min="12045" max="12045" width="14.28515625" style="32" customWidth="1"/>
    <col min="12046" max="12046" width="9.85546875" style="32" bestFit="1" customWidth="1"/>
    <col min="12047" max="12047" width="24.28515625" style="32" bestFit="1" customWidth="1"/>
    <col min="12048" max="12048" width="14.140625" style="32" bestFit="1" customWidth="1"/>
    <col min="12049" max="12049" width="13.5703125" style="32" customWidth="1"/>
    <col min="12050" max="12050" width="23.42578125" style="32" bestFit="1" customWidth="1"/>
    <col min="12051" max="12051" width="8.28515625" style="32" bestFit="1" customWidth="1"/>
    <col min="12052" max="12288" width="9.140625" style="32"/>
    <col min="12289" max="12289" width="7" style="32" bestFit="1" customWidth="1"/>
    <col min="12290" max="12290" width="14.7109375" style="32" bestFit="1" customWidth="1"/>
    <col min="12291" max="12291" width="45" style="32" customWidth="1"/>
    <col min="12292" max="12292" width="23.42578125" style="32" bestFit="1" customWidth="1"/>
    <col min="12293" max="12293" width="9.85546875" style="32" bestFit="1" customWidth="1"/>
    <col min="12294" max="12294" width="24.28515625" style="32" bestFit="1" customWidth="1"/>
    <col min="12295" max="12295" width="14.140625" style="32" bestFit="1" customWidth="1"/>
    <col min="12296" max="12296" width="13.5703125" style="32" customWidth="1"/>
    <col min="12297" max="12297" width="23.42578125" style="32" bestFit="1" customWidth="1"/>
    <col min="12298" max="12298" width="8.85546875" style="32" customWidth="1"/>
    <col min="12299" max="12299" width="5.85546875" style="32" customWidth="1"/>
    <col min="12300" max="12300" width="45" style="32" bestFit="1" customWidth="1"/>
    <col min="12301" max="12301" width="14.28515625" style="32" customWidth="1"/>
    <col min="12302" max="12302" width="9.85546875" style="32" bestFit="1" customWidth="1"/>
    <col min="12303" max="12303" width="24.28515625" style="32" bestFit="1" customWidth="1"/>
    <col min="12304" max="12304" width="14.140625" style="32" bestFit="1" customWidth="1"/>
    <col min="12305" max="12305" width="13.5703125" style="32" customWidth="1"/>
    <col min="12306" max="12306" width="23.42578125" style="32" bestFit="1" customWidth="1"/>
    <col min="12307" max="12307" width="8.28515625" style="32" bestFit="1" customWidth="1"/>
    <col min="12308" max="12544" width="9.140625" style="32"/>
    <col min="12545" max="12545" width="7" style="32" bestFit="1" customWidth="1"/>
    <col min="12546" max="12546" width="14.7109375" style="32" bestFit="1" customWidth="1"/>
    <col min="12547" max="12547" width="45" style="32" customWidth="1"/>
    <col min="12548" max="12548" width="23.42578125" style="32" bestFit="1" customWidth="1"/>
    <col min="12549" max="12549" width="9.85546875" style="32" bestFit="1" customWidth="1"/>
    <col min="12550" max="12550" width="24.28515625" style="32" bestFit="1" customWidth="1"/>
    <col min="12551" max="12551" width="14.140625" style="32" bestFit="1" customWidth="1"/>
    <col min="12552" max="12552" width="13.5703125" style="32" customWidth="1"/>
    <col min="12553" max="12553" width="23.42578125" style="32" bestFit="1" customWidth="1"/>
    <col min="12554" max="12554" width="8.85546875" style="32" customWidth="1"/>
    <col min="12555" max="12555" width="5.85546875" style="32" customWidth="1"/>
    <col min="12556" max="12556" width="45" style="32" bestFit="1" customWidth="1"/>
    <col min="12557" max="12557" width="14.28515625" style="32" customWidth="1"/>
    <col min="12558" max="12558" width="9.85546875" style="32" bestFit="1" customWidth="1"/>
    <col min="12559" max="12559" width="24.28515625" style="32" bestFit="1" customWidth="1"/>
    <col min="12560" max="12560" width="14.140625" style="32" bestFit="1" customWidth="1"/>
    <col min="12561" max="12561" width="13.5703125" style="32" customWidth="1"/>
    <col min="12562" max="12562" width="23.42578125" style="32" bestFit="1" customWidth="1"/>
    <col min="12563" max="12563" width="8.28515625" style="32" bestFit="1" customWidth="1"/>
    <col min="12564" max="12800" width="9.140625" style="32"/>
    <col min="12801" max="12801" width="7" style="32" bestFit="1" customWidth="1"/>
    <col min="12802" max="12802" width="14.7109375" style="32" bestFit="1" customWidth="1"/>
    <col min="12803" max="12803" width="45" style="32" customWidth="1"/>
    <col min="12804" max="12804" width="23.42578125" style="32" bestFit="1" customWidth="1"/>
    <col min="12805" max="12805" width="9.85546875" style="32" bestFit="1" customWidth="1"/>
    <col min="12806" max="12806" width="24.28515625" style="32" bestFit="1" customWidth="1"/>
    <col min="12807" max="12807" width="14.140625" style="32" bestFit="1" customWidth="1"/>
    <col min="12808" max="12808" width="13.5703125" style="32" customWidth="1"/>
    <col min="12809" max="12809" width="23.42578125" style="32" bestFit="1" customWidth="1"/>
    <col min="12810" max="12810" width="8.85546875" style="32" customWidth="1"/>
    <col min="12811" max="12811" width="5.85546875" style="32" customWidth="1"/>
    <col min="12812" max="12812" width="45" style="32" bestFit="1" customWidth="1"/>
    <col min="12813" max="12813" width="14.28515625" style="32" customWidth="1"/>
    <col min="12814" max="12814" width="9.85546875" style="32" bestFit="1" customWidth="1"/>
    <col min="12815" max="12815" width="24.28515625" style="32" bestFit="1" customWidth="1"/>
    <col min="12816" max="12816" width="14.140625" style="32" bestFit="1" customWidth="1"/>
    <col min="12817" max="12817" width="13.5703125" style="32" customWidth="1"/>
    <col min="12818" max="12818" width="23.42578125" style="32" bestFit="1" customWidth="1"/>
    <col min="12819" max="12819" width="8.28515625" style="32" bestFit="1" customWidth="1"/>
    <col min="12820" max="13056" width="9.140625" style="32"/>
    <col min="13057" max="13057" width="7" style="32" bestFit="1" customWidth="1"/>
    <col min="13058" max="13058" width="14.7109375" style="32" bestFit="1" customWidth="1"/>
    <col min="13059" max="13059" width="45" style="32" customWidth="1"/>
    <col min="13060" max="13060" width="23.42578125" style="32" bestFit="1" customWidth="1"/>
    <col min="13061" max="13061" width="9.85546875" style="32" bestFit="1" customWidth="1"/>
    <col min="13062" max="13062" width="24.28515625" style="32" bestFit="1" customWidth="1"/>
    <col min="13063" max="13063" width="14.140625" style="32" bestFit="1" customWidth="1"/>
    <col min="13064" max="13064" width="13.5703125" style="32" customWidth="1"/>
    <col min="13065" max="13065" width="23.42578125" style="32" bestFit="1" customWidth="1"/>
    <col min="13066" max="13066" width="8.85546875" style="32" customWidth="1"/>
    <col min="13067" max="13067" width="5.85546875" style="32" customWidth="1"/>
    <col min="13068" max="13068" width="45" style="32" bestFit="1" customWidth="1"/>
    <col min="13069" max="13069" width="14.28515625" style="32" customWidth="1"/>
    <col min="13070" max="13070" width="9.85546875" style="32" bestFit="1" customWidth="1"/>
    <col min="13071" max="13071" width="24.28515625" style="32" bestFit="1" customWidth="1"/>
    <col min="13072" max="13072" width="14.140625" style="32" bestFit="1" customWidth="1"/>
    <col min="13073" max="13073" width="13.5703125" style="32" customWidth="1"/>
    <col min="13074" max="13074" width="23.42578125" style="32" bestFit="1" customWidth="1"/>
    <col min="13075" max="13075" width="8.28515625" style="32" bestFit="1" customWidth="1"/>
    <col min="13076" max="13312" width="9.140625" style="32"/>
    <col min="13313" max="13313" width="7" style="32" bestFit="1" customWidth="1"/>
    <col min="13314" max="13314" width="14.7109375" style="32" bestFit="1" customWidth="1"/>
    <col min="13315" max="13315" width="45" style="32" customWidth="1"/>
    <col min="13316" max="13316" width="23.42578125" style="32" bestFit="1" customWidth="1"/>
    <col min="13317" max="13317" width="9.85546875" style="32" bestFit="1" customWidth="1"/>
    <col min="13318" max="13318" width="24.28515625" style="32" bestFit="1" customWidth="1"/>
    <col min="13319" max="13319" width="14.140625" style="32" bestFit="1" customWidth="1"/>
    <col min="13320" max="13320" width="13.5703125" style="32" customWidth="1"/>
    <col min="13321" max="13321" width="23.42578125" style="32" bestFit="1" customWidth="1"/>
    <col min="13322" max="13322" width="8.85546875" style="32" customWidth="1"/>
    <col min="13323" max="13323" width="5.85546875" style="32" customWidth="1"/>
    <col min="13324" max="13324" width="45" style="32" bestFit="1" customWidth="1"/>
    <col min="13325" max="13325" width="14.28515625" style="32" customWidth="1"/>
    <col min="13326" max="13326" width="9.85546875" style="32" bestFit="1" customWidth="1"/>
    <col min="13327" max="13327" width="24.28515625" style="32" bestFit="1" customWidth="1"/>
    <col min="13328" max="13328" width="14.140625" style="32" bestFit="1" customWidth="1"/>
    <col min="13329" max="13329" width="13.5703125" style="32" customWidth="1"/>
    <col min="13330" max="13330" width="23.42578125" style="32" bestFit="1" customWidth="1"/>
    <col min="13331" max="13331" width="8.28515625" style="32" bestFit="1" customWidth="1"/>
    <col min="13332" max="13568" width="9.140625" style="32"/>
    <col min="13569" max="13569" width="7" style="32" bestFit="1" customWidth="1"/>
    <col min="13570" max="13570" width="14.7109375" style="32" bestFit="1" customWidth="1"/>
    <col min="13571" max="13571" width="45" style="32" customWidth="1"/>
    <col min="13572" max="13572" width="23.42578125" style="32" bestFit="1" customWidth="1"/>
    <col min="13573" max="13573" width="9.85546875" style="32" bestFit="1" customWidth="1"/>
    <col min="13574" max="13574" width="24.28515625" style="32" bestFit="1" customWidth="1"/>
    <col min="13575" max="13575" width="14.140625" style="32" bestFit="1" customWidth="1"/>
    <col min="13576" max="13576" width="13.5703125" style="32" customWidth="1"/>
    <col min="13577" max="13577" width="23.42578125" style="32" bestFit="1" customWidth="1"/>
    <col min="13578" max="13578" width="8.85546875" style="32" customWidth="1"/>
    <col min="13579" max="13579" width="5.85546875" style="32" customWidth="1"/>
    <col min="13580" max="13580" width="45" style="32" bestFit="1" customWidth="1"/>
    <col min="13581" max="13581" width="14.28515625" style="32" customWidth="1"/>
    <col min="13582" max="13582" width="9.85546875" style="32" bestFit="1" customWidth="1"/>
    <col min="13583" max="13583" width="24.28515625" style="32" bestFit="1" customWidth="1"/>
    <col min="13584" max="13584" width="14.140625" style="32" bestFit="1" customWidth="1"/>
    <col min="13585" max="13585" width="13.5703125" style="32" customWidth="1"/>
    <col min="13586" max="13586" width="23.42578125" style="32" bestFit="1" customWidth="1"/>
    <col min="13587" max="13587" width="8.28515625" style="32" bestFit="1" customWidth="1"/>
    <col min="13588" max="13824" width="9.140625" style="32"/>
    <col min="13825" max="13825" width="7" style="32" bestFit="1" customWidth="1"/>
    <col min="13826" max="13826" width="14.7109375" style="32" bestFit="1" customWidth="1"/>
    <col min="13827" max="13827" width="45" style="32" customWidth="1"/>
    <col min="13828" max="13828" width="23.42578125" style="32" bestFit="1" customWidth="1"/>
    <col min="13829" max="13829" width="9.85546875" style="32" bestFit="1" customWidth="1"/>
    <col min="13830" max="13830" width="24.28515625" style="32" bestFit="1" customWidth="1"/>
    <col min="13831" max="13831" width="14.140625" style="32" bestFit="1" customWidth="1"/>
    <col min="13832" max="13832" width="13.5703125" style="32" customWidth="1"/>
    <col min="13833" max="13833" width="23.42578125" style="32" bestFit="1" customWidth="1"/>
    <col min="13834" max="13834" width="8.85546875" style="32" customWidth="1"/>
    <col min="13835" max="13835" width="5.85546875" style="32" customWidth="1"/>
    <col min="13836" max="13836" width="45" style="32" bestFit="1" customWidth="1"/>
    <col min="13837" max="13837" width="14.28515625" style="32" customWidth="1"/>
    <col min="13838" max="13838" width="9.85546875" style="32" bestFit="1" customWidth="1"/>
    <col min="13839" max="13839" width="24.28515625" style="32" bestFit="1" customWidth="1"/>
    <col min="13840" max="13840" width="14.140625" style="32" bestFit="1" customWidth="1"/>
    <col min="13841" max="13841" width="13.5703125" style="32" customWidth="1"/>
    <col min="13842" max="13842" width="23.42578125" style="32" bestFit="1" customWidth="1"/>
    <col min="13843" max="13843" width="8.28515625" style="32" bestFit="1" customWidth="1"/>
    <col min="13844" max="14080" width="9.140625" style="32"/>
    <col min="14081" max="14081" width="7" style="32" bestFit="1" customWidth="1"/>
    <col min="14082" max="14082" width="14.7109375" style="32" bestFit="1" customWidth="1"/>
    <col min="14083" max="14083" width="45" style="32" customWidth="1"/>
    <col min="14084" max="14084" width="23.42578125" style="32" bestFit="1" customWidth="1"/>
    <col min="14085" max="14085" width="9.85546875" style="32" bestFit="1" customWidth="1"/>
    <col min="14086" max="14086" width="24.28515625" style="32" bestFit="1" customWidth="1"/>
    <col min="14087" max="14087" width="14.140625" style="32" bestFit="1" customWidth="1"/>
    <col min="14088" max="14088" width="13.5703125" style="32" customWidth="1"/>
    <col min="14089" max="14089" width="23.42578125" style="32" bestFit="1" customWidth="1"/>
    <col min="14090" max="14090" width="8.85546875" style="32" customWidth="1"/>
    <col min="14091" max="14091" width="5.85546875" style="32" customWidth="1"/>
    <col min="14092" max="14092" width="45" style="32" bestFit="1" customWidth="1"/>
    <col min="14093" max="14093" width="14.28515625" style="32" customWidth="1"/>
    <col min="14094" max="14094" width="9.85546875" style="32" bestFit="1" customWidth="1"/>
    <col min="14095" max="14095" width="24.28515625" style="32" bestFit="1" customWidth="1"/>
    <col min="14096" max="14096" width="14.140625" style="32" bestFit="1" customWidth="1"/>
    <col min="14097" max="14097" width="13.5703125" style="32" customWidth="1"/>
    <col min="14098" max="14098" width="23.42578125" style="32" bestFit="1" customWidth="1"/>
    <col min="14099" max="14099" width="8.28515625" style="32" bestFit="1" customWidth="1"/>
    <col min="14100" max="14336" width="9.140625" style="32"/>
    <col min="14337" max="14337" width="7" style="32" bestFit="1" customWidth="1"/>
    <col min="14338" max="14338" width="14.7109375" style="32" bestFit="1" customWidth="1"/>
    <col min="14339" max="14339" width="45" style="32" customWidth="1"/>
    <col min="14340" max="14340" width="23.42578125" style="32" bestFit="1" customWidth="1"/>
    <col min="14341" max="14341" width="9.85546875" style="32" bestFit="1" customWidth="1"/>
    <col min="14342" max="14342" width="24.28515625" style="32" bestFit="1" customWidth="1"/>
    <col min="14343" max="14343" width="14.140625" style="32" bestFit="1" customWidth="1"/>
    <col min="14344" max="14344" width="13.5703125" style="32" customWidth="1"/>
    <col min="14345" max="14345" width="23.42578125" style="32" bestFit="1" customWidth="1"/>
    <col min="14346" max="14346" width="8.85546875" style="32" customWidth="1"/>
    <col min="14347" max="14347" width="5.85546875" style="32" customWidth="1"/>
    <col min="14348" max="14348" width="45" style="32" bestFit="1" customWidth="1"/>
    <col min="14349" max="14349" width="14.28515625" style="32" customWidth="1"/>
    <col min="14350" max="14350" width="9.85546875" style="32" bestFit="1" customWidth="1"/>
    <col min="14351" max="14351" width="24.28515625" style="32" bestFit="1" customWidth="1"/>
    <col min="14352" max="14352" width="14.140625" style="32" bestFit="1" customWidth="1"/>
    <col min="14353" max="14353" width="13.5703125" style="32" customWidth="1"/>
    <col min="14354" max="14354" width="23.42578125" style="32" bestFit="1" customWidth="1"/>
    <col min="14355" max="14355" width="8.28515625" style="32" bestFit="1" customWidth="1"/>
    <col min="14356" max="14592" width="9.140625" style="32"/>
    <col min="14593" max="14593" width="7" style="32" bestFit="1" customWidth="1"/>
    <col min="14594" max="14594" width="14.7109375" style="32" bestFit="1" customWidth="1"/>
    <col min="14595" max="14595" width="45" style="32" customWidth="1"/>
    <col min="14596" max="14596" width="23.42578125" style="32" bestFit="1" customWidth="1"/>
    <col min="14597" max="14597" width="9.85546875" style="32" bestFit="1" customWidth="1"/>
    <col min="14598" max="14598" width="24.28515625" style="32" bestFit="1" customWidth="1"/>
    <col min="14599" max="14599" width="14.140625" style="32" bestFit="1" customWidth="1"/>
    <col min="14600" max="14600" width="13.5703125" style="32" customWidth="1"/>
    <col min="14601" max="14601" width="23.42578125" style="32" bestFit="1" customWidth="1"/>
    <col min="14602" max="14602" width="8.85546875" style="32" customWidth="1"/>
    <col min="14603" max="14603" width="5.85546875" style="32" customWidth="1"/>
    <col min="14604" max="14604" width="45" style="32" bestFit="1" customWidth="1"/>
    <col min="14605" max="14605" width="14.28515625" style="32" customWidth="1"/>
    <col min="14606" max="14606" width="9.85546875" style="32" bestFit="1" customWidth="1"/>
    <col min="14607" max="14607" width="24.28515625" style="32" bestFit="1" customWidth="1"/>
    <col min="14608" max="14608" width="14.140625" style="32" bestFit="1" customWidth="1"/>
    <col min="14609" max="14609" width="13.5703125" style="32" customWidth="1"/>
    <col min="14610" max="14610" width="23.42578125" style="32" bestFit="1" customWidth="1"/>
    <col min="14611" max="14611" width="8.28515625" style="32" bestFit="1" customWidth="1"/>
    <col min="14612" max="14848" width="9.140625" style="32"/>
    <col min="14849" max="14849" width="7" style="32" bestFit="1" customWidth="1"/>
    <col min="14850" max="14850" width="14.7109375" style="32" bestFit="1" customWidth="1"/>
    <col min="14851" max="14851" width="45" style="32" customWidth="1"/>
    <col min="14852" max="14852" width="23.42578125" style="32" bestFit="1" customWidth="1"/>
    <col min="14853" max="14853" width="9.85546875" style="32" bestFit="1" customWidth="1"/>
    <col min="14854" max="14854" width="24.28515625" style="32" bestFit="1" customWidth="1"/>
    <col min="14855" max="14855" width="14.140625" style="32" bestFit="1" customWidth="1"/>
    <col min="14856" max="14856" width="13.5703125" style="32" customWidth="1"/>
    <col min="14857" max="14857" width="23.42578125" style="32" bestFit="1" customWidth="1"/>
    <col min="14858" max="14858" width="8.85546875" style="32" customWidth="1"/>
    <col min="14859" max="14859" width="5.85546875" style="32" customWidth="1"/>
    <col min="14860" max="14860" width="45" style="32" bestFit="1" customWidth="1"/>
    <col min="14861" max="14861" width="14.28515625" style="32" customWidth="1"/>
    <col min="14862" max="14862" width="9.85546875" style="32" bestFit="1" customWidth="1"/>
    <col min="14863" max="14863" width="24.28515625" style="32" bestFit="1" customWidth="1"/>
    <col min="14864" max="14864" width="14.140625" style="32" bestFit="1" customWidth="1"/>
    <col min="14865" max="14865" width="13.5703125" style="32" customWidth="1"/>
    <col min="14866" max="14866" width="23.42578125" style="32" bestFit="1" customWidth="1"/>
    <col min="14867" max="14867" width="8.28515625" style="32" bestFit="1" customWidth="1"/>
    <col min="14868" max="15104" width="9.140625" style="32"/>
    <col min="15105" max="15105" width="7" style="32" bestFit="1" customWidth="1"/>
    <col min="15106" max="15106" width="14.7109375" style="32" bestFit="1" customWidth="1"/>
    <col min="15107" max="15107" width="45" style="32" customWidth="1"/>
    <col min="15108" max="15108" width="23.42578125" style="32" bestFit="1" customWidth="1"/>
    <col min="15109" max="15109" width="9.85546875" style="32" bestFit="1" customWidth="1"/>
    <col min="15110" max="15110" width="24.28515625" style="32" bestFit="1" customWidth="1"/>
    <col min="15111" max="15111" width="14.140625" style="32" bestFit="1" customWidth="1"/>
    <col min="15112" max="15112" width="13.5703125" style="32" customWidth="1"/>
    <col min="15113" max="15113" width="23.42578125" style="32" bestFit="1" customWidth="1"/>
    <col min="15114" max="15114" width="8.85546875" style="32" customWidth="1"/>
    <col min="15115" max="15115" width="5.85546875" style="32" customWidth="1"/>
    <col min="15116" max="15116" width="45" style="32" bestFit="1" customWidth="1"/>
    <col min="15117" max="15117" width="14.28515625" style="32" customWidth="1"/>
    <col min="15118" max="15118" width="9.85546875" style="32" bestFit="1" customWidth="1"/>
    <col min="15119" max="15119" width="24.28515625" style="32" bestFit="1" customWidth="1"/>
    <col min="15120" max="15120" width="14.140625" style="32" bestFit="1" customWidth="1"/>
    <col min="15121" max="15121" width="13.5703125" style="32" customWidth="1"/>
    <col min="15122" max="15122" width="23.42578125" style="32" bestFit="1" customWidth="1"/>
    <col min="15123" max="15123" width="8.28515625" style="32" bestFit="1" customWidth="1"/>
    <col min="15124" max="15360" width="9.140625" style="32"/>
    <col min="15361" max="15361" width="7" style="32" bestFit="1" customWidth="1"/>
    <col min="15362" max="15362" width="14.7109375" style="32" bestFit="1" customWidth="1"/>
    <col min="15363" max="15363" width="45" style="32" customWidth="1"/>
    <col min="15364" max="15364" width="23.42578125" style="32" bestFit="1" customWidth="1"/>
    <col min="15365" max="15365" width="9.85546875" style="32" bestFit="1" customWidth="1"/>
    <col min="15366" max="15366" width="24.28515625" style="32" bestFit="1" customWidth="1"/>
    <col min="15367" max="15367" width="14.140625" style="32" bestFit="1" customWidth="1"/>
    <col min="15368" max="15368" width="13.5703125" style="32" customWidth="1"/>
    <col min="15369" max="15369" width="23.42578125" style="32" bestFit="1" customWidth="1"/>
    <col min="15370" max="15370" width="8.85546875" style="32" customWidth="1"/>
    <col min="15371" max="15371" width="5.85546875" style="32" customWidth="1"/>
    <col min="15372" max="15372" width="45" style="32" bestFit="1" customWidth="1"/>
    <col min="15373" max="15373" width="14.28515625" style="32" customWidth="1"/>
    <col min="15374" max="15374" width="9.85546875" style="32" bestFit="1" customWidth="1"/>
    <col min="15375" max="15375" width="24.28515625" style="32" bestFit="1" customWidth="1"/>
    <col min="15376" max="15376" width="14.140625" style="32" bestFit="1" customWidth="1"/>
    <col min="15377" max="15377" width="13.5703125" style="32" customWidth="1"/>
    <col min="15378" max="15378" width="23.42578125" style="32" bestFit="1" customWidth="1"/>
    <col min="15379" max="15379" width="8.28515625" style="32" bestFit="1" customWidth="1"/>
    <col min="15380" max="15616" width="9.140625" style="32"/>
    <col min="15617" max="15617" width="7" style="32" bestFit="1" customWidth="1"/>
    <col min="15618" max="15618" width="14.7109375" style="32" bestFit="1" customWidth="1"/>
    <col min="15619" max="15619" width="45" style="32" customWidth="1"/>
    <col min="15620" max="15620" width="23.42578125" style="32" bestFit="1" customWidth="1"/>
    <col min="15621" max="15621" width="9.85546875" style="32" bestFit="1" customWidth="1"/>
    <col min="15622" max="15622" width="24.28515625" style="32" bestFit="1" customWidth="1"/>
    <col min="15623" max="15623" width="14.140625" style="32" bestFit="1" customWidth="1"/>
    <col min="15624" max="15624" width="13.5703125" style="32" customWidth="1"/>
    <col min="15625" max="15625" width="23.42578125" style="32" bestFit="1" customWidth="1"/>
    <col min="15626" max="15626" width="8.85546875" style="32" customWidth="1"/>
    <col min="15627" max="15627" width="5.85546875" style="32" customWidth="1"/>
    <col min="15628" max="15628" width="45" style="32" bestFit="1" customWidth="1"/>
    <col min="15629" max="15629" width="14.28515625" style="32" customWidth="1"/>
    <col min="15630" max="15630" width="9.85546875" style="32" bestFit="1" customWidth="1"/>
    <col min="15631" max="15631" width="24.28515625" style="32" bestFit="1" customWidth="1"/>
    <col min="15632" max="15632" width="14.140625" style="32" bestFit="1" customWidth="1"/>
    <col min="15633" max="15633" width="13.5703125" style="32" customWidth="1"/>
    <col min="15634" max="15634" width="23.42578125" style="32" bestFit="1" customWidth="1"/>
    <col min="15635" max="15635" width="8.28515625" style="32" bestFit="1" customWidth="1"/>
    <col min="15636" max="15872" width="9.140625" style="32"/>
    <col min="15873" max="15873" width="7" style="32" bestFit="1" customWidth="1"/>
    <col min="15874" max="15874" width="14.7109375" style="32" bestFit="1" customWidth="1"/>
    <col min="15875" max="15875" width="45" style="32" customWidth="1"/>
    <col min="15876" max="15876" width="23.42578125" style="32" bestFit="1" customWidth="1"/>
    <col min="15877" max="15877" width="9.85546875" style="32" bestFit="1" customWidth="1"/>
    <col min="15878" max="15878" width="24.28515625" style="32" bestFit="1" customWidth="1"/>
    <col min="15879" max="15879" width="14.140625" style="32" bestFit="1" customWidth="1"/>
    <col min="15880" max="15880" width="13.5703125" style="32" customWidth="1"/>
    <col min="15881" max="15881" width="23.42578125" style="32" bestFit="1" customWidth="1"/>
    <col min="15882" max="15882" width="8.85546875" style="32" customWidth="1"/>
    <col min="15883" max="15883" width="5.85546875" style="32" customWidth="1"/>
    <col min="15884" max="15884" width="45" style="32" bestFit="1" customWidth="1"/>
    <col min="15885" max="15885" width="14.28515625" style="32" customWidth="1"/>
    <col min="15886" max="15886" width="9.85546875" style="32" bestFit="1" customWidth="1"/>
    <col min="15887" max="15887" width="24.28515625" style="32" bestFit="1" customWidth="1"/>
    <col min="15888" max="15888" width="14.140625" style="32" bestFit="1" customWidth="1"/>
    <col min="15889" max="15889" width="13.5703125" style="32" customWidth="1"/>
    <col min="15890" max="15890" width="23.42578125" style="32" bestFit="1" customWidth="1"/>
    <col min="15891" max="15891" width="8.28515625" style="32" bestFit="1" customWidth="1"/>
    <col min="15892" max="16128" width="9.140625" style="32"/>
    <col min="16129" max="16129" width="7" style="32" bestFit="1" customWidth="1"/>
    <col min="16130" max="16130" width="14.7109375" style="32" bestFit="1" customWidth="1"/>
    <col min="16131" max="16131" width="45" style="32" customWidth="1"/>
    <col min="16132" max="16132" width="23.42578125" style="32" bestFit="1" customWidth="1"/>
    <col min="16133" max="16133" width="9.85546875" style="32" bestFit="1" customWidth="1"/>
    <col min="16134" max="16134" width="24.28515625" style="32" bestFit="1" customWidth="1"/>
    <col min="16135" max="16135" width="14.140625" style="32" bestFit="1" customWidth="1"/>
    <col min="16136" max="16136" width="13.5703125" style="32" customWidth="1"/>
    <col min="16137" max="16137" width="23.42578125" style="32" bestFit="1" customWidth="1"/>
    <col min="16138" max="16138" width="8.85546875" style="32" customWidth="1"/>
    <col min="16139" max="16139" width="5.85546875" style="32" customWidth="1"/>
    <col min="16140" max="16140" width="45" style="32" bestFit="1" customWidth="1"/>
    <col min="16141" max="16141" width="14.28515625" style="32" customWidth="1"/>
    <col min="16142" max="16142" width="9.85546875" style="32" bestFit="1" customWidth="1"/>
    <col min="16143" max="16143" width="24.28515625" style="32" bestFit="1" customWidth="1"/>
    <col min="16144" max="16144" width="14.140625" style="32" bestFit="1" customWidth="1"/>
    <col min="16145" max="16145" width="13.5703125" style="32" customWidth="1"/>
    <col min="16146" max="16146" width="23.42578125" style="32" bestFit="1" customWidth="1"/>
    <col min="16147" max="16147" width="8.28515625" style="32" bestFit="1" customWidth="1"/>
    <col min="16148" max="16384" width="9.140625" style="32"/>
  </cols>
  <sheetData>
    <row r="1" spans="1:19" ht="18.75" customHeight="1">
      <c r="A1" s="30"/>
      <c r="B1" s="30"/>
      <c r="C1" s="132" t="s">
        <v>39</v>
      </c>
      <c r="D1" s="132"/>
      <c r="E1" s="132"/>
      <c r="F1" s="132"/>
      <c r="G1" s="132"/>
      <c r="L1" s="133"/>
      <c r="M1" s="133"/>
      <c r="N1" s="133"/>
      <c r="O1" s="133"/>
      <c r="P1" s="133"/>
    </row>
    <row r="2" spans="1:19">
      <c r="A2" s="33" t="s">
        <v>40</v>
      </c>
      <c r="B2" s="33"/>
      <c r="C2" s="34" t="s">
        <v>41</v>
      </c>
      <c r="D2" s="35"/>
      <c r="E2" s="36"/>
      <c r="F2" s="37"/>
      <c r="G2" s="38"/>
      <c r="L2" s="39"/>
      <c r="M2" s="40"/>
      <c r="N2" s="41"/>
      <c r="O2" s="42"/>
      <c r="P2" s="43"/>
    </row>
    <row r="3" spans="1:19" ht="15.75" customHeight="1">
      <c r="A3" s="44"/>
      <c r="B3" s="44"/>
      <c r="C3" s="45"/>
      <c r="D3" s="33"/>
      <c r="E3" s="36"/>
      <c r="F3" s="37"/>
      <c r="G3" s="38"/>
      <c r="L3" s="46"/>
      <c r="M3" s="47"/>
      <c r="N3" s="41"/>
      <c r="O3" s="42"/>
      <c r="P3" s="43"/>
    </row>
    <row r="4" spans="1:19" ht="15">
      <c r="A4" s="48" t="s">
        <v>42</v>
      </c>
      <c r="B4" s="48" t="s">
        <v>43</v>
      </c>
      <c r="C4" s="49" t="s">
        <v>44</v>
      </c>
      <c r="D4" s="49" t="s">
        <v>45</v>
      </c>
      <c r="E4" s="50" t="s">
        <v>46</v>
      </c>
      <c r="F4" s="51" t="s">
        <v>47</v>
      </c>
      <c r="G4" s="52" t="s">
        <v>48</v>
      </c>
      <c r="H4" s="52"/>
      <c r="K4" s="54"/>
      <c r="L4" s="55"/>
      <c r="M4" s="55"/>
      <c r="N4" s="56"/>
      <c r="O4" s="57"/>
      <c r="P4" s="58"/>
      <c r="Q4" s="53"/>
    </row>
    <row r="5" spans="1:19" ht="12.75" customHeight="1">
      <c r="F5" s="60"/>
      <c r="G5" s="61"/>
      <c r="H5" s="62"/>
      <c r="O5" s="64"/>
      <c r="P5" s="65"/>
      <c r="Q5" s="62"/>
    </row>
    <row r="6" spans="1:19" ht="12.75" customHeight="1">
      <c r="F6" s="60"/>
      <c r="G6" s="61"/>
      <c r="H6" s="62"/>
      <c r="O6" s="64"/>
      <c r="P6" s="65"/>
      <c r="Q6" s="62"/>
    </row>
    <row r="7" spans="1:19" ht="12.75" customHeight="1">
      <c r="C7" s="66" t="s">
        <v>49</v>
      </c>
      <c r="F7" s="60"/>
      <c r="G7" s="61"/>
      <c r="H7" s="62"/>
      <c r="L7" s="67"/>
      <c r="O7" s="64"/>
      <c r="P7" s="65"/>
      <c r="Q7" s="62"/>
    </row>
    <row r="8" spans="1:19" ht="12.75" customHeight="1">
      <c r="C8" s="66" t="s">
        <v>50</v>
      </c>
      <c r="F8" s="60"/>
      <c r="G8" s="61"/>
      <c r="H8" s="62"/>
      <c r="L8" s="67"/>
      <c r="O8" s="64"/>
      <c r="P8" s="65"/>
      <c r="Q8" s="62"/>
    </row>
    <row r="9" spans="1:19" ht="12.75" customHeight="1">
      <c r="A9" s="32">
        <f>+MAX($A$5:A8)+1</f>
        <v>1</v>
      </c>
      <c r="B9" s="32" t="s">
        <v>51</v>
      </c>
      <c r="C9" s="32" t="s">
        <v>52</v>
      </c>
      <c r="D9" s="32" t="s">
        <v>53</v>
      </c>
      <c r="E9" s="59">
        <v>95500</v>
      </c>
      <c r="F9" s="68">
        <v>2043.1747499999999</v>
      </c>
      <c r="G9" s="61">
        <f t="shared" ref="G9:G43" si="0">ROUND((F9/$F$56),4)</f>
        <v>9.6699999999999994E-2</v>
      </c>
      <c r="H9" s="62"/>
      <c r="O9" s="64"/>
      <c r="P9" s="65"/>
      <c r="Q9" s="62"/>
    </row>
    <row r="10" spans="1:19" ht="12.75" customHeight="1">
      <c r="A10" s="32">
        <f>+MAX($A$5:A9)+1</f>
        <v>2</v>
      </c>
      <c r="B10" s="32" t="s">
        <v>54</v>
      </c>
      <c r="C10" s="32" t="s">
        <v>55</v>
      </c>
      <c r="D10" s="32" t="s">
        <v>56</v>
      </c>
      <c r="E10" s="59">
        <v>92500</v>
      </c>
      <c r="F10" s="68">
        <v>1695.5250000000001</v>
      </c>
      <c r="G10" s="61">
        <f t="shared" si="0"/>
        <v>8.0199999999999994E-2</v>
      </c>
      <c r="H10" s="62"/>
      <c r="I10" s="69" t="s">
        <v>57</v>
      </c>
      <c r="J10" s="69" t="s">
        <v>58</v>
      </c>
      <c r="L10" s="69" t="s">
        <v>59</v>
      </c>
      <c r="M10" s="69" t="s">
        <v>60</v>
      </c>
      <c r="O10" s="64"/>
      <c r="P10" s="65"/>
      <c r="Q10" s="62"/>
      <c r="R10" s="70"/>
      <c r="S10" s="70"/>
    </row>
    <row r="11" spans="1:19" ht="12.75" customHeight="1">
      <c r="A11" s="32">
        <f>+MAX($A$5:A10)+1</f>
        <v>3</v>
      </c>
      <c r="B11" s="32" t="s">
        <v>61</v>
      </c>
      <c r="C11" s="32" t="s">
        <v>62</v>
      </c>
      <c r="D11" s="32" t="s">
        <v>63</v>
      </c>
      <c r="E11" s="59">
        <v>16000</v>
      </c>
      <c r="F11" s="68">
        <v>1365.952</v>
      </c>
      <c r="G11" s="61">
        <f t="shared" si="0"/>
        <v>6.4600000000000005E-2</v>
      </c>
      <c r="H11" s="62"/>
      <c r="I11" s="71" t="s">
        <v>53</v>
      </c>
      <c r="J11" s="61">
        <f t="shared" ref="J11:J28" si="1">SUMIFS($G$4:$G$205,$D$4:$D$205,I11)</f>
        <v>0.16450000000000001</v>
      </c>
      <c r="L11" s="71" t="s">
        <v>64</v>
      </c>
      <c r="M11" s="61">
        <v>0.26660000000000006</v>
      </c>
      <c r="O11" s="64"/>
      <c r="P11" s="65"/>
      <c r="Q11" s="62"/>
      <c r="R11" s="65"/>
      <c r="S11" s="65"/>
    </row>
    <row r="12" spans="1:19" ht="12.75" customHeight="1">
      <c r="A12" s="32">
        <f>+MAX($A$5:A11)+1</f>
        <v>4</v>
      </c>
      <c r="B12" s="32" t="s">
        <v>65</v>
      </c>
      <c r="C12" s="32" t="s">
        <v>66</v>
      </c>
      <c r="D12" s="32" t="s">
        <v>67</v>
      </c>
      <c r="E12" s="59">
        <v>147588</v>
      </c>
      <c r="F12" s="68">
        <v>1359.802038</v>
      </c>
      <c r="G12" s="61">
        <f t="shared" si="0"/>
        <v>6.4299999999999996E-2</v>
      </c>
      <c r="H12" s="62"/>
      <c r="I12" s="61" t="s">
        <v>63</v>
      </c>
      <c r="J12" s="61">
        <f t="shared" si="1"/>
        <v>0.12780000000000002</v>
      </c>
      <c r="L12" s="61" t="s">
        <v>68</v>
      </c>
      <c r="M12" s="61">
        <v>0.1487</v>
      </c>
      <c r="O12" s="64"/>
      <c r="P12" s="65"/>
      <c r="Q12" s="62"/>
      <c r="R12" s="65"/>
      <c r="S12" s="65"/>
    </row>
    <row r="13" spans="1:19" ht="12.75" customHeight="1">
      <c r="A13" s="32">
        <f>+MAX($A$5:A12)+1</f>
        <v>5</v>
      </c>
      <c r="B13" s="32" t="s">
        <v>69</v>
      </c>
      <c r="C13" s="32" t="s">
        <v>70</v>
      </c>
      <c r="D13" s="32" t="s">
        <v>71</v>
      </c>
      <c r="E13" s="59">
        <v>93850</v>
      </c>
      <c r="F13" s="68">
        <v>1286.1204</v>
      </c>
      <c r="G13" s="61">
        <f t="shared" si="0"/>
        <v>6.0900000000000003E-2</v>
      </c>
      <c r="H13" s="62"/>
      <c r="I13" s="61" t="s">
        <v>56</v>
      </c>
      <c r="J13" s="61">
        <f t="shared" si="1"/>
        <v>0.10209999999999998</v>
      </c>
      <c r="L13" s="61" t="s">
        <v>72</v>
      </c>
      <c r="M13" s="61">
        <v>0.1454</v>
      </c>
      <c r="O13" s="64"/>
      <c r="P13" s="65"/>
      <c r="Q13" s="62"/>
      <c r="R13" s="65"/>
      <c r="S13" s="65"/>
    </row>
    <row r="14" spans="1:19" ht="12.75" customHeight="1">
      <c r="A14" s="32">
        <f>+MAX($A$5:A13)+1</f>
        <v>6</v>
      </c>
      <c r="B14" s="32" t="s">
        <v>73</v>
      </c>
      <c r="C14" s="32" t="s">
        <v>74</v>
      </c>
      <c r="D14" s="32" t="s">
        <v>75</v>
      </c>
      <c r="E14" s="59">
        <v>424197</v>
      </c>
      <c r="F14" s="68">
        <v>1152.3311504999999</v>
      </c>
      <c r="G14" s="61">
        <f t="shared" si="0"/>
        <v>5.45E-2</v>
      </c>
      <c r="H14" s="62"/>
      <c r="I14" s="61" t="s">
        <v>75</v>
      </c>
      <c r="J14" s="61">
        <f t="shared" si="1"/>
        <v>9.6799999999999997E-2</v>
      </c>
      <c r="L14" s="61" t="s">
        <v>76</v>
      </c>
      <c r="M14" s="61">
        <v>0.1062</v>
      </c>
      <c r="O14" s="64"/>
      <c r="P14" s="65"/>
      <c r="Q14" s="62"/>
      <c r="R14" s="65"/>
      <c r="S14" s="65"/>
    </row>
    <row r="15" spans="1:19" ht="12.75" customHeight="1">
      <c r="A15" s="32">
        <f>+MAX($A$5:A14)+1</f>
        <v>7</v>
      </c>
      <c r="B15" s="32" t="s">
        <v>77</v>
      </c>
      <c r="C15" s="32" t="s">
        <v>78</v>
      </c>
      <c r="D15" s="32" t="s">
        <v>53</v>
      </c>
      <c r="E15" s="59">
        <v>70000</v>
      </c>
      <c r="F15" s="68">
        <v>934.22</v>
      </c>
      <c r="G15" s="61">
        <f t="shared" si="0"/>
        <v>4.4200000000000003E-2</v>
      </c>
      <c r="H15" s="62"/>
      <c r="I15" s="61" t="s">
        <v>67</v>
      </c>
      <c r="J15" s="61">
        <f t="shared" si="1"/>
        <v>8.5099999999999995E-2</v>
      </c>
      <c r="L15" s="61" t="s">
        <v>79</v>
      </c>
      <c r="M15" s="61">
        <v>7.4800000000000005E-2</v>
      </c>
      <c r="O15" s="64"/>
      <c r="P15" s="65"/>
      <c r="Q15" s="62"/>
      <c r="R15" s="65"/>
      <c r="S15" s="65"/>
    </row>
    <row r="16" spans="1:19" ht="12.75" customHeight="1">
      <c r="A16" s="32">
        <f>+MAX($A$5:A15)+1</f>
        <v>8</v>
      </c>
      <c r="B16" s="32" t="s">
        <v>80</v>
      </c>
      <c r="C16" s="32" t="s">
        <v>81</v>
      </c>
      <c r="D16" s="32" t="s">
        <v>82</v>
      </c>
      <c r="E16" s="59">
        <v>67204</v>
      </c>
      <c r="F16" s="68">
        <v>827.81887200000006</v>
      </c>
      <c r="G16" s="61">
        <f t="shared" si="0"/>
        <v>3.9199999999999999E-2</v>
      </c>
      <c r="H16" s="62"/>
      <c r="I16" s="61" t="s">
        <v>82</v>
      </c>
      <c r="J16" s="61">
        <f t="shared" si="1"/>
        <v>7.4800000000000005E-2</v>
      </c>
      <c r="L16" s="61" t="s">
        <v>83</v>
      </c>
      <c r="M16" s="61">
        <v>6.0900000000000003E-2</v>
      </c>
      <c r="O16" s="64"/>
      <c r="P16" s="65"/>
      <c r="Q16" s="62"/>
      <c r="R16" s="65"/>
      <c r="S16" s="65"/>
    </row>
    <row r="17" spans="1:30" ht="12.75" customHeight="1">
      <c r="A17" s="32">
        <f>+MAX($A$5:A16)+1</f>
        <v>9</v>
      </c>
      <c r="B17" s="32" t="s">
        <v>84</v>
      </c>
      <c r="C17" s="32" t="s">
        <v>85</v>
      </c>
      <c r="D17" s="32" t="s">
        <v>82</v>
      </c>
      <c r="E17" s="59">
        <v>82714</v>
      </c>
      <c r="F17" s="68">
        <v>752.98689900000011</v>
      </c>
      <c r="G17" s="61">
        <f t="shared" si="0"/>
        <v>3.56E-2</v>
      </c>
      <c r="H17" s="62"/>
      <c r="I17" s="61" t="s">
        <v>71</v>
      </c>
      <c r="J17" s="61">
        <f t="shared" si="1"/>
        <v>6.0900000000000003E-2</v>
      </c>
      <c r="L17" s="61" t="s">
        <v>86</v>
      </c>
      <c r="M17" s="61">
        <v>5.0199999999999995E-2</v>
      </c>
      <c r="O17" s="64"/>
      <c r="P17" s="65"/>
      <c r="Q17" s="62"/>
      <c r="R17" s="65"/>
      <c r="S17" s="65"/>
    </row>
    <row r="18" spans="1:30" ht="12.75" customHeight="1">
      <c r="A18" s="32">
        <f>+MAX($A$5:A17)+1</f>
        <v>10</v>
      </c>
      <c r="B18" s="32" t="s">
        <v>87</v>
      </c>
      <c r="C18" s="32" t="s">
        <v>88</v>
      </c>
      <c r="D18" s="32" t="s">
        <v>89</v>
      </c>
      <c r="E18" s="59">
        <v>105488</v>
      </c>
      <c r="F18" s="68">
        <v>506.71160799999996</v>
      </c>
      <c r="G18" s="61">
        <f t="shared" si="0"/>
        <v>2.4E-2</v>
      </c>
      <c r="H18" s="62"/>
      <c r="I18" s="61" t="s">
        <v>89</v>
      </c>
      <c r="J18" s="61">
        <f t="shared" si="1"/>
        <v>5.0199999999999995E-2</v>
      </c>
      <c r="L18" s="61" t="s">
        <v>90</v>
      </c>
      <c r="M18" s="61">
        <v>3.4500000000000003E-2</v>
      </c>
      <c r="O18" s="64"/>
      <c r="P18" s="65"/>
      <c r="Q18" s="62"/>
      <c r="R18" s="65"/>
      <c r="S18" s="65"/>
    </row>
    <row r="19" spans="1:30" ht="12.75" customHeight="1">
      <c r="A19" s="32">
        <f>+MAX($A$5:A18)+1</f>
        <v>11</v>
      </c>
      <c r="B19" s="32" t="s">
        <v>91</v>
      </c>
      <c r="C19" s="32" t="s">
        <v>92</v>
      </c>
      <c r="D19" s="32" t="s">
        <v>53</v>
      </c>
      <c r="E19" s="59">
        <v>25500</v>
      </c>
      <c r="F19" s="68">
        <v>498.63974999999999</v>
      </c>
      <c r="G19" s="61">
        <f t="shared" si="0"/>
        <v>2.3599999999999999E-2</v>
      </c>
      <c r="H19" s="62"/>
      <c r="I19" s="61" t="s">
        <v>93</v>
      </c>
      <c r="J19" s="61">
        <f t="shared" si="1"/>
        <v>3.1899999999999998E-2</v>
      </c>
      <c r="L19" s="61" t="s">
        <v>94</v>
      </c>
      <c r="M19" s="61">
        <v>3.1099999999999996E-2</v>
      </c>
      <c r="O19" s="64"/>
      <c r="P19" s="65"/>
      <c r="Q19" s="62"/>
      <c r="R19" s="65"/>
      <c r="S19" s="65"/>
    </row>
    <row r="20" spans="1:30" ht="12.75" customHeight="1">
      <c r="A20" s="32">
        <f>+MAX($A$5:A19)+1</f>
        <v>12</v>
      </c>
      <c r="B20" s="32" t="s">
        <v>95</v>
      </c>
      <c r="C20" s="32" t="s">
        <v>96</v>
      </c>
      <c r="D20" s="32" t="s">
        <v>97</v>
      </c>
      <c r="E20" s="59">
        <v>32990</v>
      </c>
      <c r="F20" s="68">
        <v>454.94859500000001</v>
      </c>
      <c r="G20" s="61">
        <f t="shared" si="0"/>
        <v>2.1499999999999998E-2</v>
      </c>
      <c r="H20" s="62"/>
      <c r="I20" s="61" t="s">
        <v>98</v>
      </c>
      <c r="J20" s="61">
        <f t="shared" si="1"/>
        <v>3.1699999999999999E-2</v>
      </c>
      <c r="L20" s="61" t="s">
        <v>99</v>
      </c>
      <c r="M20" s="61">
        <v>2.7000000000000003E-2</v>
      </c>
      <c r="O20" s="64"/>
      <c r="P20" s="65"/>
      <c r="Q20" s="62"/>
      <c r="R20" s="65"/>
      <c r="S20" s="65"/>
    </row>
    <row r="21" spans="1:30" ht="12.75" customHeight="1">
      <c r="A21" s="32">
        <f>+MAX($A$5:A20)+1</f>
        <v>13</v>
      </c>
      <c r="B21" s="32" t="s">
        <v>100</v>
      </c>
      <c r="C21" s="32" t="s">
        <v>101</v>
      </c>
      <c r="D21" s="32" t="s">
        <v>98</v>
      </c>
      <c r="E21" s="59">
        <v>213028</v>
      </c>
      <c r="F21" s="68">
        <v>446.18714600000004</v>
      </c>
      <c r="G21" s="61">
        <f t="shared" si="0"/>
        <v>2.1100000000000001E-2</v>
      </c>
      <c r="H21" s="62"/>
      <c r="I21" s="61" t="s">
        <v>102</v>
      </c>
      <c r="J21" s="61">
        <f t="shared" si="1"/>
        <v>2.7000000000000003E-2</v>
      </c>
      <c r="L21" s="61" t="s">
        <v>103</v>
      </c>
      <c r="M21" s="61">
        <v>1.7100000000000001E-2</v>
      </c>
      <c r="O21" s="64"/>
      <c r="P21" s="65"/>
      <c r="Q21" s="62"/>
      <c r="R21" s="65"/>
      <c r="S21" s="65"/>
    </row>
    <row r="22" spans="1:30" ht="12.75" customHeight="1">
      <c r="A22" s="32">
        <f>+MAX($A$5:A21)+1</f>
        <v>14</v>
      </c>
      <c r="B22" s="32" t="s">
        <v>104</v>
      </c>
      <c r="C22" s="32" t="s">
        <v>105</v>
      </c>
      <c r="D22" s="32" t="s">
        <v>67</v>
      </c>
      <c r="E22" s="59">
        <v>252500</v>
      </c>
      <c r="F22" s="68">
        <v>439.60250000000002</v>
      </c>
      <c r="G22" s="61">
        <f t="shared" si="0"/>
        <v>2.0799999999999999E-2</v>
      </c>
      <c r="H22" s="62"/>
      <c r="I22" s="61" t="s">
        <v>106</v>
      </c>
      <c r="J22" s="61">
        <f t="shared" si="1"/>
        <v>2.4899999999999999E-2</v>
      </c>
      <c r="M22" s="72">
        <v>0.96250000000000013</v>
      </c>
      <c r="O22" s="64"/>
      <c r="P22" s="65"/>
      <c r="Q22" s="62"/>
      <c r="R22" s="65"/>
      <c r="S22" s="65"/>
    </row>
    <row r="23" spans="1:30" ht="12.75" customHeight="1">
      <c r="A23" s="32">
        <f>+MAX($A$5:A22)+1</f>
        <v>15</v>
      </c>
      <c r="B23" s="32" t="s">
        <v>107</v>
      </c>
      <c r="C23" s="32" t="s">
        <v>108</v>
      </c>
      <c r="D23" s="32" t="s">
        <v>89</v>
      </c>
      <c r="E23" s="59">
        <v>52000</v>
      </c>
      <c r="F23" s="68">
        <v>400.58199999999999</v>
      </c>
      <c r="G23" s="61">
        <f t="shared" si="0"/>
        <v>1.9E-2</v>
      </c>
      <c r="H23" s="62"/>
      <c r="I23" s="61" t="s">
        <v>97</v>
      </c>
      <c r="J23" s="61">
        <f t="shared" si="1"/>
        <v>2.1499999999999998E-2</v>
      </c>
      <c r="O23" s="64"/>
      <c r="P23" s="65"/>
      <c r="Q23" s="62"/>
      <c r="R23" s="65"/>
      <c r="S23" s="65"/>
    </row>
    <row r="24" spans="1:30" ht="12.75" customHeight="1">
      <c r="A24" s="32">
        <f>+MAX($A$5:A23)+1</f>
        <v>16</v>
      </c>
      <c r="B24" s="32" t="s">
        <v>109</v>
      </c>
      <c r="C24" s="32" t="s">
        <v>110</v>
      </c>
      <c r="D24" s="32" t="s">
        <v>63</v>
      </c>
      <c r="E24" s="59">
        <v>11121</v>
      </c>
      <c r="F24" s="68">
        <v>394.22832899999997</v>
      </c>
      <c r="G24" s="61">
        <f t="shared" si="0"/>
        <v>1.8700000000000001E-2</v>
      </c>
      <c r="H24" s="62"/>
      <c r="I24" s="61" t="s">
        <v>111</v>
      </c>
      <c r="J24" s="61">
        <f t="shared" si="1"/>
        <v>1.7600000000000001E-2</v>
      </c>
      <c r="O24" s="64"/>
      <c r="P24" s="65"/>
      <c r="Q24" s="62"/>
      <c r="R24" s="65"/>
      <c r="S24" s="65"/>
    </row>
    <row r="25" spans="1:30" ht="12.75" customHeight="1">
      <c r="A25" s="32">
        <f>+MAX($A$5:A24)+1</f>
        <v>17</v>
      </c>
      <c r="B25" s="32" t="s">
        <v>112</v>
      </c>
      <c r="C25" s="32" t="s">
        <v>113</v>
      </c>
      <c r="D25" s="32" t="s">
        <v>111</v>
      </c>
      <c r="E25" s="59">
        <v>120000</v>
      </c>
      <c r="F25" s="68">
        <v>372.18</v>
      </c>
      <c r="G25" s="61">
        <f t="shared" si="0"/>
        <v>1.7600000000000001E-2</v>
      </c>
      <c r="H25" s="62"/>
      <c r="I25" s="61" t="s">
        <v>114</v>
      </c>
      <c r="J25" s="61">
        <f t="shared" si="1"/>
        <v>1.7100000000000001E-2</v>
      </c>
      <c r="L25"/>
      <c r="M25" s="29"/>
      <c r="N25"/>
      <c r="O25" s="64"/>
      <c r="P25" s="65"/>
      <c r="Q25" s="62"/>
      <c r="R25" s="65"/>
      <c r="S25" s="65"/>
    </row>
    <row r="26" spans="1:30" ht="12.75" customHeight="1">
      <c r="A26" s="32">
        <f>+MAX($A$5:A25)+1</f>
        <v>18</v>
      </c>
      <c r="B26" s="32" t="s">
        <v>115</v>
      </c>
      <c r="C26" s="32" t="s">
        <v>116</v>
      </c>
      <c r="D26" s="32" t="s">
        <v>114</v>
      </c>
      <c r="E26" s="59">
        <v>96638</v>
      </c>
      <c r="F26" s="68">
        <v>361.03956799999997</v>
      </c>
      <c r="G26" s="61">
        <f t="shared" si="0"/>
        <v>1.7100000000000001E-2</v>
      </c>
      <c r="H26" s="62"/>
      <c r="I26" s="61" t="s">
        <v>117</v>
      </c>
      <c r="J26" s="61">
        <f t="shared" si="1"/>
        <v>9.5999999999999992E-3</v>
      </c>
      <c r="L26" s="25"/>
      <c r="M26" s="29"/>
      <c r="N26"/>
      <c r="O26" s="64"/>
      <c r="P26" s="65"/>
      <c r="Q26" s="62"/>
      <c r="R26" s="65"/>
      <c r="S26" s="65"/>
    </row>
    <row r="27" spans="1:30" ht="12.75" customHeight="1">
      <c r="A27" s="32">
        <f>+MAX($A$5:A26)+1</f>
        <v>19</v>
      </c>
      <c r="B27" s="32" t="s">
        <v>118</v>
      </c>
      <c r="C27" s="32" t="s">
        <v>119</v>
      </c>
      <c r="D27" s="32" t="s">
        <v>63</v>
      </c>
      <c r="E27" s="59">
        <v>13114</v>
      </c>
      <c r="F27" s="68">
        <v>360.67434200000002</v>
      </c>
      <c r="G27" s="61">
        <f t="shared" si="0"/>
        <v>1.7100000000000001E-2</v>
      </c>
      <c r="H27" s="62"/>
      <c r="I27" s="61" t="s">
        <v>120</v>
      </c>
      <c r="J27" s="61">
        <f t="shared" si="1"/>
        <v>9.5999999999999992E-3</v>
      </c>
      <c r="L27" s="25"/>
      <c r="M27" s="29"/>
      <c r="N27"/>
      <c r="O27" s="64"/>
      <c r="P27" s="65"/>
      <c r="Q27" s="62"/>
      <c r="R27" s="65"/>
      <c r="S27" s="65"/>
    </row>
    <row r="28" spans="1:30" ht="12.75" customHeight="1">
      <c r="A28" s="32">
        <f>+MAX($A$5:A27)+1</f>
        <v>20</v>
      </c>
      <c r="B28" s="32" t="s">
        <v>121</v>
      </c>
      <c r="C28" s="32" t="s">
        <v>122</v>
      </c>
      <c r="D28" s="32" t="s">
        <v>75</v>
      </c>
      <c r="E28" s="59">
        <v>6000</v>
      </c>
      <c r="F28" s="68">
        <v>355.43700000000001</v>
      </c>
      <c r="G28" s="61">
        <f t="shared" si="0"/>
        <v>1.6799999999999999E-2</v>
      </c>
      <c r="H28" s="62"/>
      <c r="I28" s="61" t="s">
        <v>123</v>
      </c>
      <c r="J28" s="61">
        <f t="shared" si="1"/>
        <v>9.4000000000000004E-3</v>
      </c>
      <c r="L28" s="25"/>
      <c r="M28" s="29"/>
      <c r="N28"/>
      <c r="O28" s="64"/>
      <c r="P28" s="65"/>
      <c r="Q28" s="62"/>
      <c r="R28" s="65"/>
      <c r="S28" s="65"/>
      <c r="AD28" s="65"/>
    </row>
    <row r="29" spans="1:30" ht="12.75" customHeight="1">
      <c r="A29" s="32">
        <f>+MAX($A$5:A28)+1</f>
        <v>21</v>
      </c>
      <c r="B29" s="32" t="s">
        <v>124</v>
      </c>
      <c r="C29" s="32" t="s">
        <v>125</v>
      </c>
      <c r="D29" s="32" t="s">
        <v>106</v>
      </c>
      <c r="E29" s="59">
        <v>24646</v>
      </c>
      <c r="F29" s="68">
        <v>303.60175100000004</v>
      </c>
      <c r="G29" s="61">
        <f t="shared" si="0"/>
        <v>1.44E-2</v>
      </c>
      <c r="H29" s="62"/>
      <c r="I29" s="61" t="s">
        <v>126</v>
      </c>
      <c r="J29" s="74">
        <f>+SUMIFS($G:$G,$C:$C,"Net Receivable/Payable")+SUMIFS($G:$G,$C:$C,"CBLO / Reverse Repo Investments")</f>
        <v>3.7500000000000089E-2</v>
      </c>
      <c r="L29" s="25"/>
      <c r="M29" s="29"/>
      <c r="N29"/>
      <c r="O29" s="64"/>
      <c r="P29" s="65"/>
      <c r="Q29" s="62"/>
      <c r="R29" s="65"/>
      <c r="S29" s="65"/>
    </row>
    <row r="30" spans="1:30" ht="12.75" customHeight="1">
      <c r="A30" s="32">
        <f>+MAX($A$5:A29)+1</f>
        <v>22</v>
      </c>
      <c r="B30" s="32" t="s">
        <v>127</v>
      </c>
      <c r="C30" s="32" t="s">
        <v>128</v>
      </c>
      <c r="D30" s="32" t="s">
        <v>63</v>
      </c>
      <c r="E30" s="59">
        <v>107179</v>
      </c>
      <c r="F30" s="68">
        <v>302.78067499999997</v>
      </c>
      <c r="G30" s="61">
        <f t="shared" si="0"/>
        <v>1.43E-2</v>
      </c>
      <c r="H30" s="62"/>
      <c r="I30" s="61"/>
      <c r="J30" s="61"/>
      <c r="L30" s="25"/>
      <c r="M30" s="29"/>
      <c r="N30"/>
      <c r="O30" s="64"/>
      <c r="P30" s="65"/>
      <c r="Q30" s="62"/>
    </row>
    <row r="31" spans="1:30" ht="12.75" customHeight="1">
      <c r="A31" s="32">
        <f>+MAX($A$5:A30)+1</f>
        <v>23</v>
      </c>
      <c r="B31" s="32" t="s">
        <v>129</v>
      </c>
      <c r="C31" s="32" t="s">
        <v>130</v>
      </c>
      <c r="D31" s="32" t="s">
        <v>102</v>
      </c>
      <c r="E31" s="59">
        <v>8000</v>
      </c>
      <c r="F31" s="68">
        <v>299.59199999999998</v>
      </c>
      <c r="G31" s="61">
        <f t="shared" si="0"/>
        <v>1.4200000000000001E-2</v>
      </c>
      <c r="H31" s="62"/>
      <c r="I31" s="61"/>
      <c r="J31" s="74"/>
      <c r="L31"/>
      <c r="M31"/>
      <c r="N31"/>
      <c r="O31" s="64"/>
      <c r="P31" s="65"/>
      <c r="Q31" s="62"/>
    </row>
    <row r="32" spans="1:30" ht="12.75" customHeight="1">
      <c r="A32" s="32">
        <f>+MAX($A$5:A31)+1</f>
        <v>24</v>
      </c>
      <c r="B32" s="32" t="s">
        <v>131</v>
      </c>
      <c r="C32" s="32" t="s">
        <v>132</v>
      </c>
      <c r="D32" s="32" t="s">
        <v>75</v>
      </c>
      <c r="E32" s="59">
        <v>26000</v>
      </c>
      <c r="F32" s="68">
        <v>296.17899999999997</v>
      </c>
      <c r="G32" s="61">
        <f t="shared" si="0"/>
        <v>1.4E-2</v>
      </c>
      <c r="H32" s="62"/>
      <c r="I32" s="61"/>
      <c r="J32" s="74"/>
      <c r="L32"/>
      <c r="M32"/>
      <c r="N32"/>
      <c r="O32" s="64"/>
      <c r="P32" s="65"/>
      <c r="Q32" s="62"/>
    </row>
    <row r="33" spans="1:17" ht="12.75" customHeight="1">
      <c r="A33" s="32">
        <f>+MAX($A$5:A32)+1</f>
        <v>25</v>
      </c>
      <c r="B33" s="32" t="s">
        <v>133</v>
      </c>
      <c r="C33" s="32" t="s">
        <v>134</v>
      </c>
      <c r="D33" s="32" t="s">
        <v>63</v>
      </c>
      <c r="E33" s="59">
        <v>900</v>
      </c>
      <c r="F33" s="68">
        <v>277.02584999999999</v>
      </c>
      <c r="G33" s="61">
        <f t="shared" si="0"/>
        <v>1.3100000000000001E-2</v>
      </c>
      <c r="H33" s="62"/>
      <c r="I33" s="61"/>
      <c r="J33" s="74"/>
      <c r="L33"/>
      <c r="M33"/>
      <c r="N33"/>
      <c r="O33" s="64"/>
      <c r="P33" s="65"/>
      <c r="Q33" s="62"/>
    </row>
    <row r="34" spans="1:17" ht="12.75" customHeight="1">
      <c r="A34" s="32">
        <f>+MAX($A$5:A33)+1</f>
        <v>26</v>
      </c>
      <c r="B34" s="32" t="s">
        <v>135</v>
      </c>
      <c r="C34" s="32" t="s">
        <v>136</v>
      </c>
      <c r="D34" s="32" t="s">
        <v>102</v>
      </c>
      <c r="E34" s="59">
        <v>35000</v>
      </c>
      <c r="F34" s="68">
        <v>270.74250000000001</v>
      </c>
      <c r="G34" s="61">
        <f t="shared" si="0"/>
        <v>1.2800000000000001E-2</v>
      </c>
      <c r="H34" s="62"/>
      <c r="L34"/>
      <c r="M34"/>
      <c r="N34"/>
      <c r="O34" s="64"/>
      <c r="P34" s="65"/>
      <c r="Q34" s="62"/>
    </row>
    <row r="35" spans="1:17" ht="12.75" customHeight="1">
      <c r="A35" s="32">
        <f>+MAX($A$5:A34)+1</f>
        <v>27</v>
      </c>
      <c r="B35" s="32" t="s">
        <v>137</v>
      </c>
      <c r="C35" s="32" t="s">
        <v>138</v>
      </c>
      <c r="D35" s="32" t="s">
        <v>56</v>
      </c>
      <c r="E35" s="59">
        <v>4150</v>
      </c>
      <c r="F35" s="68">
        <v>250.75337500000001</v>
      </c>
      <c r="G35" s="61">
        <f t="shared" si="0"/>
        <v>1.1900000000000001E-2</v>
      </c>
      <c r="H35" s="62"/>
      <c r="L35"/>
      <c r="M35"/>
      <c r="N35"/>
      <c r="O35" s="64"/>
      <c r="P35" s="65"/>
      <c r="Q35" s="62"/>
    </row>
    <row r="36" spans="1:17" ht="12.75" customHeight="1">
      <c r="A36" s="32">
        <f>+MAX($A$5:A35)+1</f>
        <v>28</v>
      </c>
      <c r="B36" s="32" t="s">
        <v>139</v>
      </c>
      <c r="C36" s="32" t="s">
        <v>140</v>
      </c>
      <c r="D36" s="32" t="s">
        <v>93</v>
      </c>
      <c r="E36" s="59">
        <v>69929</v>
      </c>
      <c r="F36" s="68">
        <v>245.38086100000001</v>
      </c>
      <c r="G36" s="61">
        <f t="shared" si="0"/>
        <v>1.1599999999999999E-2</v>
      </c>
      <c r="H36" s="62"/>
      <c r="L36"/>
      <c r="M36"/>
      <c r="N36"/>
      <c r="O36" s="64"/>
      <c r="P36" s="65"/>
      <c r="Q36" s="62"/>
    </row>
    <row r="37" spans="1:17" ht="12.75" customHeight="1">
      <c r="A37" s="32">
        <f>+MAX($A$5:A36)+1</f>
        <v>29</v>
      </c>
      <c r="B37" s="32" t="s">
        <v>141</v>
      </c>
      <c r="C37" s="32" t="s">
        <v>142</v>
      </c>
      <c r="D37" s="32" t="s">
        <v>75</v>
      </c>
      <c r="E37" s="59">
        <v>18626</v>
      </c>
      <c r="F37" s="68">
        <v>243.00410899999997</v>
      </c>
      <c r="G37" s="61">
        <f t="shared" si="0"/>
        <v>1.15E-2</v>
      </c>
      <c r="H37" s="62"/>
      <c r="L37"/>
      <c r="M37"/>
      <c r="N37"/>
      <c r="O37" s="64"/>
      <c r="P37" s="65"/>
      <c r="Q37" s="62"/>
    </row>
    <row r="38" spans="1:17" ht="12.75" customHeight="1">
      <c r="A38" s="32">
        <f>+MAX($A$5:A37)+1</f>
        <v>30</v>
      </c>
      <c r="B38" s="32" t="s">
        <v>143</v>
      </c>
      <c r="C38" s="32" t="s">
        <v>144</v>
      </c>
      <c r="D38" s="32" t="s">
        <v>98</v>
      </c>
      <c r="E38" s="59">
        <v>275000</v>
      </c>
      <c r="F38" s="68">
        <v>223.57499999999999</v>
      </c>
      <c r="G38" s="61">
        <f t="shared" si="0"/>
        <v>1.06E-2</v>
      </c>
      <c r="H38" s="62"/>
      <c r="I38" s="61"/>
      <c r="J38" s="74"/>
      <c r="L38"/>
      <c r="M38"/>
      <c r="N38"/>
      <c r="O38" s="64"/>
      <c r="P38" s="65"/>
      <c r="Q38" s="62"/>
    </row>
    <row r="39" spans="1:17" ht="12.75" customHeight="1">
      <c r="A39" s="32">
        <f>+MAX($A$5:A38)+1</f>
        <v>31</v>
      </c>
      <c r="B39" s="32" t="s">
        <v>145</v>
      </c>
      <c r="C39" s="32" t="s">
        <v>146</v>
      </c>
      <c r="D39" s="32" t="s">
        <v>106</v>
      </c>
      <c r="E39" s="59">
        <v>44000</v>
      </c>
      <c r="F39" s="68">
        <v>221.892</v>
      </c>
      <c r="G39" s="61">
        <f t="shared" si="0"/>
        <v>1.0500000000000001E-2</v>
      </c>
      <c r="H39" s="62"/>
      <c r="L39"/>
      <c r="M39"/>
      <c r="N39"/>
      <c r="O39" s="64"/>
      <c r="P39" s="65"/>
      <c r="Q39" s="62"/>
    </row>
    <row r="40" spans="1:17" ht="12.75" customHeight="1">
      <c r="A40" s="32">
        <f>+MAX($A$5:A39)+1</f>
        <v>32</v>
      </c>
      <c r="B40" s="32" t="s">
        <v>147</v>
      </c>
      <c r="C40" s="32" t="s">
        <v>148</v>
      </c>
      <c r="D40" s="32" t="s">
        <v>93</v>
      </c>
      <c r="E40" s="59">
        <v>100815</v>
      </c>
      <c r="F40" s="68">
        <v>221.44014749999999</v>
      </c>
      <c r="G40" s="61">
        <f t="shared" si="0"/>
        <v>1.0500000000000001E-2</v>
      </c>
      <c r="H40" s="62"/>
      <c r="L40"/>
      <c r="M40"/>
      <c r="N40"/>
      <c r="O40" s="64"/>
      <c r="P40" s="65"/>
      <c r="Q40" s="62"/>
    </row>
    <row r="41" spans="1:17" ht="12.75" customHeight="1">
      <c r="A41" s="32">
        <f>+MAX($A$5:A40)+1</f>
        <v>33</v>
      </c>
      <c r="B41" s="32" t="s">
        <v>149</v>
      </c>
      <c r="C41" s="32" t="s">
        <v>150</v>
      </c>
      <c r="D41" s="32" t="s">
        <v>56</v>
      </c>
      <c r="E41" s="59">
        <v>14484</v>
      </c>
      <c r="F41" s="68">
        <v>210.64081199999998</v>
      </c>
      <c r="G41" s="61">
        <f t="shared" si="0"/>
        <v>0.01</v>
      </c>
      <c r="H41" s="62"/>
      <c r="L41"/>
      <c r="M41"/>
      <c r="N41"/>
      <c r="O41" s="64"/>
      <c r="P41" s="65"/>
      <c r="Q41" s="62"/>
    </row>
    <row r="42" spans="1:17" ht="12.75" customHeight="1">
      <c r="A42" s="32">
        <f>+MAX($A$5:A41)+1</f>
        <v>34</v>
      </c>
      <c r="B42" s="32" t="s">
        <v>151</v>
      </c>
      <c r="C42" s="32" t="s">
        <v>152</v>
      </c>
      <c r="D42" s="32" t="s">
        <v>93</v>
      </c>
      <c r="E42" s="59">
        <v>25288</v>
      </c>
      <c r="F42" s="68">
        <v>207.09607600000001</v>
      </c>
      <c r="G42" s="61">
        <f t="shared" si="0"/>
        <v>9.7999999999999997E-3</v>
      </c>
      <c r="H42" s="62"/>
      <c r="L42"/>
      <c r="M42"/>
      <c r="N42"/>
      <c r="O42" s="64"/>
      <c r="P42" s="65"/>
      <c r="Q42" s="62"/>
    </row>
    <row r="43" spans="1:17" ht="12.75" customHeight="1">
      <c r="A43" s="32">
        <f>+MAX($A$5:A42)+1</f>
        <v>35</v>
      </c>
      <c r="B43" s="32" t="s">
        <v>153</v>
      </c>
      <c r="C43" s="32" t="s">
        <v>154</v>
      </c>
      <c r="D43" s="32" t="s">
        <v>117</v>
      </c>
      <c r="E43" s="59">
        <v>33000</v>
      </c>
      <c r="F43" s="68">
        <v>203.90700000000001</v>
      </c>
      <c r="G43" s="61">
        <f t="shared" si="0"/>
        <v>9.5999999999999992E-3</v>
      </c>
      <c r="H43" s="62"/>
      <c r="L43"/>
      <c r="M43"/>
      <c r="O43" s="64"/>
      <c r="P43" s="65"/>
      <c r="Q43" s="62"/>
    </row>
    <row r="44" spans="1:17" ht="12.75" customHeight="1">
      <c r="A44" s="32">
        <f>+MAX($A$5:A43)+1</f>
        <v>36</v>
      </c>
      <c r="B44" s="32" t="s">
        <v>155</v>
      </c>
      <c r="C44" s="32" t="s">
        <v>156</v>
      </c>
      <c r="D44" s="32" t="s">
        <v>120</v>
      </c>
      <c r="E44" s="59">
        <v>59000</v>
      </c>
      <c r="F44" s="68">
        <v>203.34350000000001</v>
      </c>
      <c r="G44" s="61">
        <f>ROUND((F44/$F$56),4)</f>
        <v>9.5999999999999992E-3</v>
      </c>
      <c r="H44" s="62"/>
      <c r="L44"/>
      <c r="M44"/>
      <c r="O44" s="64"/>
      <c r="P44" s="65"/>
      <c r="Q44" s="62"/>
    </row>
    <row r="45" spans="1:17" ht="12.75" customHeight="1">
      <c r="A45" s="32">
        <f>+MAX($A$5:A44)+1</f>
        <v>37</v>
      </c>
      <c r="B45" s="32" t="s">
        <v>157</v>
      </c>
      <c r="C45" s="32" t="s">
        <v>158</v>
      </c>
      <c r="D45" s="32" t="s">
        <v>123</v>
      </c>
      <c r="E45" s="59">
        <v>76619</v>
      </c>
      <c r="F45" s="68">
        <v>198.48151949999999</v>
      </c>
      <c r="G45" s="61">
        <f>ROUND((F45/$F$56),4)</f>
        <v>9.4000000000000004E-3</v>
      </c>
      <c r="H45" s="62"/>
      <c r="L45"/>
      <c r="M45"/>
      <c r="O45" s="64"/>
      <c r="P45" s="65"/>
      <c r="Q45" s="62"/>
    </row>
    <row r="46" spans="1:17" ht="12.75" customHeight="1">
      <c r="A46" s="32">
        <f>+MAX($A$5:A45)+1</f>
        <v>38</v>
      </c>
      <c r="B46" s="32" t="s">
        <v>159</v>
      </c>
      <c r="C46" s="32" t="s">
        <v>160</v>
      </c>
      <c r="D46" s="32" t="s">
        <v>89</v>
      </c>
      <c r="E46" s="59">
        <v>15764</v>
      </c>
      <c r="F46" s="68">
        <v>151.70485400000001</v>
      </c>
      <c r="G46" s="61">
        <f>ROUND((F46/$F$56),4)</f>
        <v>7.1999999999999998E-3</v>
      </c>
      <c r="H46" s="62"/>
      <c r="L46"/>
      <c r="M46"/>
      <c r="O46" s="64"/>
      <c r="P46" s="65"/>
      <c r="Q46" s="62"/>
    </row>
    <row r="47" spans="1:17" ht="12.75" customHeight="1">
      <c r="F47" s="60"/>
      <c r="G47" s="61"/>
      <c r="H47" s="62"/>
      <c r="L47"/>
      <c r="M47"/>
      <c r="O47" s="64"/>
      <c r="P47" s="65"/>
      <c r="Q47" s="62"/>
    </row>
    <row r="48" spans="1:17" ht="12.75" customHeight="1">
      <c r="C48" s="75" t="s">
        <v>161</v>
      </c>
      <c r="D48" s="75"/>
      <c r="E48" s="76"/>
      <c r="F48" s="77">
        <f>SUM(F9:F47)</f>
        <v>20339.302977500007</v>
      </c>
      <c r="G48" s="78">
        <f>SUM(G9:G47)</f>
        <v>0.96249999999999991</v>
      </c>
      <c r="H48" s="79"/>
      <c r="I48" s="80"/>
      <c r="J48" s="81"/>
      <c r="L48"/>
      <c r="M48"/>
      <c r="N48" s="83"/>
      <c r="O48" s="84"/>
      <c r="P48" s="85"/>
      <c r="Q48" s="79"/>
    </row>
    <row r="49" spans="1:27" ht="12.75" customHeight="1">
      <c r="F49" s="60"/>
      <c r="G49" s="61"/>
      <c r="H49" s="62"/>
      <c r="I49" s="68"/>
      <c r="L49"/>
      <c r="M49"/>
      <c r="O49" s="64"/>
      <c r="P49" s="65"/>
      <c r="Q49" s="62"/>
    </row>
    <row r="50" spans="1:27" ht="12.75" customHeight="1">
      <c r="C50" s="66" t="s">
        <v>162</v>
      </c>
      <c r="F50" s="60">
        <v>851.00997140000004</v>
      </c>
      <c r="G50" s="61">
        <f>ROUND((F50/$F$56),4)</f>
        <v>4.0300000000000002E-2</v>
      </c>
      <c r="H50" s="62"/>
      <c r="I50" s="68"/>
      <c r="L50"/>
      <c r="M50"/>
      <c r="O50" s="64"/>
      <c r="P50" s="65"/>
      <c r="Q50" s="62"/>
    </row>
    <row r="51" spans="1:27" ht="12.75" customHeight="1">
      <c r="C51" s="75" t="s">
        <v>161</v>
      </c>
      <c r="D51" s="75"/>
      <c r="E51" s="76"/>
      <c r="F51" s="77">
        <f>SUM(F50)</f>
        <v>851.00997140000004</v>
      </c>
      <c r="G51" s="78">
        <f>SUM(G50)</f>
        <v>4.0300000000000002E-2</v>
      </c>
      <c r="H51" s="79"/>
      <c r="I51" s="68"/>
      <c r="L51"/>
      <c r="M51"/>
      <c r="N51" s="83"/>
      <c r="O51" s="84"/>
      <c r="P51" s="85"/>
      <c r="Q51" s="79"/>
    </row>
    <row r="52" spans="1:27" ht="12.75" customHeight="1">
      <c r="F52" s="60"/>
      <c r="G52" s="61"/>
      <c r="H52" s="62"/>
      <c r="L52"/>
      <c r="M52"/>
      <c r="O52" s="64"/>
      <c r="P52" s="65"/>
      <c r="Q52" s="62"/>
    </row>
    <row r="53" spans="1:27" ht="12.75" customHeight="1">
      <c r="C53" s="66" t="s">
        <v>163</v>
      </c>
      <c r="F53" s="60"/>
      <c r="G53" s="61"/>
      <c r="H53" s="62"/>
      <c r="L53"/>
      <c r="M53"/>
      <c r="O53" s="64"/>
      <c r="P53" s="65"/>
      <c r="Q53" s="62"/>
      <c r="R53" s="64"/>
      <c r="S53" s="64"/>
    </row>
    <row r="54" spans="1:27" ht="12.75" customHeight="1">
      <c r="C54" s="66" t="s">
        <v>164</v>
      </c>
      <c r="F54" s="86">
        <v>-56.17124780001177</v>
      </c>
      <c r="G54" s="87">
        <f>(100%-SUMIFS($G$1:$G$53,$C$1:$C$53,"Total"))</f>
        <v>-2.7999999999999137E-3</v>
      </c>
      <c r="H54" s="62"/>
      <c r="I54" s="60"/>
      <c r="J54" s="60"/>
      <c r="K54" s="88"/>
      <c r="L54"/>
      <c r="M54"/>
      <c r="O54" s="64"/>
      <c r="P54" s="65"/>
      <c r="Q54" s="62"/>
      <c r="Z54" s="89"/>
      <c r="AA54" s="65"/>
    </row>
    <row r="55" spans="1:27" ht="12.75" customHeight="1">
      <c r="C55" s="75" t="s">
        <v>161</v>
      </c>
      <c r="D55" s="75"/>
      <c r="E55" s="76"/>
      <c r="F55" s="90">
        <f>SUM(F54)</f>
        <v>-56.17124780001177</v>
      </c>
      <c r="G55" s="91">
        <f>SUM(G54)</f>
        <v>-2.7999999999999137E-3</v>
      </c>
      <c r="H55" s="79"/>
      <c r="L55"/>
      <c r="M55"/>
      <c r="N55" s="83"/>
      <c r="O55" s="84"/>
      <c r="P55" s="85"/>
      <c r="Q55" s="79"/>
      <c r="Z55" s="89"/>
      <c r="AA55" s="65"/>
    </row>
    <row r="56" spans="1:27" ht="12.75" customHeight="1">
      <c r="C56" s="92" t="s">
        <v>165</v>
      </c>
      <c r="D56" s="92"/>
      <c r="E56" s="93"/>
      <c r="F56" s="94">
        <f>SUMIFS($F$1:$F$198,$C$1:$C$198,"Total")</f>
        <v>21134.141701099994</v>
      </c>
      <c r="G56" s="95">
        <f>SUMIFS($G$1:$G$198,$C$1:$C$198,"Total")</f>
        <v>1</v>
      </c>
      <c r="H56" s="96"/>
      <c r="L56"/>
      <c r="M56"/>
      <c r="N56" s="97"/>
      <c r="O56" s="98"/>
      <c r="P56" s="99"/>
      <c r="Q56" s="96"/>
    </row>
    <row r="57" spans="1:27" ht="12.75" customHeight="1">
      <c r="F57" s="60"/>
      <c r="L57"/>
      <c r="M57"/>
      <c r="O57" s="64"/>
    </row>
    <row r="58" spans="1:27" ht="12.75" customHeight="1">
      <c r="A58" s="134" t="s">
        <v>595</v>
      </c>
      <c r="B58" s="134"/>
      <c r="C58" s="134"/>
      <c r="D58" s="134"/>
      <c r="E58" s="134"/>
      <c r="F58" s="134"/>
      <c r="G58" s="134"/>
      <c r="L58"/>
      <c r="M58"/>
    </row>
    <row r="59" spans="1:27" ht="12.75" customHeight="1">
      <c r="A59" s="134"/>
      <c r="B59" s="134"/>
      <c r="C59" s="134"/>
      <c r="D59" s="134"/>
      <c r="E59" s="134"/>
      <c r="F59" s="134"/>
      <c r="G59" s="134"/>
      <c r="L59"/>
      <c r="M59"/>
      <c r="O59" s="88"/>
    </row>
    <row r="60" spans="1:27" ht="12.75" customHeight="1">
      <c r="A60" s="134"/>
      <c r="B60" s="134"/>
      <c r="C60" s="134"/>
      <c r="D60" s="134"/>
      <c r="E60" s="134"/>
      <c r="F60" s="134"/>
      <c r="G60" s="134"/>
      <c r="L60"/>
      <c r="M60"/>
      <c r="O60" s="88"/>
    </row>
    <row r="61" spans="1:27" ht="12.75" customHeight="1">
      <c r="A61" s="134"/>
      <c r="B61" s="134"/>
      <c r="C61" s="134"/>
      <c r="D61" s="134"/>
      <c r="E61" s="134"/>
      <c r="F61" s="134"/>
      <c r="G61" s="134"/>
      <c r="L61"/>
      <c r="M61"/>
    </row>
    <row r="62" spans="1:27" ht="12.75" customHeight="1">
      <c r="A62" s="134"/>
      <c r="B62" s="134"/>
      <c r="C62" s="134"/>
      <c r="D62" s="134"/>
      <c r="E62" s="134"/>
      <c r="F62" s="134"/>
      <c r="G62" s="134"/>
      <c r="L62"/>
      <c r="M62"/>
    </row>
    <row r="63" spans="1:27" ht="12.75" customHeight="1">
      <c r="A63" s="134"/>
      <c r="B63" s="134"/>
      <c r="C63" s="134"/>
      <c r="D63" s="134"/>
      <c r="E63" s="134"/>
      <c r="F63" s="134"/>
      <c r="G63" s="134"/>
      <c r="L63"/>
      <c r="M63"/>
    </row>
    <row r="64" spans="1:27" ht="12.75" customHeight="1">
      <c r="A64" s="134"/>
      <c r="B64" s="134"/>
      <c r="C64" s="134"/>
      <c r="D64" s="134"/>
      <c r="E64" s="134"/>
      <c r="F64" s="134"/>
      <c r="G64" s="134"/>
      <c r="L64"/>
      <c r="M64"/>
    </row>
    <row r="65" spans="1:13" ht="12.75" customHeight="1">
      <c r="A65" s="134"/>
      <c r="B65" s="134"/>
      <c r="C65" s="134"/>
      <c r="D65" s="134"/>
      <c r="E65" s="134"/>
      <c r="F65" s="134"/>
      <c r="G65" s="134"/>
      <c r="L65"/>
      <c r="M65"/>
    </row>
    <row r="66" spans="1:13" ht="12.75" customHeight="1">
      <c r="A66" s="127"/>
      <c r="B66" s="127"/>
      <c r="C66" s="127"/>
      <c r="D66" s="127"/>
      <c r="E66" s="127"/>
      <c r="F66" s="127"/>
      <c r="G66" s="128"/>
      <c r="L66"/>
      <c r="M66"/>
    </row>
    <row r="67" spans="1:13" ht="18" customHeight="1">
      <c r="A67" s="135" t="s">
        <v>586</v>
      </c>
      <c r="B67" s="135"/>
      <c r="C67" s="135"/>
      <c r="D67" s="135"/>
      <c r="E67" s="135"/>
      <c r="F67" s="135"/>
      <c r="G67" s="135"/>
      <c r="L67"/>
      <c r="M67"/>
    </row>
    <row r="68" spans="1:13" ht="12.75" customHeight="1">
      <c r="A68"/>
      <c r="B68"/>
      <c r="C68"/>
      <c r="D68"/>
      <c r="E68"/>
      <c r="F68"/>
      <c r="G68" s="128"/>
      <c r="L68"/>
      <c r="M68"/>
    </row>
    <row r="69" spans="1:13" ht="12.75" customHeight="1">
      <c r="A69" s="129" t="s">
        <v>583</v>
      </c>
      <c r="B69"/>
      <c r="C69"/>
      <c r="D69"/>
      <c r="E69"/>
      <c r="F69"/>
      <c r="G69" s="128"/>
      <c r="L69"/>
      <c r="M69"/>
    </row>
    <row r="70" spans="1:13" ht="12.75" customHeight="1">
      <c r="L70"/>
      <c r="M70"/>
    </row>
    <row r="71" spans="1:13" ht="12.75" customHeight="1">
      <c r="L71"/>
      <c r="M71"/>
    </row>
    <row r="72" spans="1:13" ht="12.75" customHeight="1">
      <c r="L72"/>
      <c r="M72"/>
    </row>
    <row r="73" spans="1:13" ht="12.75" customHeight="1">
      <c r="L73"/>
      <c r="M73"/>
    </row>
    <row r="74" spans="1:13" ht="12.75" customHeight="1">
      <c r="L74"/>
      <c r="M74"/>
    </row>
    <row r="75" spans="1:13" ht="12.75" customHeight="1">
      <c r="L75"/>
      <c r="M75"/>
    </row>
    <row r="76" spans="1:13" ht="12.75" customHeight="1">
      <c r="L76"/>
      <c r="M76"/>
    </row>
    <row r="77" spans="1:13" ht="12.75" customHeight="1">
      <c r="L77"/>
      <c r="M77"/>
    </row>
    <row r="78" spans="1:13" ht="12.75" customHeight="1">
      <c r="L78"/>
      <c r="M78"/>
    </row>
    <row r="79" spans="1:13" ht="12.75" customHeight="1">
      <c r="L79"/>
      <c r="M79"/>
    </row>
    <row r="80" spans="1:13" ht="12.75" customHeight="1">
      <c r="L80"/>
      <c r="M80"/>
    </row>
    <row r="81" spans="12:13" ht="12.75" customHeight="1">
      <c r="L81"/>
      <c r="M81"/>
    </row>
    <row r="82" spans="12:13" ht="12.75" customHeight="1">
      <c r="L82"/>
      <c r="M82"/>
    </row>
    <row r="83" spans="12:13" ht="12.75" customHeight="1">
      <c r="L83"/>
      <c r="M83"/>
    </row>
    <row r="84" spans="12:13" ht="12.75" customHeight="1">
      <c r="L84"/>
      <c r="M84"/>
    </row>
    <row r="85" spans="12:13" ht="12.75" customHeight="1">
      <c r="L85"/>
      <c r="M85"/>
    </row>
    <row r="86" spans="12:13" ht="12.75" customHeight="1">
      <c r="L86"/>
      <c r="M86"/>
    </row>
    <row r="87" spans="12:13" ht="12.75" customHeight="1">
      <c r="L87"/>
      <c r="M87"/>
    </row>
    <row r="88" spans="12:13" ht="12.75" customHeight="1">
      <c r="L88"/>
      <c r="M88"/>
    </row>
    <row r="89" spans="12:13" ht="12.75" customHeight="1">
      <c r="L89"/>
      <c r="M89"/>
    </row>
    <row r="90" spans="12:13" ht="12.75" customHeight="1">
      <c r="L90"/>
      <c r="M90"/>
    </row>
    <row r="91" spans="12:13" ht="12.75" customHeight="1">
      <c r="L91"/>
      <c r="M91"/>
    </row>
    <row r="92" spans="12:13" ht="12.75" customHeight="1">
      <c r="L92"/>
      <c r="M92"/>
    </row>
    <row r="93" spans="12:13" ht="12.75" customHeight="1">
      <c r="L93"/>
      <c r="M93"/>
    </row>
    <row r="94" spans="12:13" ht="12.75" customHeight="1">
      <c r="L94"/>
      <c r="M94"/>
    </row>
    <row r="95" spans="12:13" ht="12.75" customHeight="1">
      <c r="L95"/>
      <c r="M95"/>
    </row>
    <row r="96" spans="12:13" ht="12.75" customHeight="1">
      <c r="L96"/>
      <c r="M96"/>
    </row>
    <row r="97" spans="12:13" ht="12.75" customHeight="1">
      <c r="L97"/>
      <c r="M97"/>
    </row>
    <row r="98" spans="12:13" ht="15">
      <c r="L98"/>
      <c r="M98"/>
    </row>
    <row r="99" spans="12:13" ht="15">
      <c r="L99"/>
      <c r="M99"/>
    </row>
  </sheetData>
  <sheetProtection algorithmName="SHA-512" hashValue="HMi2nP4wcXpKKjvZEvSF3b95+lNbXs5oGA8L3Co+uv5cVaU9OrBDncc5XSCObSje86CNpOHsf7FFrdEqQ/ekyA==" saltValue="NExV4zjXn481ooflJDVomg==" spinCount="100000" sheet="1" objects="1" scenarios="1"/>
  <mergeCells count="4">
    <mergeCell ref="C1:G1"/>
    <mergeCell ref="L1:P1"/>
    <mergeCell ref="A58:G65"/>
    <mergeCell ref="A67:G6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E111"/>
  <sheetViews>
    <sheetView topLeftCell="A61" zoomScale="90" zoomScaleNormal="90" workbookViewId="0">
      <selection activeCell="J24" sqref="J24"/>
    </sheetView>
  </sheetViews>
  <sheetFormatPr defaultRowHeight="12.75"/>
  <cols>
    <col min="1" max="1" width="7" style="32" bestFit="1" customWidth="1"/>
    <col min="2" max="2" width="15.7109375" style="32" bestFit="1" customWidth="1"/>
    <col min="3" max="3" width="50.7109375" style="32" customWidth="1"/>
    <col min="4" max="4" width="15.7109375" style="32" bestFit="1" customWidth="1"/>
    <col min="5" max="5" width="14.140625" style="59" bestFit="1" customWidth="1"/>
    <col min="6" max="6" width="24.28515625" style="32" bestFit="1" customWidth="1"/>
    <col min="7" max="7" width="14.140625" style="32" bestFit="1" customWidth="1"/>
    <col min="8" max="8" width="16.42578125" style="31" customWidth="1"/>
    <col min="9" max="9" width="17.28515625" style="32" bestFit="1" customWidth="1"/>
    <col min="10" max="10" width="8.85546875" style="32" bestFit="1" customWidth="1"/>
    <col min="11" max="11" width="15.5703125" style="31" customWidth="1"/>
    <col min="12" max="12" width="32.85546875" style="31" customWidth="1"/>
    <col min="13" max="13" width="15.7109375" style="31" bestFit="1" customWidth="1"/>
    <col min="14" max="14" width="14.140625" style="63" bestFit="1" customWidth="1"/>
    <col min="15" max="15" width="24.28515625" style="31" bestFit="1" customWidth="1"/>
    <col min="16" max="16" width="14.140625" style="31" bestFit="1" customWidth="1"/>
    <col min="17" max="17" width="16.42578125" style="31" customWidth="1"/>
    <col min="18" max="18" width="17.28515625" style="31" bestFit="1" customWidth="1"/>
    <col min="19" max="19" width="12" style="31" bestFit="1" customWidth="1"/>
    <col min="20" max="57" width="9.140625" style="31"/>
    <col min="58" max="256" width="9.140625" style="32"/>
    <col min="257" max="257" width="7" style="32" bestFit="1" customWidth="1"/>
    <col min="258" max="258" width="15.7109375" style="32" bestFit="1" customWidth="1"/>
    <col min="259" max="259" width="50.7109375" style="32" customWidth="1"/>
    <col min="260" max="260" width="15.7109375" style="32" bestFit="1" customWidth="1"/>
    <col min="261" max="261" width="14.140625" style="32" bestFit="1" customWidth="1"/>
    <col min="262" max="262" width="24.28515625" style="32" bestFit="1" customWidth="1"/>
    <col min="263" max="263" width="14.140625" style="32" bestFit="1" customWidth="1"/>
    <col min="264" max="264" width="16.42578125" style="32" customWidth="1"/>
    <col min="265" max="265" width="17.28515625" style="32" bestFit="1" customWidth="1"/>
    <col min="266" max="266" width="8.85546875" style="32" bestFit="1" customWidth="1"/>
    <col min="267" max="267" width="15.5703125" style="32" customWidth="1"/>
    <col min="268" max="268" width="32.85546875" style="32" customWidth="1"/>
    <col min="269" max="269" width="15.7109375" style="32" bestFit="1" customWidth="1"/>
    <col min="270" max="270" width="14.140625" style="32" bestFit="1" customWidth="1"/>
    <col min="271" max="271" width="24.28515625" style="32" bestFit="1" customWidth="1"/>
    <col min="272" max="272" width="14.140625" style="32" bestFit="1" customWidth="1"/>
    <col min="273" max="273" width="16.42578125" style="32" customWidth="1"/>
    <col min="274" max="274" width="17.28515625" style="32" bestFit="1" customWidth="1"/>
    <col min="275" max="275" width="12" style="32" bestFit="1" customWidth="1"/>
    <col min="276" max="512" width="9.140625" style="32"/>
    <col min="513" max="513" width="7" style="32" bestFit="1" customWidth="1"/>
    <col min="514" max="514" width="15.7109375" style="32" bestFit="1" customWidth="1"/>
    <col min="515" max="515" width="50.7109375" style="32" customWidth="1"/>
    <col min="516" max="516" width="15.7109375" style="32" bestFit="1" customWidth="1"/>
    <col min="517" max="517" width="14.140625" style="32" bestFit="1" customWidth="1"/>
    <col min="518" max="518" width="24.28515625" style="32" bestFit="1" customWidth="1"/>
    <col min="519" max="519" width="14.140625" style="32" bestFit="1" customWidth="1"/>
    <col min="520" max="520" width="16.42578125" style="32" customWidth="1"/>
    <col min="521" max="521" width="17.28515625" style="32" bestFit="1" customWidth="1"/>
    <col min="522" max="522" width="8.85546875" style="32" bestFit="1" customWidth="1"/>
    <col min="523" max="523" width="15.5703125" style="32" customWidth="1"/>
    <col min="524" max="524" width="32.85546875" style="32" customWidth="1"/>
    <col min="525" max="525" width="15.7109375" style="32" bestFit="1" customWidth="1"/>
    <col min="526" max="526" width="14.140625" style="32" bestFit="1" customWidth="1"/>
    <col min="527" max="527" width="24.28515625" style="32" bestFit="1" customWidth="1"/>
    <col min="528" max="528" width="14.140625" style="32" bestFit="1" customWidth="1"/>
    <col min="529" max="529" width="16.42578125" style="32" customWidth="1"/>
    <col min="530" max="530" width="17.28515625" style="32" bestFit="1" customWidth="1"/>
    <col min="531" max="531" width="12" style="32" bestFit="1" customWidth="1"/>
    <col min="532" max="768" width="9.140625" style="32"/>
    <col min="769" max="769" width="7" style="32" bestFit="1" customWidth="1"/>
    <col min="770" max="770" width="15.7109375" style="32" bestFit="1" customWidth="1"/>
    <col min="771" max="771" width="50.7109375" style="32" customWidth="1"/>
    <col min="772" max="772" width="15.7109375" style="32" bestFit="1" customWidth="1"/>
    <col min="773" max="773" width="14.140625" style="32" bestFit="1" customWidth="1"/>
    <col min="774" max="774" width="24.28515625" style="32" bestFit="1" customWidth="1"/>
    <col min="775" max="775" width="14.140625" style="32" bestFit="1" customWidth="1"/>
    <col min="776" max="776" width="16.42578125" style="32" customWidth="1"/>
    <col min="777" max="777" width="17.28515625" style="32" bestFit="1" customWidth="1"/>
    <col min="778" max="778" width="8.85546875" style="32" bestFit="1" customWidth="1"/>
    <col min="779" max="779" width="15.5703125" style="32" customWidth="1"/>
    <col min="780" max="780" width="32.85546875" style="32" customWidth="1"/>
    <col min="781" max="781" width="15.7109375" style="32" bestFit="1" customWidth="1"/>
    <col min="782" max="782" width="14.140625" style="32" bestFit="1" customWidth="1"/>
    <col min="783" max="783" width="24.28515625" style="32" bestFit="1" customWidth="1"/>
    <col min="784" max="784" width="14.140625" style="32" bestFit="1" customWidth="1"/>
    <col min="785" max="785" width="16.42578125" style="32" customWidth="1"/>
    <col min="786" max="786" width="17.28515625" style="32" bestFit="1" customWidth="1"/>
    <col min="787" max="787" width="12" style="32" bestFit="1" customWidth="1"/>
    <col min="788" max="1024" width="9.140625" style="32"/>
    <col min="1025" max="1025" width="7" style="32" bestFit="1" customWidth="1"/>
    <col min="1026" max="1026" width="15.7109375" style="32" bestFit="1" customWidth="1"/>
    <col min="1027" max="1027" width="50.7109375" style="32" customWidth="1"/>
    <col min="1028" max="1028" width="15.7109375" style="32" bestFit="1" customWidth="1"/>
    <col min="1029" max="1029" width="14.140625" style="32" bestFit="1" customWidth="1"/>
    <col min="1030" max="1030" width="24.28515625" style="32" bestFit="1" customWidth="1"/>
    <col min="1031" max="1031" width="14.140625" style="32" bestFit="1" customWidth="1"/>
    <col min="1032" max="1032" width="16.42578125" style="32" customWidth="1"/>
    <col min="1033" max="1033" width="17.28515625" style="32" bestFit="1" customWidth="1"/>
    <col min="1034" max="1034" width="8.85546875" style="32" bestFit="1" customWidth="1"/>
    <col min="1035" max="1035" width="15.5703125" style="32" customWidth="1"/>
    <col min="1036" max="1036" width="32.85546875" style="32" customWidth="1"/>
    <col min="1037" max="1037" width="15.7109375" style="32" bestFit="1" customWidth="1"/>
    <col min="1038" max="1038" width="14.140625" style="32" bestFit="1" customWidth="1"/>
    <col min="1039" max="1039" width="24.28515625" style="32" bestFit="1" customWidth="1"/>
    <col min="1040" max="1040" width="14.140625" style="32" bestFit="1" customWidth="1"/>
    <col min="1041" max="1041" width="16.42578125" style="32" customWidth="1"/>
    <col min="1042" max="1042" width="17.28515625" style="32" bestFit="1" customWidth="1"/>
    <col min="1043" max="1043" width="12" style="32" bestFit="1" customWidth="1"/>
    <col min="1044" max="1280" width="9.140625" style="32"/>
    <col min="1281" max="1281" width="7" style="32" bestFit="1" customWidth="1"/>
    <col min="1282" max="1282" width="15.7109375" style="32" bestFit="1" customWidth="1"/>
    <col min="1283" max="1283" width="50.7109375" style="32" customWidth="1"/>
    <col min="1284" max="1284" width="15.7109375" style="32" bestFit="1" customWidth="1"/>
    <col min="1285" max="1285" width="14.140625" style="32" bestFit="1" customWidth="1"/>
    <col min="1286" max="1286" width="24.28515625" style="32" bestFit="1" customWidth="1"/>
    <col min="1287" max="1287" width="14.140625" style="32" bestFit="1" customWidth="1"/>
    <col min="1288" max="1288" width="16.42578125" style="32" customWidth="1"/>
    <col min="1289" max="1289" width="17.28515625" style="32" bestFit="1" customWidth="1"/>
    <col min="1290" max="1290" width="8.85546875" style="32" bestFit="1" customWidth="1"/>
    <col min="1291" max="1291" width="15.5703125" style="32" customWidth="1"/>
    <col min="1292" max="1292" width="32.85546875" style="32" customWidth="1"/>
    <col min="1293" max="1293" width="15.7109375" style="32" bestFit="1" customWidth="1"/>
    <col min="1294" max="1294" width="14.140625" style="32" bestFit="1" customWidth="1"/>
    <col min="1295" max="1295" width="24.28515625" style="32" bestFit="1" customWidth="1"/>
    <col min="1296" max="1296" width="14.140625" style="32" bestFit="1" customWidth="1"/>
    <col min="1297" max="1297" width="16.42578125" style="32" customWidth="1"/>
    <col min="1298" max="1298" width="17.28515625" style="32" bestFit="1" customWidth="1"/>
    <col min="1299" max="1299" width="12" style="32" bestFit="1" customWidth="1"/>
    <col min="1300" max="1536" width="9.140625" style="32"/>
    <col min="1537" max="1537" width="7" style="32" bestFit="1" customWidth="1"/>
    <col min="1538" max="1538" width="15.7109375" style="32" bestFit="1" customWidth="1"/>
    <col min="1539" max="1539" width="50.7109375" style="32" customWidth="1"/>
    <col min="1540" max="1540" width="15.7109375" style="32" bestFit="1" customWidth="1"/>
    <col min="1541" max="1541" width="14.140625" style="32" bestFit="1" customWidth="1"/>
    <col min="1542" max="1542" width="24.28515625" style="32" bestFit="1" customWidth="1"/>
    <col min="1543" max="1543" width="14.140625" style="32" bestFit="1" customWidth="1"/>
    <col min="1544" max="1544" width="16.42578125" style="32" customWidth="1"/>
    <col min="1545" max="1545" width="17.28515625" style="32" bestFit="1" customWidth="1"/>
    <col min="1546" max="1546" width="8.85546875" style="32" bestFit="1" customWidth="1"/>
    <col min="1547" max="1547" width="15.5703125" style="32" customWidth="1"/>
    <col min="1548" max="1548" width="32.85546875" style="32" customWidth="1"/>
    <col min="1549" max="1549" width="15.7109375" style="32" bestFit="1" customWidth="1"/>
    <col min="1550" max="1550" width="14.140625" style="32" bestFit="1" customWidth="1"/>
    <col min="1551" max="1551" width="24.28515625" style="32" bestFit="1" customWidth="1"/>
    <col min="1552" max="1552" width="14.140625" style="32" bestFit="1" customWidth="1"/>
    <col min="1553" max="1553" width="16.42578125" style="32" customWidth="1"/>
    <col min="1554" max="1554" width="17.28515625" style="32" bestFit="1" customWidth="1"/>
    <col min="1555" max="1555" width="12" style="32" bestFit="1" customWidth="1"/>
    <col min="1556" max="1792" width="9.140625" style="32"/>
    <col min="1793" max="1793" width="7" style="32" bestFit="1" customWidth="1"/>
    <col min="1794" max="1794" width="15.7109375" style="32" bestFit="1" customWidth="1"/>
    <col min="1795" max="1795" width="50.7109375" style="32" customWidth="1"/>
    <col min="1796" max="1796" width="15.7109375" style="32" bestFit="1" customWidth="1"/>
    <col min="1797" max="1797" width="14.140625" style="32" bestFit="1" customWidth="1"/>
    <col min="1798" max="1798" width="24.28515625" style="32" bestFit="1" customWidth="1"/>
    <col min="1799" max="1799" width="14.140625" style="32" bestFit="1" customWidth="1"/>
    <col min="1800" max="1800" width="16.42578125" style="32" customWidth="1"/>
    <col min="1801" max="1801" width="17.28515625" style="32" bestFit="1" customWidth="1"/>
    <col min="1802" max="1802" width="8.85546875" style="32" bestFit="1" customWidth="1"/>
    <col min="1803" max="1803" width="15.5703125" style="32" customWidth="1"/>
    <col min="1804" max="1804" width="32.85546875" style="32" customWidth="1"/>
    <col min="1805" max="1805" width="15.7109375" style="32" bestFit="1" customWidth="1"/>
    <col min="1806" max="1806" width="14.140625" style="32" bestFit="1" customWidth="1"/>
    <col min="1807" max="1807" width="24.28515625" style="32" bestFit="1" customWidth="1"/>
    <col min="1808" max="1808" width="14.140625" style="32" bestFit="1" customWidth="1"/>
    <col min="1809" max="1809" width="16.42578125" style="32" customWidth="1"/>
    <col min="1810" max="1810" width="17.28515625" style="32" bestFit="1" customWidth="1"/>
    <col min="1811" max="1811" width="12" style="32" bestFit="1" customWidth="1"/>
    <col min="1812" max="2048" width="9.140625" style="32"/>
    <col min="2049" max="2049" width="7" style="32" bestFit="1" customWidth="1"/>
    <col min="2050" max="2050" width="15.7109375" style="32" bestFit="1" customWidth="1"/>
    <col min="2051" max="2051" width="50.7109375" style="32" customWidth="1"/>
    <col min="2052" max="2052" width="15.7109375" style="32" bestFit="1" customWidth="1"/>
    <col min="2053" max="2053" width="14.140625" style="32" bestFit="1" customWidth="1"/>
    <col min="2054" max="2054" width="24.28515625" style="32" bestFit="1" customWidth="1"/>
    <col min="2055" max="2055" width="14.140625" style="32" bestFit="1" customWidth="1"/>
    <col min="2056" max="2056" width="16.42578125" style="32" customWidth="1"/>
    <col min="2057" max="2057" width="17.28515625" style="32" bestFit="1" customWidth="1"/>
    <col min="2058" max="2058" width="8.85546875" style="32" bestFit="1" customWidth="1"/>
    <col min="2059" max="2059" width="15.5703125" style="32" customWidth="1"/>
    <col min="2060" max="2060" width="32.85546875" style="32" customWidth="1"/>
    <col min="2061" max="2061" width="15.7109375" style="32" bestFit="1" customWidth="1"/>
    <col min="2062" max="2062" width="14.140625" style="32" bestFit="1" customWidth="1"/>
    <col min="2063" max="2063" width="24.28515625" style="32" bestFit="1" customWidth="1"/>
    <col min="2064" max="2064" width="14.140625" style="32" bestFit="1" customWidth="1"/>
    <col min="2065" max="2065" width="16.42578125" style="32" customWidth="1"/>
    <col min="2066" max="2066" width="17.28515625" style="32" bestFit="1" customWidth="1"/>
    <col min="2067" max="2067" width="12" style="32" bestFit="1" customWidth="1"/>
    <col min="2068" max="2304" width="9.140625" style="32"/>
    <col min="2305" max="2305" width="7" style="32" bestFit="1" customWidth="1"/>
    <col min="2306" max="2306" width="15.7109375" style="32" bestFit="1" customWidth="1"/>
    <col min="2307" max="2307" width="50.7109375" style="32" customWidth="1"/>
    <col min="2308" max="2308" width="15.7109375" style="32" bestFit="1" customWidth="1"/>
    <col min="2309" max="2309" width="14.140625" style="32" bestFit="1" customWidth="1"/>
    <col min="2310" max="2310" width="24.28515625" style="32" bestFit="1" customWidth="1"/>
    <col min="2311" max="2311" width="14.140625" style="32" bestFit="1" customWidth="1"/>
    <col min="2312" max="2312" width="16.42578125" style="32" customWidth="1"/>
    <col min="2313" max="2313" width="17.28515625" style="32" bestFit="1" customWidth="1"/>
    <col min="2314" max="2314" width="8.85546875" style="32" bestFit="1" customWidth="1"/>
    <col min="2315" max="2315" width="15.5703125" style="32" customWidth="1"/>
    <col min="2316" max="2316" width="32.85546875" style="32" customWidth="1"/>
    <col min="2317" max="2317" width="15.7109375" style="32" bestFit="1" customWidth="1"/>
    <col min="2318" max="2318" width="14.140625" style="32" bestFit="1" customWidth="1"/>
    <col min="2319" max="2319" width="24.28515625" style="32" bestFit="1" customWidth="1"/>
    <col min="2320" max="2320" width="14.140625" style="32" bestFit="1" customWidth="1"/>
    <col min="2321" max="2321" width="16.42578125" style="32" customWidth="1"/>
    <col min="2322" max="2322" width="17.28515625" style="32" bestFit="1" customWidth="1"/>
    <col min="2323" max="2323" width="12" style="32" bestFit="1" customWidth="1"/>
    <col min="2324" max="2560" width="9.140625" style="32"/>
    <col min="2561" max="2561" width="7" style="32" bestFit="1" customWidth="1"/>
    <col min="2562" max="2562" width="15.7109375" style="32" bestFit="1" customWidth="1"/>
    <col min="2563" max="2563" width="50.7109375" style="32" customWidth="1"/>
    <col min="2564" max="2564" width="15.7109375" style="32" bestFit="1" customWidth="1"/>
    <col min="2565" max="2565" width="14.140625" style="32" bestFit="1" customWidth="1"/>
    <col min="2566" max="2566" width="24.28515625" style="32" bestFit="1" customWidth="1"/>
    <col min="2567" max="2567" width="14.140625" style="32" bestFit="1" customWidth="1"/>
    <col min="2568" max="2568" width="16.42578125" style="32" customWidth="1"/>
    <col min="2569" max="2569" width="17.28515625" style="32" bestFit="1" customWidth="1"/>
    <col min="2570" max="2570" width="8.85546875" style="32" bestFit="1" customWidth="1"/>
    <col min="2571" max="2571" width="15.5703125" style="32" customWidth="1"/>
    <col min="2572" max="2572" width="32.85546875" style="32" customWidth="1"/>
    <col min="2573" max="2573" width="15.7109375" style="32" bestFit="1" customWidth="1"/>
    <col min="2574" max="2574" width="14.140625" style="32" bestFit="1" customWidth="1"/>
    <col min="2575" max="2575" width="24.28515625" style="32" bestFit="1" customWidth="1"/>
    <col min="2576" max="2576" width="14.140625" style="32" bestFit="1" customWidth="1"/>
    <col min="2577" max="2577" width="16.42578125" style="32" customWidth="1"/>
    <col min="2578" max="2578" width="17.28515625" style="32" bestFit="1" customWidth="1"/>
    <col min="2579" max="2579" width="12" style="32" bestFit="1" customWidth="1"/>
    <col min="2580" max="2816" width="9.140625" style="32"/>
    <col min="2817" max="2817" width="7" style="32" bestFit="1" customWidth="1"/>
    <col min="2818" max="2818" width="15.7109375" style="32" bestFit="1" customWidth="1"/>
    <col min="2819" max="2819" width="50.7109375" style="32" customWidth="1"/>
    <col min="2820" max="2820" width="15.7109375" style="32" bestFit="1" customWidth="1"/>
    <col min="2821" max="2821" width="14.140625" style="32" bestFit="1" customWidth="1"/>
    <col min="2822" max="2822" width="24.28515625" style="32" bestFit="1" customWidth="1"/>
    <col min="2823" max="2823" width="14.140625" style="32" bestFit="1" customWidth="1"/>
    <col min="2824" max="2824" width="16.42578125" style="32" customWidth="1"/>
    <col min="2825" max="2825" width="17.28515625" style="32" bestFit="1" customWidth="1"/>
    <col min="2826" max="2826" width="8.85546875" style="32" bestFit="1" customWidth="1"/>
    <col min="2827" max="2827" width="15.5703125" style="32" customWidth="1"/>
    <col min="2828" max="2828" width="32.85546875" style="32" customWidth="1"/>
    <col min="2829" max="2829" width="15.7109375" style="32" bestFit="1" customWidth="1"/>
    <col min="2830" max="2830" width="14.140625" style="32" bestFit="1" customWidth="1"/>
    <col min="2831" max="2831" width="24.28515625" style="32" bestFit="1" customWidth="1"/>
    <col min="2832" max="2832" width="14.140625" style="32" bestFit="1" customWidth="1"/>
    <col min="2833" max="2833" width="16.42578125" style="32" customWidth="1"/>
    <col min="2834" max="2834" width="17.28515625" style="32" bestFit="1" customWidth="1"/>
    <col min="2835" max="2835" width="12" style="32" bestFit="1" customWidth="1"/>
    <col min="2836" max="3072" width="9.140625" style="32"/>
    <col min="3073" max="3073" width="7" style="32" bestFit="1" customWidth="1"/>
    <col min="3074" max="3074" width="15.7109375" style="32" bestFit="1" customWidth="1"/>
    <col min="3075" max="3075" width="50.7109375" style="32" customWidth="1"/>
    <col min="3076" max="3076" width="15.7109375" style="32" bestFit="1" customWidth="1"/>
    <col min="3077" max="3077" width="14.140625" style="32" bestFit="1" customWidth="1"/>
    <col min="3078" max="3078" width="24.28515625" style="32" bestFit="1" customWidth="1"/>
    <col min="3079" max="3079" width="14.140625" style="32" bestFit="1" customWidth="1"/>
    <col min="3080" max="3080" width="16.42578125" style="32" customWidth="1"/>
    <col min="3081" max="3081" width="17.28515625" style="32" bestFit="1" customWidth="1"/>
    <col min="3082" max="3082" width="8.85546875" style="32" bestFit="1" customWidth="1"/>
    <col min="3083" max="3083" width="15.5703125" style="32" customWidth="1"/>
    <col min="3084" max="3084" width="32.85546875" style="32" customWidth="1"/>
    <col min="3085" max="3085" width="15.7109375" style="32" bestFit="1" customWidth="1"/>
    <col min="3086" max="3086" width="14.140625" style="32" bestFit="1" customWidth="1"/>
    <col min="3087" max="3087" width="24.28515625" style="32" bestFit="1" customWidth="1"/>
    <col min="3088" max="3088" width="14.140625" style="32" bestFit="1" customWidth="1"/>
    <col min="3089" max="3089" width="16.42578125" style="32" customWidth="1"/>
    <col min="3090" max="3090" width="17.28515625" style="32" bestFit="1" customWidth="1"/>
    <col min="3091" max="3091" width="12" style="32" bestFit="1" customWidth="1"/>
    <col min="3092" max="3328" width="9.140625" style="32"/>
    <col min="3329" max="3329" width="7" style="32" bestFit="1" customWidth="1"/>
    <col min="3330" max="3330" width="15.7109375" style="32" bestFit="1" customWidth="1"/>
    <col min="3331" max="3331" width="50.7109375" style="32" customWidth="1"/>
    <col min="3332" max="3332" width="15.7109375" style="32" bestFit="1" customWidth="1"/>
    <col min="3333" max="3333" width="14.140625" style="32" bestFit="1" customWidth="1"/>
    <col min="3334" max="3334" width="24.28515625" style="32" bestFit="1" customWidth="1"/>
    <col min="3335" max="3335" width="14.140625" style="32" bestFit="1" customWidth="1"/>
    <col min="3336" max="3336" width="16.42578125" style="32" customWidth="1"/>
    <col min="3337" max="3337" width="17.28515625" style="32" bestFit="1" customWidth="1"/>
    <col min="3338" max="3338" width="8.85546875" style="32" bestFit="1" customWidth="1"/>
    <col min="3339" max="3339" width="15.5703125" style="32" customWidth="1"/>
    <col min="3340" max="3340" width="32.85546875" style="32" customWidth="1"/>
    <col min="3341" max="3341" width="15.7109375" style="32" bestFit="1" customWidth="1"/>
    <col min="3342" max="3342" width="14.140625" style="32" bestFit="1" customWidth="1"/>
    <col min="3343" max="3343" width="24.28515625" style="32" bestFit="1" customWidth="1"/>
    <col min="3344" max="3344" width="14.140625" style="32" bestFit="1" customWidth="1"/>
    <col min="3345" max="3345" width="16.42578125" style="32" customWidth="1"/>
    <col min="3346" max="3346" width="17.28515625" style="32" bestFit="1" customWidth="1"/>
    <col min="3347" max="3347" width="12" style="32" bestFit="1" customWidth="1"/>
    <col min="3348" max="3584" width="9.140625" style="32"/>
    <col min="3585" max="3585" width="7" style="32" bestFit="1" customWidth="1"/>
    <col min="3586" max="3586" width="15.7109375" style="32" bestFit="1" customWidth="1"/>
    <col min="3587" max="3587" width="50.7109375" style="32" customWidth="1"/>
    <col min="3588" max="3588" width="15.7109375" style="32" bestFit="1" customWidth="1"/>
    <col min="3589" max="3589" width="14.140625" style="32" bestFit="1" customWidth="1"/>
    <col min="3590" max="3590" width="24.28515625" style="32" bestFit="1" customWidth="1"/>
    <col min="3591" max="3591" width="14.140625" style="32" bestFit="1" customWidth="1"/>
    <col min="3592" max="3592" width="16.42578125" style="32" customWidth="1"/>
    <col min="3593" max="3593" width="17.28515625" style="32" bestFit="1" customWidth="1"/>
    <col min="3594" max="3594" width="8.85546875" style="32" bestFit="1" customWidth="1"/>
    <col min="3595" max="3595" width="15.5703125" style="32" customWidth="1"/>
    <col min="3596" max="3596" width="32.85546875" style="32" customWidth="1"/>
    <col min="3597" max="3597" width="15.7109375" style="32" bestFit="1" customWidth="1"/>
    <col min="3598" max="3598" width="14.140625" style="32" bestFit="1" customWidth="1"/>
    <col min="3599" max="3599" width="24.28515625" style="32" bestFit="1" customWidth="1"/>
    <col min="3600" max="3600" width="14.140625" style="32" bestFit="1" customWidth="1"/>
    <col min="3601" max="3601" width="16.42578125" style="32" customWidth="1"/>
    <col min="3602" max="3602" width="17.28515625" style="32" bestFit="1" customWidth="1"/>
    <col min="3603" max="3603" width="12" style="32" bestFit="1" customWidth="1"/>
    <col min="3604" max="3840" width="9.140625" style="32"/>
    <col min="3841" max="3841" width="7" style="32" bestFit="1" customWidth="1"/>
    <col min="3842" max="3842" width="15.7109375" style="32" bestFit="1" customWidth="1"/>
    <col min="3843" max="3843" width="50.7109375" style="32" customWidth="1"/>
    <col min="3844" max="3844" width="15.7109375" style="32" bestFit="1" customWidth="1"/>
    <col min="3845" max="3845" width="14.140625" style="32" bestFit="1" customWidth="1"/>
    <col min="3846" max="3846" width="24.28515625" style="32" bestFit="1" customWidth="1"/>
    <col min="3847" max="3847" width="14.140625" style="32" bestFit="1" customWidth="1"/>
    <col min="3848" max="3848" width="16.42578125" style="32" customWidth="1"/>
    <col min="3849" max="3849" width="17.28515625" style="32" bestFit="1" customWidth="1"/>
    <col min="3850" max="3850" width="8.85546875" style="32" bestFit="1" customWidth="1"/>
    <col min="3851" max="3851" width="15.5703125" style="32" customWidth="1"/>
    <col min="3852" max="3852" width="32.85546875" style="32" customWidth="1"/>
    <col min="3853" max="3853" width="15.7109375" style="32" bestFit="1" customWidth="1"/>
    <col min="3854" max="3854" width="14.140625" style="32" bestFit="1" customWidth="1"/>
    <col min="3855" max="3855" width="24.28515625" style="32" bestFit="1" customWidth="1"/>
    <col min="3856" max="3856" width="14.140625" style="32" bestFit="1" customWidth="1"/>
    <col min="3857" max="3857" width="16.42578125" style="32" customWidth="1"/>
    <col min="3858" max="3858" width="17.28515625" style="32" bestFit="1" customWidth="1"/>
    <col min="3859" max="3859" width="12" style="32" bestFit="1" customWidth="1"/>
    <col min="3860" max="4096" width="9.140625" style="32"/>
    <col min="4097" max="4097" width="7" style="32" bestFit="1" customWidth="1"/>
    <col min="4098" max="4098" width="15.7109375" style="32" bestFit="1" customWidth="1"/>
    <col min="4099" max="4099" width="50.7109375" style="32" customWidth="1"/>
    <col min="4100" max="4100" width="15.7109375" style="32" bestFit="1" customWidth="1"/>
    <col min="4101" max="4101" width="14.140625" style="32" bestFit="1" customWidth="1"/>
    <col min="4102" max="4102" width="24.28515625" style="32" bestFit="1" customWidth="1"/>
    <col min="4103" max="4103" width="14.140625" style="32" bestFit="1" customWidth="1"/>
    <col min="4104" max="4104" width="16.42578125" style="32" customWidth="1"/>
    <col min="4105" max="4105" width="17.28515625" style="32" bestFit="1" customWidth="1"/>
    <col min="4106" max="4106" width="8.85546875" style="32" bestFit="1" customWidth="1"/>
    <col min="4107" max="4107" width="15.5703125" style="32" customWidth="1"/>
    <col min="4108" max="4108" width="32.85546875" style="32" customWidth="1"/>
    <col min="4109" max="4109" width="15.7109375" style="32" bestFit="1" customWidth="1"/>
    <col min="4110" max="4110" width="14.140625" style="32" bestFit="1" customWidth="1"/>
    <col min="4111" max="4111" width="24.28515625" style="32" bestFit="1" customWidth="1"/>
    <col min="4112" max="4112" width="14.140625" style="32" bestFit="1" customWidth="1"/>
    <col min="4113" max="4113" width="16.42578125" style="32" customWidth="1"/>
    <col min="4114" max="4114" width="17.28515625" style="32" bestFit="1" customWidth="1"/>
    <col min="4115" max="4115" width="12" style="32" bestFit="1" customWidth="1"/>
    <col min="4116" max="4352" width="9.140625" style="32"/>
    <col min="4353" max="4353" width="7" style="32" bestFit="1" customWidth="1"/>
    <col min="4354" max="4354" width="15.7109375" style="32" bestFit="1" customWidth="1"/>
    <col min="4355" max="4355" width="50.7109375" style="32" customWidth="1"/>
    <col min="4356" max="4356" width="15.7109375" style="32" bestFit="1" customWidth="1"/>
    <col min="4357" max="4357" width="14.140625" style="32" bestFit="1" customWidth="1"/>
    <col min="4358" max="4358" width="24.28515625" style="32" bestFit="1" customWidth="1"/>
    <col min="4359" max="4359" width="14.140625" style="32" bestFit="1" customWidth="1"/>
    <col min="4360" max="4360" width="16.42578125" style="32" customWidth="1"/>
    <col min="4361" max="4361" width="17.28515625" style="32" bestFit="1" customWidth="1"/>
    <col min="4362" max="4362" width="8.85546875" style="32" bestFit="1" customWidth="1"/>
    <col min="4363" max="4363" width="15.5703125" style="32" customWidth="1"/>
    <col min="4364" max="4364" width="32.85546875" style="32" customWidth="1"/>
    <col min="4365" max="4365" width="15.7109375" style="32" bestFit="1" customWidth="1"/>
    <col min="4366" max="4366" width="14.140625" style="32" bestFit="1" customWidth="1"/>
    <col min="4367" max="4367" width="24.28515625" style="32" bestFit="1" customWidth="1"/>
    <col min="4368" max="4368" width="14.140625" style="32" bestFit="1" customWidth="1"/>
    <col min="4369" max="4369" width="16.42578125" style="32" customWidth="1"/>
    <col min="4370" max="4370" width="17.28515625" style="32" bestFit="1" customWidth="1"/>
    <col min="4371" max="4371" width="12" style="32" bestFit="1" customWidth="1"/>
    <col min="4372" max="4608" width="9.140625" style="32"/>
    <col min="4609" max="4609" width="7" style="32" bestFit="1" customWidth="1"/>
    <col min="4610" max="4610" width="15.7109375" style="32" bestFit="1" customWidth="1"/>
    <col min="4611" max="4611" width="50.7109375" style="32" customWidth="1"/>
    <col min="4612" max="4612" width="15.7109375" style="32" bestFit="1" customWidth="1"/>
    <col min="4613" max="4613" width="14.140625" style="32" bestFit="1" customWidth="1"/>
    <col min="4614" max="4614" width="24.28515625" style="32" bestFit="1" customWidth="1"/>
    <col min="4615" max="4615" width="14.140625" style="32" bestFit="1" customWidth="1"/>
    <col min="4616" max="4616" width="16.42578125" style="32" customWidth="1"/>
    <col min="4617" max="4617" width="17.28515625" style="32" bestFit="1" customWidth="1"/>
    <col min="4618" max="4618" width="8.85546875" style="32" bestFit="1" customWidth="1"/>
    <col min="4619" max="4619" width="15.5703125" style="32" customWidth="1"/>
    <col min="4620" max="4620" width="32.85546875" style="32" customWidth="1"/>
    <col min="4621" max="4621" width="15.7109375" style="32" bestFit="1" customWidth="1"/>
    <col min="4622" max="4622" width="14.140625" style="32" bestFit="1" customWidth="1"/>
    <col min="4623" max="4623" width="24.28515625" style="32" bestFit="1" customWidth="1"/>
    <col min="4624" max="4624" width="14.140625" style="32" bestFit="1" customWidth="1"/>
    <col min="4625" max="4625" width="16.42578125" style="32" customWidth="1"/>
    <col min="4626" max="4626" width="17.28515625" style="32" bestFit="1" customWidth="1"/>
    <col min="4627" max="4627" width="12" style="32" bestFit="1" customWidth="1"/>
    <col min="4628" max="4864" width="9.140625" style="32"/>
    <col min="4865" max="4865" width="7" style="32" bestFit="1" customWidth="1"/>
    <col min="4866" max="4866" width="15.7109375" style="32" bestFit="1" customWidth="1"/>
    <col min="4867" max="4867" width="50.7109375" style="32" customWidth="1"/>
    <col min="4868" max="4868" width="15.7109375" style="32" bestFit="1" customWidth="1"/>
    <col min="4869" max="4869" width="14.140625" style="32" bestFit="1" customWidth="1"/>
    <col min="4870" max="4870" width="24.28515625" style="32" bestFit="1" customWidth="1"/>
    <col min="4871" max="4871" width="14.140625" style="32" bestFit="1" customWidth="1"/>
    <col min="4872" max="4872" width="16.42578125" style="32" customWidth="1"/>
    <col min="4873" max="4873" width="17.28515625" style="32" bestFit="1" customWidth="1"/>
    <col min="4874" max="4874" width="8.85546875" style="32" bestFit="1" customWidth="1"/>
    <col min="4875" max="4875" width="15.5703125" style="32" customWidth="1"/>
    <col min="4876" max="4876" width="32.85546875" style="32" customWidth="1"/>
    <col min="4877" max="4877" width="15.7109375" style="32" bestFit="1" customWidth="1"/>
    <col min="4878" max="4878" width="14.140625" style="32" bestFit="1" customWidth="1"/>
    <col min="4879" max="4879" width="24.28515625" style="32" bestFit="1" customWidth="1"/>
    <col min="4880" max="4880" width="14.140625" style="32" bestFit="1" customWidth="1"/>
    <col min="4881" max="4881" width="16.42578125" style="32" customWidth="1"/>
    <col min="4882" max="4882" width="17.28515625" style="32" bestFit="1" customWidth="1"/>
    <col min="4883" max="4883" width="12" style="32" bestFit="1" customWidth="1"/>
    <col min="4884" max="5120" width="9.140625" style="32"/>
    <col min="5121" max="5121" width="7" style="32" bestFit="1" customWidth="1"/>
    <col min="5122" max="5122" width="15.7109375" style="32" bestFit="1" customWidth="1"/>
    <col min="5123" max="5123" width="50.7109375" style="32" customWidth="1"/>
    <col min="5124" max="5124" width="15.7109375" style="32" bestFit="1" customWidth="1"/>
    <col min="5125" max="5125" width="14.140625" style="32" bestFit="1" customWidth="1"/>
    <col min="5126" max="5126" width="24.28515625" style="32" bestFit="1" customWidth="1"/>
    <col min="5127" max="5127" width="14.140625" style="32" bestFit="1" customWidth="1"/>
    <col min="5128" max="5128" width="16.42578125" style="32" customWidth="1"/>
    <col min="5129" max="5129" width="17.28515625" style="32" bestFit="1" customWidth="1"/>
    <col min="5130" max="5130" width="8.85546875" style="32" bestFit="1" customWidth="1"/>
    <col min="5131" max="5131" width="15.5703125" style="32" customWidth="1"/>
    <col min="5132" max="5132" width="32.85546875" style="32" customWidth="1"/>
    <col min="5133" max="5133" width="15.7109375" style="32" bestFit="1" customWidth="1"/>
    <col min="5134" max="5134" width="14.140625" style="32" bestFit="1" customWidth="1"/>
    <col min="5135" max="5135" width="24.28515625" style="32" bestFit="1" customWidth="1"/>
    <col min="5136" max="5136" width="14.140625" style="32" bestFit="1" customWidth="1"/>
    <col min="5137" max="5137" width="16.42578125" style="32" customWidth="1"/>
    <col min="5138" max="5138" width="17.28515625" style="32" bestFit="1" customWidth="1"/>
    <col min="5139" max="5139" width="12" style="32" bestFit="1" customWidth="1"/>
    <col min="5140" max="5376" width="9.140625" style="32"/>
    <col min="5377" max="5377" width="7" style="32" bestFit="1" customWidth="1"/>
    <col min="5378" max="5378" width="15.7109375" style="32" bestFit="1" customWidth="1"/>
    <col min="5379" max="5379" width="50.7109375" style="32" customWidth="1"/>
    <col min="5380" max="5380" width="15.7109375" style="32" bestFit="1" customWidth="1"/>
    <col min="5381" max="5381" width="14.140625" style="32" bestFit="1" customWidth="1"/>
    <col min="5382" max="5382" width="24.28515625" style="32" bestFit="1" customWidth="1"/>
    <col min="5383" max="5383" width="14.140625" style="32" bestFit="1" customWidth="1"/>
    <col min="5384" max="5384" width="16.42578125" style="32" customWidth="1"/>
    <col min="5385" max="5385" width="17.28515625" style="32" bestFit="1" customWidth="1"/>
    <col min="5386" max="5386" width="8.85546875" style="32" bestFit="1" customWidth="1"/>
    <col min="5387" max="5387" width="15.5703125" style="32" customWidth="1"/>
    <col min="5388" max="5388" width="32.85546875" style="32" customWidth="1"/>
    <col min="5389" max="5389" width="15.7109375" style="32" bestFit="1" customWidth="1"/>
    <col min="5390" max="5390" width="14.140625" style="32" bestFit="1" customWidth="1"/>
    <col min="5391" max="5391" width="24.28515625" style="32" bestFit="1" customWidth="1"/>
    <col min="5392" max="5392" width="14.140625" style="32" bestFit="1" customWidth="1"/>
    <col min="5393" max="5393" width="16.42578125" style="32" customWidth="1"/>
    <col min="5394" max="5394" width="17.28515625" style="32" bestFit="1" customWidth="1"/>
    <col min="5395" max="5395" width="12" style="32" bestFit="1" customWidth="1"/>
    <col min="5396" max="5632" width="9.140625" style="32"/>
    <col min="5633" max="5633" width="7" style="32" bestFit="1" customWidth="1"/>
    <col min="5634" max="5634" width="15.7109375" style="32" bestFit="1" customWidth="1"/>
    <col min="5635" max="5635" width="50.7109375" style="32" customWidth="1"/>
    <col min="5636" max="5636" width="15.7109375" style="32" bestFit="1" customWidth="1"/>
    <col min="5637" max="5637" width="14.140625" style="32" bestFit="1" customWidth="1"/>
    <col min="5638" max="5638" width="24.28515625" style="32" bestFit="1" customWidth="1"/>
    <col min="5639" max="5639" width="14.140625" style="32" bestFit="1" customWidth="1"/>
    <col min="5640" max="5640" width="16.42578125" style="32" customWidth="1"/>
    <col min="5641" max="5641" width="17.28515625" style="32" bestFit="1" customWidth="1"/>
    <col min="5642" max="5642" width="8.85546875" style="32" bestFit="1" customWidth="1"/>
    <col min="5643" max="5643" width="15.5703125" style="32" customWidth="1"/>
    <col min="5644" max="5644" width="32.85546875" style="32" customWidth="1"/>
    <col min="5645" max="5645" width="15.7109375" style="32" bestFit="1" customWidth="1"/>
    <col min="5646" max="5646" width="14.140625" style="32" bestFit="1" customWidth="1"/>
    <col min="5647" max="5647" width="24.28515625" style="32" bestFit="1" customWidth="1"/>
    <col min="5648" max="5648" width="14.140625" style="32" bestFit="1" customWidth="1"/>
    <col min="5649" max="5649" width="16.42578125" style="32" customWidth="1"/>
    <col min="5650" max="5650" width="17.28515625" style="32" bestFit="1" customWidth="1"/>
    <col min="5651" max="5651" width="12" style="32" bestFit="1" customWidth="1"/>
    <col min="5652" max="5888" width="9.140625" style="32"/>
    <col min="5889" max="5889" width="7" style="32" bestFit="1" customWidth="1"/>
    <col min="5890" max="5890" width="15.7109375" style="32" bestFit="1" customWidth="1"/>
    <col min="5891" max="5891" width="50.7109375" style="32" customWidth="1"/>
    <col min="5892" max="5892" width="15.7109375" style="32" bestFit="1" customWidth="1"/>
    <col min="5893" max="5893" width="14.140625" style="32" bestFit="1" customWidth="1"/>
    <col min="5894" max="5894" width="24.28515625" style="32" bestFit="1" customWidth="1"/>
    <col min="5895" max="5895" width="14.140625" style="32" bestFit="1" customWidth="1"/>
    <col min="5896" max="5896" width="16.42578125" style="32" customWidth="1"/>
    <col min="5897" max="5897" width="17.28515625" style="32" bestFit="1" customWidth="1"/>
    <col min="5898" max="5898" width="8.85546875" style="32" bestFit="1" customWidth="1"/>
    <col min="5899" max="5899" width="15.5703125" style="32" customWidth="1"/>
    <col min="5900" max="5900" width="32.85546875" style="32" customWidth="1"/>
    <col min="5901" max="5901" width="15.7109375" style="32" bestFit="1" customWidth="1"/>
    <col min="5902" max="5902" width="14.140625" style="32" bestFit="1" customWidth="1"/>
    <col min="5903" max="5903" width="24.28515625" style="32" bestFit="1" customWidth="1"/>
    <col min="5904" max="5904" width="14.140625" style="32" bestFit="1" customWidth="1"/>
    <col min="5905" max="5905" width="16.42578125" style="32" customWidth="1"/>
    <col min="5906" max="5906" width="17.28515625" style="32" bestFit="1" customWidth="1"/>
    <col min="5907" max="5907" width="12" style="32" bestFit="1" customWidth="1"/>
    <col min="5908" max="6144" width="9.140625" style="32"/>
    <col min="6145" max="6145" width="7" style="32" bestFit="1" customWidth="1"/>
    <col min="6146" max="6146" width="15.7109375" style="32" bestFit="1" customWidth="1"/>
    <col min="6147" max="6147" width="50.7109375" style="32" customWidth="1"/>
    <col min="6148" max="6148" width="15.7109375" style="32" bestFit="1" customWidth="1"/>
    <col min="6149" max="6149" width="14.140625" style="32" bestFit="1" customWidth="1"/>
    <col min="6150" max="6150" width="24.28515625" style="32" bestFit="1" customWidth="1"/>
    <col min="6151" max="6151" width="14.140625" style="32" bestFit="1" customWidth="1"/>
    <col min="6152" max="6152" width="16.42578125" style="32" customWidth="1"/>
    <col min="6153" max="6153" width="17.28515625" style="32" bestFit="1" customWidth="1"/>
    <col min="6154" max="6154" width="8.85546875" style="32" bestFit="1" customWidth="1"/>
    <col min="6155" max="6155" width="15.5703125" style="32" customWidth="1"/>
    <col min="6156" max="6156" width="32.85546875" style="32" customWidth="1"/>
    <col min="6157" max="6157" width="15.7109375" style="32" bestFit="1" customWidth="1"/>
    <col min="6158" max="6158" width="14.140625" style="32" bestFit="1" customWidth="1"/>
    <col min="6159" max="6159" width="24.28515625" style="32" bestFit="1" customWidth="1"/>
    <col min="6160" max="6160" width="14.140625" style="32" bestFit="1" customWidth="1"/>
    <col min="6161" max="6161" width="16.42578125" style="32" customWidth="1"/>
    <col min="6162" max="6162" width="17.28515625" style="32" bestFit="1" customWidth="1"/>
    <col min="6163" max="6163" width="12" style="32" bestFit="1" customWidth="1"/>
    <col min="6164" max="6400" width="9.140625" style="32"/>
    <col min="6401" max="6401" width="7" style="32" bestFit="1" customWidth="1"/>
    <col min="6402" max="6402" width="15.7109375" style="32" bestFit="1" customWidth="1"/>
    <col min="6403" max="6403" width="50.7109375" style="32" customWidth="1"/>
    <col min="6404" max="6404" width="15.7109375" style="32" bestFit="1" customWidth="1"/>
    <col min="6405" max="6405" width="14.140625" style="32" bestFit="1" customWidth="1"/>
    <col min="6406" max="6406" width="24.28515625" style="32" bestFit="1" customWidth="1"/>
    <col min="6407" max="6407" width="14.140625" style="32" bestFit="1" customWidth="1"/>
    <col min="6408" max="6408" width="16.42578125" style="32" customWidth="1"/>
    <col min="6409" max="6409" width="17.28515625" style="32" bestFit="1" customWidth="1"/>
    <col min="6410" max="6410" width="8.85546875" style="32" bestFit="1" customWidth="1"/>
    <col min="6411" max="6411" width="15.5703125" style="32" customWidth="1"/>
    <col min="6412" max="6412" width="32.85546875" style="32" customWidth="1"/>
    <col min="6413" max="6413" width="15.7109375" style="32" bestFit="1" customWidth="1"/>
    <col min="6414" max="6414" width="14.140625" style="32" bestFit="1" customWidth="1"/>
    <col min="6415" max="6415" width="24.28515625" style="32" bestFit="1" customWidth="1"/>
    <col min="6416" max="6416" width="14.140625" style="32" bestFit="1" customWidth="1"/>
    <col min="6417" max="6417" width="16.42578125" style="32" customWidth="1"/>
    <col min="6418" max="6418" width="17.28515625" style="32" bestFit="1" customWidth="1"/>
    <col min="6419" max="6419" width="12" style="32" bestFit="1" customWidth="1"/>
    <col min="6420" max="6656" width="9.140625" style="32"/>
    <col min="6657" max="6657" width="7" style="32" bestFit="1" customWidth="1"/>
    <col min="6658" max="6658" width="15.7109375" style="32" bestFit="1" customWidth="1"/>
    <col min="6659" max="6659" width="50.7109375" style="32" customWidth="1"/>
    <col min="6660" max="6660" width="15.7109375" style="32" bestFit="1" customWidth="1"/>
    <col min="6661" max="6661" width="14.140625" style="32" bestFit="1" customWidth="1"/>
    <col min="6662" max="6662" width="24.28515625" style="32" bestFit="1" customWidth="1"/>
    <col min="6663" max="6663" width="14.140625" style="32" bestFit="1" customWidth="1"/>
    <col min="6664" max="6664" width="16.42578125" style="32" customWidth="1"/>
    <col min="6665" max="6665" width="17.28515625" style="32" bestFit="1" customWidth="1"/>
    <col min="6666" max="6666" width="8.85546875" style="32" bestFit="1" customWidth="1"/>
    <col min="6667" max="6667" width="15.5703125" style="32" customWidth="1"/>
    <col min="6668" max="6668" width="32.85546875" style="32" customWidth="1"/>
    <col min="6669" max="6669" width="15.7109375" style="32" bestFit="1" customWidth="1"/>
    <col min="6670" max="6670" width="14.140625" style="32" bestFit="1" customWidth="1"/>
    <col min="6671" max="6671" width="24.28515625" style="32" bestFit="1" customWidth="1"/>
    <col min="6672" max="6672" width="14.140625" style="32" bestFit="1" customWidth="1"/>
    <col min="6673" max="6673" width="16.42578125" style="32" customWidth="1"/>
    <col min="6674" max="6674" width="17.28515625" style="32" bestFit="1" customWidth="1"/>
    <col min="6675" max="6675" width="12" style="32" bestFit="1" customWidth="1"/>
    <col min="6676" max="6912" width="9.140625" style="32"/>
    <col min="6913" max="6913" width="7" style="32" bestFit="1" customWidth="1"/>
    <col min="6914" max="6914" width="15.7109375" style="32" bestFit="1" customWidth="1"/>
    <col min="6915" max="6915" width="50.7109375" style="32" customWidth="1"/>
    <col min="6916" max="6916" width="15.7109375" style="32" bestFit="1" customWidth="1"/>
    <col min="6917" max="6917" width="14.140625" style="32" bestFit="1" customWidth="1"/>
    <col min="6918" max="6918" width="24.28515625" style="32" bestFit="1" customWidth="1"/>
    <col min="6919" max="6919" width="14.140625" style="32" bestFit="1" customWidth="1"/>
    <col min="6920" max="6920" width="16.42578125" style="32" customWidth="1"/>
    <col min="6921" max="6921" width="17.28515625" style="32" bestFit="1" customWidth="1"/>
    <col min="6922" max="6922" width="8.85546875" style="32" bestFit="1" customWidth="1"/>
    <col min="6923" max="6923" width="15.5703125" style="32" customWidth="1"/>
    <col min="6924" max="6924" width="32.85546875" style="32" customWidth="1"/>
    <col min="6925" max="6925" width="15.7109375" style="32" bestFit="1" customWidth="1"/>
    <col min="6926" max="6926" width="14.140625" style="32" bestFit="1" customWidth="1"/>
    <col min="6927" max="6927" width="24.28515625" style="32" bestFit="1" customWidth="1"/>
    <col min="6928" max="6928" width="14.140625" style="32" bestFit="1" customWidth="1"/>
    <col min="6929" max="6929" width="16.42578125" style="32" customWidth="1"/>
    <col min="6930" max="6930" width="17.28515625" style="32" bestFit="1" customWidth="1"/>
    <col min="6931" max="6931" width="12" style="32" bestFit="1" customWidth="1"/>
    <col min="6932" max="7168" width="9.140625" style="32"/>
    <col min="7169" max="7169" width="7" style="32" bestFit="1" customWidth="1"/>
    <col min="7170" max="7170" width="15.7109375" style="32" bestFit="1" customWidth="1"/>
    <col min="7171" max="7171" width="50.7109375" style="32" customWidth="1"/>
    <col min="7172" max="7172" width="15.7109375" style="32" bestFit="1" customWidth="1"/>
    <col min="7173" max="7173" width="14.140625" style="32" bestFit="1" customWidth="1"/>
    <col min="7174" max="7174" width="24.28515625" style="32" bestFit="1" customWidth="1"/>
    <col min="7175" max="7175" width="14.140625" style="32" bestFit="1" customWidth="1"/>
    <col min="7176" max="7176" width="16.42578125" style="32" customWidth="1"/>
    <col min="7177" max="7177" width="17.28515625" style="32" bestFit="1" customWidth="1"/>
    <col min="7178" max="7178" width="8.85546875" style="32" bestFit="1" customWidth="1"/>
    <col min="7179" max="7179" width="15.5703125" style="32" customWidth="1"/>
    <col min="7180" max="7180" width="32.85546875" style="32" customWidth="1"/>
    <col min="7181" max="7181" width="15.7109375" style="32" bestFit="1" customWidth="1"/>
    <col min="7182" max="7182" width="14.140625" style="32" bestFit="1" customWidth="1"/>
    <col min="7183" max="7183" width="24.28515625" style="32" bestFit="1" customWidth="1"/>
    <col min="7184" max="7184" width="14.140625" style="32" bestFit="1" customWidth="1"/>
    <col min="7185" max="7185" width="16.42578125" style="32" customWidth="1"/>
    <col min="7186" max="7186" width="17.28515625" style="32" bestFit="1" customWidth="1"/>
    <col min="7187" max="7187" width="12" style="32" bestFit="1" customWidth="1"/>
    <col min="7188" max="7424" width="9.140625" style="32"/>
    <col min="7425" max="7425" width="7" style="32" bestFit="1" customWidth="1"/>
    <col min="7426" max="7426" width="15.7109375" style="32" bestFit="1" customWidth="1"/>
    <col min="7427" max="7427" width="50.7109375" style="32" customWidth="1"/>
    <col min="7428" max="7428" width="15.7109375" style="32" bestFit="1" customWidth="1"/>
    <col min="7429" max="7429" width="14.140625" style="32" bestFit="1" customWidth="1"/>
    <col min="7430" max="7430" width="24.28515625" style="32" bestFit="1" customWidth="1"/>
    <col min="7431" max="7431" width="14.140625" style="32" bestFit="1" customWidth="1"/>
    <col min="7432" max="7432" width="16.42578125" style="32" customWidth="1"/>
    <col min="7433" max="7433" width="17.28515625" style="32" bestFit="1" customWidth="1"/>
    <col min="7434" max="7434" width="8.85546875" style="32" bestFit="1" customWidth="1"/>
    <col min="7435" max="7435" width="15.5703125" style="32" customWidth="1"/>
    <col min="7436" max="7436" width="32.85546875" style="32" customWidth="1"/>
    <col min="7437" max="7437" width="15.7109375" style="32" bestFit="1" customWidth="1"/>
    <col min="7438" max="7438" width="14.140625" style="32" bestFit="1" customWidth="1"/>
    <col min="7439" max="7439" width="24.28515625" style="32" bestFit="1" customWidth="1"/>
    <col min="7440" max="7440" width="14.140625" style="32" bestFit="1" customWidth="1"/>
    <col min="7441" max="7441" width="16.42578125" style="32" customWidth="1"/>
    <col min="7442" max="7442" width="17.28515625" style="32" bestFit="1" customWidth="1"/>
    <col min="7443" max="7443" width="12" style="32" bestFit="1" customWidth="1"/>
    <col min="7444" max="7680" width="9.140625" style="32"/>
    <col min="7681" max="7681" width="7" style="32" bestFit="1" customWidth="1"/>
    <col min="7682" max="7682" width="15.7109375" style="32" bestFit="1" customWidth="1"/>
    <col min="7683" max="7683" width="50.7109375" style="32" customWidth="1"/>
    <col min="7684" max="7684" width="15.7109375" style="32" bestFit="1" customWidth="1"/>
    <col min="7685" max="7685" width="14.140625" style="32" bestFit="1" customWidth="1"/>
    <col min="7686" max="7686" width="24.28515625" style="32" bestFit="1" customWidth="1"/>
    <col min="7687" max="7687" width="14.140625" style="32" bestFit="1" customWidth="1"/>
    <col min="7688" max="7688" width="16.42578125" style="32" customWidth="1"/>
    <col min="7689" max="7689" width="17.28515625" style="32" bestFit="1" customWidth="1"/>
    <col min="7690" max="7690" width="8.85546875" style="32" bestFit="1" customWidth="1"/>
    <col min="7691" max="7691" width="15.5703125" style="32" customWidth="1"/>
    <col min="7692" max="7692" width="32.85546875" style="32" customWidth="1"/>
    <col min="7693" max="7693" width="15.7109375" style="32" bestFit="1" customWidth="1"/>
    <col min="7694" max="7694" width="14.140625" style="32" bestFit="1" customWidth="1"/>
    <col min="7695" max="7695" width="24.28515625" style="32" bestFit="1" customWidth="1"/>
    <col min="7696" max="7696" width="14.140625" style="32" bestFit="1" customWidth="1"/>
    <col min="7697" max="7697" width="16.42578125" style="32" customWidth="1"/>
    <col min="7698" max="7698" width="17.28515625" style="32" bestFit="1" customWidth="1"/>
    <col min="7699" max="7699" width="12" style="32" bestFit="1" customWidth="1"/>
    <col min="7700" max="7936" width="9.140625" style="32"/>
    <col min="7937" max="7937" width="7" style="32" bestFit="1" customWidth="1"/>
    <col min="7938" max="7938" width="15.7109375" style="32" bestFit="1" customWidth="1"/>
    <col min="7939" max="7939" width="50.7109375" style="32" customWidth="1"/>
    <col min="7940" max="7940" width="15.7109375" style="32" bestFit="1" customWidth="1"/>
    <col min="7941" max="7941" width="14.140625" style="32" bestFit="1" customWidth="1"/>
    <col min="7942" max="7942" width="24.28515625" style="32" bestFit="1" customWidth="1"/>
    <col min="7943" max="7943" width="14.140625" style="32" bestFit="1" customWidth="1"/>
    <col min="7944" max="7944" width="16.42578125" style="32" customWidth="1"/>
    <col min="7945" max="7945" width="17.28515625" style="32" bestFit="1" customWidth="1"/>
    <col min="7946" max="7946" width="8.85546875" style="32" bestFit="1" customWidth="1"/>
    <col min="7947" max="7947" width="15.5703125" style="32" customWidth="1"/>
    <col min="7948" max="7948" width="32.85546875" style="32" customWidth="1"/>
    <col min="7949" max="7949" width="15.7109375" style="32" bestFit="1" customWidth="1"/>
    <col min="7950" max="7950" width="14.140625" style="32" bestFit="1" customWidth="1"/>
    <col min="7951" max="7951" width="24.28515625" style="32" bestFit="1" customWidth="1"/>
    <col min="7952" max="7952" width="14.140625" style="32" bestFit="1" customWidth="1"/>
    <col min="7953" max="7953" width="16.42578125" style="32" customWidth="1"/>
    <col min="7954" max="7954" width="17.28515625" style="32" bestFit="1" customWidth="1"/>
    <col min="7955" max="7955" width="12" style="32" bestFit="1" customWidth="1"/>
    <col min="7956" max="8192" width="9.140625" style="32"/>
    <col min="8193" max="8193" width="7" style="32" bestFit="1" customWidth="1"/>
    <col min="8194" max="8194" width="15.7109375" style="32" bestFit="1" customWidth="1"/>
    <col min="8195" max="8195" width="50.7109375" style="32" customWidth="1"/>
    <col min="8196" max="8196" width="15.7109375" style="32" bestFit="1" customWidth="1"/>
    <col min="8197" max="8197" width="14.140625" style="32" bestFit="1" customWidth="1"/>
    <col min="8198" max="8198" width="24.28515625" style="32" bestFit="1" customWidth="1"/>
    <col min="8199" max="8199" width="14.140625" style="32" bestFit="1" customWidth="1"/>
    <col min="8200" max="8200" width="16.42578125" style="32" customWidth="1"/>
    <col min="8201" max="8201" width="17.28515625" style="32" bestFit="1" customWidth="1"/>
    <col min="8202" max="8202" width="8.85546875" style="32" bestFit="1" customWidth="1"/>
    <col min="8203" max="8203" width="15.5703125" style="32" customWidth="1"/>
    <col min="8204" max="8204" width="32.85546875" style="32" customWidth="1"/>
    <col min="8205" max="8205" width="15.7109375" style="32" bestFit="1" customWidth="1"/>
    <col min="8206" max="8206" width="14.140625" style="32" bestFit="1" customWidth="1"/>
    <col min="8207" max="8207" width="24.28515625" style="32" bestFit="1" customWidth="1"/>
    <col min="8208" max="8208" width="14.140625" style="32" bestFit="1" customWidth="1"/>
    <col min="8209" max="8209" width="16.42578125" style="32" customWidth="1"/>
    <col min="8210" max="8210" width="17.28515625" style="32" bestFit="1" customWidth="1"/>
    <col min="8211" max="8211" width="12" style="32" bestFit="1" customWidth="1"/>
    <col min="8212" max="8448" width="9.140625" style="32"/>
    <col min="8449" max="8449" width="7" style="32" bestFit="1" customWidth="1"/>
    <col min="8450" max="8450" width="15.7109375" style="32" bestFit="1" customWidth="1"/>
    <col min="8451" max="8451" width="50.7109375" style="32" customWidth="1"/>
    <col min="8452" max="8452" width="15.7109375" style="32" bestFit="1" customWidth="1"/>
    <col min="8453" max="8453" width="14.140625" style="32" bestFit="1" customWidth="1"/>
    <col min="8454" max="8454" width="24.28515625" style="32" bestFit="1" customWidth="1"/>
    <col min="8455" max="8455" width="14.140625" style="32" bestFit="1" customWidth="1"/>
    <col min="8456" max="8456" width="16.42578125" style="32" customWidth="1"/>
    <col min="8457" max="8457" width="17.28515625" style="32" bestFit="1" customWidth="1"/>
    <col min="8458" max="8458" width="8.85546875" style="32" bestFit="1" customWidth="1"/>
    <col min="8459" max="8459" width="15.5703125" style="32" customWidth="1"/>
    <col min="8460" max="8460" width="32.85546875" style="32" customWidth="1"/>
    <col min="8461" max="8461" width="15.7109375" style="32" bestFit="1" customWidth="1"/>
    <col min="8462" max="8462" width="14.140625" style="32" bestFit="1" customWidth="1"/>
    <col min="8463" max="8463" width="24.28515625" style="32" bestFit="1" customWidth="1"/>
    <col min="8464" max="8464" width="14.140625" style="32" bestFit="1" customWidth="1"/>
    <col min="8465" max="8465" width="16.42578125" style="32" customWidth="1"/>
    <col min="8466" max="8466" width="17.28515625" style="32" bestFit="1" customWidth="1"/>
    <col min="8467" max="8467" width="12" style="32" bestFit="1" customWidth="1"/>
    <col min="8468" max="8704" width="9.140625" style="32"/>
    <col min="8705" max="8705" width="7" style="32" bestFit="1" customWidth="1"/>
    <col min="8706" max="8706" width="15.7109375" style="32" bestFit="1" customWidth="1"/>
    <col min="8707" max="8707" width="50.7109375" style="32" customWidth="1"/>
    <col min="8708" max="8708" width="15.7109375" style="32" bestFit="1" customWidth="1"/>
    <col min="8709" max="8709" width="14.140625" style="32" bestFit="1" customWidth="1"/>
    <col min="8710" max="8710" width="24.28515625" style="32" bestFit="1" customWidth="1"/>
    <col min="8711" max="8711" width="14.140625" style="32" bestFit="1" customWidth="1"/>
    <col min="8712" max="8712" width="16.42578125" style="32" customWidth="1"/>
    <col min="8713" max="8713" width="17.28515625" style="32" bestFit="1" customWidth="1"/>
    <col min="8714" max="8714" width="8.85546875" style="32" bestFit="1" customWidth="1"/>
    <col min="8715" max="8715" width="15.5703125" style="32" customWidth="1"/>
    <col min="8716" max="8716" width="32.85546875" style="32" customWidth="1"/>
    <col min="8717" max="8717" width="15.7109375" style="32" bestFit="1" customWidth="1"/>
    <col min="8718" max="8718" width="14.140625" style="32" bestFit="1" customWidth="1"/>
    <col min="8719" max="8719" width="24.28515625" style="32" bestFit="1" customWidth="1"/>
    <col min="8720" max="8720" width="14.140625" style="32" bestFit="1" customWidth="1"/>
    <col min="8721" max="8721" width="16.42578125" style="32" customWidth="1"/>
    <col min="8722" max="8722" width="17.28515625" style="32" bestFit="1" customWidth="1"/>
    <col min="8723" max="8723" width="12" style="32" bestFit="1" customWidth="1"/>
    <col min="8724" max="8960" width="9.140625" style="32"/>
    <col min="8961" max="8961" width="7" style="32" bestFit="1" customWidth="1"/>
    <col min="8962" max="8962" width="15.7109375" style="32" bestFit="1" customWidth="1"/>
    <col min="8963" max="8963" width="50.7109375" style="32" customWidth="1"/>
    <col min="8964" max="8964" width="15.7109375" style="32" bestFit="1" customWidth="1"/>
    <col min="8965" max="8965" width="14.140625" style="32" bestFit="1" customWidth="1"/>
    <col min="8966" max="8966" width="24.28515625" style="32" bestFit="1" customWidth="1"/>
    <col min="8967" max="8967" width="14.140625" style="32" bestFit="1" customWidth="1"/>
    <col min="8968" max="8968" width="16.42578125" style="32" customWidth="1"/>
    <col min="8969" max="8969" width="17.28515625" style="32" bestFit="1" customWidth="1"/>
    <col min="8970" max="8970" width="8.85546875" style="32" bestFit="1" customWidth="1"/>
    <col min="8971" max="8971" width="15.5703125" style="32" customWidth="1"/>
    <col min="8972" max="8972" width="32.85546875" style="32" customWidth="1"/>
    <col min="8973" max="8973" width="15.7109375" style="32" bestFit="1" customWidth="1"/>
    <col min="8974" max="8974" width="14.140625" style="32" bestFit="1" customWidth="1"/>
    <col min="8975" max="8975" width="24.28515625" style="32" bestFit="1" customWidth="1"/>
    <col min="8976" max="8976" width="14.140625" style="32" bestFit="1" customWidth="1"/>
    <col min="8977" max="8977" width="16.42578125" style="32" customWidth="1"/>
    <col min="8978" max="8978" width="17.28515625" style="32" bestFit="1" customWidth="1"/>
    <col min="8979" max="8979" width="12" style="32" bestFit="1" customWidth="1"/>
    <col min="8980" max="9216" width="9.140625" style="32"/>
    <col min="9217" max="9217" width="7" style="32" bestFit="1" customWidth="1"/>
    <col min="9218" max="9218" width="15.7109375" style="32" bestFit="1" customWidth="1"/>
    <col min="9219" max="9219" width="50.7109375" style="32" customWidth="1"/>
    <col min="9220" max="9220" width="15.7109375" style="32" bestFit="1" customWidth="1"/>
    <col min="9221" max="9221" width="14.140625" style="32" bestFit="1" customWidth="1"/>
    <col min="9222" max="9222" width="24.28515625" style="32" bestFit="1" customWidth="1"/>
    <col min="9223" max="9223" width="14.140625" style="32" bestFit="1" customWidth="1"/>
    <col min="9224" max="9224" width="16.42578125" style="32" customWidth="1"/>
    <col min="9225" max="9225" width="17.28515625" style="32" bestFit="1" customWidth="1"/>
    <col min="9226" max="9226" width="8.85546875" style="32" bestFit="1" customWidth="1"/>
    <col min="9227" max="9227" width="15.5703125" style="32" customWidth="1"/>
    <col min="9228" max="9228" width="32.85546875" style="32" customWidth="1"/>
    <col min="9229" max="9229" width="15.7109375" style="32" bestFit="1" customWidth="1"/>
    <col min="9230" max="9230" width="14.140625" style="32" bestFit="1" customWidth="1"/>
    <col min="9231" max="9231" width="24.28515625" style="32" bestFit="1" customWidth="1"/>
    <col min="9232" max="9232" width="14.140625" style="32" bestFit="1" customWidth="1"/>
    <col min="9233" max="9233" width="16.42578125" style="32" customWidth="1"/>
    <col min="9234" max="9234" width="17.28515625" style="32" bestFit="1" customWidth="1"/>
    <col min="9235" max="9235" width="12" style="32" bestFit="1" customWidth="1"/>
    <col min="9236" max="9472" width="9.140625" style="32"/>
    <col min="9473" max="9473" width="7" style="32" bestFit="1" customWidth="1"/>
    <col min="9474" max="9474" width="15.7109375" style="32" bestFit="1" customWidth="1"/>
    <col min="9475" max="9475" width="50.7109375" style="32" customWidth="1"/>
    <col min="9476" max="9476" width="15.7109375" style="32" bestFit="1" customWidth="1"/>
    <col min="9477" max="9477" width="14.140625" style="32" bestFit="1" customWidth="1"/>
    <col min="9478" max="9478" width="24.28515625" style="32" bestFit="1" customWidth="1"/>
    <col min="9479" max="9479" width="14.140625" style="32" bestFit="1" customWidth="1"/>
    <col min="9480" max="9480" width="16.42578125" style="32" customWidth="1"/>
    <col min="9481" max="9481" width="17.28515625" style="32" bestFit="1" customWidth="1"/>
    <col min="9482" max="9482" width="8.85546875" style="32" bestFit="1" customWidth="1"/>
    <col min="9483" max="9483" width="15.5703125" style="32" customWidth="1"/>
    <col min="9484" max="9484" width="32.85546875" style="32" customWidth="1"/>
    <col min="9485" max="9485" width="15.7109375" style="32" bestFit="1" customWidth="1"/>
    <col min="9486" max="9486" width="14.140625" style="32" bestFit="1" customWidth="1"/>
    <col min="9487" max="9487" width="24.28515625" style="32" bestFit="1" customWidth="1"/>
    <col min="9488" max="9488" width="14.140625" style="32" bestFit="1" customWidth="1"/>
    <col min="9489" max="9489" width="16.42578125" style="32" customWidth="1"/>
    <col min="9490" max="9490" width="17.28515625" style="32" bestFit="1" customWidth="1"/>
    <col min="9491" max="9491" width="12" style="32" bestFit="1" customWidth="1"/>
    <col min="9492" max="9728" width="9.140625" style="32"/>
    <col min="9729" max="9729" width="7" style="32" bestFit="1" customWidth="1"/>
    <col min="9730" max="9730" width="15.7109375" style="32" bestFit="1" customWidth="1"/>
    <col min="9731" max="9731" width="50.7109375" style="32" customWidth="1"/>
    <col min="9732" max="9732" width="15.7109375" style="32" bestFit="1" customWidth="1"/>
    <col min="9733" max="9733" width="14.140625" style="32" bestFit="1" customWidth="1"/>
    <col min="9734" max="9734" width="24.28515625" style="32" bestFit="1" customWidth="1"/>
    <col min="9735" max="9735" width="14.140625" style="32" bestFit="1" customWidth="1"/>
    <col min="9736" max="9736" width="16.42578125" style="32" customWidth="1"/>
    <col min="9737" max="9737" width="17.28515625" style="32" bestFit="1" customWidth="1"/>
    <col min="9738" max="9738" width="8.85546875" style="32" bestFit="1" customWidth="1"/>
    <col min="9739" max="9739" width="15.5703125" style="32" customWidth="1"/>
    <col min="9740" max="9740" width="32.85546875" style="32" customWidth="1"/>
    <col min="9741" max="9741" width="15.7109375" style="32" bestFit="1" customWidth="1"/>
    <col min="9742" max="9742" width="14.140625" style="32" bestFit="1" customWidth="1"/>
    <col min="9743" max="9743" width="24.28515625" style="32" bestFit="1" customWidth="1"/>
    <col min="9744" max="9744" width="14.140625" style="32" bestFit="1" customWidth="1"/>
    <col min="9745" max="9745" width="16.42578125" style="32" customWidth="1"/>
    <col min="9746" max="9746" width="17.28515625" style="32" bestFit="1" customWidth="1"/>
    <col min="9747" max="9747" width="12" style="32" bestFit="1" customWidth="1"/>
    <col min="9748" max="9984" width="9.140625" style="32"/>
    <col min="9985" max="9985" width="7" style="32" bestFit="1" customWidth="1"/>
    <col min="9986" max="9986" width="15.7109375" style="32" bestFit="1" customWidth="1"/>
    <col min="9987" max="9987" width="50.7109375" style="32" customWidth="1"/>
    <col min="9988" max="9988" width="15.7109375" style="32" bestFit="1" customWidth="1"/>
    <col min="9989" max="9989" width="14.140625" style="32" bestFit="1" customWidth="1"/>
    <col min="9990" max="9990" width="24.28515625" style="32" bestFit="1" customWidth="1"/>
    <col min="9991" max="9991" width="14.140625" style="32" bestFit="1" customWidth="1"/>
    <col min="9992" max="9992" width="16.42578125" style="32" customWidth="1"/>
    <col min="9993" max="9993" width="17.28515625" style="32" bestFit="1" customWidth="1"/>
    <col min="9994" max="9994" width="8.85546875" style="32" bestFit="1" customWidth="1"/>
    <col min="9995" max="9995" width="15.5703125" style="32" customWidth="1"/>
    <col min="9996" max="9996" width="32.85546875" style="32" customWidth="1"/>
    <col min="9997" max="9997" width="15.7109375" style="32" bestFit="1" customWidth="1"/>
    <col min="9998" max="9998" width="14.140625" style="32" bestFit="1" customWidth="1"/>
    <col min="9999" max="9999" width="24.28515625" style="32" bestFit="1" customWidth="1"/>
    <col min="10000" max="10000" width="14.140625" style="32" bestFit="1" customWidth="1"/>
    <col min="10001" max="10001" width="16.42578125" style="32" customWidth="1"/>
    <col min="10002" max="10002" width="17.28515625" style="32" bestFit="1" customWidth="1"/>
    <col min="10003" max="10003" width="12" style="32" bestFit="1" customWidth="1"/>
    <col min="10004" max="10240" width="9.140625" style="32"/>
    <col min="10241" max="10241" width="7" style="32" bestFit="1" customWidth="1"/>
    <col min="10242" max="10242" width="15.7109375" style="32" bestFit="1" customWidth="1"/>
    <col min="10243" max="10243" width="50.7109375" style="32" customWidth="1"/>
    <col min="10244" max="10244" width="15.7109375" style="32" bestFit="1" customWidth="1"/>
    <col min="10245" max="10245" width="14.140625" style="32" bestFit="1" customWidth="1"/>
    <col min="10246" max="10246" width="24.28515625" style="32" bestFit="1" customWidth="1"/>
    <col min="10247" max="10247" width="14.140625" style="32" bestFit="1" customWidth="1"/>
    <col min="10248" max="10248" width="16.42578125" style="32" customWidth="1"/>
    <col min="10249" max="10249" width="17.28515625" style="32" bestFit="1" customWidth="1"/>
    <col min="10250" max="10250" width="8.85546875" style="32" bestFit="1" customWidth="1"/>
    <col min="10251" max="10251" width="15.5703125" style="32" customWidth="1"/>
    <col min="10252" max="10252" width="32.85546875" style="32" customWidth="1"/>
    <col min="10253" max="10253" width="15.7109375" style="32" bestFit="1" customWidth="1"/>
    <col min="10254" max="10254" width="14.140625" style="32" bestFit="1" customWidth="1"/>
    <col min="10255" max="10255" width="24.28515625" style="32" bestFit="1" customWidth="1"/>
    <col min="10256" max="10256" width="14.140625" style="32" bestFit="1" customWidth="1"/>
    <col min="10257" max="10257" width="16.42578125" style="32" customWidth="1"/>
    <col min="10258" max="10258" width="17.28515625" style="32" bestFit="1" customWidth="1"/>
    <col min="10259" max="10259" width="12" style="32" bestFit="1" customWidth="1"/>
    <col min="10260" max="10496" width="9.140625" style="32"/>
    <col min="10497" max="10497" width="7" style="32" bestFit="1" customWidth="1"/>
    <col min="10498" max="10498" width="15.7109375" style="32" bestFit="1" customWidth="1"/>
    <col min="10499" max="10499" width="50.7109375" style="32" customWidth="1"/>
    <col min="10500" max="10500" width="15.7109375" style="32" bestFit="1" customWidth="1"/>
    <col min="10501" max="10501" width="14.140625" style="32" bestFit="1" customWidth="1"/>
    <col min="10502" max="10502" width="24.28515625" style="32" bestFit="1" customWidth="1"/>
    <col min="10503" max="10503" width="14.140625" style="32" bestFit="1" customWidth="1"/>
    <col min="10504" max="10504" width="16.42578125" style="32" customWidth="1"/>
    <col min="10505" max="10505" width="17.28515625" style="32" bestFit="1" customWidth="1"/>
    <col min="10506" max="10506" width="8.85546875" style="32" bestFit="1" customWidth="1"/>
    <col min="10507" max="10507" width="15.5703125" style="32" customWidth="1"/>
    <col min="10508" max="10508" width="32.85546875" style="32" customWidth="1"/>
    <col min="10509" max="10509" width="15.7109375" style="32" bestFit="1" customWidth="1"/>
    <col min="10510" max="10510" width="14.140625" style="32" bestFit="1" customWidth="1"/>
    <col min="10511" max="10511" width="24.28515625" style="32" bestFit="1" customWidth="1"/>
    <col min="10512" max="10512" width="14.140625" style="32" bestFit="1" customWidth="1"/>
    <col min="10513" max="10513" width="16.42578125" style="32" customWidth="1"/>
    <col min="10514" max="10514" width="17.28515625" style="32" bestFit="1" customWidth="1"/>
    <col min="10515" max="10515" width="12" style="32" bestFit="1" customWidth="1"/>
    <col min="10516" max="10752" width="9.140625" style="32"/>
    <col min="10753" max="10753" width="7" style="32" bestFit="1" customWidth="1"/>
    <col min="10754" max="10754" width="15.7109375" style="32" bestFit="1" customWidth="1"/>
    <col min="10755" max="10755" width="50.7109375" style="32" customWidth="1"/>
    <col min="10756" max="10756" width="15.7109375" style="32" bestFit="1" customWidth="1"/>
    <col min="10757" max="10757" width="14.140625" style="32" bestFit="1" customWidth="1"/>
    <col min="10758" max="10758" width="24.28515625" style="32" bestFit="1" customWidth="1"/>
    <col min="10759" max="10759" width="14.140625" style="32" bestFit="1" customWidth="1"/>
    <col min="10760" max="10760" width="16.42578125" style="32" customWidth="1"/>
    <col min="10761" max="10761" width="17.28515625" style="32" bestFit="1" customWidth="1"/>
    <col min="10762" max="10762" width="8.85546875" style="32" bestFit="1" customWidth="1"/>
    <col min="10763" max="10763" width="15.5703125" style="32" customWidth="1"/>
    <col min="10764" max="10764" width="32.85546875" style="32" customWidth="1"/>
    <col min="10765" max="10765" width="15.7109375" style="32" bestFit="1" customWidth="1"/>
    <col min="10766" max="10766" width="14.140625" style="32" bestFit="1" customWidth="1"/>
    <col min="10767" max="10767" width="24.28515625" style="32" bestFit="1" customWidth="1"/>
    <col min="10768" max="10768" width="14.140625" style="32" bestFit="1" customWidth="1"/>
    <col min="10769" max="10769" width="16.42578125" style="32" customWidth="1"/>
    <col min="10770" max="10770" width="17.28515625" style="32" bestFit="1" customWidth="1"/>
    <col min="10771" max="10771" width="12" style="32" bestFit="1" customWidth="1"/>
    <col min="10772" max="11008" width="9.140625" style="32"/>
    <col min="11009" max="11009" width="7" style="32" bestFit="1" customWidth="1"/>
    <col min="11010" max="11010" width="15.7109375" style="32" bestFit="1" customWidth="1"/>
    <col min="11011" max="11011" width="50.7109375" style="32" customWidth="1"/>
    <col min="11012" max="11012" width="15.7109375" style="32" bestFit="1" customWidth="1"/>
    <col min="11013" max="11013" width="14.140625" style="32" bestFit="1" customWidth="1"/>
    <col min="11014" max="11014" width="24.28515625" style="32" bestFit="1" customWidth="1"/>
    <col min="11015" max="11015" width="14.140625" style="32" bestFit="1" customWidth="1"/>
    <col min="11016" max="11016" width="16.42578125" style="32" customWidth="1"/>
    <col min="11017" max="11017" width="17.28515625" style="32" bestFit="1" customWidth="1"/>
    <col min="11018" max="11018" width="8.85546875" style="32" bestFit="1" customWidth="1"/>
    <col min="11019" max="11019" width="15.5703125" style="32" customWidth="1"/>
    <col min="11020" max="11020" width="32.85546875" style="32" customWidth="1"/>
    <col min="11021" max="11021" width="15.7109375" style="32" bestFit="1" customWidth="1"/>
    <col min="11022" max="11022" width="14.140625" style="32" bestFit="1" customWidth="1"/>
    <col min="11023" max="11023" width="24.28515625" style="32" bestFit="1" customWidth="1"/>
    <col min="11024" max="11024" width="14.140625" style="32" bestFit="1" customWidth="1"/>
    <col min="11025" max="11025" width="16.42578125" style="32" customWidth="1"/>
    <col min="11026" max="11026" width="17.28515625" style="32" bestFit="1" customWidth="1"/>
    <col min="11027" max="11027" width="12" style="32" bestFit="1" customWidth="1"/>
    <col min="11028" max="11264" width="9.140625" style="32"/>
    <col min="11265" max="11265" width="7" style="32" bestFit="1" customWidth="1"/>
    <col min="11266" max="11266" width="15.7109375" style="32" bestFit="1" customWidth="1"/>
    <col min="11267" max="11267" width="50.7109375" style="32" customWidth="1"/>
    <col min="11268" max="11268" width="15.7109375" style="32" bestFit="1" customWidth="1"/>
    <col min="11269" max="11269" width="14.140625" style="32" bestFit="1" customWidth="1"/>
    <col min="11270" max="11270" width="24.28515625" style="32" bestFit="1" customWidth="1"/>
    <col min="11271" max="11271" width="14.140625" style="32" bestFit="1" customWidth="1"/>
    <col min="11272" max="11272" width="16.42578125" style="32" customWidth="1"/>
    <col min="11273" max="11273" width="17.28515625" style="32" bestFit="1" customWidth="1"/>
    <col min="11274" max="11274" width="8.85546875" style="32" bestFit="1" customWidth="1"/>
    <col min="11275" max="11275" width="15.5703125" style="32" customWidth="1"/>
    <col min="11276" max="11276" width="32.85546875" style="32" customWidth="1"/>
    <col min="11277" max="11277" width="15.7109375" style="32" bestFit="1" customWidth="1"/>
    <col min="11278" max="11278" width="14.140625" style="32" bestFit="1" customWidth="1"/>
    <col min="11279" max="11279" width="24.28515625" style="32" bestFit="1" customWidth="1"/>
    <col min="11280" max="11280" width="14.140625" style="32" bestFit="1" customWidth="1"/>
    <col min="11281" max="11281" width="16.42578125" style="32" customWidth="1"/>
    <col min="11282" max="11282" width="17.28515625" style="32" bestFit="1" customWidth="1"/>
    <col min="11283" max="11283" width="12" style="32" bestFit="1" customWidth="1"/>
    <col min="11284" max="11520" width="9.140625" style="32"/>
    <col min="11521" max="11521" width="7" style="32" bestFit="1" customWidth="1"/>
    <col min="11522" max="11522" width="15.7109375" style="32" bestFit="1" customWidth="1"/>
    <col min="11523" max="11523" width="50.7109375" style="32" customWidth="1"/>
    <col min="11524" max="11524" width="15.7109375" style="32" bestFit="1" customWidth="1"/>
    <col min="11525" max="11525" width="14.140625" style="32" bestFit="1" customWidth="1"/>
    <col min="11526" max="11526" width="24.28515625" style="32" bestFit="1" customWidth="1"/>
    <col min="11527" max="11527" width="14.140625" style="32" bestFit="1" customWidth="1"/>
    <col min="11528" max="11528" width="16.42578125" style="32" customWidth="1"/>
    <col min="11529" max="11529" width="17.28515625" style="32" bestFit="1" customWidth="1"/>
    <col min="11530" max="11530" width="8.85546875" style="32" bestFit="1" customWidth="1"/>
    <col min="11531" max="11531" width="15.5703125" style="32" customWidth="1"/>
    <col min="11532" max="11532" width="32.85546875" style="32" customWidth="1"/>
    <col min="11533" max="11533" width="15.7109375" style="32" bestFit="1" customWidth="1"/>
    <col min="11534" max="11534" width="14.140625" style="32" bestFit="1" customWidth="1"/>
    <col min="11535" max="11535" width="24.28515625" style="32" bestFit="1" customWidth="1"/>
    <col min="11536" max="11536" width="14.140625" style="32" bestFit="1" customWidth="1"/>
    <col min="11537" max="11537" width="16.42578125" style="32" customWidth="1"/>
    <col min="11538" max="11538" width="17.28515625" style="32" bestFit="1" customWidth="1"/>
    <col min="11539" max="11539" width="12" style="32" bestFit="1" customWidth="1"/>
    <col min="11540" max="11776" width="9.140625" style="32"/>
    <col min="11777" max="11777" width="7" style="32" bestFit="1" customWidth="1"/>
    <col min="11778" max="11778" width="15.7109375" style="32" bestFit="1" customWidth="1"/>
    <col min="11779" max="11779" width="50.7109375" style="32" customWidth="1"/>
    <col min="11780" max="11780" width="15.7109375" style="32" bestFit="1" customWidth="1"/>
    <col min="11781" max="11781" width="14.140625" style="32" bestFit="1" customWidth="1"/>
    <col min="11782" max="11782" width="24.28515625" style="32" bestFit="1" customWidth="1"/>
    <col min="11783" max="11783" width="14.140625" style="32" bestFit="1" customWidth="1"/>
    <col min="11784" max="11784" width="16.42578125" style="32" customWidth="1"/>
    <col min="11785" max="11785" width="17.28515625" style="32" bestFit="1" customWidth="1"/>
    <col min="11786" max="11786" width="8.85546875" style="32" bestFit="1" customWidth="1"/>
    <col min="11787" max="11787" width="15.5703125" style="32" customWidth="1"/>
    <col min="11788" max="11788" width="32.85546875" style="32" customWidth="1"/>
    <col min="11789" max="11789" width="15.7109375" style="32" bestFit="1" customWidth="1"/>
    <col min="11790" max="11790" width="14.140625" style="32" bestFit="1" customWidth="1"/>
    <col min="11791" max="11791" width="24.28515625" style="32" bestFit="1" customWidth="1"/>
    <col min="11792" max="11792" width="14.140625" style="32" bestFit="1" customWidth="1"/>
    <col min="11793" max="11793" width="16.42578125" style="32" customWidth="1"/>
    <col min="11794" max="11794" width="17.28515625" style="32" bestFit="1" customWidth="1"/>
    <col min="11795" max="11795" width="12" style="32" bestFit="1" customWidth="1"/>
    <col min="11796" max="12032" width="9.140625" style="32"/>
    <col min="12033" max="12033" width="7" style="32" bestFit="1" customWidth="1"/>
    <col min="12034" max="12034" width="15.7109375" style="32" bestFit="1" customWidth="1"/>
    <col min="12035" max="12035" width="50.7109375" style="32" customWidth="1"/>
    <col min="12036" max="12036" width="15.7109375" style="32" bestFit="1" customWidth="1"/>
    <col min="12037" max="12037" width="14.140625" style="32" bestFit="1" customWidth="1"/>
    <col min="12038" max="12038" width="24.28515625" style="32" bestFit="1" customWidth="1"/>
    <col min="12039" max="12039" width="14.140625" style="32" bestFit="1" customWidth="1"/>
    <col min="12040" max="12040" width="16.42578125" style="32" customWidth="1"/>
    <col min="12041" max="12041" width="17.28515625" style="32" bestFit="1" customWidth="1"/>
    <col min="12042" max="12042" width="8.85546875" style="32" bestFit="1" customWidth="1"/>
    <col min="12043" max="12043" width="15.5703125" style="32" customWidth="1"/>
    <col min="12044" max="12044" width="32.85546875" style="32" customWidth="1"/>
    <col min="12045" max="12045" width="15.7109375" style="32" bestFit="1" customWidth="1"/>
    <col min="12046" max="12046" width="14.140625" style="32" bestFit="1" customWidth="1"/>
    <col min="12047" max="12047" width="24.28515625" style="32" bestFit="1" customWidth="1"/>
    <col min="12048" max="12048" width="14.140625" style="32" bestFit="1" customWidth="1"/>
    <col min="12049" max="12049" width="16.42578125" style="32" customWidth="1"/>
    <col min="12050" max="12050" width="17.28515625" style="32" bestFit="1" customWidth="1"/>
    <col min="12051" max="12051" width="12" style="32" bestFit="1" customWidth="1"/>
    <col min="12052" max="12288" width="9.140625" style="32"/>
    <col min="12289" max="12289" width="7" style="32" bestFit="1" customWidth="1"/>
    <col min="12290" max="12290" width="15.7109375" style="32" bestFit="1" customWidth="1"/>
    <col min="12291" max="12291" width="50.7109375" style="32" customWidth="1"/>
    <col min="12292" max="12292" width="15.7109375" style="32" bestFit="1" customWidth="1"/>
    <col min="12293" max="12293" width="14.140625" style="32" bestFit="1" customWidth="1"/>
    <col min="12294" max="12294" width="24.28515625" style="32" bestFit="1" customWidth="1"/>
    <col min="12295" max="12295" width="14.140625" style="32" bestFit="1" customWidth="1"/>
    <col min="12296" max="12296" width="16.42578125" style="32" customWidth="1"/>
    <col min="12297" max="12297" width="17.28515625" style="32" bestFit="1" customWidth="1"/>
    <col min="12298" max="12298" width="8.85546875" style="32" bestFit="1" customWidth="1"/>
    <col min="12299" max="12299" width="15.5703125" style="32" customWidth="1"/>
    <col min="12300" max="12300" width="32.85546875" style="32" customWidth="1"/>
    <col min="12301" max="12301" width="15.7109375" style="32" bestFit="1" customWidth="1"/>
    <col min="12302" max="12302" width="14.140625" style="32" bestFit="1" customWidth="1"/>
    <col min="12303" max="12303" width="24.28515625" style="32" bestFit="1" customWidth="1"/>
    <col min="12304" max="12304" width="14.140625" style="32" bestFit="1" customWidth="1"/>
    <col min="12305" max="12305" width="16.42578125" style="32" customWidth="1"/>
    <col min="12306" max="12306" width="17.28515625" style="32" bestFit="1" customWidth="1"/>
    <col min="12307" max="12307" width="12" style="32" bestFit="1" customWidth="1"/>
    <col min="12308" max="12544" width="9.140625" style="32"/>
    <col min="12545" max="12545" width="7" style="32" bestFit="1" customWidth="1"/>
    <col min="12546" max="12546" width="15.7109375" style="32" bestFit="1" customWidth="1"/>
    <col min="12547" max="12547" width="50.7109375" style="32" customWidth="1"/>
    <col min="12548" max="12548" width="15.7109375" style="32" bestFit="1" customWidth="1"/>
    <col min="12549" max="12549" width="14.140625" style="32" bestFit="1" customWidth="1"/>
    <col min="12550" max="12550" width="24.28515625" style="32" bestFit="1" customWidth="1"/>
    <col min="12551" max="12551" width="14.140625" style="32" bestFit="1" customWidth="1"/>
    <col min="12552" max="12552" width="16.42578125" style="32" customWidth="1"/>
    <col min="12553" max="12553" width="17.28515625" style="32" bestFit="1" customWidth="1"/>
    <col min="12554" max="12554" width="8.85546875" style="32" bestFit="1" customWidth="1"/>
    <col min="12555" max="12555" width="15.5703125" style="32" customWidth="1"/>
    <col min="12556" max="12556" width="32.85546875" style="32" customWidth="1"/>
    <col min="12557" max="12557" width="15.7109375" style="32" bestFit="1" customWidth="1"/>
    <col min="12558" max="12558" width="14.140625" style="32" bestFit="1" customWidth="1"/>
    <col min="12559" max="12559" width="24.28515625" style="32" bestFit="1" customWidth="1"/>
    <col min="12560" max="12560" width="14.140625" style="32" bestFit="1" customWidth="1"/>
    <col min="12561" max="12561" width="16.42578125" style="32" customWidth="1"/>
    <col min="12562" max="12562" width="17.28515625" style="32" bestFit="1" customWidth="1"/>
    <col min="12563" max="12563" width="12" style="32" bestFit="1" customWidth="1"/>
    <col min="12564" max="12800" width="9.140625" style="32"/>
    <col min="12801" max="12801" width="7" style="32" bestFit="1" customWidth="1"/>
    <col min="12802" max="12802" width="15.7109375" style="32" bestFit="1" customWidth="1"/>
    <col min="12803" max="12803" width="50.7109375" style="32" customWidth="1"/>
    <col min="12804" max="12804" width="15.7109375" style="32" bestFit="1" customWidth="1"/>
    <col min="12805" max="12805" width="14.140625" style="32" bestFit="1" customWidth="1"/>
    <col min="12806" max="12806" width="24.28515625" style="32" bestFit="1" customWidth="1"/>
    <col min="12807" max="12807" width="14.140625" style="32" bestFit="1" customWidth="1"/>
    <col min="12808" max="12808" width="16.42578125" style="32" customWidth="1"/>
    <col min="12809" max="12809" width="17.28515625" style="32" bestFit="1" customWidth="1"/>
    <col min="12810" max="12810" width="8.85546875" style="32" bestFit="1" customWidth="1"/>
    <col min="12811" max="12811" width="15.5703125" style="32" customWidth="1"/>
    <col min="12812" max="12812" width="32.85546875" style="32" customWidth="1"/>
    <col min="12813" max="12813" width="15.7109375" style="32" bestFit="1" customWidth="1"/>
    <col min="12814" max="12814" width="14.140625" style="32" bestFit="1" customWidth="1"/>
    <col min="12815" max="12815" width="24.28515625" style="32" bestFit="1" customWidth="1"/>
    <col min="12816" max="12816" width="14.140625" style="32" bestFit="1" customWidth="1"/>
    <col min="12817" max="12817" width="16.42578125" style="32" customWidth="1"/>
    <col min="12818" max="12818" width="17.28515625" style="32" bestFit="1" customWidth="1"/>
    <col min="12819" max="12819" width="12" style="32" bestFit="1" customWidth="1"/>
    <col min="12820" max="13056" width="9.140625" style="32"/>
    <col min="13057" max="13057" width="7" style="32" bestFit="1" customWidth="1"/>
    <col min="13058" max="13058" width="15.7109375" style="32" bestFit="1" customWidth="1"/>
    <col min="13059" max="13059" width="50.7109375" style="32" customWidth="1"/>
    <col min="13060" max="13060" width="15.7109375" style="32" bestFit="1" customWidth="1"/>
    <col min="13061" max="13061" width="14.140625" style="32" bestFit="1" customWidth="1"/>
    <col min="13062" max="13062" width="24.28515625" style="32" bestFit="1" customWidth="1"/>
    <col min="13063" max="13063" width="14.140625" style="32" bestFit="1" customWidth="1"/>
    <col min="13064" max="13064" width="16.42578125" style="32" customWidth="1"/>
    <col min="13065" max="13065" width="17.28515625" style="32" bestFit="1" customWidth="1"/>
    <col min="13066" max="13066" width="8.85546875" style="32" bestFit="1" customWidth="1"/>
    <col min="13067" max="13067" width="15.5703125" style="32" customWidth="1"/>
    <col min="13068" max="13068" width="32.85546875" style="32" customWidth="1"/>
    <col min="13069" max="13069" width="15.7109375" style="32" bestFit="1" customWidth="1"/>
    <col min="13070" max="13070" width="14.140625" style="32" bestFit="1" customWidth="1"/>
    <col min="13071" max="13071" width="24.28515625" style="32" bestFit="1" customWidth="1"/>
    <col min="13072" max="13072" width="14.140625" style="32" bestFit="1" customWidth="1"/>
    <col min="13073" max="13073" width="16.42578125" style="32" customWidth="1"/>
    <col min="13074" max="13074" width="17.28515625" style="32" bestFit="1" customWidth="1"/>
    <col min="13075" max="13075" width="12" style="32" bestFit="1" customWidth="1"/>
    <col min="13076" max="13312" width="9.140625" style="32"/>
    <col min="13313" max="13313" width="7" style="32" bestFit="1" customWidth="1"/>
    <col min="13314" max="13314" width="15.7109375" style="32" bestFit="1" customWidth="1"/>
    <col min="13315" max="13315" width="50.7109375" style="32" customWidth="1"/>
    <col min="13316" max="13316" width="15.7109375" style="32" bestFit="1" customWidth="1"/>
    <col min="13317" max="13317" width="14.140625" style="32" bestFit="1" customWidth="1"/>
    <col min="13318" max="13318" width="24.28515625" style="32" bestFit="1" customWidth="1"/>
    <col min="13319" max="13319" width="14.140625" style="32" bestFit="1" customWidth="1"/>
    <col min="13320" max="13320" width="16.42578125" style="32" customWidth="1"/>
    <col min="13321" max="13321" width="17.28515625" style="32" bestFit="1" customWidth="1"/>
    <col min="13322" max="13322" width="8.85546875" style="32" bestFit="1" customWidth="1"/>
    <col min="13323" max="13323" width="15.5703125" style="32" customWidth="1"/>
    <col min="13324" max="13324" width="32.85546875" style="32" customWidth="1"/>
    <col min="13325" max="13325" width="15.7109375" style="32" bestFit="1" customWidth="1"/>
    <col min="13326" max="13326" width="14.140625" style="32" bestFit="1" customWidth="1"/>
    <col min="13327" max="13327" width="24.28515625" style="32" bestFit="1" customWidth="1"/>
    <col min="13328" max="13328" width="14.140625" style="32" bestFit="1" customWidth="1"/>
    <col min="13329" max="13329" width="16.42578125" style="32" customWidth="1"/>
    <col min="13330" max="13330" width="17.28515625" style="32" bestFit="1" customWidth="1"/>
    <col min="13331" max="13331" width="12" style="32" bestFit="1" customWidth="1"/>
    <col min="13332" max="13568" width="9.140625" style="32"/>
    <col min="13569" max="13569" width="7" style="32" bestFit="1" customWidth="1"/>
    <col min="13570" max="13570" width="15.7109375" style="32" bestFit="1" customWidth="1"/>
    <col min="13571" max="13571" width="50.7109375" style="32" customWidth="1"/>
    <col min="13572" max="13572" width="15.7109375" style="32" bestFit="1" customWidth="1"/>
    <col min="13573" max="13573" width="14.140625" style="32" bestFit="1" customWidth="1"/>
    <col min="13574" max="13574" width="24.28515625" style="32" bestFit="1" customWidth="1"/>
    <col min="13575" max="13575" width="14.140625" style="32" bestFit="1" customWidth="1"/>
    <col min="13576" max="13576" width="16.42578125" style="32" customWidth="1"/>
    <col min="13577" max="13577" width="17.28515625" style="32" bestFit="1" customWidth="1"/>
    <col min="13578" max="13578" width="8.85546875" style="32" bestFit="1" customWidth="1"/>
    <col min="13579" max="13579" width="15.5703125" style="32" customWidth="1"/>
    <col min="13580" max="13580" width="32.85546875" style="32" customWidth="1"/>
    <col min="13581" max="13581" width="15.7109375" style="32" bestFit="1" customWidth="1"/>
    <col min="13582" max="13582" width="14.140625" style="32" bestFit="1" customWidth="1"/>
    <col min="13583" max="13583" width="24.28515625" style="32" bestFit="1" customWidth="1"/>
    <col min="13584" max="13584" width="14.140625" style="32" bestFit="1" customWidth="1"/>
    <col min="13585" max="13585" width="16.42578125" style="32" customWidth="1"/>
    <col min="13586" max="13586" width="17.28515625" style="32" bestFit="1" customWidth="1"/>
    <col min="13587" max="13587" width="12" style="32" bestFit="1" customWidth="1"/>
    <col min="13588" max="13824" width="9.140625" style="32"/>
    <col min="13825" max="13825" width="7" style="32" bestFit="1" customWidth="1"/>
    <col min="13826" max="13826" width="15.7109375" style="32" bestFit="1" customWidth="1"/>
    <col min="13827" max="13827" width="50.7109375" style="32" customWidth="1"/>
    <col min="13828" max="13828" width="15.7109375" style="32" bestFit="1" customWidth="1"/>
    <col min="13829" max="13829" width="14.140625" style="32" bestFit="1" customWidth="1"/>
    <col min="13830" max="13830" width="24.28515625" style="32" bestFit="1" customWidth="1"/>
    <col min="13831" max="13831" width="14.140625" style="32" bestFit="1" customWidth="1"/>
    <col min="13832" max="13832" width="16.42578125" style="32" customWidth="1"/>
    <col min="13833" max="13833" width="17.28515625" style="32" bestFit="1" customWidth="1"/>
    <col min="13834" max="13834" width="8.85546875" style="32" bestFit="1" customWidth="1"/>
    <col min="13835" max="13835" width="15.5703125" style="32" customWidth="1"/>
    <col min="13836" max="13836" width="32.85546875" style="32" customWidth="1"/>
    <col min="13837" max="13837" width="15.7109375" style="32" bestFit="1" customWidth="1"/>
    <col min="13838" max="13838" width="14.140625" style="32" bestFit="1" customWidth="1"/>
    <col min="13839" max="13839" width="24.28515625" style="32" bestFit="1" customWidth="1"/>
    <col min="13840" max="13840" width="14.140625" style="32" bestFit="1" customWidth="1"/>
    <col min="13841" max="13841" width="16.42578125" style="32" customWidth="1"/>
    <col min="13842" max="13842" width="17.28515625" style="32" bestFit="1" customWidth="1"/>
    <col min="13843" max="13843" width="12" style="32" bestFit="1" customWidth="1"/>
    <col min="13844" max="14080" width="9.140625" style="32"/>
    <col min="14081" max="14081" width="7" style="32" bestFit="1" customWidth="1"/>
    <col min="14082" max="14082" width="15.7109375" style="32" bestFit="1" customWidth="1"/>
    <col min="14083" max="14083" width="50.7109375" style="32" customWidth="1"/>
    <col min="14084" max="14084" width="15.7109375" style="32" bestFit="1" customWidth="1"/>
    <col min="14085" max="14085" width="14.140625" style="32" bestFit="1" customWidth="1"/>
    <col min="14086" max="14086" width="24.28515625" style="32" bestFit="1" customWidth="1"/>
    <col min="14087" max="14087" width="14.140625" style="32" bestFit="1" customWidth="1"/>
    <col min="14088" max="14088" width="16.42578125" style="32" customWidth="1"/>
    <col min="14089" max="14089" width="17.28515625" style="32" bestFit="1" customWidth="1"/>
    <col min="14090" max="14090" width="8.85546875" style="32" bestFit="1" customWidth="1"/>
    <col min="14091" max="14091" width="15.5703125" style="32" customWidth="1"/>
    <col min="14092" max="14092" width="32.85546875" style="32" customWidth="1"/>
    <col min="14093" max="14093" width="15.7109375" style="32" bestFit="1" customWidth="1"/>
    <col min="14094" max="14094" width="14.140625" style="32" bestFit="1" customWidth="1"/>
    <col min="14095" max="14095" width="24.28515625" style="32" bestFit="1" customWidth="1"/>
    <col min="14096" max="14096" width="14.140625" style="32" bestFit="1" customWidth="1"/>
    <col min="14097" max="14097" width="16.42578125" style="32" customWidth="1"/>
    <col min="14098" max="14098" width="17.28515625" style="32" bestFit="1" customWidth="1"/>
    <col min="14099" max="14099" width="12" style="32" bestFit="1" customWidth="1"/>
    <col min="14100" max="14336" width="9.140625" style="32"/>
    <col min="14337" max="14337" width="7" style="32" bestFit="1" customWidth="1"/>
    <col min="14338" max="14338" width="15.7109375" style="32" bestFit="1" customWidth="1"/>
    <col min="14339" max="14339" width="50.7109375" style="32" customWidth="1"/>
    <col min="14340" max="14340" width="15.7109375" style="32" bestFit="1" customWidth="1"/>
    <col min="14341" max="14341" width="14.140625" style="32" bestFit="1" customWidth="1"/>
    <col min="14342" max="14342" width="24.28515625" style="32" bestFit="1" customWidth="1"/>
    <col min="14343" max="14343" width="14.140625" style="32" bestFit="1" customWidth="1"/>
    <col min="14344" max="14344" width="16.42578125" style="32" customWidth="1"/>
    <col min="14345" max="14345" width="17.28515625" style="32" bestFit="1" customWidth="1"/>
    <col min="14346" max="14346" width="8.85546875" style="32" bestFit="1" customWidth="1"/>
    <col min="14347" max="14347" width="15.5703125" style="32" customWidth="1"/>
    <col min="14348" max="14348" width="32.85546875" style="32" customWidth="1"/>
    <col min="14349" max="14349" width="15.7109375" style="32" bestFit="1" customWidth="1"/>
    <col min="14350" max="14350" width="14.140625" style="32" bestFit="1" customWidth="1"/>
    <col min="14351" max="14351" width="24.28515625" style="32" bestFit="1" customWidth="1"/>
    <col min="14352" max="14352" width="14.140625" style="32" bestFit="1" customWidth="1"/>
    <col min="14353" max="14353" width="16.42578125" style="32" customWidth="1"/>
    <col min="14354" max="14354" width="17.28515625" style="32" bestFit="1" customWidth="1"/>
    <col min="14355" max="14355" width="12" style="32" bestFit="1" customWidth="1"/>
    <col min="14356" max="14592" width="9.140625" style="32"/>
    <col min="14593" max="14593" width="7" style="32" bestFit="1" customWidth="1"/>
    <col min="14594" max="14594" width="15.7109375" style="32" bestFit="1" customWidth="1"/>
    <col min="14595" max="14595" width="50.7109375" style="32" customWidth="1"/>
    <col min="14596" max="14596" width="15.7109375" style="32" bestFit="1" customWidth="1"/>
    <col min="14597" max="14597" width="14.140625" style="32" bestFit="1" customWidth="1"/>
    <col min="14598" max="14598" width="24.28515625" style="32" bestFit="1" customWidth="1"/>
    <col min="14599" max="14599" width="14.140625" style="32" bestFit="1" customWidth="1"/>
    <col min="14600" max="14600" width="16.42578125" style="32" customWidth="1"/>
    <col min="14601" max="14601" width="17.28515625" style="32" bestFit="1" customWidth="1"/>
    <col min="14602" max="14602" width="8.85546875" style="32" bestFit="1" customWidth="1"/>
    <col min="14603" max="14603" width="15.5703125" style="32" customWidth="1"/>
    <col min="14604" max="14604" width="32.85546875" style="32" customWidth="1"/>
    <col min="14605" max="14605" width="15.7109375" style="32" bestFit="1" customWidth="1"/>
    <col min="14606" max="14606" width="14.140625" style="32" bestFit="1" customWidth="1"/>
    <col min="14607" max="14607" width="24.28515625" style="32" bestFit="1" customWidth="1"/>
    <col min="14608" max="14608" width="14.140625" style="32" bestFit="1" customWidth="1"/>
    <col min="14609" max="14609" width="16.42578125" style="32" customWidth="1"/>
    <col min="14610" max="14610" width="17.28515625" style="32" bestFit="1" customWidth="1"/>
    <col min="14611" max="14611" width="12" style="32" bestFit="1" customWidth="1"/>
    <col min="14612" max="14848" width="9.140625" style="32"/>
    <col min="14849" max="14849" width="7" style="32" bestFit="1" customWidth="1"/>
    <col min="14850" max="14850" width="15.7109375" style="32" bestFit="1" customWidth="1"/>
    <col min="14851" max="14851" width="50.7109375" style="32" customWidth="1"/>
    <col min="14852" max="14852" width="15.7109375" style="32" bestFit="1" customWidth="1"/>
    <col min="14853" max="14853" width="14.140625" style="32" bestFit="1" customWidth="1"/>
    <col min="14854" max="14854" width="24.28515625" style="32" bestFit="1" customWidth="1"/>
    <col min="14855" max="14855" width="14.140625" style="32" bestFit="1" customWidth="1"/>
    <col min="14856" max="14856" width="16.42578125" style="32" customWidth="1"/>
    <col min="14857" max="14857" width="17.28515625" style="32" bestFit="1" customWidth="1"/>
    <col min="14858" max="14858" width="8.85546875" style="32" bestFit="1" customWidth="1"/>
    <col min="14859" max="14859" width="15.5703125" style="32" customWidth="1"/>
    <col min="14860" max="14860" width="32.85546875" style="32" customWidth="1"/>
    <col min="14861" max="14861" width="15.7109375" style="32" bestFit="1" customWidth="1"/>
    <col min="14862" max="14862" width="14.140625" style="32" bestFit="1" customWidth="1"/>
    <col min="14863" max="14863" width="24.28515625" style="32" bestFit="1" customWidth="1"/>
    <col min="14864" max="14864" width="14.140625" style="32" bestFit="1" customWidth="1"/>
    <col min="14865" max="14865" width="16.42578125" style="32" customWidth="1"/>
    <col min="14866" max="14866" width="17.28515625" style="32" bestFit="1" customWidth="1"/>
    <col min="14867" max="14867" width="12" style="32" bestFit="1" customWidth="1"/>
    <col min="14868" max="15104" width="9.140625" style="32"/>
    <col min="15105" max="15105" width="7" style="32" bestFit="1" customWidth="1"/>
    <col min="15106" max="15106" width="15.7109375" style="32" bestFit="1" customWidth="1"/>
    <col min="15107" max="15107" width="50.7109375" style="32" customWidth="1"/>
    <col min="15108" max="15108" width="15.7109375" style="32" bestFit="1" customWidth="1"/>
    <col min="15109" max="15109" width="14.140625" style="32" bestFit="1" customWidth="1"/>
    <col min="15110" max="15110" width="24.28515625" style="32" bestFit="1" customWidth="1"/>
    <col min="15111" max="15111" width="14.140625" style="32" bestFit="1" customWidth="1"/>
    <col min="15112" max="15112" width="16.42578125" style="32" customWidth="1"/>
    <col min="15113" max="15113" width="17.28515625" style="32" bestFit="1" customWidth="1"/>
    <col min="15114" max="15114" width="8.85546875" style="32" bestFit="1" customWidth="1"/>
    <col min="15115" max="15115" width="15.5703125" style="32" customWidth="1"/>
    <col min="15116" max="15116" width="32.85546875" style="32" customWidth="1"/>
    <col min="15117" max="15117" width="15.7109375" style="32" bestFit="1" customWidth="1"/>
    <col min="15118" max="15118" width="14.140625" style="32" bestFit="1" customWidth="1"/>
    <col min="15119" max="15119" width="24.28515625" style="32" bestFit="1" customWidth="1"/>
    <col min="15120" max="15120" width="14.140625" style="32" bestFit="1" customWidth="1"/>
    <col min="15121" max="15121" width="16.42578125" style="32" customWidth="1"/>
    <col min="15122" max="15122" width="17.28515625" style="32" bestFit="1" customWidth="1"/>
    <col min="15123" max="15123" width="12" style="32" bestFit="1" customWidth="1"/>
    <col min="15124" max="15360" width="9.140625" style="32"/>
    <col min="15361" max="15361" width="7" style="32" bestFit="1" customWidth="1"/>
    <col min="15362" max="15362" width="15.7109375" style="32" bestFit="1" customWidth="1"/>
    <col min="15363" max="15363" width="50.7109375" style="32" customWidth="1"/>
    <col min="15364" max="15364" width="15.7109375" style="32" bestFit="1" customWidth="1"/>
    <col min="15365" max="15365" width="14.140625" style="32" bestFit="1" customWidth="1"/>
    <col min="15366" max="15366" width="24.28515625" style="32" bestFit="1" customWidth="1"/>
    <col min="15367" max="15367" width="14.140625" style="32" bestFit="1" customWidth="1"/>
    <col min="15368" max="15368" width="16.42578125" style="32" customWidth="1"/>
    <col min="15369" max="15369" width="17.28515625" style="32" bestFit="1" customWidth="1"/>
    <col min="15370" max="15370" width="8.85546875" style="32" bestFit="1" customWidth="1"/>
    <col min="15371" max="15371" width="15.5703125" style="32" customWidth="1"/>
    <col min="15372" max="15372" width="32.85546875" style="32" customWidth="1"/>
    <col min="15373" max="15373" width="15.7109375" style="32" bestFit="1" customWidth="1"/>
    <col min="15374" max="15374" width="14.140625" style="32" bestFit="1" customWidth="1"/>
    <col min="15375" max="15375" width="24.28515625" style="32" bestFit="1" customWidth="1"/>
    <col min="15376" max="15376" width="14.140625" style="32" bestFit="1" customWidth="1"/>
    <col min="15377" max="15377" width="16.42578125" style="32" customWidth="1"/>
    <col min="15378" max="15378" width="17.28515625" style="32" bestFit="1" customWidth="1"/>
    <col min="15379" max="15379" width="12" style="32" bestFit="1" customWidth="1"/>
    <col min="15380" max="15616" width="9.140625" style="32"/>
    <col min="15617" max="15617" width="7" style="32" bestFit="1" customWidth="1"/>
    <col min="15618" max="15618" width="15.7109375" style="32" bestFit="1" customWidth="1"/>
    <col min="15619" max="15619" width="50.7109375" style="32" customWidth="1"/>
    <col min="15620" max="15620" width="15.7109375" style="32" bestFit="1" customWidth="1"/>
    <col min="15621" max="15621" width="14.140625" style="32" bestFit="1" customWidth="1"/>
    <col min="15622" max="15622" width="24.28515625" style="32" bestFit="1" customWidth="1"/>
    <col min="15623" max="15623" width="14.140625" style="32" bestFit="1" customWidth="1"/>
    <col min="15624" max="15624" width="16.42578125" style="32" customWidth="1"/>
    <col min="15625" max="15625" width="17.28515625" style="32" bestFit="1" customWidth="1"/>
    <col min="15626" max="15626" width="8.85546875" style="32" bestFit="1" customWidth="1"/>
    <col min="15627" max="15627" width="15.5703125" style="32" customWidth="1"/>
    <col min="15628" max="15628" width="32.85546875" style="32" customWidth="1"/>
    <col min="15629" max="15629" width="15.7109375" style="32" bestFit="1" customWidth="1"/>
    <col min="15630" max="15630" width="14.140625" style="32" bestFit="1" customWidth="1"/>
    <col min="15631" max="15631" width="24.28515625" style="32" bestFit="1" customWidth="1"/>
    <col min="15632" max="15632" width="14.140625" style="32" bestFit="1" customWidth="1"/>
    <col min="15633" max="15633" width="16.42578125" style="32" customWidth="1"/>
    <col min="15634" max="15634" width="17.28515625" style="32" bestFit="1" customWidth="1"/>
    <col min="15635" max="15635" width="12" style="32" bestFit="1" customWidth="1"/>
    <col min="15636" max="15872" width="9.140625" style="32"/>
    <col min="15873" max="15873" width="7" style="32" bestFit="1" customWidth="1"/>
    <col min="15874" max="15874" width="15.7109375" style="32" bestFit="1" customWidth="1"/>
    <col min="15875" max="15875" width="50.7109375" style="32" customWidth="1"/>
    <col min="15876" max="15876" width="15.7109375" style="32" bestFit="1" customWidth="1"/>
    <col min="15877" max="15877" width="14.140625" style="32" bestFit="1" customWidth="1"/>
    <col min="15878" max="15878" width="24.28515625" style="32" bestFit="1" customWidth="1"/>
    <col min="15879" max="15879" width="14.140625" style="32" bestFit="1" customWidth="1"/>
    <col min="15880" max="15880" width="16.42578125" style="32" customWidth="1"/>
    <col min="15881" max="15881" width="17.28515625" style="32" bestFit="1" customWidth="1"/>
    <col min="15882" max="15882" width="8.85546875" style="32" bestFit="1" customWidth="1"/>
    <col min="15883" max="15883" width="15.5703125" style="32" customWidth="1"/>
    <col min="15884" max="15884" width="32.85546875" style="32" customWidth="1"/>
    <col min="15885" max="15885" width="15.7109375" style="32" bestFit="1" customWidth="1"/>
    <col min="15886" max="15886" width="14.140625" style="32" bestFit="1" customWidth="1"/>
    <col min="15887" max="15887" width="24.28515625" style="32" bestFit="1" customWidth="1"/>
    <col min="15888" max="15888" width="14.140625" style="32" bestFit="1" customWidth="1"/>
    <col min="15889" max="15889" width="16.42578125" style="32" customWidth="1"/>
    <col min="15890" max="15890" width="17.28515625" style="32" bestFit="1" customWidth="1"/>
    <col min="15891" max="15891" width="12" style="32" bestFit="1" customWidth="1"/>
    <col min="15892" max="16128" width="9.140625" style="32"/>
    <col min="16129" max="16129" width="7" style="32" bestFit="1" customWidth="1"/>
    <col min="16130" max="16130" width="15.7109375" style="32" bestFit="1" customWidth="1"/>
    <col min="16131" max="16131" width="50.7109375" style="32" customWidth="1"/>
    <col min="16132" max="16132" width="15.7109375" style="32" bestFit="1" customWidth="1"/>
    <col min="16133" max="16133" width="14.140625" style="32" bestFit="1" customWidth="1"/>
    <col min="16134" max="16134" width="24.28515625" style="32" bestFit="1" customWidth="1"/>
    <col min="16135" max="16135" width="14.140625" style="32" bestFit="1" customWidth="1"/>
    <col min="16136" max="16136" width="16.42578125" style="32" customWidth="1"/>
    <col min="16137" max="16137" width="17.28515625" style="32" bestFit="1" customWidth="1"/>
    <col min="16138" max="16138" width="8.85546875" style="32" bestFit="1" customWidth="1"/>
    <col min="16139" max="16139" width="15.5703125" style="32" customWidth="1"/>
    <col min="16140" max="16140" width="32.85546875" style="32" customWidth="1"/>
    <col min="16141" max="16141" width="15.7109375" style="32" bestFit="1" customWidth="1"/>
    <col min="16142" max="16142" width="14.140625" style="32" bestFit="1" customWidth="1"/>
    <col min="16143" max="16143" width="24.28515625" style="32" bestFit="1" customWidth="1"/>
    <col min="16144" max="16144" width="14.140625" style="32" bestFit="1" customWidth="1"/>
    <col min="16145" max="16145" width="16.42578125" style="32" customWidth="1"/>
    <col min="16146" max="16146" width="17.28515625" style="32" bestFit="1" customWidth="1"/>
    <col min="16147" max="16147" width="12" style="32" bestFit="1" customWidth="1"/>
    <col min="16148" max="16384" width="9.140625" style="32"/>
  </cols>
  <sheetData>
    <row r="1" spans="1:19" ht="18.75">
      <c r="A1" s="30"/>
      <c r="B1" s="30"/>
      <c r="C1" s="132" t="s">
        <v>166</v>
      </c>
      <c r="D1" s="132"/>
      <c r="E1" s="132"/>
      <c r="F1" s="132"/>
      <c r="G1" s="132"/>
      <c r="L1" s="133"/>
      <c r="M1" s="133"/>
      <c r="N1" s="133"/>
      <c r="O1" s="133"/>
      <c r="P1" s="133"/>
    </row>
    <row r="2" spans="1:19">
      <c r="A2" s="33" t="s">
        <v>40</v>
      </c>
      <c r="B2" s="33"/>
      <c r="C2" s="34" t="s">
        <v>41</v>
      </c>
      <c r="D2" s="35"/>
      <c r="E2" s="36"/>
      <c r="F2" s="37"/>
      <c r="G2" s="38"/>
      <c r="L2" s="39"/>
      <c r="M2" s="40"/>
      <c r="N2" s="41"/>
      <c r="O2" s="42"/>
      <c r="P2" s="43"/>
    </row>
    <row r="3" spans="1:19" ht="15.75" customHeight="1">
      <c r="A3" s="44"/>
      <c r="B3" s="44"/>
      <c r="C3" s="45"/>
      <c r="D3" s="33"/>
      <c r="E3" s="36"/>
      <c r="F3" s="37"/>
      <c r="G3" s="38"/>
      <c r="L3" s="46"/>
      <c r="M3" s="47"/>
      <c r="N3" s="41"/>
      <c r="O3" s="42"/>
      <c r="P3" s="43"/>
    </row>
    <row r="4" spans="1:19" ht="15">
      <c r="A4" s="48" t="s">
        <v>42</v>
      </c>
      <c r="B4" s="48" t="s">
        <v>43</v>
      </c>
      <c r="C4" s="49" t="s">
        <v>44</v>
      </c>
      <c r="D4" s="49" t="s">
        <v>45</v>
      </c>
      <c r="E4" s="50" t="s">
        <v>46</v>
      </c>
      <c r="F4" s="51" t="s">
        <v>47</v>
      </c>
      <c r="G4" s="52" t="s">
        <v>48</v>
      </c>
      <c r="H4" s="53"/>
      <c r="K4" s="54"/>
      <c r="L4" s="55"/>
      <c r="M4" s="55"/>
      <c r="N4" s="56"/>
      <c r="O4" s="57"/>
      <c r="P4" s="58"/>
      <c r="Q4" s="53"/>
    </row>
    <row r="5" spans="1:19" ht="12.75" customHeight="1">
      <c r="F5" s="60"/>
      <c r="G5" s="61"/>
      <c r="H5" s="62"/>
      <c r="O5" s="64"/>
      <c r="P5" s="65"/>
      <c r="Q5" s="62"/>
    </row>
    <row r="6" spans="1:19" ht="12.75" customHeight="1">
      <c r="F6" s="60"/>
      <c r="G6" s="61"/>
      <c r="H6" s="62"/>
      <c r="O6" s="64"/>
      <c r="P6" s="65"/>
      <c r="Q6" s="62"/>
    </row>
    <row r="7" spans="1:19" ht="12.75" customHeight="1">
      <c r="C7" s="66" t="s">
        <v>167</v>
      </c>
      <c r="F7" s="60"/>
      <c r="G7" s="61"/>
      <c r="H7" s="62"/>
      <c r="L7" s="67"/>
      <c r="O7" s="64"/>
      <c r="P7" s="65"/>
      <c r="Q7" s="62"/>
    </row>
    <row r="8" spans="1:19" ht="12.75" customHeight="1">
      <c r="C8" s="66" t="s">
        <v>168</v>
      </c>
      <c r="F8" s="60"/>
      <c r="G8" s="61"/>
      <c r="H8" s="62"/>
      <c r="L8" s="67"/>
      <c r="O8" s="64"/>
      <c r="P8" s="65"/>
      <c r="Q8" s="62"/>
    </row>
    <row r="9" spans="1:19" ht="12.75" customHeight="1">
      <c r="A9" s="32">
        <f>+MAX($A$5:A8)+1</f>
        <v>1</v>
      </c>
      <c r="B9" s="32" t="s">
        <v>169</v>
      </c>
      <c r="C9" s="101" t="s">
        <v>170</v>
      </c>
      <c r="D9" s="32" t="s">
        <v>171</v>
      </c>
      <c r="E9" s="59">
        <v>1000000000</v>
      </c>
      <c r="F9" s="60">
        <v>9993.0400000000009</v>
      </c>
      <c r="G9" s="61">
        <f t="shared" ref="G9:G19" si="0">ROUND((F9/$F$82),4)</f>
        <v>5.5100000000000003E-2</v>
      </c>
      <c r="H9" s="88"/>
      <c r="I9" s="69" t="s">
        <v>57</v>
      </c>
      <c r="J9" s="69" t="s">
        <v>58</v>
      </c>
      <c r="L9" s="69" t="s">
        <v>59</v>
      </c>
      <c r="M9" s="69" t="s">
        <v>60</v>
      </c>
      <c r="O9" s="64"/>
      <c r="P9" s="65"/>
      <c r="Q9" s="88"/>
      <c r="R9" s="70"/>
      <c r="S9" s="70"/>
    </row>
    <row r="10" spans="1:19" ht="12.75" customHeight="1">
      <c r="A10" s="32">
        <f>+MAX($A$5:A9)+1</f>
        <v>2</v>
      </c>
      <c r="B10" s="32" t="s">
        <v>172</v>
      </c>
      <c r="C10" s="101" t="s">
        <v>173</v>
      </c>
      <c r="D10" s="32" t="s">
        <v>174</v>
      </c>
      <c r="E10" s="59">
        <v>750000000</v>
      </c>
      <c r="F10" s="60">
        <v>7496.1225000000004</v>
      </c>
      <c r="G10" s="61">
        <f t="shared" si="0"/>
        <v>4.1300000000000003E-2</v>
      </c>
      <c r="H10" s="88"/>
      <c r="I10" s="101" t="s">
        <v>174</v>
      </c>
      <c r="J10" s="61">
        <f>SUMIFS($G$4:$G$222,$D$4:$D$222,I10)</f>
        <v>0.46259999999999996</v>
      </c>
      <c r="L10" s="71" t="s">
        <v>64</v>
      </c>
      <c r="M10" s="61">
        <v>0.72379999999999955</v>
      </c>
      <c r="O10" s="64"/>
      <c r="P10" s="65"/>
      <c r="Q10" s="88"/>
      <c r="R10" s="70"/>
      <c r="S10" s="70"/>
    </row>
    <row r="11" spans="1:19" ht="12.75" customHeight="1">
      <c r="A11" s="32">
        <f>+MAX($A$5:A10)+1</f>
        <v>3</v>
      </c>
      <c r="B11" s="32" t="s">
        <v>175</v>
      </c>
      <c r="C11" s="101" t="s">
        <v>176</v>
      </c>
      <c r="D11" s="32" t="s">
        <v>174</v>
      </c>
      <c r="E11" s="59">
        <v>500000000</v>
      </c>
      <c r="F11" s="60">
        <v>4995.6899999999996</v>
      </c>
      <c r="G11" s="61">
        <f t="shared" si="0"/>
        <v>2.75E-2</v>
      </c>
      <c r="H11" s="88"/>
      <c r="I11" s="101" t="s">
        <v>171</v>
      </c>
      <c r="J11" s="61">
        <f>SUMIFS($G$4:$G$222,$D$4:$D$222,I11)</f>
        <v>0.39360000000000001</v>
      </c>
      <c r="L11" s="61" t="s">
        <v>94</v>
      </c>
      <c r="M11" s="61">
        <v>0.12890000000000001</v>
      </c>
      <c r="O11" s="64"/>
      <c r="P11" s="65"/>
      <c r="Q11" s="88"/>
      <c r="R11" s="70"/>
      <c r="S11" s="70"/>
    </row>
    <row r="12" spans="1:19" ht="12.75" customHeight="1">
      <c r="A12" s="32">
        <f>+MAX($A$5:A11)+1</f>
        <v>4</v>
      </c>
      <c r="B12" s="32" t="s">
        <v>177</v>
      </c>
      <c r="C12" s="101" t="s">
        <v>178</v>
      </c>
      <c r="D12" s="32" t="s">
        <v>171</v>
      </c>
      <c r="E12" s="59">
        <v>500000000</v>
      </c>
      <c r="F12" s="60">
        <v>4985.01</v>
      </c>
      <c r="G12" s="61">
        <f t="shared" si="0"/>
        <v>2.75E-2</v>
      </c>
      <c r="H12" s="88"/>
      <c r="I12" s="101" t="s">
        <v>179</v>
      </c>
      <c r="J12" s="61">
        <f>SUMIFS($G$4:$G$222,$D$4:$D$222,I12)</f>
        <v>6.9000000000000006E-2</v>
      </c>
      <c r="L12" s="61" t="s">
        <v>180</v>
      </c>
      <c r="M12" s="61">
        <v>3.2899999999999999E-2</v>
      </c>
      <c r="O12" s="64"/>
      <c r="P12" s="65"/>
      <c r="Q12" s="88"/>
      <c r="R12" s="70"/>
      <c r="S12" s="70"/>
    </row>
    <row r="13" spans="1:19" ht="12.75" customHeight="1">
      <c r="A13" s="32">
        <f>+MAX($A$5:A12)+1</f>
        <v>5</v>
      </c>
      <c r="B13" s="32" t="s">
        <v>181</v>
      </c>
      <c r="C13" s="101" t="s">
        <v>182</v>
      </c>
      <c r="D13" s="32" t="s">
        <v>171</v>
      </c>
      <c r="E13" s="59">
        <v>250000000</v>
      </c>
      <c r="F13" s="60">
        <v>2498.6424999999999</v>
      </c>
      <c r="G13" s="61">
        <f t="shared" si="0"/>
        <v>1.38E-2</v>
      </c>
      <c r="H13" s="88"/>
      <c r="I13" s="101" t="s">
        <v>183</v>
      </c>
      <c r="J13" s="61">
        <f>SUMIFS($G$4:$G$222,$D$4:$D$222,I13)</f>
        <v>2.7299999999999998E-2</v>
      </c>
      <c r="L13" s="61" t="s">
        <v>83</v>
      </c>
      <c r="M13" s="61">
        <v>2.7400000000000001E-2</v>
      </c>
      <c r="O13" s="64"/>
      <c r="P13" s="65"/>
      <c r="Q13" s="88"/>
      <c r="R13" s="70"/>
      <c r="S13" s="70"/>
    </row>
    <row r="14" spans="1:19" ht="12.75" customHeight="1">
      <c r="A14" s="32">
        <f>+MAX($A$5:A13)+1</f>
        <v>6</v>
      </c>
      <c r="B14" s="32" t="s">
        <v>184</v>
      </c>
      <c r="C14" s="101" t="s">
        <v>185</v>
      </c>
      <c r="D14" s="32" t="s">
        <v>171</v>
      </c>
      <c r="E14" s="59">
        <v>250000000</v>
      </c>
      <c r="F14" s="60">
        <v>2497.2874999999999</v>
      </c>
      <c r="G14" s="61">
        <f t="shared" si="0"/>
        <v>1.38E-2</v>
      </c>
      <c r="H14" s="88"/>
      <c r="I14" s="101" t="s">
        <v>186</v>
      </c>
      <c r="J14" s="61">
        <f>SUMIFS($G$4:$G$222,$D$4:$D$222,I14)</f>
        <v>8.2000000000000007E-3</v>
      </c>
      <c r="L14" s="61" t="s">
        <v>187</v>
      </c>
      <c r="M14" s="61">
        <v>2.7400000000000001E-2</v>
      </c>
      <c r="O14" s="64"/>
      <c r="P14" s="65"/>
      <c r="Q14" s="88"/>
      <c r="R14" s="70"/>
      <c r="S14" s="70"/>
    </row>
    <row r="15" spans="1:19" ht="12.75" customHeight="1">
      <c r="A15" s="32">
        <f>+MAX($A$5:A14)+1</f>
        <v>7</v>
      </c>
      <c r="B15" s="32" t="s">
        <v>188</v>
      </c>
      <c r="C15" s="101" t="s">
        <v>189</v>
      </c>
      <c r="D15" s="32" t="s">
        <v>174</v>
      </c>
      <c r="E15" s="59">
        <v>250000000</v>
      </c>
      <c r="F15" s="60">
        <v>2491.605</v>
      </c>
      <c r="G15" s="61">
        <f t="shared" si="0"/>
        <v>1.37E-2</v>
      </c>
      <c r="H15" s="88"/>
      <c r="I15" s="61" t="s">
        <v>126</v>
      </c>
      <c r="J15" s="74">
        <f>+SUMIFS($G:$G,$C:$C,"Net Receivable/Payable")+SUMIFS($G:$G,$C:$C,"CBLO / Reverse Repo Investments")</f>
        <v>3.9300000000000453E-2</v>
      </c>
      <c r="L15" s="61" t="s">
        <v>86</v>
      </c>
      <c r="M15" s="61">
        <v>1.21E-2</v>
      </c>
      <c r="O15" s="64"/>
      <c r="P15" s="65"/>
      <c r="Q15" s="88"/>
      <c r="R15" s="70"/>
      <c r="S15" s="70"/>
    </row>
    <row r="16" spans="1:19" ht="12.75" customHeight="1">
      <c r="A16" s="32">
        <f>+MAX($A$5:A15)+1</f>
        <v>8</v>
      </c>
      <c r="B16" s="32" t="s">
        <v>190</v>
      </c>
      <c r="C16" s="101" t="s">
        <v>191</v>
      </c>
      <c r="D16" s="32" t="s">
        <v>174</v>
      </c>
      <c r="E16" s="59">
        <v>250000000</v>
      </c>
      <c r="F16" s="60">
        <v>2491.5949999999998</v>
      </c>
      <c r="G16" s="61">
        <f t="shared" si="0"/>
        <v>1.37E-2</v>
      </c>
      <c r="H16" s="88"/>
      <c r="I16" s="61"/>
      <c r="J16" s="74"/>
      <c r="L16" s="61" t="s">
        <v>192</v>
      </c>
      <c r="M16" s="61">
        <v>8.2000000000000007E-3</v>
      </c>
      <c r="O16" s="64"/>
      <c r="P16" s="65"/>
      <c r="Q16" s="88"/>
      <c r="R16" s="70"/>
      <c r="S16" s="70"/>
    </row>
    <row r="17" spans="1:57" ht="12.75" customHeight="1">
      <c r="A17" s="32">
        <f>+MAX($A$5:A16)+1</f>
        <v>9</v>
      </c>
      <c r="B17" s="32" t="s">
        <v>193</v>
      </c>
      <c r="C17" s="101" t="s">
        <v>185</v>
      </c>
      <c r="D17" s="32" t="s">
        <v>171</v>
      </c>
      <c r="E17" s="59">
        <v>250000000</v>
      </c>
      <c r="F17" s="60">
        <v>2474.5475000000001</v>
      </c>
      <c r="G17" s="61">
        <f t="shared" si="0"/>
        <v>1.3599999999999999E-2</v>
      </c>
      <c r="H17" s="88"/>
      <c r="I17" s="101"/>
      <c r="J17" s="61"/>
      <c r="L17" s="61"/>
      <c r="M17" s="72">
        <v>0.96069999999999955</v>
      </c>
      <c r="O17" s="64"/>
      <c r="P17" s="65"/>
      <c r="Q17" s="88"/>
      <c r="R17" s="70"/>
      <c r="S17" s="70"/>
    </row>
    <row r="18" spans="1:57" ht="12.75" customHeight="1">
      <c r="A18" s="32">
        <f>+MAX($A$5:A17)+1</f>
        <v>10</v>
      </c>
      <c r="B18" s="32" t="s">
        <v>194</v>
      </c>
      <c r="C18" s="101" t="s">
        <v>191</v>
      </c>
      <c r="D18" s="32" t="s">
        <v>174</v>
      </c>
      <c r="E18" s="59">
        <v>250000000</v>
      </c>
      <c r="F18" s="60">
        <v>2468.5225</v>
      </c>
      <c r="G18" s="61">
        <f t="shared" si="0"/>
        <v>1.3599999999999999E-2</v>
      </c>
      <c r="H18" s="88"/>
      <c r="I18" s="101"/>
      <c r="J18" s="61"/>
      <c r="L18" s="61"/>
      <c r="M18" s="61"/>
      <c r="O18" s="64"/>
      <c r="P18" s="65"/>
      <c r="Q18" s="88"/>
      <c r="R18" s="70"/>
      <c r="S18" s="70"/>
    </row>
    <row r="19" spans="1:57" ht="12.75" customHeight="1">
      <c r="A19" s="32">
        <f>+MAX($A$5:A18)+1</f>
        <v>11</v>
      </c>
      <c r="B19" s="32" t="s">
        <v>195</v>
      </c>
      <c r="C19" s="101" t="s">
        <v>196</v>
      </c>
      <c r="D19" s="32" t="s">
        <v>174</v>
      </c>
      <c r="E19" s="59">
        <v>250000000</v>
      </c>
      <c r="F19" s="60">
        <v>2466.2275</v>
      </c>
      <c r="G19" s="61">
        <f t="shared" si="0"/>
        <v>1.3599999999999999E-2</v>
      </c>
      <c r="H19" s="88"/>
      <c r="I19" s="101"/>
      <c r="J19" s="61"/>
      <c r="L19" s="61"/>
      <c r="M19" s="61"/>
      <c r="O19" s="64"/>
      <c r="P19" s="65"/>
      <c r="Q19" s="88"/>
      <c r="R19" s="70"/>
      <c r="S19" s="70"/>
    </row>
    <row r="20" spans="1:57" ht="12.75" customHeight="1">
      <c r="F20" s="60"/>
      <c r="G20" s="61"/>
      <c r="H20" s="62"/>
      <c r="I20" s="61"/>
      <c r="J20" s="61"/>
      <c r="L20" s="61"/>
      <c r="M20" s="61"/>
      <c r="O20" s="64"/>
      <c r="P20" s="65"/>
      <c r="Q20" s="62"/>
      <c r="R20" s="65"/>
      <c r="S20" s="65"/>
    </row>
    <row r="21" spans="1:57" ht="12.75" customHeight="1">
      <c r="C21" s="75" t="s">
        <v>161</v>
      </c>
      <c r="D21" s="75"/>
      <c r="E21" s="76"/>
      <c r="F21" s="77">
        <f>SUM(F9:F20)</f>
        <v>44858.290000000008</v>
      </c>
      <c r="G21" s="78">
        <f>SUM(G9:G20)</f>
        <v>0.2472</v>
      </c>
      <c r="H21" s="79"/>
      <c r="I21" s="61"/>
      <c r="J21" s="74"/>
      <c r="N21" s="83"/>
      <c r="O21" s="84"/>
      <c r="P21" s="85"/>
      <c r="Q21" s="79"/>
    </row>
    <row r="22" spans="1:57" ht="12.75" customHeight="1">
      <c r="F22" s="60"/>
      <c r="G22" s="61"/>
      <c r="H22" s="62"/>
      <c r="I22" s="61"/>
      <c r="J22" s="74"/>
      <c r="O22" s="64"/>
      <c r="P22" s="65"/>
      <c r="Q22" s="62"/>
    </row>
    <row r="23" spans="1:57" ht="12.75" customHeight="1">
      <c r="C23" s="66" t="s">
        <v>197</v>
      </c>
      <c r="F23" s="60"/>
      <c r="G23" s="61"/>
      <c r="H23" s="62"/>
      <c r="I23" s="101"/>
      <c r="J23" s="61"/>
      <c r="L23" s="67"/>
      <c r="O23" s="64"/>
      <c r="P23" s="65"/>
      <c r="Q23" s="62"/>
    </row>
    <row r="24" spans="1:57" ht="12.75" customHeight="1">
      <c r="A24" s="32">
        <f>+MAX($A$5:A23)+1</f>
        <v>12</v>
      </c>
      <c r="B24" s="101" t="s">
        <v>198</v>
      </c>
      <c r="C24" s="101" t="s">
        <v>199</v>
      </c>
      <c r="D24" s="32" t="s">
        <v>171</v>
      </c>
      <c r="E24" s="59">
        <v>600000000</v>
      </c>
      <c r="F24" s="60">
        <v>5969.4660000000003</v>
      </c>
      <c r="G24" s="61">
        <f t="shared" ref="G24:G60" si="1">ROUND((F24/$F$82),4)</f>
        <v>3.2899999999999999E-2</v>
      </c>
      <c r="H24" s="88"/>
      <c r="I24" s="101"/>
      <c r="J24" s="61"/>
      <c r="L24" s="73"/>
      <c r="O24" s="64"/>
      <c r="P24" s="65"/>
      <c r="Q24" s="88"/>
    </row>
    <row r="25" spans="1:57" ht="12.75" customHeight="1">
      <c r="A25" s="32">
        <f>+MAX($A$5:A24)+1</f>
        <v>13</v>
      </c>
      <c r="B25" s="101" t="s">
        <v>200</v>
      </c>
      <c r="C25" s="101" t="s">
        <v>201</v>
      </c>
      <c r="D25" s="101" t="s">
        <v>171</v>
      </c>
      <c r="E25" s="102">
        <v>500000000</v>
      </c>
      <c r="F25" s="103">
        <v>5000</v>
      </c>
      <c r="G25" s="61">
        <f t="shared" si="1"/>
        <v>2.76E-2</v>
      </c>
      <c r="H25" s="88"/>
      <c r="J25" s="61"/>
      <c r="L25" s="73"/>
      <c r="O25" s="64"/>
      <c r="P25" s="65"/>
      <c r="Q25" s="88"/>
      <c r="S25" s="63"/>
    </row>
    <row r="26" spans="1:57" s="101" customFormat="1" ht="12.75" customHeight="1">
      <c r="A26" s="32">
        <f>+MAX($A$5:A25)+1</f>
        <v>14</v>
      </c>
      <c r="B26" s="32" t="s">
        <v>202</v>
      </c>
      <c r="C26" s="101" t="s">
        <v>203</v>
      </c>
      <c r="D26" s="32" t="s">
        <v>174</v>
      </c>
      <c r="E26" s="59">
        <v>500000000</v>
      </c>
      <c r="F26" s="60">
        <v>4997.29</v>
      </c>
      <c r="G26" s="61">
        <f t="shared" si="1"/>
        <v>2.75E-2</v>
      </c>
      <c r="H26" s="88"/>
      <c r="I26" s="61"/>
      <c r="J26" s="61"/>
      <c r="K26" s="73"/>
      <c r="L26" s="73"/>
      <c r="M26" s="31"/>
      <c r="N26" s="63"/>
      <c r="O26" s="64"/>
      <c r="P26" s="65"/>
      <c r="Q26" s="88"/>
      <c r="R26" s="31"/>
      <c r="S26" s="31"/>
      <c r="T26" s="73"/>
      <c r="U26" s="31"/>
      <c r="V26" s="31"/>
      <c r="W26" s="31"/>
      <c r="X26" s="31"/>
      <c r="Y26" s="31"/>
      <c r="Z26" s="31"/>
      <c r="AA26" s="31"/>
      <c r="AB26" s="31"/>
      <c r="AC26" s="31"/>
      <c r="AD26" s="31"/>
      <c r="AE26" s="73"/>
      <c r="AF26" s="73"/>
      <c r="AG26" s="73"/>
      <c r="AH26" s="73"/>
      <c r="AI26" s="73"/>
      <c r="AJ26" s="73"/>
      <c r="AK26" s="73"/>
      <c r="AL26" s="73"/>
      <c r="AM26" s="73"/>
      <c r="AN26" s="73"/>
      <c r="AO26" s="73"/>
      <c r="AP26" s="73"/>
      <c r="AQ26" s="73"/>
      <c r="AR26" s="73"/>
      <c r="AS26" s="73"/>
      <c r="AT26" s="73"/>
      <c r="AU26" s="73"/>
      <c r="AV26" s="73"/>
      <c r="AW26" s="73"/>
      <c r="AX26" s="73"/>
      <c r="AY26" s="73"/>
      <c r="AZ26" s="73"/>
      <c r="BA26" s="73"/>
      <c r="BB26" s="73"/>
      <c r="BC26" s="73"/>
      <c r="BD26" s="73"/>
      <c r="BE26" s="73"/>
    </row>
    <row r="27" spans="1:57" s="101" customFormat="1" ht="12.75" customHeight="1">
      <c r="A27" s="32">
        <f>+MAX($A$5:A26)+1</f>
        <v>15</v>
      </c>
      <c r="B27" s="101" t="s">
        <v>204</v>
      </c>
      <c r="C27" s="101" t="s">
        <v>205</v>
      </c>
      <c r="D27" s="101" t="s">
        <v>174</v>
      </c>
      <c r="E27" s="102">
        <v>500000000</v>
      </c>
      <c r="F27" s="103">
        <v>4996.5249999999996</v>
      </c>
      <c r="G27" s="61">
        <f t="shared" si="1"/>
        <v>2.75E-2</v>
      </c>
      <c r="H27" s="88"/>
      <c r="K27" s="73"/>
      <c r="L27" s="73"/>
      <c r="M27" s="73"/>
      <c r="N27" s="104"/>
      <c r="O27" s="105"/>
      <c r="P27" s="106"/>
      <c r="Q27" s="107"/>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c r="AV27" s="73"/>
      <c r="AW27" s="73"/>
      <c r="AX27" s="73"/>
      <c r="AY27" s="73"/>
      <c r="AZ27" s="73"/>
      <c r="BA27" s="73"/>
      <c r="BB27" s="73"/>
      <c r="BC27" s="73"/>
      <c r="BD27" s="73"/>
      <c r="BE27" s="73"/>
    </row>
    <row r="28" spans="1:57" ht="12.75" customHeight="1">
      <c r="A28" s="32">
        <f>+MAX($A$5:A27)+1</f>
        <v>16</v>
      </c>
      <c r="B28" s="101" t="s">
        <v>206</v>
      </c>
      <c r="C28" s="101" t="s">
        <v>207</v>
      </c>
      <c r="D28" s="32" t="s">
        <v>174</v>
      </c>
      <c r="E28" s="59">
        <v>500000000</v>
      </c>
      <c r="F28" s="60">
        <v>4996.34</v>
      </c>
      <c r="G28" s="61">
        <f t="shared" si="1"/>
        <v>2.75E-2</v>
      </c>
      <c r="H28" s="88"/>
      <c r="L28" s="73"/>
      <c r="O28" s="64"/>
      <c r="P28" s="65"/>
      <c r="Q28" s="88"/>
    </row>
    <row r="29" spans="1:57" ht="12.75" customHeight="1">
      <c r="A29" s="32">
        <f>+MAX($A$5:A28)+1</f>
        <v>17</v>
      </c>
      <c r="B29" s="101" t="s">
        <v>208</v>
      </c>
      <c r="C29" s="101" t="s">
        <v>209</v>
      </c>
      <c r="D29" s="101" t="s">
        <v>174</v>
      </c>
      <c r="E29" s="102">
        <v>500000000</v>
      </c>
      <c r="F29" s="103">
        <v>4995.38</v>
      </c>
      <c r="G29" s="61">
        <f t="shared" si="1"/>
        <v>2.75E-2</v>
      </c>
      <c r="H29" s="88"/>
      <c r="L29" s="73"/>
      <c r="O29" s="64"/>
      <c r="P29" s="65"/>
      <c r="Q29" s="88"/>
    </row>
    <row r="30" spans="1:57" ht="12.75" customHeight="1">
      <c r="A30" s="32">
        <f>+MAX($A$5:A29)+1</f>
        <v>18</v>
      </c>
      <c r="B30" s="32" t="s">
        <v>210</v>
      </c>
      <c r="C30" s="101" t="s">
        <v>211</v>
      </c>
      <c r="D30" s="32" t="s">
        <v>171</v>
      </c>
      <c r="E30" s="59">
        <v>500000000</v>
      </c>
      <c r="F30" s="60">
        <v>4984.28</v>
      </c>
      <c r="G30" s="61">
        <f t="shared" si="1"/>
        <v>2.75E-2</v>
      </c>
      <c r="H30" s="88"/>
      <c r="L30" s="73"/>
      <c r="O30" s="64"/>
      <c r="P30" s="65"/>
      <c r="Q30" s="88"/>
    </row>
    <row r="31" spans="1:57" ht="12.75" customHeight="1">
      <c r="A31" s="32">
        <f>+MAX($A$5:A30)+1</f>
        <v>19</v>
      </c>
      <c r="B31" s="32" t="s">
        <v>212</v>
      </c>
      <c r="C31" s="101" t="s">
        <v>213</v>
      </c>
      <c r="D31" s="32" t="s">
        <v>171</v>
      </c>
      <c r="E31" s="59">
        <v>500000000</v>
      </c>
      <c r="F31" s="60">
        <v>4980.4250000000002</v>
      </c>
      <c r="G31" s="61">
        <f t="shared" si="1"/>
        <v>2.75E-2</v>
      </c>
      <c r="H31" s="88"/>
      <c r="L31" s="73"/>
      <c r="O31" s="64"/>
      <c r="P31" s="65"/>
      <c r="Q31" s="88"/>
    </row>
    <row r="32" spans="1:57" s="101" customFormat="1" ht="12.75" customHeight="1">
      <c r="A32" s="32">
        <f>+MAX($A$5:A31)+1</f>
        <v>20</v>
      </c>
      <c r="B32" s="32" t="s">
        <v>214</v>
      </c>
      <c r="C32" s="101" t="s">
        <v>215</v>
      </c>
      <c r="D32" s="32" t="s">
        <v>174</v>
      </c>
      <c r="E32" s="59">
        <v>500000000</v>
      </c>
      <c r="F32" s="60">
        <v>4977.3450000000003</v>
      </c>
      <c r="G32" s="61">
        <f t="shared" si="1"/>
        <v>2.7400000000000001E-2</v>
      </c>
      <c r="H32" s="88"/>
      <c r="K32" s="73"/>
      <c r="L32" s="73"/>
      <c r="M32" s="31"/>
      <c r="N32" s="63"/>
      <c r="O32" s="64"/>
      <c r="P32" s="65"/>
      <c r="Q32" s="88"/>
      <c r="R32" s="31"/>
      <c r="S32" s="31"/>
      <c r="T32" s="73"/>
      <c r="U32" s="31"/>
      <c r="V32" s="31"/>
      <c r="W32" s="31"/>
      <c r="X32" s="31"/>
      <c r="Y32" s="31"/>
      <c r="Z32" s="31"/>
      <c r="AA32" s="31"/>
      <c r="AB32" s="31"/>
      <c r="AC32" s="31"/>
      <c r="AD32" s="31"/>
      <c r="AE32" s="73"/>
      <c r="AF32" s="73"/>
      <c r="AG32" s="73"/>
      <c r="AH32" s="73"/>
      <c r="AI32" s="73"/>
      <c r="AJ32" s="73"/>
      <c r="AK32" s="73"/>
      <c r="AL32" s="73"/>
      <c r="AM32" s="73"/>
      <c r="AN32" s="73"/>
      <c r="AO32" s="73"/>
      <c r="AP32" s="73"/>
      <c r="AQ32" s="73"/>
      <c r="AR32" s="73"/>
      <c r="AS32" s="73"/>
      <c r="AT32" s="73"/>
      <c r="AU32" s="73"/>
      <c r="AV32" s="73"/>
      <c r="AW32" s="73"/>
      <c r="AX32" s="73"/>
      <c r="AY32" s="73"/>
      <c r="AZ32" s="73"/>
      <c r="BA32" s="73"/>
      <c r="BB32" s="73"/>
      <c r="BC32" s="73"/>
      <c r="BD32" s="73"/>
      <c r="BE32" s="73"/>
    </row>
    <row r="33" spans="1:17" ht="12.75" customHeight="1">
      <c r="A33" s="32">
        <f>+MAX($A$5:A32)+1</f>
        <v>21</v>
      </c>
      <c r="B33" s="32" t="s">
        <v>216</v>
      </c>
      <c r="C33" s="101" t="s">
        <v>217</v>
      </c>
      <c r="D33" s="32" t="s">
        <v>174</v>
      </c>
      <c r="E33" s="59">
        <v>500000000</v>
      </c>
      <c r="F33" s="60">
        <v>4975.2150000000001</v>
      </c>
      <c r="G33" s="61">
        <f t="shared" si="1"/>
        <v>2.7400000000000001E-2</v>
      </c>
      <c r="H33" s="88"/>
      <c r="L33" s="73"/>
      <c r="O33" s="64"/>
      <c r="P33" s="65"/>
      <c r="Q33" s="88"/>
    </row>
    <row r="34" spans="1:17" ht="12.75" customHeight="1">
      <c r="A34" s="32">
        <f>+MAX($A$5:A33)+1</f>
        <v>22</v>
      </c>
      <c r="B34" s="32" t="s">
        <v>218</v>
      </c>
      <c r="C34" s="101" t="s">
        <v>219</v>
      </c>
      <c r="D34" s="32" t="s">
        <v>174</v>
      </c>
      <c r="E34" s="59">
        <v>300000000</v>
      </c>
      <c r="F34" s="60">
        <v>2998.386</v>
      </c>
      <c r="G34" s="61">
        <f t="shared" si="1"/>
        <v>1.6500000000000001E-2</v>
      </c>
      <c r="H34" s="88"/>
      <c r="L34" s="73"/>
      <c r="M34" s="73"/>
      <c r="O34" s="64"/>
      <c r="P34" s="65"/>
      <c r="Q34" s="88"/>
    </row>
    <row r="35" spans="1:17" ht="12.75" customHeight="1">
      <c r="A35" s="32">
        <f>+MAX($A$5:A34)+1</f>
        <v>23</v>
      </c>
      <c r="B35" s="32" t="s">
        <v>220</v>
      </c>
      <c r="C35" s="101" t="s">
        <v>221</v>
      </c>
      <c r="D35" s="32" t="s">
        <v>171</v>
      </c>
      <c r="E35" s="59">
        <v>300000000</v>
      </c>
      <c r="F35" s="60">
        <v>2985.8009999999999</v>
      </c>
      <c r="G35" s="61">
        <f t="shared" si="1"/>
        <v>1.6500000000000001E-2</v>
      </c>
      <c r="H35" s="88"/>
      <c r="L35" s="73"/>
      <c r="O35" s="64"/>
      <c r="P35" s="65"/>
      <c r="Q35" s="88"/>
    </row>
    <row r="36" spans="1:17" ht="12.75" customHeight="1">
      <c r="A36" s="32">
        <f>+MAX($A$5:A35)+1</f>
        <v>24</v>
      </c>
      <c r="B36" s="32" t="s">
        <v>222</v>
      </c>
      <c r="C36" s="101" t="s">
        <v>223</v>
      </c>
      <c r="D36" s="32" t="s">
        <v>171</v>
      </c>
      <c r="E36" s="59">
        <v>250000000</v>
      </c>
      <c r="F36" s="60">
        <v>2498.1475</v>
      </c>
      <c r="G36" s="61">
        <f t="shared" si="1"/>
        <v>1.38E-2</v>
      </c>
      <c r="H36" s="88"/>
      <c r="L36" s="73"/>
      <c r="O36" s="64"/>
      <c r="P36" s="65"/>
      <c r="Q36" s="88"/>
    </row>
    <row r="37" spans="1:17" ht="12.75" customHeight="1">
      <c r="A37" s="32">
        <f>+MAX($A$5:A36)+1</f>
        <v>25</v>
      </c>
      <c r="B37" s="32" t="s">
        <v>224</v>
      </c>
      <c r="C37" s="101" t="s">
        <v>225</v>
      </c>
      <c r="D37" s="32" t="s">
        <v>171</v>
      </c>
      <c r="E37" s="59">
        <v>250000000</v>
      </c>
      <c r="F37" s="60">
        <v>2496.6574999999998</v>
      </c>
      <c r="G37" s="61">
        <f t="shared" si="1"/>
        <v>1.38E-2</v>
      </c>
      <c r="H37" s="88"/>
      <c r="L37" s="73"/>
      <c r="O37" s="64"/>
      <c r="P37" s="65"/>
      <c r="Q37" s="88"/>
    </row>
    <row r="38" spans="1:17" ht="12.75" customHeight="1">
      <c r="A38" s="32">
        <f>+MAX($A$5:A37)+1</f>
        <v>26</v>
      </c>
      <c r="B38" s="32" t="s">
        <v>226</v>
      </c>
      <c r="C38" s="101" t="s">
        <v>227</v>
      </c>
      <c r="D38" s="32" t="s">
        <v>174</v>
      </c>
      <c r="E38" s="59">
        <v>250000000</v>
      </c>
      <c r="F38" s="60">
        <v>2495.0925000000002</v>
      </c>
      <c r="G38" s="61">
        <f t="shared" si="1"/>
        <v>1.38E-2</v>
      </c>
      <c r="H38" s="88"/>
      <c r="L38" s="73"/>
      <c r="O38" s="64"/>
      <c r="P38" s="65"/>
      <c r="Q38" s="88"/>
    </row>
    <row r="39" spans="1:17" ht="12.75" customHeight="1">
      <c r="A39" s="32">
        <f>+MAX($A$5:A38)+1</f>
        <v>27</v>
      </c>
      <c r="B39" s="101" t="s">
        <v>228</v>
      </c>
      <c r="C39" s="101" t="s">
        <v>223</v>
      </c>
      <c r="D39" s="32" t="s">
        <v>171</v>
      </c>
      <c r="E39" s="59">
        <v>250000000</v>
      </c>
      <c r="F39" s="60">
        <v>2493.4475000000002</v>
      </c>
      <c r="G39" s="61">
        <f t="shared" si="1"/>
        <v>1.37E-2</v>
      </c>
      <c r="H39" s="88"/>
      <c r="L39" s="73"/>
      <c r="O39" s="64"/>
      <c r="P39" s="65"/>
      <c r="Q39" s="88"/>
    </row>
    <row r="40" spans="1:17" ht="12.75" customHeight="1">
      <c r="A40" s="32">
        <f>+MAX($A$5:A39)+1</f>
        <v>28</v>
      </c>
      <c r="B40" s="32" t="s">
        <v>229</v>
      </c>
      <c r="C40" s="101" t="s">
        <v>230</v>
      </c>
      <c r="D40" s="101" t="s">
        <v>171</v>
      </c>
      <c r="E40" s="59">
        <v>250000000</v>
      </c>
      <c r="F40" s="60">
        <v>2493.08</v>
      </c>
      <c r="G40" s="61">
        <f t="shared" si="1"/>
        <v>1.37E-2</v>
      </c>
      <c r="H40" s="88"/>
      <c r="L40" s="73"/>
      <c r="O40" s="64"/>
      <c r="P40" s="65"/>
      <c r="Q40" s="88"/>
    </row>
    <row r="41" spans="1:17" ht="12.75" customHeight="1">
      <c r="A41" s="32">
        <f>+MAX($A$5:A40)+1</f>
        <v>29</v>
      </c>
      <c r="B41" s="32" t="s">
        <v>231</v>
      </c>
      <c r="C41" s="101" t="s">
        <v>232</v>
      </c>
      <c r="D41" s="32" t="s">
        <v>183</v>
      </c>
      <c r="E41" s="59">
        <v>250000000</v>
      </c>
      <c r="F41" s="60">
        <v>2491.0349999999999</v>
      </c>
      <c r="G41" s="61">
        <f t="shared" si="1"/>
        <v>1.37E-2</v>
      </c>
      <c r="H41" s="88"/>
      <c r="L41" s="73"/>
      <c r="O41" s="64"/>
      <c r="P41" s="65"/>
      <c r="Q41" s="88"/>
    </row>
    <row r="42" spans="1:17" ht="12.75" customHeight="1">
      <c r="A42" s="32">
        <f>+MAX($A$5:A41)+1</f>
        <v>30</v>
      </c>
      <c r="B42" s="32" t="s">
        <v>233</v>
      </c>
      <c r="C42" s="101" t="s">
        <v>234</v>
      </c>
      <c r="D42" s="32" t="s">
        <v>174</v>
      </c>
      <c r="E42" s="59">
        <v>250000000</v>
      </c>
      <c r="F42" s="60">
        <v>2475.2125000000001</v>
      </c>
      <c r="G42" s="61">
        <f t="shared" si="1"/>
        <v>1.3599999999999999E-2</v>
      </c>
      <c r="H42" s="88"/>
      <c r="L42" s="73"/>
      <c r="O42" s="64"/>
      <c r="P42" s="65"/>
      <c r="Q42" s="88"/>
    </row>
    <row r="43" spans="1:17" ht="12.75" customHeight="1">
      <c r="A43" s="32">
        <f>+MAX($A$5:A42)+1</f>
        <v>31</v>
      </c>
      <c r="B43" s="32" t="s">
        <v>235</v>
      </c>
      <c r="C43" s="101" t="s">
        <v>236</v>
      </c>
      <c r="D43" s="32" t="s">
        <v>174</v>
      </c>
      <c r="E43" s="59">
        <v>250000000</v>
      </c>
      <c r="F43" s="60">
        <v>2474.4425000000001</v>
      </c>
      <c r="G43" s="61">
        <f t="shared" si="1"/>
        <v>1.3599999999999999E-2</v>
      </c>
      <c r="H43" s="88"/>
      <c r="L43" s="73"/>
      <c r="O43" s="64"/>
      <c r="P43" s="65"/>
      <c r="Q43" s="88"/>
    </row>
    <row r="44" spans="1:17" ht="12.75" customHeight="1">
      <c r="A44" s="32">
        <f>+MAX($A$5:A43)+1</f>
        <v>32</v>
      </c>
      <c r="B44" s="32" t="s">
        <v>237</v>
      </c>
      <c r="C44" s="101" t="s">
        <v>238</v>
      </c>
      <c r="D44" s="32" t="s">
        <v>174</v>
      </c>
      <c r="E44" s="59">
        <v>250000000</v>
      </c>
      <c r="F44" s="60">
        <v>2470.2725</v>
      </c>
      <c r="G44" s="61">
        <f t="shared" si="1"/>
        <v>1.3599999999999999E-2</v>
      </c>
      <c r="H44" s="88"/>
      <c r="L44" s="73"/>
      <c r="O44" s="64"/>
      <c r="P44" s="65"/>
      <c r="Q44" s="88"/>
    </row>
    <row r="45" spans="1:17" ht="12.75" customHeight="1">
      <c r="A45" s="32">
        <f>+MAX($A$5:A44)+1</f>
        <v>33</v>
      </c>
      <c r="B45" s="32" t="s">
        <v>239</v>
      </c>
      <c r="C45" s="101" t="s">
        <v>232</v>
      </c>
      <c r="D45" s="32" t="s">
        <v>183</v>
      </c>
      <c r="E45" s="59">
        <v>250000000</v>
      </c>
      <c r="F45" s="60">
        <v>2468.9675000000002</v>
      </c>
      <c r="G45" s="61">
        <f t="shared" si="1"/>
        <v>1.3599999999999999E-2</v>
      </c>
      <c r="H45" s="88"/>
      <c r="L45" s="73"/>
      <c r="O45" s="64"/>
      <c r="P45" s="65"/>
      <c r="Q45" s="88"/>
    </row>
    <row r="46" spans="1:17" ht="12.75" customHeight="1">
      <c r="A46" s="32">
        <f>+MAX($A$5:A45)+1</f>
        <v>34</v>
      </c>
      <c r="B46" s="32" t="s">
        <v>240</v>
      </c>
      <c r="C46" s="101" t="s">
        <v>205</v>
      </c>
      <c r="D46" s="32" t="s">
        <v>174</v>
      </c>
      <c r="E46" s="59">
        <v>250000000</v>
      </c>
      <c r="F46" s="60">
        <v>2468.9524999999999</v>
      </c>
      <c r="G46" s="61">
        <f t="shared" si="1"/>
        <v>1.3599999999999999E-2</v>
      </c>
      <c r="H46" s="88"/>
      <c r="L46" s="73"/>
      <c r="O46" s="64"/>
      <c r="P46" s="65"/>
      <c r="Q46" s="88"/>
    </row>
    <row r="47" spans="1:17" ht="12.75" customHeight="1">
      <c r="A47" s="32">
        <f>+MAX($A$5:A46)+1</f>
        <v>35</v>
      </c>
      <c r="B47" s="32" t="s">
        <v>241</v>
      </c>
      <c r="C47" s="101" t="s">
        <v>242</v>
      </c>
      <c r="D47" s="32" t="s">
        <v>174</v>
      </c>
      <c r="E47" s="59">
        <v>250000000</v>
      </c>
      <c r="F47" s="60">
        <v>2468.5675000000001</v>
      </c>
      <c r="G47" s="61">
        <f t="shared" si="1"/>
        <v>1.3599999999999999E-2</v>
      </c>
      <c r="H47" s="88"/>
      <c r="L47" s="73"/>
      <c r="O47" s="64"/>
      <c r="P47" s="65"/>
      <c r="Q47" s="88"/>
    </row>
    <row r="48" spans="1:17" ht="12.75" customHeight="1">
      <c r="A48" s="32">
        <f>+MAX($A$5:A47)+1</f>
        <v>36</v>
      </c>
      <c r="B48" s="32" t="s">
        <v>243</v>
      </c>
      <c r="C48" s="101" t="s">
        <v>244</v>
      </c>
      <c r="D48" s="32" t="s">
        <v>174</v>
      </c>
      <c r="E48" s="59">
        <v>250000000</v>
      </c>
      <c r="F48" s="60">
        <v>2466.7525000000001</v>
      </c>
      <c r="G48" s="61">
        <f t="shared" si="1"/>
        <v>1.3599999999999999E-2</v>
      </c>
      <c r="H48" s="88"/>
      <c r="L48" s="73"/>
      <c r="O48" s="64"/>
      <c r="P48" s="65"/>
      <c r="Q48" s="88"/>
    </row>
    <row r="49" spans="1:17" ht="12.75" customHeight="1">
      <c r="A49" s="32">
        <f>+MAX($A$5:A48)+1</f>
        <v>37</v>
      </c>
      <c r="B49" s="32" t="s">
        <v>245</v>
      </c>
      <c r="C49" s="101" t="s">
        <v>246</v>
      </c>
      <c r="D49" s="32" t="s">
        <v>174</v>
      </c>
      <c r="E49" s="59">
        <v>250000000</v>
      </c>
      <c r="F49" s="60">
        <v>2465.2275</v>
      </c>
      <c r="G49" s="61">
        <f t="shared" si="1"/>
        <v>1.3599999999999999E-2</v>
      </c>
      <c r="H49" s="88"/>
      <c r="L49" s="73"/>
      <c r="O49" s="64"/>
      <c r="P49" s="65"/>
      <c r="Q49" s="88"/>
    </row>
    <row r="50" spans="1:17" ht="12.75" customHeight="1">
      <c r="A50" s="32">
        <f>+MAX($A$5:A49)+1</f>
        <v>38</v>
      </c>
      <c r="B50" s="32" t="s">
        <v>247</v>
      </c>
      <c r="C50" s="101" t="s">
        <v>248</v>
      </c>
      <c r="D50" s="32" t="s">
        <v>174</v>
      </c>
      <c r="E50" s="59">
        <v>250000000</v>
      </c>
      <c r="F50" s="60">
        <v>2465.1875</v>
      </c>
      <c r="G50" s="61">
        <f t="shared" si="1"/>
        <v>1.3599999999999999E-2</v>
      </c>
      <c r="H50" s="88"/>
      <c r="L50" s="73"/>
      <c r="O50" s="64"/>
      <c r="P50" s="65"/>
      <c r="Q50" s="88"/>
    </row>
    <row r="51" spans="1:17" ht="12.75" customHeight="1">
      <c r="A51" s="32">
        <f>+MAX($A$5:A50)+1</f>
        <v>39</v>
      </c>
      <c r="B51" s="32" t="s">
        <v>249</v>
      </c>
      <c r="C51" s="101" t="s">
        <v>230</v>
      </c>
      <c r="D51" s="32" t="s">
        <v>171</v>
      </c>
      <c r="E51" s="59">
        <v>250000000</v>
      </c>
      <c r="F51" s="60">
        <v>2463.5524999999998</v>
      </c>
      <c r="G51" s="61">
        <f t="shared" si="1"/>
        <v>1.3599999999999999E-2</v>
      </c>
      <c r="H51" s="88"/>
      <c r="L51" s="73"/>
      <c r="O51" s="64"/>
      <c r="P51" s="65"/>
      <c r="Q51" s="88"/>
    </row>
    <row r="52" spans="1:17" ht="12.75" customHeight="1">
      <c r="A52" s="32">
        <f>+MAX($A$5:A51)+1</f>
        <v>40</v>
      </c>
      <c r="B52" s="32" t="s">
        <v>250</v>
      </c>
      <c r="C52" s="101" t="s">
        <v>225</v>
      </c>
      <c r="D52" s="32" t="s">
        <v>171</v>
      </c>
      <c r="E52" s="59">
        <v>250000000</v>
      </c>
      <c r="F52" s="60">
        <v>2462.64</v>
      </c>
      <c r="G52" s="61">
        <f t="shared" si="1"/>
        <v>1.3599999999999999E-2</v>
      </c>
      <c r="H52" s="88"/>
      <c r="L52" s="73"/>
      <c r="O52" s="64"/>
      <c r="P52" s="65"/>
      <c r="Q52" s="88"/>
    </row>
    <row r="53" spans="1:17" ht="12.75" customHeight="1">
      <c r="A53" s="32">
        <f>+MAX($A$5:A52)+1</f>
        <v>41</v>
      </c>
      <c r="B53" s="32" t="s">
        <v>251</v>
      </c>
      <c r="C53" s="101" t="s">
        <v>227</v>
      </c>
      <c r="D53" s="32" t="s">
        <v>174</v>
      </c>
      <c r="E53" s="59">
        <v>250000000</v>
      </c>
      <c r="F53" s="60">
        <v>2459.6675</v>
      </c>
      <c r="G53" s="61">
        <f t="shared" si="1"/>
        <v>1.3599999999999999E-2</v>
      </c>
      <c r="H53" s="88"/>
      <c r="L53" s="73"/>
      <c r="O53" s="64"/>
      <c r="P53" s="65"/>
      <c r="Q53" s="88"/>
    </row>
    <row r="54" spans="1:17" ht="12.75" customHeight="1">
      <c r="A54" s="32">
        <f>+MAX($A$5:A53)+1</f>
        <v>42</v>
      </c>
      <c r="B54" s="32" t="s">
        <v>252</v>
      </c>
      <c r="C54" s="101" t="s">
        <v>253</v>
      </c>
      <c r="D54" s="32" t="s">
        <v>174</v>
      </c>
      <c r="E54" s="59">
        <v>250000000</v>
      </c>
      <c r="F54" s="60">
        <v>2457.6475</v>
      </c>
      <c r="G54" s="61">
        <f t="shared" si="1"/>
        <v>1.35E-2</v>
      </c>
      <c r="H54" s="88"/>
      <c r="L54" s="73"/>
      <c r="O54" s="64"/>
      <c r="P54" s="65"/>
      <c r="Q54" s="88"/>
    </row>
    <row r="55" spans="1:17" ht="12.75" customHeight="1">
      <c r="A55" s="32">
        <f>+MAX($A$5:A54)+1</f>
        <v>43</v>
      </c>
      <c r="B55" s="32" t="s">
        <v>254</v>
      </c>
      <c r="C55" s="101" t="s">
        <v>225</v>
      </c>
      <c r="D55" s="32" t="s">
        <v>171</v>
      </c>
      <c r="E55" s="59">
        <v>250000000</v>
      </c>
      <c r="F55" s="60">
        <v>2457.0774999999999</v>
      </c>
      <c r="G55" s="61">
        <f t="shared" si="1"/>
        <v>1.35E-2</v>
      </c>
      <c r="H55" s="88"/>
      <c r="L55" s="73"/>
      <c r="O55" s="64"/>
      <c r="P55" s="65"/>
      <c r="Q55" s="88"/>
    </row>
    <row r="56" spans="1:17" ht="12.75" customHeight="1">
      <c r="A56" s="32">
        <f>+MAX($A$5:A55)+1</f>
        <v>44</v>
      </c>
      <c r="B56" s="32" t="s">
        <v>255</v>
      </c>
      <c r="C56" s="101" t="s">
        <v>256</v>
      </c>
      <c r="D56" s="32" t="s">
        <v>171</v>
      </c>
      <c r="E56" s="59">
        <v>250000000</v>
      </c>
      <c r="F56" s="60">
        <v>2454.8575000000001</v>
      </c>
      <c r="G56" s="61">
        <f t="shared" si="1"/>
        <v>1.35E-2</v>
      </c>
      <c r="H56" s="88"/>
      <c r="L56" s="73"/>
      <c r="O56" s="64"/>
      <c r="P56" s="65"/>
      <c r="Q56" s="88"/>
    </row>
    <row r="57" spans="1:17" ht="12.75" customHeight="1">
      <c r="A57" s="32">
        <f>+MAX($A$5:A56)+1</f>
        <v>45</v>
      </c>
      <c r="B57" s="32" t="s">
        <v>257</v>
      </c>
      <c r="C57" s="101" t="s">
        <v>258</v>
      </c>
      <c r="D57" s="32" t="s">
        <v>171</v>
      </c>
      <c r="E57" s="59">
        <v>220000000</v>
      </c>
      <c r="F57" s="60">
        <v>2194.7860000000001</v>
      </c>
      <c r="G57" s="61">
        <f t="shared" si="1"/>
        <v>1.21E-2</v>
      </c>
      <c r="H57" s="88"/>
      <c r="L57" s="73"/>
      <c r="O57" s="64"/>
      <c r="P57" s="65"/>
      <c r="Q57" s="88"/>
    </row>
    <row r="58" spans="1:17" ht="12.75" customHeight="1">
      <c r="A58" s="32">
        <f>+MAX($A$5:A57)+1</f>
        <v>46</v>
      </c>
      <c r="B58" s="32" t="s">
        <v>259</v>
      </c>
      <c r="C58" s="101" t="s">
        <v>221</v>
      </c>
      <c r="D58" s="32" t="s">
        <v>171</v>
      </c>
      <c r="E58" s="59">
        <v>200000000</v>
      </c>
      <c r="F58" s="60">
        <v>1990.9</v>
      </c>
      <c r="G58" s="61">
        <f t="shared" si="1"/>
        <v>1.0999999999999999E-2</v>
      </c>
      <c r="H58" s="88"/>
      <c r="L58" s="73"/>
      <c r="O58" s="64"/>
      <c r="P58" s="65"/>
      <c r="Q58" s="88"/>
    </row>
    <row r="59" spans="1:17" ht="12.75" customHeight="1">
      <c r="A59" s="32">
        <f>+MAX($A$5:A58)+1</f>
        <v>47</v>
      </c>
      <c r="B59" s="32" t="s">
        <v>260</v>
      </c>
      <c r="C59" s="101" t="s">
        <v>225</v>
      </c>
      <c r="D59" s="32" t="s">
        <v>174</v>
      </c>
      <c r="E59" s="59">
        <v>150000000</v>
      </c>
      <c r="F59" s="60">
        <v>1495.9604999999999</v>
      </c>
      <c r="G59" s="61">
        <f t="shared" si="1"/>
        <v>8.2000000000000007E-3</v>
      </c>
      <c r="H59" s="88"/>
      <c r="L59" s="73"/>
      <c r="O59" s="64"/>
      <c r="P59" s="65"/>
      <c r="Q59" s="88"/>
    </row>
    <row r="60" spans="1:17" ht="12.75" customHeight="1">
      <c r="A60" s="32">
        <f>+MAX($A$5:A59)+1</f>
        <v>48</v>
      </c>
      <c r="B60" s="32" t="s">
        <v>261</v>
      </c>
      <c r="C60" s="101" t="s">
        <v>211</v>
      </c>
      <c r="D60" s="32" t="s">
        <v>171</v>
      </c>
      <c r="E60" s="59">
        <v>100000000</v>
      </c>
      <c r="F60" s="60">
        <v>996.66399999999999</v>
      </c>
      <c r="G60" s="61">
        <f t="shared" si="1"/>
        <v>5.4999999999999997E-3</v>
      </c>
      <c r="H60" s="88"/>
      <c r="L60" s="73"/>
      <c r="O60" s="64"/>
      <c r="P60" s="65"/>
      <c r="Q60" s="88"/>
    </row>
    <row r="61" spans="1:17" ht="12.75" customHeight="1">
      <c r="F61" s="60"/>
      <c r="G61" s="61"/>
      <c r="H61" s="62"/>
      <c r="O61" s="64"/>
      <c r="P61" s="65"/>
      <c r="Q61" s="62"/>
    </row>
    <row r="62" spans="1:17" ht="12.75" customHeight="1">
      <c r="C62" s="75" t="s">
        <v>161</v>
      </c>
      <c r="D62" s="75"/>
      <c r="E62" s="76"/>
      <c r="F62" s="77">
        <f>SUM(F24:F61)</f>
        <v>115481.24850000002</v>
      </c>
      <c r="G62" s="78">
        <f>SUM(G24:G61)</f>
        <v>0.63629999999999942</v>
      </c>
      <c r="H62" s="79"/>
      <c r="L62" s="82"/>
      <c r="M62" s="82"/>
      <c r="N62" s="83"/>
      <c r="O62" s="84"/>
      <c r="P62" s="85"/>
      <c r="Q62" s="79"/>
    </row>
    <row r="63" spans="1:17" ht="12.75" customHeight="1">
      <c r="F63" s="60"/>
      <c r="G63" s="61"/>
      <c r="H63" s="62"/>
      <c r="O63" s="64"/>
      <c r="P63" s="65"/>
      <c r="Q63" s="62"/>
    </row>
    <row r="64" spans="1:17" ht="12.75" customHeight="1">
      <c r="C64" s="66" t="s">
        <v>262</v>
      </c>
      <c r="F64" s="60"/>
      <c r="G64" s="61"/>
      <c r="H64" s="62"/>
      <c r="L64" s="67"/>
      <c r="O64" s="64"/>
      <c r="P64" s="65"/>
      <c r="Q64" s="62"/>
    </row>
    <row r="65" spans="1:27" ht="12.75" customHeight="1">
      <c r="A65" s="32">
        <f>+MAX($A$5:A64)+1</f>
        <v>49</v>
      </c>
      <c r="B65" s="32" t="s">
        <v>263</v>
      </c>
      <c r="C65" s="101" t="s">
        <v>264</v>
      </c>
      <c r="D65" s="32" t="s">
        <v>186</v>
      </c>
      <c r="E65" s="59">
        <v>150000000</v>
      </c>
      <c r="F65" s="60">
        <v>1483.9935</v>
      </c>
      <c r="G65" s="61">
        <f>ROUND((F65/$F$82),4)</f>
        <v>8.2000000000000007E-3</v>
      </c>
      <c r="H65" s="88"/>
      <c r="L65" s="73"/>
      <c r="O65" s="64"/>
      <c r="P65" s="65"/>
      <c r="Q65" s="88"/>
    </row>
    <row r="66" spans="1:27" ht="12.75" customHeight="1">
      <c r="F66" s="60"/>
      <c r="G66" s="61"/>
      <c r="H66" s="62"/>
      <c r="O66" s="64"/>
      <c r="P66" s="65"/>
      <c r="Q66" s="62"/>
    </row>
    <row r="67" spans="1:27" ht="12.75" customHeight="1">
      <c r="C67" s="75" t="s">
        <v>161</v>
      </c>
      <c r="D67" s="75"/>
      <c r="E67" s="76"/>
      <c r="F67" s="77">
        <f>SUM(F65:F66)</f>
        <v>1483.9935</v>
      </c>
      <c r="G67" s="78">
        <f>SUM(G65:G66)</f>
        <v>8.2000000000000007E-3</v>
      </c>
      <c r="H67" s="79"/>
      <c r="L67" s="82"/>
      <c r="M67" s="82"/>
      <c r="N67" s="83"/>
      <c r="O67" s="84"/>
      <c r="P67" s="85"/>
      <c r="Q67" s="79"/>
    </row>
    <row r="68" spans="1:27" ht="12.75" customHeight="1">
      <c r="F68" s="60"/>
      <c r="G68" s="61"/>
      <c r="H68" s="62"/>
      <c r="O68" s="64"/>
      <c r="P68" s="65"/>
      <c r="Q68" s="62"/>
    </row>
    <row r="69" spans="1:27" ht="12.75" customHeight="1">
      <c r="C69" s="66" t="s">
        <v>265</v>
      </c>
      <c r="F69" s="60"/>
      <c r="G69" s="61"/>
      <c r="H69" s="62"/>
      <c r="L69" s="67"/>
      <c r="O69" s="64"/>
      <c r="P69" s="65"/>
      <c r="Q69" s="62"/>
    </row>
    <row r="70" spans="1:27" ht="12.75" customHeight="1">
      <c r="A70" s="32">
        <f>+MAX($A$5:A69)+1</f>
        <v>50</v>
      </c>
      <c r="B70" s="32">
        <v>1300666</v>
      </c>
      <c r="C70" s="101" t="s">
        <v>266</v>
      </c>
      <c r="D70" s="32" t="s">
        <v>179</v>
      </c>
      <c r="E70" s="59">
        <v>500000000</v>
      </c>
      <c r="F70" s="60">
        <v>5000</v>
      </c>
      <c r="G70" s="61">
        <f>ROUND((F70/$F$82),4)</f>
        <v>2.76E-2</v>
      </c>
      <c r="H70" s="88"/>
      <c r="L70" s="73"/>
      <c r="O70" s="64"/>
      <c r="P70" s="65"/>
      <c r="Q70" s="88"/>
    </row>
    <row r="71" spans="1:27" ht="12.75" customHeight="1">
      <c r="A71" s="32">
        <f>+MAX($A$5:A70)+1</f>
        <v>51</v>
      </c>
      <c r="B71" s="32">
        <v>1300667</v>
      </c>
      <c r="C71" s="101" t="s">
        <v>267</v>
      </c>
      <c r="D71" s="32" t="s">
        <v>179</v>
      </c>
      <c r="E71" s="59">
        <v>500000000</v>
      </c>
      <c r="F71" s="60">
        <v>5000</v>
      </c>
      <c r="G71" s="61">
        <f>ROUND((F71/$F$82),4)</f>
        <v>2.76E-2</v>
      </c>
      <c r="H71" s="88"/>
      <c r="L71" s="73"/>
      <c r="O71" s="64"/>
      <c r="P71" s="65"/>
      <c r="Q71" s="88"/>
    </row>
    <row r="72" spans="1:27" ht="12.75" customHeight="1">
      <c r="A72" s="32">
        <f>+MAX($A$5:A71)+1</f>
        <v>52</v>
      </c>
      <c r="B72" s="32">
        <v>1300673</v>
      </c>
      <c r="C72" s="101" t="s">
        <v>267</v>
      </c>
      <c r="D72" s="32" t="s">
        <v>179</v>
      </c>
      <c r="E72" s="59">
        <v>250000000</v>
      </c>
      <c r="F72" s="60">
        <v>2500</v>
      </c>
      <c r="G72" s="61">
        <f>ROUND((F72/$F$82),4)</f>
        <v>1.38E-2</v>
      </c>
      <c r="H72" s="88"/>
      <c r="L72" s="73"/>
      <c r="O72" s="64"/>
      <c r="P72" s="65"/>
      <c r="Q72" s="88"/>
    </row>
    <row r="73" spans="1:27" ht="12.75" customHeight="1">
      <c r="F73" s="60"/>
      <c r="G73" s="61"/>
      <c r="H73" s="62"/>
      <c r="O73" s="64"/>
      <c r="P73" s="65"/>
      <c r="Q73" s="62"/>
    </row>
    <row r="74" spans="1:27" ht="12.75" customHeight="1">
      <c r="C74" s="75" t="s">
        <v>161</v>
      </c>
      <c r="D74" s="75"/>
      <c r="E74" s="76"/>
      <c r="F74" s="77">
        <f>SUM(F70:F73)</f>
        <v>12500</v>
      </c>
      <c r="G74" s="78">
        <f>SUM(G70:G73)</f>
        <v>6.9000000000000006E-2</v>
      </c>
      <c r="H74" s="79"/>
      <c r="L74" s="82"/>
      <c r="M74" s="82"/>
      <c r="N74" s="83"/>
      <c r="O74" s="84"/>
      <c r="P74" s="85"/>
      <c r="Q74" s="79"/>
    </row>
    <row r="75" spans="1:27" ht="12.75" customHeight="1">
      <c r="F75" s="60"/>
      <c r="G75" s="61"/>
      <c r="H75" s="62"/>
      <c r="O75" s="64"/>
      <c r="P75" s="65"/>
      <c r="Q75" s="62"/>
    </row>
    <row r="76" spans="1:27" ht="12.75" customHeight="1">
      <c r="C76" s="66" t="s">
        <v>162</v>
      </c>
      <c r="F76" s="60">
        <v>9339.5334514000006</v>
      </c>
      <c r="G76" s="61">
        <f>ROUND((F76/$F$82),4)</f>
        <v>5.1499999999999997E-2</v>
      </c>
      <c r="H76" s="62"/>
      <c r="O76" s="64"/>
      <c r="P76" s="65"/>
      <c r="Q76" s="62"/>
    </row>
    <row r="77" spans="1:27" ht="12.75" customHeight="1">
      <c r="C77" s="75" t="s">
        <v>161</v>
      </c>
      <c r="D77" s="75"/>
      <c r="E77" s="76"/>
      <c r="F77" s="77">
        <f>SUM(F76)</f>
        <v>9339.5334514000006</v>
      </c>
      <c r="G77" s="78">
        <f>SUM(G76)</f>
        <v>5.1499999999999997E-2</v>
      </c>
      <c r="H77" s="62"/>
      <c r="O77" s="64"/>
      <c r="P77" s="65"/>
      <c r="Q77" s="62"/>
    </row>
    <row r="78" spans="1:27" ht="12.75" customHeight="1">
      <c r="F78" s="60"/>
      <c r="G78" s="61"/>
      <c r="H78" s="62"/>
      <c r="O78" s="64"/>
      <c r="P78" s="65"/>
      <c r="Q78" s="62"/>
    </row>
    <row r="79" spans="1:27" ht="12.75" customHeight="1">
      <c r="C79" s="66" t="s">
        <v>163</v>
      </c>
      <c r="F79" s="60"/>
      <c r="G79" s="61"/>
      <c r="H79" s="62"/>
      <c r="L79" s="67"/>
      <c r="O79" s="64"/>
      <c r="P79" s="65"/>
      <c r="Q79" s="62"/>
    </row>
    <row r="80" spans="1:27" ht="12.75" customHeight="1">
      <c r="C80" s="66" t="s">
        <v>164</v>
      </c>
      <c r="F80" s="86">
        <v>-2249.4039104000258</v>
      </c>
      <c r="G80" s="87">
        <f>(100%-SUMIFS($G$1:$G$79,$C$1:$C$79,"Total"))</f>
        <v>-1.2199999999999545E-2</v>
      </c>
      <c r="H80" s="88"/>
      <c r="L80" s="67"/>
      <c r="O80" s="64"/>
      <c r="P80" s="65"/>
      <c r="Q80" s="88"/>
      <c r="Z80" s="64"/>
      <c r="AA80" s="65"/>
    </row>
    <row r="81" spans="1:57" ht="12.75" customHeight="1">
      <c r="C81" s="75" t="s">
        <v>161</v>
      </c>
      <c r="D81" s="75"/>
      <c r="E81" s="76"/>
      <c r="F81" s="90">
        <f>SUM(F80)</f>
        <v>-2249.4039104000258</v>
      </c>
      <c r="G81" s="91">
        <f>SUM(G80)</f>
        <v>-1.2199999999999545E-2</v>
      </c>
      <c r="H81" s="79"/>
      <c r="L81" s="82"/>
      <c r="M81" s="82"/>
      <c r="N81" s="83"/>
      <c r="O81" s="84"/>
      <c r="P81" s="85"/>
      <c r="Q81" s="79"/>
      <c r="Z81" s="64"/>
      <c r="AA81" s="65"/>
    </row>
    <row r="82" spans="1:57" s="116" customFormat="1" ht="12.75" customHeight="1">
      <c r="C82" s="108" t="s">
        <v>165</v>
      </c>
      <c r="D82" s="108"/>
      <c r="E82" s="109"/>
      <c r="F82" s="94">
        <f>SUMIFS($F$1:$F$208,$C$1:$C$208,"Total")</f>
        <v>181413.66154100001</v>
      </c>
      <c r="G82" s="95">
        <f>SUMIFS($G$1:$G$208,$C$1:$C$208,"Total")</f>
        <v>1</v>
      </c>
      <c r="H82" s="110"/>
      <c r="I82" s="32"/>
      <c r="J82" s="32"/>
      <c r="K82" s="111"/>
      <c r="L82" s="112"/>
      <c r="M82" s="112"/>
      <c r="N82" s="113"/>
      <c r="O82" s="114"/>
      <c r="P82" s="115"/>
      <c r="Q82" s="110"/>
      <c r="R82" s="31"/>
      <c r="S82" s="31"/>
      <c r="T82" s="111"/>
      <c r="U82" s="31"/>
      <c r="V82" s="31"/>
      <c r="W82" s="31"/>
      <c r="X82" s="31"/>
      <c r="Y82" s="31"/>
      <c r="Z82" s="31"/>
      <c r="AA82" s="31"/>
      <c r="AB82" s="31"/>
      <c r="AC82" s="31"/>
      <c r="AD82" s="31"/>
      <c r="AE82" s="111"/>
      <c r="AF82" s="111"/>
      <c r="AG82" s="111"/>
      <c r="AH82" s="111"/>
      <c r="AI82" s="111"/>
      <c r="AJ82" s="111"/>
      <c r="AK82" s="111"/>
      <c r="AL82" s="111"/>
      <c r="AM82" s="111"/>
      <c r="AN82" s="111"/>
      <c r="AO82" s="111"/>
      <c r="AP82" s="111"/>
      <c r="AQ82" s="111"/>
      <c r="AR82" s="111"/>
      <c r="AS82" s="111"/>
      <c r="AT82" s="111"/>
      <c r="AU82" s="111"/>
      <c r="AV82" s="111"/>
      <c r="AW82" s="111"/>
      <c r="AX82" s="111"/>
      <c r="AY82" s="111"/>
      <c r="AZ82" s="111"/>
      <c r="BA82" s="111"/>
      <c r="BB82" s="111"/>
      <c r="BC82" s="111"/>
      <c r="BD82" s="111"/>
      <c r="BE82" s="111"/>
    </row>
    <row r="83" spans="1:57" ht="12.75" customHeight="1">
      <c r="I83" s="116"/>
      <c r="J83" s="116"/>
      <c r="R83" s="111"/>
      <c r="S83" s="111"/>
    </row>
    <row r="84" spans="1:57" ht="12.75" customHeight="1">
      <c r="C84" s="66" t="s">
        <v>268</v>
      </c>
      <c r="L84" s="67"/>
    </row>
    <row r="85" spans="1:57" ht="12.75" customHeight="1">
      <c r="C85" s="66" t="s">
        <v>269</v>
      </c>
      <c r="F85" s="100"/>
      <c r="G85" s="100"/>
      <c r="L85" s="67"/>
    </row>
    <row r="86" spans="1:57" ht="12.75" customHeight="1">
      <c r="C86" s="66"/>
      <c r="F86" s="68"/>
      <c r="L86" s="67"/>
      <c r="O86" s="88"/>
    </row>
    <row r="87" spans="1:57" ht="12.75" customHeight="1">
      <c r="A87"/>
      <c r="B87" s="134" t="s">
        <v>595</v>
      </c>
      <c r="C87" s="134"/>
      <c r="D87" s="134"/>
      <c r="E87" s="134"/>
      <c r="F87" s="134"/>
      <c r="G87" s="134"/>
      <c r="H87" s="134"/>
      <c r="I87"/>
      <c r="L87" s="67"/>
    </row>
    <row r="88" spans="1:57" ht="12.75" customHeight="1">
      <c r="A88"/>
      <c r="B88" s="134"/>
      <c r="C88" s="134"/>
      <c r="D88" s="134"/>
      <c r="E88" s="134"/>
      <c r="F88" s="134"/>
      <c r="G88" s="134"/>
      <c r="H88" s="134"/>
      <c r="I88"/>
      <c r="L88" s="67"/>
    </row>
    <row r="89" spans="1:57" ht="12.75" customHeight="1">
      <c r="A89"/>
      <c r="B89" s="134"/>
      <c r="C89" s="134"/>
      <c r="D89" s="134"/>
      <c r="E89" s="134"/>
      <c r="F89" s="134"/>
      <c r="G89" s="134"/>
      <c r="H89" s="134"/>
      <c r="I89"/>
    </row>
    <row r="90" spans="1:57" ht="12.75" customHeight="1">
      <c r="A90"/>
      <c r="B90" s="134"/>
      <c r="C90" s="134"/>
      <c r="D90" s="134"/>
      <c r="E90" s="134"/>
      <c r="F90" s="134"/>
      <c r="G90" s="134"/>
      <c r="H90" s="134"/>
      <c r="I90"/>
    </row>
    <row r="91" spans="1:57" ht="12.75" customHeight="1">
      <c r="A91"/>
      <c r="B91" s="134"/>
      <c r="C91" s="134"/>
      <c r="D91" s="134"/>
      <c r="E91" s="134"/>
      <c r="F91" s="134"/>
      <c r="G91" s="134"/>
      <c r="H91" s="134"/>
      <c r="I91"/>
    </row>
    <row r="92" spans="1:57" ht="12.75" customHeight="1">
      <c r="A92"/>
      <c r="B92" s="134"/>
      <c r="C92" s="134"/>
      <c r="D92" s="134"/>
      <c r="E92" s="134"/>
      <c r="F92" s="134"/>
      <c r="G92" s="134"/>
      <c r="H92" s="134"/>
      <c r="I92"/>
    </row>
    <row r="93" spans="1:57" ht="12.75" customHeight="1">
      <c r="A93"/>
      <c r="B93" s="134"/>
      <c r="C93" s="134"/>
      <c r="D93" s="134"/>
      <c r="E93" s="134"/>
      <c r="F93" s="134"/>
      <c r="G93" s="134"/>
      <c r="H93" s="134"/>
      <c r="I93"/>
    </row>
    <row r="94" spans="1:57" ht="12.75" customHeight="1">
      <c r="A94"/>
      <c r="B94" s="134"/>
      <c r="C94" s="134"/>
      <c r="D94" s="134"/>
      <c r="E94" s="134"/>
      <c r="F94" s="134"/>
      <c r="G94" s="134"/>
      <c r="H94" s="134"/>
      <c r="I94"/>
    </row>
    <row r="95" spans="1:57" ht="12.75" customHeight="1">
      <c r="A95"/>
      <c r="B95" s="127"/>
      <c r="C95" s="127"/>
      <c r="D95" s="127"/>
      <c r="E95" s="127"/>
      <c r="F95" s="127"/>
      <c r="G95" s="127"/>
      <c r="H95" s="127"/>
      <c r="I95"/>
    </row>
    <row r="96" spans="1:57" ht="12.75" customHeight="1">
      <c r="A96"/>
      <c r="B96" s="135" t="s">
        <v>587</v>
      </c>
      <c r="C96" s="135"/>
      <c r="D96" s="135"/>
      <c r="E96" s="135"/>
      <c r="F96" s="135"/>
      <c r="G96" s="135"/>
      <c r="H96" s="135"/>
      <c r="I96"/>
    </row>
    <row r="97" spans="1:9" ht="12.75" customHeight="1">
      <c r="A97"/>
      <c r="B97"/>
      <c r="C97"/>
      <c r="D97"/>
      <c r="E97"/>
      <c r="F97" s="130"/>
      <c r="G97"/>
      <c r="H97"/>
      <c r="I97"/>
    </row>
    <row r="98" spans="1:9" ht="12.75" customHeight="1">
      <c r="A98"/>
      <c r="B98" s="129" t="s">
        <v>583</v>
      </c>
      <c r="C98"/>
      <c r="D98"/>
      <c r="E98"/>
      <c r="F98" s="130"/>
      <c r="G98"/>
      <c r="H98"/>
      <c r="I98"/>
    </row>
    <row r="99" spans="1:9" ht="12.75" customHeight="1"/>
    <row r="100" spans="1:9" ht="12.75" customHeight="1"/>
    <row r="101" spans="1:9" ht="12.75" customHeight="1"/>
    <row r="102" spans="1:9" ht="12.75" customHeight="1"/>
    <row r="103" spans="1:9" ht="12.75" customHeight="1"/>
    <row r="104" spans="1:9" ht="12.75" customHeight="1"/>
    <row r="105" spans="1:9" ht="12.75" customHeight="1"/>
    <row r="106" spans="1:9" ht="12.75" customHeight="1"/>
    <row r="107" spans="1:9" ht="12.75" customHeight="1"/>
    <row r="108" spans="1:9" ht="12.75" customHeight="1"/>
    <row r="109" spans="1:9" ht="12.75" customHeight="1"/>
    <row r="110" spans="1:9" ht="12.75" customHeight="1"/>
    <row r="111" spans="1:9" ht="12.75" customHeight="1"/>
  </sheetData>
  <mergeCells count="4">
    <mergeCell ref="C1:G1"/>
    <mergeCell ref="L1:P1"/>
    <mergeCell ref="B87:H94"/>
    <mergeCell ref="B96:H96"/>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106"/>
  <sheetViews>
    <sheetView zoomScale="90" zoomScaleNormal="90" workbookViewId="0">
      <selection activeCell="L31" sqref="L31"/>
    </sheetView>
  </sheetViews>
  <sheetFormatPr defaultRowHeight="12.75"/>
  <cols>
    <col min="1" max="1" width="7" style="32" bestFit="1" customWidth="1"/>
    <col min="2" max="2" width="14.7109375" style="32" bestFit="1" customWidth="1"/>
    <col min="3" max="3" width="51" style="32" bestFit="1" customWidth="1"/>
    <col min="4" max="4" width="44.42578125" style="32" bestFit="1" customWidth="1"/>
    <col min="5" max="5" width="8.7109375" style="59" bestFit="1" customWidth="1"/>
    <col min="6" max="6" width="24.28515625" style="32" bestFit="1" customWidth="1"/>
    <col min="7" max="7" width="14.140625" style="32" bestFit="1" customWidth="1"/>
    <col min="8" max="8" width="13.5703125" style="31" customWidth="1"/>
    <col min="9" max="9" width="44.42578125" style="32" bestFit="1" customWidth="1"/>
    <col min="10" max="10" width="8.85546875" style="32" bestFit="1" customWidth="1"/>
    <col min="11" max="11" width="14.7109375" style="31" customWidth="1"/>
    <col min="12" max="12" width="32.42578125" style="32" customWidth="1"/>
    <col min="13" max="13" width="21.7109375" style="32" customWidth="1"/>
    <col min="14" max="256" width="9.140625" style="32"/>
    <col min="257" max="257" width="7" style="32" bestFit="1" customWidth="1"/>
    <col min="258" max="258" width="14.7109375" style="32" bestFit="1" customWidth="1"/>
    <col min="259" max="259" width="51" style="32" bestFit="1" customWidth="1"/>
    <col min="260" max="260" width="44.42578125" style="32" bestFit="1" customWidth="1"/>
    <col min="261" max="261" width="8.7109375" style="32" bestFit="1" customWidth="1"/>
    <col min="262" max="262" width="24.28515625" style="32" bestFit="1" customWidth="1"/>
    <col min="263" max="263" width="14.140625" style="32" bestFit="1" customWidth="1"/>
    <col min="264" max="264" width="13.5703125" style="32" customWidth="1"/>
    <col min="265" max="265" width="44.42578125" style="32" bestFit="1" customWidth="1"/>
    <col min="266" max="266" width="8.85546875" style="32" bestFit="1" customWidth="1"/>
    <col min="267" max="267" width="14.7109375" style="32" customWidth="1"/>
    <col min="268" max="268" width="23.28515625" style="32" customWidth="1"/>
    <col min="269" max="269" width="12.85546875" style="32" bestFit="1" customWidth="1"/>
    <col min="270" max="512" width="9.140625" style="32"/>
    <col min="513" max="513" width="7" style="32" bestFit="1" customWidth="1"/>
    <col min="514" max="514" width="14.7109375" style="32" bestFit="1" customWidth="1"/>
    <col min="515" max="515" width="51" style="32" bestFit="1" customWidth="1"/>
    <col min="516" max="516" width="44.42578125" style="32" bestFit="1" customWidth="1"/>
    <col min="517" max="517" width="8.7109375" style="32" bestFit="1" customWidth="1"/>
    <col min="518" max="518" width="24.28515625" style="32" bestFit="1" customWidth="1"/>
    <col min="519" max="519" width="14.140625" style="32" bestFit="1" customWidth="1"/>
    <col min="520" max="520" width="13.5703125" style="32" customWidth="1"/>
    <col min="521" max="521" width="44.42578125" style="32" bestFit="1" customWidth="1"/>
    <col min="522" max="522" width="8.85546875" style="32" bestFit="1" customWidth="1"/>
    <col min="523" max="523" width="14.7109375" style="32" customWidth="1"/>
    <col min="524" max="524" width="23.28515625" style="32" customWidth="1"/>
    <col min="525" max="525" width="12.85546875" style="32" bestFit="1" customWidth="1"/>
    <col min="526" max="768" width="9.140625" style="32"/>
    <col min="769" max="769" width="7" style="32" bestFit="1" customWidth="1"/>
    <col min="770" max="770" width="14.7109375" style="32" bestFit="1" customWidth="1"/>
    <col min="771" max="771" width="51" style="32" bestFit="1" customWidth="1"/>
    <col min="772" max="772" width="44.42578125" style="32" bestFit="1" customWidth="1"/>
    <col min="773" max="773" width="8.7109375" style="32" bestFit="1" customWidth="1"/>
    <col min="774" max="774" width="24.28515625" style="32" bestFit="1" customWidth="1"/>
    <col min="775" max="775" width="14.140625" style="32" bestFit="1" customWidth="1"/>
    <col min="776" max="776" width="13.5703125" style="32" customWidth="1"/>
    <col min="777" max="777" width="44.42578125" style="32" bestFit="1" customWidth="1"/>
    <col min="778" max="778" width="8.85546875" style="32" bestFit="1" customWidth="1"/>
    <col min="779" max="779" width="14.7109375" style="32" customWidth="1"/>
    <col min="780" max="780" width="23.28515625" style="32" customWidth="1"/>
    <col min="781" max="781" width="12.85546875" style="32" bestFit="1" customWidth="1"/>
    <col min="782" max="1024" width="9.140625" style="32"/>
    <col min="1025" max="1025" width="7" style="32" bestFit="1" customWidth="1"/>
    <col min="1026" max="1026" width="14.7109375" style="32" bestFit="1" customWidth="1"/>
    <col min="1027" max="1027" width="51" style="32" bestFit="1" customWidth="1"/>
    <col min="1028" max="1028" width="44.42578125" style="32" bestFit="1" customWidth="1"/>
    <col min="1029" max="1029" width="8.7109375" style="32" bestFit="1" customWidth="1"/>
    <col min="1030" max="1030" width="24.28515625" style="32" bestFit="1" customWidth="1"/>
    <col min="1031" max="1031" width="14.140625" style="32" bestFit="1" customWidth="1"/>
    <col min="1032" max="1032" width="13.5703125" style="32" customWidth="1"/>
    <col min="1033" max="1033" width="44.42578125" style="32" bestFit="1" customWidth="1"/>
    <col min="1034" max="1034" width="8.85546875" style="32" bestFit="1" customWidth="1"/>
    <col min="1035" max="1035" width="14.7109375" style="32" customWidth="1"/>
    <col min="1036" max="1036" width="23.28515625" style="32" customWidth="1"/>
    <col min="1037" max="1037" width="12.85546875" style="32" bestFit="1" customWidth="1"/>
    <col min="1038" max="1280" width="9.140625" style="32"/>
    <col min="1281" max="1281" width="7" style="32" bestFit="1" customWidth="1"/>
    <col min="1282" max="1282" width="14.7109375" style="32" bestFit="1" customWidth="1"/>
    <col min="1283" max="1283" width="51" style="32" bestFit="1" customWidth="1"/>
    <col min="1284" max="1284" width="44.42578125" style="32" bestFit="1" customWidth="1"/>
    <col min="1285" max="1285" width="8.7109375" style="32" bestFit="1" customWidth="1"/>
    <col min="1286" max="1286" width="24.28515625" style="32" bestFit="1" customWidth="1"/>
    <col min="1287" max="1287" width="14.140625" style="32" bestFit="1" customWidth="1"/>
    <col min="1288" max="1288" width="13.5703125" style="32" customWidth="1"/>
    <col min="1289" max="1289" width="44.42578125" style="32" bestFit="1" customWidth="1"/>
    <col min="1290" max="1290" width="8.85546875" style="32" bestFit="1" customWidth="1"/>
    <col min="1291" max="1291" width="14.7109375" style="32" customWidth="1"/>
    <col min="1292" max="1292" width="23.28515625" style="32" customWidth="1"/>
    <col min="1293" max="1293" width="12.85546875" style="32" bestFit="1" customWidth="1"/>
    <col min="1294" max="1536" width="9.140625" style="32"/>
    <col min="1537" max="1537" width="7" style="32" bestFit="1" customWidth="1"/>
    <col min="1538" max="1538" width="14.7109375" style="32" bestFit="1" customWidth="1"/>
    <col min="1539" max="1539" width="51" style="32" bestFit="1" customWidth="1"/>
    <col min="1540" max="1540" width="44.42578125" style="32" bestFit="1" customWidth="1"/>
    <col min="1541" max="1541" width="8.7109375" style="32" bestFit="1" customWidth="1"/>
    <col min="1542" max="1542" width="24.28515625" style="32" bestFit="1" customWidth="1"/>
    <col min="1543" max="1543" width="14.140625" style="32" bestFit="1" customWidth="1"/>
    <col min="1544" max="1544" width="13.5703125" style="32" customWidth="1"/>
    <col min="1545" max="1545" width="44.42578125" style="32" bestFit="1" customWidth="1"/>
    <col min="1546" max="1546" width="8.85546875" style="32" bestFit="1" customWidth="1"/>
    <col min="1547" max="1547" width="14.7109375" style="32" customWidth="1"/>
    <col min="1548" max="1548" width="23.28515625" style="32" customWidth="1"/>
    <col min="1549" max="1549" width="12.85546875" style="32" bestFit="1" customWidth="1"/>
    <col min="1550" max="1792" width="9.140625" style="32"/>
    <col min="1793" max="1793" width="7" style="32" bestFit="1" customWidth="1"/>
    <col min="1794" max="1794" width="14.7109375" style="32" bestFit="1" customWidth="1"/>
    <col min="1795" max="1795" width="51" style="32" bestFit="1" customWidth="1"/>
    <col min="1796" max="1796" width="44.42578125" style="32" bestFit="1" customWidth="1"/>
    <col min="1797" max="1797" width="8.7109375" style="32" bestFit="1" customWidth="1"/>
    <col min="1798" max="1798" width="24.28515625" style="32" bestFit="1" customWidth="1"/>
    <col min="1799" max="1799" width="14.140625" style="32" bestFit="1" customWidth="1"/>
    <col min="1800" max="1800" width="13.5703125" style="32" customWidth="1"/>
    <col min="1801" max="1801" width="44.42578125" style="32" bestFit="1" customWidth="1"/>
    <col min="1802" max="1802" width="8.85546875" style="32" bestFit="1" customWidth="1"/>
    <col min="1803" max="1803" width="14.7109375" style="32" customWidth="1"/>
    <col min="1804" max="1804" width="23.28515625" style="32" customWidth="1"/>
    <col min="1805" max="1805" width="12.85546875" style="32" bestFit="1" customWidth="1"/>
    <col min="1806" max="2048" width="9.140625" style="32"/>
    <col min="2049" max="2049" width="7" style="32" bestFit="1" customWidth="1"/>
    <col min="2050" max="2050" width="14.7109375" style="32" bestFit="1" customWidth="1"/>
    <col min="2051" max="2051" width="51" style="32" bestFit="1" customWidth="1"/>
    <col min="2052" max="2052" width="44.42578125" style="32" bestFit="1" customWidth="1"/>
    <col min="2053" max="2053" width="8.7109375" style="32" bestFit="1" customWidth="1"/>
    <col min="2054" max="2054" width="24.28515625" style="32" bestFit="1" customWidth="1"/>
    <col min="2055" max="2055" width="14.140625" style="32" bestFit="1" customWidth="1"/>
    <col min="2056" max="2056" width="13.5703125" style="32" customWidth="1"/>
    <col min="2057" max="2057" width="44.42578125" style="32" bestFit="1" customWidth="1"/>
    <col min="2058" max="2058" width="8.85546875" style="32" bestFit="1" customWidth="1"/>
    <col min="2059" max="2059" width="14.7109375" style="32" customWidth="1"/>
    <col min="2060" max="2060" width="23.28515625" style="32" customWidth="1"/>
    <col min="2061" max="2061" width="12.85546875" style="32" bestFit="1" customWidth="1"/>
    <col min="2062" max="2304" width="9.140625" style="32"/>
    <col min="2305" max="2305" width="7" style="32" bestFit="1" customWidth="1"/>
    <col min="2306" max="2306" width="14.7109375" style="32" bestFit="1" customWidth="1"/>
    <col min="2307" max="2307" width="51" style="32" bestFit="1" customWidth="1"/>
    <col min="2308" max="2308" width="44.42578125" style="32" bestFit="1" customWidth="1"/>
    <col min="2309" max="2309" width="8.7109375" style="32" bestFit="1" customWidth="1"/>
    <col min="2310" max="2310" width="24.28515625" style="32" bestFit="1" customWidth="1"/>
    <col min="2311" max="2311" width="14.140625" style="32" bestFit="1" customWidth="1"/>
    <col min="2312" max="2312" width="13.5703125" style="32" customWidth="1"/>
    <col min="2313" max="2313" width="44.42578125" style="32" bestFit="1" customWidth="1"/>
    <col min="2314" max="2314" width="8.85546875" style="32" bestFit="1" customWidth="1"/>
    <col min="2315" max="2315" width="14.7109375" style="32" customWidth="1"/>
    <col min="2316" max="2316" width="23.28515625" style="32" customWidth="1"/>
    <col min="2317" max="2317" width="12.85546875" style="32" bestFit="1" customWidth="1"/>
    <col min="2318" max="2560" width="9.140625" style="32"/>
    <col min="2561" max="2561" width="7" style="32" bestFit="1" customWidth="1"/>
    <col min="2562" max="2562" width="14.7109375" style="32" bestFit="1" customWidth="1"/>
    <col min="2563" max="2563" width="51" style="32" bestFit="1" customWidth="1"/>
    <col min="2564" max="2564" width="44.42578125" style="32" bestFit="1" customWidth="1"/>
    <col min="2565" max="2565" width="8.7109375" style="32" bestFit="1" customWidth="1"/>
    <col min="2566" max="2566" width="24.28515625" style="32" bestFit="1" customWidth="1"/>
    <col min="2567" max="2567" width="14.140625" style="32" bestFit="1" customWidth="1"/>
    <col min="2568" max="2568" width="13.5703125" style="32" customWidth="1"/>
    <col min="2569" max="2569" width="44.42578125" style="32" bestFit="1" customWidth="1"/>
    <col min="2570" max="2570" width="8.85546875" style="32" bestFit="1" customWidth="1"/>
    <col min="2571" max="2571" width="14.7109375" style="32" customWidth="1"/>
    <col min="2572" max="2572" width="23.28515625" style="32" customWidth="1"/>
    <col min="2573" max="2573" width="12.85546875" style="32" bestFit="1" customWidth="1"/>
    <col min="2574" max="2816" width="9.140625" style="32"/>
    <col min="2817" max="2817" width="7" style="32" bestFit="1" customWidth="1"/>
    <col min="2818" max="2818" width="14.7109375" style="32" bestFit="1" customWidth="1"/>
    <col min="2819" max="2819" width="51" style="32" bestFit="1" customWidth="1"/>
    <col min="2820" max="2820" width="44.42578125" style="32" bestFit="1" customWidth="1"/>
    <col min="2821" max="2821" width="8.7109375" style="32" bestFit="1" customWidth="1"/>
    <col min="2822" max="2822" width="24.28515625" style="32" bestFit="1" customWidth="1"/>
    <col min="2823" max="2823" width="14.140625" style="32" bestFit="1" customWidth="1"/>
    <col min="2824" max="2824" width="13.5703125" style="32" customWidth="1"/>
    <col min="2825" max="2825" width="44.42578125" style="32" bestFit="1" customWidth="1"/>
    <col min="2826" max="2826" width="8.85546875" style="32" bestFit="1" customWidth="1"/>
    <col min="2827" max="2827" width="14.7109375" style="32" customWidth="1"/>
    <col min="2828" max="2828" width="23.28515625" style="32" customWidth="1"/>
    <col min="2829" max="2829" width="12.85546875" style="32" bestFit="1" customWidth="1"/>
    <col min="2830" max="3072" width="9.140625" style="32"/>
    <col min="3073" max="3073" width="7" style="32" bestFit="1" customWidth="1"/>
    <col min="3074" max="3074" width="14.7109375" style="32" bestFit="1" customWidth="1"/>
    <col min="3075" max="3075" width="51" style="32" bestFit="1" customWidth="1"/>
    <col min="3076" max="3076" width="44.42578125" style="32" bestFit="1" customWidth="1"/>
    <col min="3077" max="3077" width="8.7109375" style="32" bestFit="1" customWidth="1"/>
    <col min="3078" max="3078" width="24.28515625" style="32" bestFit="1" customWidth="1"/>
    <col min="3079" max="3079" width="14.140625" style="32" bestFit="1" customWidth="1"/>
    <col min="3080" max="3080" width="13.5703125" style="32" customWidth="1"/>
    <col min="3081" max="3081" width="44.42578125" style="32" bestFit="1" customWidth="1"/>
    <col min="3082" max="3082" width="8.85546875" style="32" bestFit="1" customWidth="1"/>
    <col min="3083" max="3083" width="14.7109375" style="32" customWidth="1"/>
    <col min="3084" max="3084" width="23.28515625" style="32" customWidth="1"/>
    <col min="3085" max="3085" width="12.85546875" style="32" bestFit="1" customWidth="1"/>
    <col min="3086" max="3328" width="9.140625" style="32"/>
    <col min="3329" max="3329" width="7" style="32" bestFit="1" customWidth="1"/>
    <col min="3330" max="3330" width="14.7109375" style="32" bestFit="1" customWidth="1"/>
    <col min="3331" max="3331" width="51" style="32" bestFit="1" customWidth="1"/>
    <col min="3332" max="3332" width="44.42578125" style="32" bestFit="1" customWidth="1"/>
    <col min="3333" max="3333" width="8.7109375" style="32" bestFit="1" customWidth="1"/>
    <col min="3334" max="3334" width="24.28515625" style="32" bestFit="1" customWidth="1"/>
    <col min="3335" max="3335" width="14.140625" style="32" bestFit="1" customWidth="1"/>
    <col min="3336" max="3336" width="13.5703125" style="32" customWidth="1"/>
    <col min="3337" max="3337" width="44.42578125" style="32" bestFit="1" customWidth="1"/>
    <col min="3338" max="3338" width="8.85546875" style="32" bestFit="1" customWidth="1"/>
    <col min="3339" max="3339" width="14.7109375" style="32" customWidth="1"/>
    <col min="3340" max="3340" width="23.28515625" style="32" customWidth="1"/>
    <col min="3341" max="3341" width="12.85546875" style="32" bestFit="1" customWidth="1"/>
    <col min="3342" max="3584" width="9.140625" style="32"/>
    <col min="3585" max="3585" width="7" style="32" bestFit="1" customWidth="1"/>
    <col min="3586" max="3586" width="14.7109375" style="32" bestFit="1" customWidth="1"/>
    <col min="3587" max="3587" width="51" style="32" bestFit="1" customWidth="1"/>
    <col min="3588" max="3588" width="44.42578125" style="32" bestFit="1" customWidth="1"/>
    <col min="3589" max="3589" width="8.7109375" style="32" bestFit="1" customWidth="1"/>
    <col min="3590" max="3590" width="24.28515625" style="32" bestFit="1" customWidth="1"/>
    <col min="3591" max="3591" width="14.140625" style="32" bestFit="1" customWidth="1"/>
    <col min="3592" max="3592" width="13.5703125" style="32" customWidth="1"/>
    <col min="3593" max="3593" width="44.42578125" style="32" bestFit="1" customWidth="1"/>
    <col min="3594" max="3594" width="8.85546875" style="32" bestFit="1" customWidth="1"/>
    <col min="3595" max="3595" width="14.7109375" style="32" customWidth="1"/>
    <col min="3596" max="3596" width="23.28515625" style="32" customWidth="1"/>
    <col min="3597" max="3597" width="12.85546875" style="32" bestFit="1" customWidth="1"/>
    <col min="3598" max="3840" width="9.140625" style="32"/>
    <col min="3841" max="3841" width="7" style="32" bestFit="1" customWidth="1"/>
    <col min="3842" max="3842" width="14.7109375" style="32" bestFit="1" customWidth="1"/>
    <col min="3843" max="3843" width="51" style="32" bestFit="1" customWidth="1"/>
    <col min="3844" max="3844" width="44.42578125" style="32" bestFit="1" customWidth="1"/>
    <col min="3845" max="3845" width="8.7109375" style="32" bestFit="1" customWidth="1"/>
    <col min="3846" max="3846" width="24.28515625" style="32" bestFit="1" customWidth="1"/>
    <col min="3847" max="3847" width="14.140625" style="32" bestFit="1" customWidth="1"/>
    <col min="3848" max="3848" width="13.5703125" style="32" customWidth="1"/>
    <col min="3849" max="3849" width="44.42578125" style="32" bestFit="1" customWidth="1"/>
    <col min="3850" max="3850" width="8.85546875" style="32" bestFit="1" customWidth="1"/>
    <col min="3851" max="3851" width="14.7109375" style="32" customWidth="1"/>
    <col min="3852" max="3852" width="23.28515625" style="32" customWidth="1"/>
    <col min="3853" max="3853" width="12.85546875" style="32" bestFit="1" customWidth="1"/>
    <col min="3854" max="4096" width="9.140625" style="32"/>
    <col min="4097" max="4097" width="7" style="32" bestFit="1" customWidth="1"/>
    <col min="4098" max="4098" width="14.7109375" style="32" bestFit="1" customWidth="1"/>
    <col min="4099" max="4099" width="51" style="32" bestFit="1" customWidth="1"/>
    <col min="4100" max="4100" width="44.42578125" style="32" bestFit="1" customWidth="1"/>
    <col min="4101" max="4101" width="8.7109375" style="32" bestFit="1" customWidth="1"/>
    <col min="4102" max="4102" width="24.28515625" style="32" bestFit="1" customWidth="1"/>
    <col min="4103" max="4103" width="14.140625" style="32" bestFit="1" customWidth="1"/>
    <col min="4104" max="4104" width="13.5703125" style="32" customWidth="1"/>
    <col min="4105" max="4105" width="44.42578125" style="32" bestFit="1" customWidth="1"/>
    <col min="4106" max="4106" width="8.85546875" style="32" bestFit="1" customWidth="1"/>
    <col min="4107" max="4107" width="14.7109375" style="32" customWidth="1"/>
    <col min="4108" max="4108" width="23.28515625" style="32" customWidth="1"/>
    <col min="4109" max="4109" width="12.85546875" style="32" bestFit="1" customWidth="1"/>
    <col min="4110" max="4352" width="9.140625" style="32"/>
    <col min="4353" max="4353" width="7" style="32" bestFit="1" customWidth="1"/>
    <col min="4354" max="4354" width="14.7109375" style="32" bestFit="1" customWidth="1"/>
    <col min="4355" max="4355" width="51" style="32" bestFit="1" customWidth="1"/>
    <col min="4356" max="4356" width="44.42578125" style="32" bestFit="1" customWidth="1"/>
    <col min="4357" max="4357" width="8.7109375" style="32" bestFit="1" customWidth="1"/>
    <col min="4358" max="4358" width="24.28515625" style="32" bestFit="1" customWidth="1"/>
    <col min="4359" max="4359" width="14.140625" style="32" bestFit="1" customWidth="1"/>
    <col min="4360" max="4360" width="13.5703125" style="32" customWidth="1"/>
    <col min="4361" max="4361" width="44.42578125" style="32" bestFit="1" customWidth="1"/>
    <col min="4362" max="4362" width="8.85546875" style="32" bestFit="1" customWidth="1"/>
    <col min="4363" max="4363" width="14.7109375" style="32" customWidth="1"/>
    <col min="4364" max="4364" width="23.28515625" style="32" customWidth="1"/>
    <col min="4365" max="4365" width="12.85546875" style="32" bestFit="1" customWidth="1"/>
    <col min="4366" max="4608" width="9.140625" style="32"/>
    <col min="4609" max="4609" width="7" style="32" bestFit="1" customWidth="1"/>
    <col min="4610" max="4610" width="14.7109375" style="32" bestFit="1" customWidth="1"/>
    <col min="4611" max="4611" width="51" style="32" bestFit="1" customWidth="1"/>
    <col min="4612" max="4612" width="44.42578125" style="32" bestFit="1" customWidth="1"/>
    <col min="4613" max="4613" width="8.7109375" style="32" bestFit="1" customWidth="1"/>
    <col min="4614" max="4614" width="24.28515625" style="32" bestFit="1" customWidth="1"/>
    <col min="4615" max="4615" width="14.140625" style="32" bestFit="1" customWidth="1"/>
    <col min="4616" max="4616" width="13.5703125" style="32" customWidth="1"/>
    <col min="4617" max="4617" width="44.42578125" style="32" bestFit="1" customWidth="1"/>
    <col min="4618" max="4618" width="8.85546875" style="32" bestFit="1" customWidth="1"/>
    <col min="4619" max="4619" width="14.7109375" style="32" customWidth="1"/>
    <col min="4620" max="4620" width="23.28515625" style="32" customWidth="1"/>
    <col min="4621" max="4621" width="12.85546875" style="32" bestFit="1" customWidth="1"/>
    <col min="4622" max="4864" width="9.140625" style="32"/>
    <col min="4865" max="4865" width="7" style="32" bestFit="1" customWidth="1"/>
    <col min="4866" max="4866" width="14.7109375" style="32" bestFit="1" customWidth="1"/>
    <col min="4867" max="4867" width="51" style="32" bestFit="1" customWidth="1"/>
    <col min="4868" max="4868" width="44.42578125" style="32" bestFit="1" customWidth="1"/>
    <col min="4869" max="4869" width="8.7109375" style="32" bestFit="1" customWidth="1"/>
    <col min="4870" max="4870" width="24.28515625" style="32" bestFit="1" customWidth="1"/>
    <col min="4871" max="4871" width="14.140625" style="32" bestFit="1" customWidth="1"/>
    <col min="4872" max="4872" width="13.5703125" style="32" customWidth="1"/>
    <col min="4873" max="4873" width="44.42578125" style="32" bestFit="1" customWidth="1"/>
    <col min="4874" max="4874" width="8.85546875" style="32" bestFit="1" customWidth="1"/>
    <col min="4875" max="4875" width="14.7109375" style="32" customWidth="1"/>
    <col min="4876" max="4876" width="23.28515625" style="32" customWidth="1"/>
    <col min="4877" max="4877" width="12.85546875" style="32" bestFit="1" customWidth="1"/>
    <col min="4878" max="5120" width="9.140625" style="32"/>
    <col min="5121" max="5121" width="7" style="32" bestFit="1" customWidth="1"/>
    <col min="5122" max="5122" width="14.7109375" style="32" bestFit="1" customWidth="1"/>
    <col min="5123" max="5123" width="51" style="32" bestFit="1" customWidth="1"/>
    <col min="5124" max="5124" width="44.42578125" style="32" bestFit="1" customWidth="1"/>
    <col min="5125" max="5125" width="8.7109375" style="32" bestFit="1" customWidth="1"/>
    <col min="5126" max="5126" width="24.28515625" style="32" bestFit="1" customWidth="1"/>
    <col min="5127" max="5127" width="14.140625" style="32" bestFit="1" customWidth="1"/>
    <col min="5128" max="5128" width="13.5703125" style="32" customWidth="1"/>
    <col min="5129" max="5129" width="44.42578125" style="32" bestFit="1" customWidth="1"/>
    <col min="5130" max="5130" width="8.85546875" style="32" bestFit="1" customWidth="1"/>
    <col min="5131" max="5131" width="14.7109375" style="32" customWidth="1"/>
    <col min="5132" max="5132" width="23.28515625" style="32" customWidth="1"/>
    <col min="5133" max="5133" width="12.85546875" style="32" bestFit="1" customWidth="1"/>
    <col min="5134" max="5376" width="9.140625" style="32"/>
    <col min="5377" max="5377" width="7" style="32" bestFit="1" customWidth="1"/>
    <col min="5378" max="5378" width="14.7109375" style="32" bestFit="1" customWidth="1"/>
    <col min="5379" max="5379" width="51" style="32" bestFit="1" customWidth="1"/>
    <col min="5380" max="5380" width="44.42578125" style="32" bestFit="1" customWidth="1"/>
    <col min="5381" max="5381" width="8.7109375" style="32" bestFit="1" customWidth="1"/>
    <col min="5382" max="5382" width="24.28515625" style="32" bestFit="1" customWidth="1"/>
    <col min="5383" max="5383" width="14.140625" style="32" bestFit="1" customWidth="1"/>
    <col min="5384" max="5384" width="13.5703125" style="32" customWidth="1"/>
    <col min="5385" max="5385" width="44.42578125" style="32" bestFit="1" customWidth="1"/>
    <col min="5386" max="5386" width="8.85546875" style="32" bestFit="1" customWidth="1"/>
    <col min="5387" max="5387" width="14.7109375" style="32" customWidth="1"/>
    <col min="5388" max="5388" width="23.28515625" style="32" customWidth="1"/>
    <col min="5389" max="5389" width="12.85546875" style="32" bestFit="1" customWidth="1"/>
    <col min="5390" max="5632" width="9.140625" style="32"/>
    <col min="5633" max="5633" width="7" style="32" bestFit="1" customWidth="1"/>
    <col min="5634" max="5634" width="14.7109375" style="32" bestFit="1" customWidth="1"/>
    <col min="5635" max="5635" width="51" style="32" bestFit="1" customWidth="1"/>
    <col min="5636" max="5636" width="44.42578125" style="32" bestFit="1" customWidth="1"/>
    <col min="5637" max="5637" width="8.7109375" style="32" bestFit="1" customWidth="1"/>
    <col min="5638" max="5638" width="24.28515625" style="32" bestFit="1" customWidth="1"/>
    <col min="5639" max="5639" width="14.140625" style="32" bestFit="1" customWidth="1"/>
    <col min="5640" max="5640" width="13.5703125" style="32" customWidth="1"/>
    <col min="5641" max="5641" width="44.42578125" style="32" bestFit="1" customWidth="1"/>
    <col min="5642" max="5642" width="8.85546875" style="32" bestFit="1" customWidth="1"/>
    <col min="5643" max="5643" width="14.7109375" style="32" customWidth="1"/>
    <col min="5644" max="5644" width="23.28515625" style="32" customWidth="1"/>
    <col min="5645" max="5645" width="12.85546875" style="32" bestFit="1" customWidth="1"/>
    <col min="5646" max="5888" width="9.140625" style="32"/>
    <col min="5889" max="5889" width="7" style="32" bestFit="1" customWidth="1"/>
    <col min="5890" max="5890" width="14.7109375" style="32" bestFit="1" customWidth="1"/>
    <col min="5891" max="5891" width="51" style="32" bestFit="1" customWidth="1"/>
    <col min="5892" max="5892" width="44.42578125" style="32" bestFit="1" customWidth="1"/>
    <col min="5893" max="5893" width="8.7109375" style="32" bestFit="1" customWidth="1"/>
    <col min="5894" max="5894" width="24.28515625" style="32" bestFit="1" customWidth="1"/>
    <col min="5895" max="5895" width="14.140625" style="32" bestFit="1" customWidth="1"/>
    <col min="5896" max="5896" width="13.5703125" style="32" customWidth="1"/>
    <col min="5897" max="5897" width="44.42578125" style="32" bestFit="1" customWidth="1"/>
    <col min="5898" max="5898" width="8.85546875" style="32" bestFit="1" customWidth="1"/>
    <col min="5899" max="5899" width="14.7109375" style="32" customWidth="1"/>
    <col min="5900" max="5900" width="23.28515625" style="32" customWidth="1"/>
    <col min="5901" max="5901" width="12.85546875" style="32" bestFit="1" customWidth="1"/>
    <col min="5902" max="6144" width="9.140625" style="32"/>
    <col min="6145" max="6145" width="7" style="32" bestFit="1" customWidth="1"/>
    <col min="6146" max="6146" width="14.7109375" style="32" bestFit="1" customWidth="1"/>
    <col min="6147" max="6147" width="51" style="32" bestFit="1" customWidth="1"/>
    <col min="6148" max="6148" width="44.42578125" style="32" bestFit="1" customWidth="1"/>
    <col min="6149" max="6149" width="8.7109375" style="32" bestFit="1" customWidth="1"/>
    <col min="6150" max="6150" width="24.28515625" style="32" bestFit="1" customWidth="1"/>
    <col min="6151" max="6151" width="14.140625" style="32" bestFit="1" customWidth="1"/>
    <col min="6152" max="6152" width="13.5703125" style="32" customWidth="1"/>
    <col min="6153" max="6153" width="44.42578125" style="32" bestFit="1" customWidth="1"/>
    <col min="6154" max="6154" width="8.85546875" style="32" bestFit="1" customWidth="1"/>
    <col min="6155" max="6155" width="14.7109375" style="32" customWidth="1"/>
    <col min="6156" max="6156" width="23.28515625" style="32" customWidth="1"/>
    <col min="6157" max="6157" width="12.85546875" style="32" bestFit="1" customWidth="1"/>
    <col min="6158" max="6400" width="9.140625" style="32"/>
    <col min="6401" max="6401" width="7" style="32" bestFit="1" customWidth="1"/>
    <col min="6402" max="6402" width="14.7109375" style="32" bestFit="1" customWidth="1"/>
    <col min="6403" max="6403" width="51" style="32" bestFit="1" customWidth="1"/>
    <col min="6404" max="6404" width="44.42578125" style="32" bestFit="1" customWidth="1"/>
    <col min="6405" max="6405" width="8.7109375" style="32" bestFit="1" customWidth="1"/>
    <col min="6406" max="6406" width="24.28515625" style="32" bestFit="1" customWidth="1"/>
    <col min="6407" max="6407" width="14.140625" style="32" bestFit="1" customWidth="1"/>
    <col min="6408" max="6408" width="13.5703125" style="32" customWidth="1"/>
    <col min="6409" max="6409" width="44.42578125" style="32" bestFit="1" customWidth="1"/>
    <col min="6410" max="6410" width="8.85546875" style="32" bestFit="1" customWidth="1"/>
    <col min="6411" max="6411" width="14.7109375" style="32" customWidth="1"/>
    <col min="6412" max="6412" width="23.28515625" style="32" customWidth="1"/>
    <col min="6413" max="6413" width="12.85546875" style="32" bestFit="1" customWidth="1"/>
    <col min="6414" max="6656" width="9.140625" style="32"/>
    <col min="6657" max="6657" width="7" style="32" bestFit="1" customWidth="1"/>
    <col min="6658" max="6658" width="14.7109375" style="32" bestFit="1" customWidth="1"/>
    <col min="6659" max="6659" width="51" style="32" bestFit="1" customWidth="1"/>
    <col min="6660" max="6660" width="44.42578125" style="32" bestFit="1" customWidth="1"/>
    <col min="6661" max="6661" width="8.7109375" style="32" bestFit="1" customWidth="1"/>
    <col min="6662" max="6662" width="24.28515625" style="32" bestFit="1" customWidth="1"/>
    <col min="6663" max="6663" width="14.140625" style="32" bestFit="1" customWidth="1"/>
    <col min="6664" max="6664" width="13.5703125" style="32" customWidth="1"/>
    <col min="6665" max="6665" width="44.42578125" style="32" bestFit="1" customWidth="1"/>
    <col min="6666" max="6666" width="8.85546875" style="32" bestFit="1" customWidth="1"/>
    <col min="6667" max="6667" width="14.7109375" style="32" customWidth="1"/>
    <col min="6668" max="6668" width="23.28515625" style="32" customWidth="1"/>
    <col min="6669" max="6669" width="12.85546875" style="32" bestFit="1" customWidth="1"/>
    <col min="6670" max="6912" width="9.140625" style="32"/>
    <col min="6913" max="6913" width="7" style="32" bestFit="1" customWidth="1"/>
    <col min="6914" max="6914" width="14.7109375" style="32" bestFit="1" customWidth="1"/>
    <col min="6915" max="6915" width="51" style="32" bestFit="1" customWidth="1"/>
    <col min="6916" max="6916" width="44.42578125" style="32" bestFit="1" customWidth="1"/>
    <col min="6917" max="6917" width="8.7109375" style="32" bestFit="1" customWidth="1"/>
    <col min="6918" max="6918" width="24.28515625" style="32" bestFit="1" customWidth="1"/>
    <col min="6919" max="6919" width="14.140625" style="32" bestFit="1" customWidth="1"/>
    <col min="6920" max="6920" width="13.5703125" style="32" customWidth="1"/>
    <col min="6921" max="6921" width="44.42578125" style="32" bestFit="1" customWidth="1"/>
    <col min="6922" max="6922" width="8.85546875" style="32" bestFit="1" customWidth="1"/>
    <col min="6923" max="6923" width="14.7109375" style="32" customWidth="1"/>
    <col min="6924" max="6924" width="23.28515625" style="32" customWidth="1"/>
    <col min="6925" max="6925" width="12.85546875" style="32" bestFit="1" customWidth="1"/>
    <col min="6926" max="7168" width="9.140625" style="32"/>
    <col min="7169" max="7169" width="7" style="32" bestFit="1" customWidth="1"/>
    <col min="7170" max="7170" width="14.7109375" style="32" bestFit="1" customWidth="1"/>
    <col min="7171" max="7171" width="51" style="32" bestFit="1" customWidth="1"/>
    <col min="7172" max="7172" width="44.42578125" style="32" bestFit="1" customWidth="1"/>
    <col min="7173" max="7173" width="8.7109375" style="32" bestFit="1" customWidth="1"/>
    <col min="7174" max="7174" width="24.28515625" style="32" bestFit="1" customWidth="1"/>
    <col min="7175" max="7175" width="14.140625" style="32" bestFit="1" customWidth="1"/>
    <col min="7176" max="7176" width="13.5703125" style="32" customWidth="1"/>
    <col min="7177" max="7177" width="44.42578125" style="32" bestFit="1" customWidth="1"/>
    <col min="7178" max="7178" width="8.85546875" style="32" bestFit="1" customWidth="1"/>
    <col min="7179" max="7179" width="14.7109375" style="32" customWidth="1"/>
    <col min="7180" max="7180" width="23.28515625" style="32" customWidth="1"/>
    <col min="7181" max="7181" width="12.85546875" style="32" bestFit="1" customWidth="1"/>
    <col min="7182" max="7424" width="9.140625" style="32"/>
    <col min="7425" max="7425" width="7" style="32" bestFit="1" customWidth="1"/>
    <col min="7426" max="7426" width="14.7109375" style="32" bestFit="1" customWidth="1"/>
    <col min="7427" max="7427" width="51" style="32" bestFit="1" customWidth="1"/>
    <col min="7428" max="7428" width="44.42578125" style="32" bestFit="1" customWidth="1"/>
    <col min="7429" max="7429" width="8.7109375" style="32" bestFit="1" customWidth="1"/>
    <col min="7430" max="7430" width="24.28515625" style="32" bestFit="1" customWidth="1"/>
    <col min="7431" max="7431" width="14.140625" style="32" bestFit="1" customWidth="1"/>
    <col min="7432" max="7432" width="13.5703125" style="32" customWidth="1"/>
    <col min="7433" max="7433" width="44.42578125" style="32" bestFit="1" customWidth="1"/>
    <col min="7434" max="7434" width="8.85546875" style="32" bestFit="1" customWidth="1"/>
    <col min="7435" max="7435" width="14.7109375" style="32" customWidth="1"/>
    <col min="7436" max="7436" width="23.28515625" style="32" customWidth="1"/>
    <col min="7437" max="7437" width="12.85546875" style="32" bestFit="1" customWidth="1"/>
    <col min="7438" max="7680" width="9.140625" style="32"/>
    <col min="7681" max="7681" width="7" style="32" bestFit="1" customWidth="1"/>
    <col min="7682" max="7682" width="14.7109375" style="32" bestFit="1" customWidth="1"/>
    <col min="7683" max="7683" width="51" style="32" bestFit="1" customWidth="1"/>
    <col min="7684" max="7684" width="44.42578125" style="32" bestFit="1" customWidth="1"/>
    <col min="7685" max="7685" width="8.7109375" style="32" bestFit="1" customWidth="1"/>
    <col min="7686" max="7686" width="24.28515625" style="32" bestFit="1" customWidth="1"/>
    <col min="7687" max="7687" width="14.140625" style="32" bestFit="1" customWidth="1"/>
    <col min="7688" max="7688" width="13.5703125" style="32" customWidth="1"/>
    <col min="7689" max="7689" width="44.42578125" style="32" bestFit="1" customWidth="1"/>
    <col min="7690" max="7690" width="8.85546875" style="32" bestFit="1" customWidth="1"/>
    <col min="7691" max="7691" width="14.7109375" style="32" customWidth="1"/>
    <col min="7692" max="7692" width="23.28515625" style="32" customWidth="1"/>
    <col min="7693" max="7693" width="12.85546875" style="32" bestFit="1" customWidth="1"/>
    <col min="7694" max="7936" width="9.140625" style="32"/>
    <col min="7937" max="7937" width="7" style="32" bestFit="1" customWidth="1"/>
    <col min="7938" max="7938" width="14.7109375" style="32" bestFit="1" customWidth="1"/>
    <col min="7939" max="7939" width="51" style="32" bestFit="1" customWidth="1"/>
    <col min="7940" max="7940" width="44.42578125" style="32" bestFit="1" customWidth="1"/>
    <col min="7941" max="7941" width="8.7109375" style="32" bestFit="1" customWidth="1"/>
    <col min="7942" max="7942" width="24.28515625" style="32" bestFit="1" customWidth="1"/>
    <col min="7943" max="7943" width="14.140625" style="32" bestFit="1" customWidth="1"/>
    <col min="7944" max="7944" width="13.5703125" style="32" customWidth="1"/>
    <col min="7945" max="7945" width="44.42578125" style="32" bestFit="1" customWidth="1"/>
    <col min="7946" max="7946" width="8.85546875" style="32" bestFit="1" customWidth="1"/>
    <col min="7947" max="7947" width="14.7109375" style="32" customWidth="1"/>
    <col min="7948" max="7948" width="23.28515625" style="32" customWidth="1"/>
    <col min="7949" max="7949" width="12.85546875" style="32" bestFit="1" customWidth="1"/>
    <col min="7950" max="8192" width="9.140625" style="32"/>
    <col min="8193" max="8193" width="7" style="32" bestFit="1" customWidth="1"/>
    <col min="8194" max="8194" width="14.7109375" style="32" bestFit="1" customWidth="1"/>
    <col min="8195" max="8195" width="51" style="32" bestFit="1" customWidth="1"/>
    <col min="8196" max="8196" width="44.42578125" style="32" bestFit="1" customWidth="1"/>
    <col min="8197" max="8197" width="8.7109375" style="32" bestFit="1" customWidth="1"/>
    <col min="8198" max="8198" width="24.28515625" style="32" bestFit="1" customWidth="1"/>
    <col min="8199" max="8199" width="14.140625" style="32" bestFit="1" customWidth="1"/>
    <col min="8200" max="8200" width="13.5703125" style="32" customWidth="1"/>
    <col min="8201" max="8201" width="44.42578125" style="32" bestFit="1" customWidth="1"/>
    <col min="8202" max="8202" width="8.85546875" style="32" bestFit="1" customWidth="1"/>
    <col min="8203" max="8203" width="14.7109375" style="32" customWidth="1"/>
    <col min="8204" max="8204" width="23.28515625" style="32" customWidth="1"/>
    <col min="8205" max="8205" width="12.85546875" style="32" bestFit="1" customWidth="1"/>
    <col min="8206" max="8448" width="9.140625" style="32"/>
    <col min="8449" max="8449" width="7" style="32" bestFit="1" customWidth="1"/>
    <col min="8450" max="8450" width="14.7109375" style="32" bestFit="1" customWidth="1"/>
    <col min="8451" max="8451" width="51" style="32" bestFit="1" customWidth="1"/>
    <col min="8452" max="8452" width="44.42578125" style="32" bestFit="1" customWidth="1"/>
    <col min="8453" max="8453" width="8.7109375" style="32" bestFit="1" customWidth="1"/>
    <col min="8454" max="8454" width="24.28515625" style="32" bestFit="1" customWidth="1"/>
    <col min="8455" max="8455" width="14.140625" style="32" bestFit="1" customWidth="1"/>
    <col min="8456" max="8456" width="13.5703125" style="32" customWidth="1"/>
    <col min="8457" max="8457" width="44.42578125" style="32" bestFit="1" customWidth="1"/>
    <col min="8458" max="8458" width="8.85546875" style="32" bestFit="1" customWidth="1"/>
    <col min="8459" max="8459" width="14.7109375" style="32" customWidth="1"/>
    <col min="8460" max="8460" width="23.28515625" style="32" customWidth="1"/>
    <col min="8461" max="8461" width="12.85546875" style="32" bestFit="1" customWidth="1"/>
    <col min="8462" max="8704" width="9.140625" style="32"/>
    <col min="8705" max="8705" width="7" style="32" bestFit="1" customWidth="1"/>
    <col min="8706" max="8706" width="14.7109375" style="32" bestFit="1" customWidth="1"/>
    <col min="8707" max="8707" width="51" style="32" bestFit="1" customWidth="1"/>
    <col min="8708" max="8708" width="44.42578125" style="32" bestFit="1" customWidth="1"/>
    <col min="8709" max="8709" width="8.7109375" style="32" bestFit="1" customWidth="1"/>
    <col min="8710" max="8710" width="24.28515625" style="32" bestFit="1" customWidth="1"/>
    <col min="8711" max="8711" width="14.140625" style="32" bestFit="1" customWidth="1"/>
    <col min="8712" max="8712" width="13.5703125" style="32" customWidth="1"/>
    <col min="8713" max="8713" width="44.42578125" style="32" bestFit="1" customWidth="1"/>
    <col min="8714" max="8714" width="8.85546875" style="32" bestFit="1" customWidth="1"/>
    <col min="8715" max="8715" width="14.7109375" style="32" customWidth="1"/>
    <col min="8716" max="8716" width="23.28515625" style="32" customWidth="1"/>
    <col min="8717" max="8717" width="12.85546875" style="32" bestFit="1" customWidth="1"/>
    <col min="8718" max="8960" width="9.140625" style="32"/>
    <col min="8961" max="8961" width="7" style="32" bestFit="1" customWidth="1"/>
    <col min="8962" max="8962" width="14.7109375" style="32" bestFit="1" customWidth="1"/>
    <col min="8963" max="8963" width="51" style="32" bestFit="1" customWidth="1"/>
    <col min="8964" max="8964" width="44.42578125" style="32" bestFit="1" customWidth="1"/>
    <col min="8965" max="8965" width="8.7109375" style="32" bestFit="1" customWidth="1"/>
    <col min="8966" max="8966" width="24.28515625" style="32" bestFit="1" customWidth="1"/>
    <col min="8967" max="8967" width="14.140625" style="32" bestFit="1" customWidth="1"/>
    <col min="8968" max="8968" width="13.5703125" style="32" customWidth="1"/>
    <col min="8969" max="8969" width="44.42578125" style="32" bestFit="1" customWidth="1"/>
    <col min="8970" max="8970" width="8.85546875" style="32" bestFit="1" customWidth="1"/>
    <col min="8971" max="8971" width="14.7109375" style="32" customWidth="1"/>
    <col min="8972" max="8972" width="23.28515625" style="32" customWidth="1"/>
    <col min="8973" max="8973" width="12.85546875" style="32" bestFit="1" customWidth="1"/>
    <col min="8974" max="9216" width="9.140625" style="32"/>
    <col min="9217" max="9217" width="7" style="32" bestFit="1" customWidth="1"/>
    <col min="9218" max="9218" width="14.7109375" style="32" bestFit="1" customWidth="1"/>
    <col min="9219" max="9219" width="51" style="32" bestFit="1" customWidth="1"/>
    <col min="9220" max="9220" width="44.42578125" style="32" bestFit="1" customWidth="1"/>
    <col min="9221" max="9221" width="8.7109375" style="32" bestFit="1" customWidth="1"/>
    <col min="9222" max="9222" width="24.28515625" style="32" bestFit="1" customWidth="1"/>
    <col min="9223" max="9223" width="14.140625" style="32" bestFit="1" customWidth="1"/>
    <col min="9224" max="9224" width="13.5703125" style="32" customWidth="1"/>
    <col min="9225" max="9225" width="44.42578125" style="32" bestFit="1" customWidth="1"/>
    <col min="9226" max="9226" width="8.85546875" style="32" bestFit="1" customWidth="1"/>
    <col min="9227" max="9227" width="14.7109375" style="32" customWidth="1"/>
    <col min="9228" max="9228" width="23.28515625" style="32" customWidth="1"/>
    <col min="9229" max="9229" width="12.85546875" style="32" bestFit="1" customWidth="1"/>
    <col min="9230" max="9472" width="9.140625" style="32"/>
    <col min="9473" max="9473" width="7" style="32" bestFit="1" customWidth="1"/>
    <col min="9474" max="9474" width="14.7109375" style="32" bestFit="1" customWidth="1"/>
    <col min="9475" max="9475" width="51" style="32" bestFit="1" customWidth="1"/>
    <col min="9476" max="9476" width="44.42578125" style="32" bestFit="1" customWidth="1"/>
    <col min="9477" max="9477" width="8.7109375" style="32" bestFit="1" customWidth="1"/>
    <col min="9478" max="9478" width="24.28515625" style="32" bestFit="1" customWidth="1"/>
    <col min="9479" max="9479" width="14.140625" style="32" bestFit="1" customWidth="1"/>
    <col min="9480" max="9480" width="13.5703125" style="32" customWidth="1"/>
    <col min="9481" max="9481" width="44.42578125" style="32" bestFit="1" customWidth="1"/>
    <col min="9482" max="9482" width="8.85546875" style="32" bestFit="1" customWidth="1"/>
    <col min="9483" max="9483" width="14.7109375" style="32" customWidth="1"/>
    <col min="9484" max="9484" width="23.28515625" style="32" customWidth="1"/>
    <col min="9485" max="9485" width="12.85546875" style="32" bestFit="1" customWidth="1"/>
    <col min="9486" max="9728" width="9.140625" style="32"/>
    <col min="9729" max="9729" width="7" style="32" bestFit="1" customWidth="1"/>
    <col min="9730" max="9730" width="14.7109375" style="32" bestFit="1" customWidth="1"/>
    <col min="9731" max="9731" width="51" style="32" bestFit="1" customWidth="1"/>
    <col min="9732" max="9732" width="44.42578125" style="32" bestFit="1" customWidth="1"/>
    <col min="9733" max="9733" width="8.7109375" style="32" bestFit="1" customWidth="1"/>
    <col min="9734" max="9734" width="24.28515625" style="32" bestFit="1" customWidth="1"/>
    <col min="9735" max="9735" width="14.140625" style="32" bestFit="1" customWidth="1"/>
    <col min="9736" max="9736" width="13.5703125" style="32" customWidth="1"/>
    <col min="9737" max="9737" width="44.42578125" style="32" bestFit="1" customWidth="1"/>
    <col min="9738" max="9738" width="8.85546875" style="32" bestFit="1" customWidth="1"/>
    <col min="9739" max="9739" width="14.7109375" style="32" customWidth="1"/>
    <col min="9740" max="9740" width="23.28515625" style="32" customWidth="1"/>
    <col min="9741" max="9741" width="12.85546875" style="32" bestFit="1" customWidth="1"/>
    <col min="9742" max="9984" width="9.140625" style="32"/>
    <col min="9985" max="9985" width="7" style="32" bestFit="1" customWidth="1"/>
    <col min="9986" max="9986" width="14.7109375" style="32" bestFit="1" customWidth="1"/>
    <col min="9987" max="9987" width="51" style="32" bestFit="1" customWidth="1"/>
    <col min="9988" max="9988" width="44.42578125" style="32" bestFit="1" customWidth="1"/>
    <col min="9989" max="9989" width="8.7109375" style="32" bestFit="1" customWidth="1"/>
    <col min="9990" max="9990" width="24.28515625" style="32" bestFit="1" customWidth="1"/>
    <col min="9991" max="9991" width="14.140625" style="32" bestFit="1" customWidth="1"/>
    <col min="9992" max="9992" width="13.5703125" style="32" customWidth="1"/>
    <col min="9993" max="9993" width="44.42578125" style="32" bestFit="1" customWidth="1"/>
    <col min="9994" max="9994" width="8.85546875" style="32" bestFit="1" customWidth="1"/>
    <col min="9995" max="9995" width="14.7109375" style="32" customWidth="1"/>
    <col min="9996" max="9996" width="23.28515625" style="32" customWidth="1"/>
    <col min="9997" max="9997" width="12.85546875" style="32" bestFit="1" customWidth="1"/>
    <col min="9998" max="10240" width="9.140625" style="32"/>
    <col min="10241" max="10241" width="7" style="32" bestFit="1" customWidth="1"/>
    <col min="10242" max="10242" width="14.7109375" style="32" bestFit="1" customWidth="1"/>
    <col min="10243" max="10243" width="51" style="32" bestFit="1" customWidth="1"/>
    <col min="10244" max="10244" width="44.42578125" style="32" bestFit="1" customWidth="1"/>
    <col min="10245" max="10245" width="8.7109375" style="32" bestFit="1" customWidth="1"/>
    <col min="10246" max="10246" width="24.28515625" style="32" bestFit="1" customWidth="1"/>
    <col min="10247" max="10247" width="14.140625" style="32" bestFit="1" customWidth="1"/>
    <col min="10248" max="10248" width="13.5703125" style="32" customWidth="1"/>
    <col min="10249" max="10249" width="44.42578125" style="32" bestFit="1" customWidth="1"/>
    <col min="10250" max="10250" width="8.85546875" style="32" bestFit="1" customWidth="1"/>
    <col min="10251" max="10251" width="14.7109375" style="32" customWidth="1"/>
    <col min="10252" max="10252" width="23.28515625" style="32" customWidth="1"/>
    <col min="10253" max="10253" width="12.85546875" style="32" bestFit="1" customWidth="1"/>
    <col min="10254" max="10496" width="9.140625" style="32"/>
    <col min="10497" max="10497" width="7" style="32" bestFit="1" customWidth="1"/>
    <col min="10498" max="10498" width="14.7109375" style="32" bestFit="1" customWidth="1"/>
    <col min="10499" max="10499" width="51" style="32" bestFit="1" customWidth="1"/>
    <col min="10500" max="10500" width="44.42578125" style="32" bestFit="1" customWidth="1"/>
    <col min="10501" max="10501" width="8.7109375" style="32" bestFit="1" customWidth="1"/>
    <col min="10502" max="10502" width="24.28515625" style="32" bestFit="1" customWidth="1"/>
    <col min="10503" max="10503" width="14.140625" style="32" bestFit="1" customWidth="1"/>
    <col min="10504" max="10504" width="13.5703125" style="32" customWidth="1"/>
    <col min="10505" max="10505" width="44.42578125" style="32" bestFit="1" customWidth="1"/>
    <col min="10506" max="10506" width="8.85546875" style="32" bestFit="1" customWidth="1"/>
    <col min="10507" max="10507" width="14.7109375" style="32" customWidth="1"/>
    <col min="10508" max="10508" width="23.28515625" style="32" customWidth="1"/>
    <col min="10509" max="10509" width="12.85546875" style="32" bestFit="1" customWidth="1"/>
    <col min="10510" max="10752" width="9.140625" style="32"/>
    <col min="10753" max="10753" width="7" style="32" bestFit="1" customWidth="1"/>
    <col min="10754" max="10754" width="14.7109375" style="32" bestFit="1" customWidth="1"/>
    <col min="10755" max="10755" width="51" style="32" bestFit="1" customWidth="1"/>
    <col min="10756" max="10756" width="44.42578125" style="32" bestFit="1" customWidth="1"/>
    <col min="10757" max="10757" width="8.7109375" style="32" bestFit="1" customWidth="1"/>
    <col min="10758" max="10758" width="24.28515625" style="32" bestFit="1" customWidth="1"/>
    <col min="10759" max="10759" width="14.140625" style="32" bestFit="1" customWidth="1"/>
    <col min="10760" max="10760" width="13.5703125" style="32" customWidth="1"/>
    <col min="10761" max="10761" width="44.42578125" style="32" bestFit="1" customWidth="1"/>
    <col min="10762" max="10762" width="8.85546875" style="32" bestFit="1" customWidth="1"/>
    <col min="10763" max="10763" width="14.7109375" style="32" customWidth="1"/>
    <col min="10764" max="10764" width="23.28515625" style="32" customWidth="1"/>
    <col min="10765" max="10765" width="12.85546875" style="32" bestFit="1" customWidth="1"/>
    <col min="10766" max="11008" width="9.140625" style="32"/>
    <col min="11009" max="11009" width="7" style="32" bestFit="1" customWidth="1"/>
    <col min="11010" max="11010" width="14.7109375" style="32" bestFit="1" customWidth="1"/>
    <col min="11011" max="11011" width="51" style="32" bestFit="1" customWidth="1"/>
    <col min="11012" max="11012" width="44.42578125" style="32" bestFit="1" customWidth="1"/>
    <col min="11013" max="11013" width="8.7109375" style="32" bestFit="1" customWidth="1"/>
    <col min="11014" max="11014" width="24.28515625" style="32" bestFit="1" customWidth="1"/>
    <col min="11015" max="11015" width="14.140625" style="32" bestFit="1" customWidth="1"/>
    <col min="11016" max="11016" width="13.5703125" style="32" customWidth="1"/>
    <col min="11017" max="11017" width="44.42578125" style="32" bestFit="1" customWidth="1"/>
    <col min="11018" max="11018" width="8.85546875" style="32" bestFit="1" customWidth="1"/>
    <col min="11019" max="11019" width="14.7109375" style="32" customWidth="1"/>
    <col min="11020" max="11020" width="23.28515625" style="32" customWidth="1"/>
    <col min="11021" max="11021" width="12.85546875" style="32" bestFit="1" customWidth="1"/>
    <col min="11022" max="11264" width="9.140625" style="32"/>
    <col min="11265" max="11265" width="7" style="32" bestFit="1" customWidth="1"/>
    <col min="11266" max="11266" width="14.7109375" style="32" bestFit="1" customWidth="1"/>
    <col min="11267" max="11267" width="51" style="32" bestFit="1" customWidth="1"/>
    <col min="11268" max="11268" width="44.42578125" style="32" bestFit="1" customWidth="1"/>
    <col min="11269" max="11269" width="8.7109375" style="32" bestFit="1" customWidth="1"/>
    <col min="11270" max="11270" width="24.28515625" style="32" bestFit="1" customWidth="1"/>
    <col min="11271" max="11271" width="14.140625" style="32" bestFit="1" customWidth="1"/>
    <col min="11272" max="11272" width="13.5703125" style="32" customWidth="1"/>
    <col min="11273" max="11273" width="44.42578125" style="32" bestFit="1" customWidth="1"/>
    <col min="11274" max="11274" width="8.85546875" style="32" bestFit="1" customWidth="1"/>
    <col min="11275" max="11275" width="14.7109375" style="32" customWidth="1"/>
    <col min="11276" max="11276" width="23.28515625" style="32" customWidth="1"/>
    <col min="11277" max="11277" width="12.85546875" style="32" bestFit="1" customWidth="1"/>
    <col min="11278" max="11520" width="9.140625" style="32"/>
    <col min="11521" max="11521" width="7" style="32" bestFit="1" customWidth="1"/>
    <col min="11522" max="11522" width="14.7109375" style="32" bestFit="1" customWidth="1"/>
    <col min="11523" max="11523" width="51" style="32" bestFit="1" customWidth="1"/>
    <col min="11524" max="11524" width="44.42578125" style="32" bestFit="1" customWidth="1"/>
    <col min="11525" max="11525" width="8.7109375" style="32" bestFit="1" customWidth="1"/>
    <col min="11526" max="11526" width="24.28515625" style="32" bestFit="1" customWidth="1"/>
    <col min="11527" max="11527" width="14.140625" style="32" bestFit="1" customWidth="1"/>
    <col min="11528" max="11528" width="13.5703125" style="32" customWidth="1"/>
    <col min="11529" max="11529" width="44.42578125" style="32" bestFit="1" customWidth="1"/>
    <col min="11530" max="11530" width="8.85546875" style="32" bestFit="1" customWidth="1"/>
    <col min="11531" max="11531" width="14.7109375" style="32" customWidth="1"/>
    <col min="11532" max="11532" width="23.28515625" style="32" customWidth="1"/>
    <col min="11533" max="11533" width="12.85546875" style="32" bestFit="1" customWidth="1"/>
    <col min="11534" max="11776" width="9.140625" style="32"/>
    <col min="11777" max="11777" width="7" style="32" bestFit="1" customWidth="1"/>
    <col min="11778" max="11778" width="14.7109375" style="32" bestFit="1" customWidth="1"/>
    <col min="11779" max="11779" width="51" style="32" bestFit="1" customWidth="1"/>
    <col min="11780" max="11780" width="44.42578125" style="32" bestFit="1" customWidth="1"/>
    <col min="11781" max="11781" width="8.7109375" style="32" bestFit="1" customWidth="1"/>
    <col min="11782" max="11782" width="24.28515625" style="32" bestFit="1" customWidth="1"/>
    <col min="11783" max="11783" width="14.140625" style="32" bestFit="1" customWidth="1"/>
    <col min="11784" max="11784" width="13.5703125" style="32" customWidth="1"/>
    <col min="11785" max="11785" width="44.42578125" style="32" bestFit="1" customWidth="1"/>
    <col min="11786" max="11786" width="8.85546875" style="32" bestFit="1" customWidth="1"/>
    <col min="11787" max="11787" width="14.7109375" style="32" customWidth="1"/>
    <col min="11788" max="11788" width="23.28515625" style="32" customWidth="1"/>
    <col min="11789" max="11789" width="12.85546875" style="32" bestFit="1" customWidth="1"/>
    <col min="11790" max="12032" width="9.140625" style="32"/>
    <col min="12033" max="12033" width="7" style="32" bestFit="1" customWidth="1"/>
    <col min="12034" max="12034" width="14.7109375" style="32" bestFit="1" customWidth="1"/>
    <col min="12035" max="12035" width="51" style="32" bestFit="1" customWidth="1"/>
    <col min="12036" max="12036" width="44.42578125" style="32" bestFit="1" customWidth="1"/>
    <col min="12037" max="12037" width="8.7109375" style="32" bestFit="1" customWidth="1"/>
    <col min="12038" max="12038" width="24.28515625" style="32" bestFit="1" customWidth="1"/>
    <col min="12039" max="12039" width="14.140625" style="32" bestFit="1" customWidth="1"/>
    <col min="12040" max="12040" width="13.5703125" style="32" customWidth="1"/>
    <col min="12041" max="12041" width="44.42578125" style="32" bestFit="1" customWidth="1"/>
    <col min="12042" max="12042" width="8.85546875" style="32" bestFit="1" customWidth="1"/>
    <col min="12043" max="12043" width="14.7109375" style="32" customWidth="1"/>
    <col min="12044" max="12044" width="23.28515625" style="32" customWidth="1"/>
    <col min="12045" max="12045" width="12.85546875" style="32" bestFit="1" customWidth="1"/>
    <col min="12046" max="12288" width="9.140625" style="32"/>
    <col min="12289" max="12289" width="7" style="32" bestFit="1" customWidth="1"/>
    <col min="12290" max="12290" width="14.7109375" style="32" bestFit="1" customWidth="1"/>
    <col min="12291" max="12291" width="51" style="32" bestFit="1" customWidth="1"/>
    <col min="12292" max="12292" width="44.42578125" style="32" bestFit="1" customWidth="1"/>
    <col min="12293" max="12293" width="8.7109375" style="32" bestFit="1" customWidth="1"/>
    <col min="12294" max="12294" width="24.28515625" style="32" bestFit="1" customWidth="1"/>
    <col min="12295" max="12295" width="14.140625" style="32" bestFit="1" customWidth="1"/>
    <col min="12296" max="12296" width="13.5703125" style="32" customWidth="1"/>
    <col min="12297" max="12297" width="44.42578125" style="32" bestFit="1" customWidth="1"/>
    <col min="12298" max="12298" width="8.85546875" style="32" bestFit="1" customWidth="1"/>
    <col min="12299" max="12299" width="14.7109375" style="32" customWidth="1"/>
    <col min="12300" max="12300" width="23.28515625" style="32" customWidth="1"/>
    <col min="12301" max="12301" width="12.85546875" style="32" bestFit="1" customWidth="1"/>
    <col min="12302" max="12544" width="9.140625" style="32"/>
    <col min="12545" max="12545" width="7" style="32" bestFit="1" customWidth="1"/>
    <col min="12546" max="12546" width="14.7109375" style="32" bestFit="1" customWidth="1"/>
    <col min="12547" max="12547" width="51" style="32" bestFit="1" customWidth="1"/>
    <col min="12548" max="12548" width="44.42578125" style="32" bestFit="1" customWidth="1"/>
    <col min="12549" max="12549" width="8.7109375" style="32" bestFit="1" customWidth="1"/>
    <col min="12550" max="12550" width="24.28515625" style="32" bestFit="1" customWidth="1"/>
    <col min="12551" max="12551" width="14.140625" style="32" bestFit="1" customWidth="1"/>
    <col min="12552" max="12552" width="13.5703125" style="32" customWidth="1"/>
    <col min="12553" max="12553" width="44.42578125" style="32" bestFit="1" customWidth="1"/>
    <col min="12554" max="12554" width="8.85546875" style="32" bestFit="1" customWidth="1"/>
    <col min="12555" max="12555" width="14.7109375" style="32" customWidth="1"/>
    <col min="12556" max="12556" width="23.28515625" style="32" customWidth="1"/>
    <col min="12557" max="12557" width="12.85546875" style="32" bestFit="1" customWidth="1"/>
    <col min="12558" max="12800" width="9.140625" style="32"/>
    <col min="12801" max="12801" width="7" style="32" bestFit="1" customWidth="1"/>
    <col min="12802" max="12802" width="14.7109375" style="32" bestFit="1" customWidth="1"/>
    <col min="12803" max="12803" width="51" style="32" bestFit="1" customWidth="1"/>
    <col min="12804" max="12804" width="44.42578125" style="32" bestFit="1" customWidth="1"/>
    <col min="12805" max="12805" width="8.7109375" style="32" bestFit="1" customWidth="1"/>
    <col min="12806" max="12806" width="24.28515625" style="32" bestFit="1" customWidth="1"/>
    <col min="12807" max="12807" width="14.140625" style="32" bestFit="1" customWidth="1"/>
    <col min="12808" max="12808" width="13.5703125" style="32" customWidth="1"/>
    <col min="12809" max="12809" width="44.42578125" style="32" bestFit="1" customWidth="1"/>
    <col min="12810" max="12810" width="8.85546875" style="32" bestFit="1" customWidth="1"/>
    <col min="12811" max="12811" width="14.7109375" style="32" customWidth="1"/>
    <col min="12812" max="12812" width="23.28515625" style="32" customWidth="1"/>
    <col min="12813" max="12813" width="12.85546875" style="32" bestFit="1" customWidth="1"/>
    <col min="12814" max="13056" width="9.140625" style="32"/>
    <col min="13057" max="13057" width="7" style="32" bestFit="1" customWidth="1"/>
    <col min="13058" max="13058" width="14.7109375" style="32" bestFit="1" customWidth="1"/>
    <col min="13059" max="13059" width="51" style="32" bestFit="1" customWidth="1"/>
    <col min="13060" max="13060" width="44.42578125" style="32" bestFit="1" customWidth="1"/>
    <col min="13061" max="13061" width="8.7109375" style="32" bestFit="1" customWidth="1"/>
    <col min="13062" max="13062" width="24.28515625" style="32" bestFit="1" customWidth="1"/>
    <col min="13063" max="13063" width="14.140625" style="32" bestFit="1" customWidth="1"/>
    <col min="13064" max="13064" width="13.5703125" style="32" customWidth="1"/>
    <col min="13065" max="13065" width="44.42578125" style="32" bestFit="1" customWidth="1"/>
    <col min="13066" max="13066" width="8.85546875" style="32" bestFit="1" customWidth="1"/>
    <col min="13067" max="13067" width="14.7109375" style="32" customWidth="1"/>
    <col min="13068" max="13068" width="23.28515625" style="32" customWidth="1"/>
    <col min="13069" max="13069" width="12.85546875" style="32" bestFit="1" customWidth="1"/>
    <col min="13070" max="13312" width="9.140625" style="32"/>
    <col min="13313" max="13313" width="7" style="32" bestFit="1" customWidth="1"/>
    <col min="13314" max="13314" width="14.7109375" style="32" bestFit="1" customWidth="1"/>
    <col min="13315" max="13315" width="51" style="32" bestFit="1" customWidth="1"/>
    <col min="13316" max="13316" width="44.42578125" style="32" bestFit="1" customWidth="1"/>
    <col min="13317" max="13317" width="8.7109375" style="32" bestFit="1" customWidth="1"/>
    <col min="13318" max="13318" width="24.28515625" style="32" bestFit="1" customWidth="1"/>
    <col min="13319" max="13319" width="14.140625" style="32" bestFit="1" customWidth="1"/>
    <col min="13320" max="13320" width="13.5703125" style="32" customWidth="1"/>
    <col min="13321" max="13321" width="44.42578125" style="32" bestFit="1" customWidth="1"/>
    <col min="13322" max="13322" width="8.85546875" style="32" bestFit="1" customWidth="1"/>
    <col min="13323" max="13323" width="14.7109375" style="32" customWidth="1"/>
    <col min="13324" max="13324" width="23.28515625" style="32" customWidth="1"/>
    <col min="13325" max="13325" width="12.85546875" style="32" bestFit="1" customWidth="1"/>
    <col min="13326" max="13568" width="9.140625" style="32"/>
    <col min="13569" max="13569" width="7" style="32" bestFit="1" customWidth="1"/>
    <col min="13570" max="13570" width="14.7109375" style="32" bestFit="1" customWidth="1"/>
    <col min="13571" max="13571" width="51" style="32" bestFit="1" customWidth="1"/>
    <col min="13572" max="13572" width="44.42578125" style="32" bestFit="1" customWidth="1"/>
    <col min="13573" max="13573" width="8.7109375" style="32" bestFit="1" customWidth="1"/>
    <col min="13574" max="13574" width="24.28515625" style="32" bestFit="1" customWidth="1"/>
    <col min="13575" max="13575" width="14.140625" style="32" bestFit="1" customWidth="1"/>
    <col min="13576" max="13576" width="13.5703125" style="32" customWidth="1"/>
    <col min="13577" max="13577" width="44.42578125" style="32" bestFit="1" customWidth="1"/>
    <col min="13578" max="13578" width="8.85546875" style="32" bestFit="1" customWidth="1"/>
    <col min="13579" max="13579" width="14.7109375" style="32" customWidth="1"/>
    <col min="13580" max="13580" width="23.28515625" style="32" customWidth="1"/>
    <col min="13581" max="13581" width="12.85546875" style="32" bestFit="1" customWidth="1"/>
    <col min="13582" max="13824" width="9.140625" style="32"/>
    <col min="13825" max="13825" width="7" style="32" bestFit="1" customWidth="1"/>
    <col min="13826" max="13826" width="14.7109375" style="32" bestFit="1" customWidth="1"/>
    <col min="13827" max="13827" width="51" style="32" bestFit="1" customWidth="1"/>
    <col min="13828" max="13828" width="44.42578125" style="32" bestFit="1" customWidth="1"/>
    <col min="13829" max="13829" width="8.7109375" style="32" bestFit="1" customWidth="1"/>
    <col min="13830" max="13830" width="24.28515625" style="32" bestFit="1" customWidth="1"/>
    <col min="13831" max="13831" width="14.140625" style="32" bestFit="1" customWidth="1"/>
    <col min="13832" max="13832" width="13.5703125" style="32" customWidth="1"/>
    <col min="13833" max="13833" width="44.42578125" style="32" bestFit="1" customWidth="1"/>
    <col min="13834" max="13834" width="8.85546875" style="32" bestFit="1" customWidth="1"/>
    <col min="13835" max="13835" width="14.7109375" style="32" customWidth="1"/>
    <col min="13836" max="13836" width="23.28515625" style="32" customWidth="1"/>
    <col min="13837" max="13837" width="12.85546875" style="32" bestFit="1" customWidth="1"/>
    <col min="13838" max="14080" width="9.140625" style="32"/>
    <col min="14081" max="14081" width="7" style="32" bestFit="1" customWidth="1"/>
    <col min="14082" max="14082" width="14.7109375" style="32" bestFit="1" customWidth="1"/>
    <col min="14083" max="14083" width="51" style="32" bestFit="1" customWidth="1"/>
    <col min="14084" max="14084" width="44.42578125" style="32" bestFit="1" customWidth="1"/>
    <col min="14085" max="14085" width="8.7109375" style="32" bestFit="1" customWidth="1"/>
    <col min="14086" max="14086" width="24.28515625" style="32" bestFit="1" customWidth="1"/>
    <col min="14087" max="14087" width="14.140625" style="32" bestFit="1" customWidth="1"/>
    <col min="14088" max="14088" width="13.5703125" style="32" customWidth="1"/>
    <col min="14089" max="14089" width="44.42578125" style="32" bestFit="1" customWidth="1"/>
    <col min="14090" max="14090" width="8.85546875" style="32" bestFit="1" customWidth="1"/>
    <col min="14091" max="14091" width="14.7109375" style="32" customWidth="1"/>
    <col min="14092" max="14092" width="23.28515625" style="32" customWidth="1"/>
    <col min="14093" max="14093" width="12.85546875" style="32" bestFit="1" customWidth="1"/>
    <col min="14094" max="14336" width="9.140625" style="32"/>
    <col min="14337" max="14337" width="7" style="32" bestFit="1" customWidth="1"/>
    <col min="14338" max="14338" width="14.7109375" style="32" bestFit="1" customWidth="1"/>
    <col min="14339" max="14339" width="51" style="32" bestFit="1" customWidth="1"/>
    <col min="14340" max="14340" width="44.42578125" style="32" bestFit="1" customWidth="1"/>
    <col min="14341" max="14341" width="8.7109375" style="32" bestFit="1" customWidth="1"/>
    <col min="14342" max="14342" width="24.28515625" style="32" bestFit="1" customWidth="1"/>
    <col min="14343" max="14343" width="14.140625" style="32" bestFit="1" customWidth="1"/>
    <col min="14344" max="14344" width="13.5703125" style="32" customWidth="1"/>
    <col min="14345" max="14345" width="44.42578125" style="32" bestFit="1" customWidth="1"/>
    <col min="14346" max="14346" width="8.85546875" style="32" bestFit="1" customWidth="1"/>
    <col min="14347" max="14347" width="14.7109375" style="32" customWidth="1"/>
    <col min="14348" max="14348" width="23.28515625" style="32" customWidth="1"/>
    <col min="14349" max="14349" width="12.85546875" style="32" bestFit="1" customWidth="1"/>
    <col min="14350" max="14592" width="9.140625" style="32"/>
    <col min="14593" max="14593" width="7" style="32" bestFit="1" customWidth="1"/>
    <col min="14594" max="14594" width="14.7109375" style="32" bestFit="1" customWidth="1"/>
    <col min="14595" max="14595" width="51" style="32" bestFit="1" customWidth="1"/>
    <col min="14596" max="14596" width="44.42578125" style="32" bestFit="1" customWidth="1"/>
    <col min="14597" max="14597" width="8.7109375" style="32" bestFit="1" customWidth="1"/>
    <col min="14598" max="14598" width="24.28515625" style="32" bestFit="1" customWidth="1"/>
    <col min="14599" max="14599" width="14.140625" style="32" bestFit="1" customWidth="1"/>
    <col min="14600" max="14600" width="13.5703125" style="32" customWidth="1"/>
    <col min="14601" max="14601" width="44.42578125" style="32" bestFit="1" customWidth="1"/>
    <col min="14602" max="14602" width="8.85546875" style="32" bestFit="1" customWidth="1"/>
    <col min="14603" max="14603" width="14.7109375" style="32" customWidth="1"/>
    <col min="14604" max="14604" width="23.28515625" style="32" customWidth="1"/>
    <col min="14605" max="14605" width="12.85546875" style="32" bestFit="1" customWidth="1"/>
    <col min="14606" max="14848" width="9.140625" style="32"/>
    <col min="14849" max="14849" width="7" style="32" bestFit="1" customWidth="1"/>
    <col min="14850" max="14850" width="14.7109375" style="32" bestFit="1" customWidth="1"/>
    <col min="14851" max="14851" width="51" style="32" bestFit="1" customWidth="1"/>
    <col min="14852" max="14852" width="44.42578125" style="32" bestFit="1" customWidth="1"/>
    <col min="14853" max="14853" width="8.7109375" style="32" bestFit="1" customWidth="1"/>
    <col min="14854" max="14854" width="24.28515625" style="32" bestFit="1" customWidth="1"/>
    <col min="14855" max="14855" width="14.140625" style="32" bestFit="1" customWidth="1"/>
    <col min="14856" max="14856" width="13.5703125" style="32" customWidth="1"/>
    <col min="14857" max="14857" width="44.42578125" style="32" bestFit="1" customWidth="1"/>
    <col min="14858" max="14858" width="8.85546875" style="32" bestFit="1" customWidth="1"/>
    <col min="14859" max="14859" width="14.7109375" style="32" customWidth="1"/>
    <col min="14860" max="14860" width="23.28515625" style="32" customWidth="1"/>
    <col min="14861" max="14861" width="12.85546875" style="32" bestFit="1" customWidth="1"/>
    <col min="14862" max="15104" width="9.140625" style="32"/>
    <col min="15105" max="15105" width="7" style="32" bestFit="1" customWidth="1"/>
    <col min="15106" max="15106" width="14.7109375" style="32" bestFit="1" customWidth="1"/>
    <col min="15107" max="15107" width="51" style="32" bestFit="1" customWidth="1"/>
    <col min="15108" max="15108" width="44.42578125" style="32" bestFit="1" customWidth="1"/>
    <col min="15109" max="15109" width="8.7109375" style="32" bestFit="1" customWidth="1"/>
    <col min="15110" max="15110" width="24.28515625" style="32" bestFit="1" customWidth="1"/>
    <col min="15111" max="15111" width="14.140625" style="32" bestFit="1" customWidth="1"/>
    <col min="15112" max="15112" width="13.5703125" style="32" customWidth="1"/>
    <col min="15113" max="15113" width="44.42578125" style="32" bestFit="1" customWidth="1"/>
    <col min="15114" max="15114" width="8.85546875" style="32" bestFit="1" customWidth="1"/>
    <col min="15115" max="15115" width="14.7109375" style="32" customWidth="1"/>
    <col min="15116" max="15116" width="23.28515625" style="32" customWidth="1"/>
    <col min="15117" max="15117" width="12.85546875" style="32" bestFit="1" customWidth="1"/>
    <col min="15118" max="15360" width="9.140625" style="32"/>
    <col min="15361" max="15361" width="7" style="32" bestFit="1" customWidth="1"/>
    <col min="15362" max="15362" width="14.7109375" style="32" bestFit="1" customWidth="1"/>
    <col min="15363" max="15363" width="51" style="32" bestFit="1" customWidth="1"/>
    <col min="15364" max="15364" width="44.42578125" style="32" bestFit="1" customWidth="1"/>
    <col min="15365" max="15365" width="8.7109375" style="32" bestFit="1" customWidth="1"/>
    <col min="15366" max="15366" width="24.28515625" style="32" bestFit="1" customWidth="1"/>
    <col min="15367" max="15367" width="14.140625" style="32" bestFit="1" customWidth="1"/>
    <col min="15368" max="15368" width="13.5703125" style="32" customWidth="1"/>
    <col min="15369" max="15369" width="44.42578125" style="32" bestFit="1" customWidth="1"/>
    <col min="15370" max="15370" width="8.85546875" style="32" bestFit="1" customWidth="1"/>
    <col min="15371" max="15371" width="14.7109375" style="32" customWidth="1"/>
    <col min="15372" max="15372" width="23.28515625" style="32" customWidth="1"/>
    <col min="15373" max="15373" width="12.85546875" style="32" bestFit="1" customWidth="1"/>
    <col min="15374" max="15616" width="9.140625" style="32"/>
    <col min="15617" max="15617" width="7" style="32" bestFit="1" customWidth="1"/>
    <col min="15618" max="15618" width="14.7109375" style="32" bestFit="1" customWidth="1"/>
    <col min="15619" max="15619" width="51" style="32" bestFit="1" customWidth="1"/>
    <col min="15620" max="15620" width="44.42578125" style="32" bestFit="1" customWidth="1"/>
    <col min="15621" max="15621" width="8.7109375" style="32" bestFit="1" customWidth="1"/>
    <col min="15622" max="15622" width="24.28515625" style="32" bestFit="1" customWidth="1"/>
    <col min="15623" max="15623" width="14.140625" style="32" bestFit="1" customWidth="1"/>
    <col min="15624" max="15624" width="13.5703125" style="32" customWidth="1"/>
    <col min="15625" max="15625" width="44.42578125" style="32" bestFit="1" customWidth="1"/>
    <col min="15626" max="15626" width="8.85546875" style="32" bestFit="1" customWidth="1"/>
    <col min="15627" max="15627" width="14.7109375" style="32" customWidth="1"/>
    <col min="15628" max="15628" width="23.28515625" style="32" customWidth="1"/>
    <col min="15629" max="15629" width="12.85546875" style="32" bestFit="1" customWidth="1"/>
    <col min="15630" max="15872" width="9.140625" style="32"/>
    <col min="15873" max="15873" width="7" style="32" bestFit="1" customWidth="1"/>
    <col min="15874" max="15874" width="14.7109375" style="32" bestFit="1" customWidth="1"/>
    <col min="15875" max="15875" width="51" style="32" bestFit="1" customWidth="1"/>
    <col min="15876" max="15876" width="44.42578125" style="32" bestFit="1" customWidth="1"/>
    <col min="15877" max="15877" width="8.7109375" style="32" bestFit="1" customWidth="1"/>
    <col min="15878" max="15878" width="24.28515625" style="32" bestFit="1" customWidth="1"/>
    <col min="15879" max="15879" width="14.140625" style="32" bestFit="1" customWidth="1"/>
    <col min="15880" max="15880" width="13.5703125" style="32" customWidth="1"/>
    <col min="15881" max="15881" width="44.42578125" style="32" bestFit="1" customWidth="1"/>
    <col min="15882" max="15882" width="8.85546875" style="32" bestFit="1" customWidth="1"/>
    <col min="15883" max="15883" width="14.7109375" style="32" customWidth="1"/>
    <col min="15884" max="15884" width="23.28515625" style="32" customWidth="1"/>
    <col min="15885" max="15885" width="12.85546875" style="32" bestFit="1" customWidth="1"/>
    <col min="15886" max="16128" width="9.140625" style="32"/>
    <col min="16129" max="16129" width="7" style="32" bestFit="1" customWidth="1"/>
    <col min="16130" max="16130" width="14.7109375" style="32" bestFit="1" customWidth="1"/>
    <col min="16131" max="16131" width="51" style="32" bestFit="1" customWidth="1"/>
    <col min="16132" max="16132" width="44.42578125" style="32" bestFit="1" customWidth="1"/>
    <col min="16133" max="16133" width="8.7109375" style="32" bestFit="1" customWidth="1"/>
    <col min="16134" max="16134" width="24.28515625" style="32" bestFit="1" customWidth="1"/>
    <col min="16135" max="16135" width="14.140625" style="32" bestFit="1" customWidth="1"/>
    <col min="16136" max="16136" width="13.5703125" style="32" customWidth="1"/>
    <col min="16137" max="16137" width="44.42578125" style="32" bestFit="1" customWidth="1"/>
    <col min="16138" max="16138" width="8.85546875" style="32" bestFit="1" customWidth="1"/>
    <col min="16139" max="16139" width="14.7109375" style="32" customWidth="1"/>
    <col min="16140" max="16140" width="23.28515625" style="32" customWidth="1"/>
    <col min="16141" max="16141" width="12.85546875" style="32" bestFit="1" customWidth="1"/>
    <col min="16142" max="16384" width="9.140625" style="32"/>
  </cols>
  <sheetData>
    <row r="1" spans="1:13" ht="18.75">
      <c r="A1" s="30"/>
      <c r="B1" s="30"/>
      <c r="C1" s="132" t="s">
        <v>270</v>
      </c>
      <c r="D1" s="132"/>
      <c r="E1" s="132"/>
      <c r="F1" s="132"/>
      <c r="G1" s="132"/>
    </row>
    <row r="2" spans="1:13">
      <c r="A2" s="33" t="s">
        <v>40</v>
      </c>
      <c r="B2" s="33"/>
      <c r="C2" s="34" t="s">
        <v>41</v>
      </c>
      <c r="D2" s="35"/>
      <c r="E2" s="36"/>
      <c r="F2" s="37"/>
      <c r="G2" s="38"/>
    </row>
    <row r="3" spans="1:13" ht="15.75" customHeight="1">
      <c r="A3" s="44"/>
      <c r="B3" s="44"/>
      <c r="C3" s="45"/>
      <c r="D3" s="33"/>
      <c r="E3" s="36"/>
      <c r="F3" s="37"/>
      <c r="G3" s="38"/>
    </row>
    <row r="4" spans="1:13" ht="15">
      <c r="A4" s="48" t="s">
        <v>42</v>
      </c>
      <c r="B4" s="48" t="s">
        <v>43</v>
      </c>
      <c r="C4" s="49" t="s">
        <v>44</v>
      </c>
      <c r="D4" s="49" t="s">
        <v>45</v>
      </c>
      <c r="E4" s="50" t="s">
        <v>46</v>
      </c>
      <c r="F4" s="51" t="s">
        <v>47</v>
      </c>
      <c r="G4" s="52" t="s">
        <v>48</v>
      </c>
      <c r="H4" s="52"/>
      <c r="K4" s="54"/>
    </row>
    <row r="5" spans="1:13" ht="12.75" customHeight="1">
      <c r="F5" s="60"/>
      <c r="G5" s="61"/>
      <c r="H5" s="62"/>
    </row>
    <row r="6" spans="1:13" ht="12.75" customHeight="1">
      <c r="F6" s="60"/>
      <c r="G6" s="61"/>
      <c r="H6" s="62"/>
    </row>
    <row r="7" spans="1:13" ht="12.75" customHeight="1">
      <c r="C7" s="66" t="s">
        <v>49</v>
      </c>
      <c r="F7" s="60"/>
      <c r="G7" s="61"/>
      <c r="H7" s="62"/>
    </row>
    <row r="8" spans="1:13" ht="12.75" customHeight="1">
      <c r="C8" s="66" t="s">
        <v>50</v>
      </c>
      <c r="F8" s="60"/>
      <c r="G8" s="61"/>
      <c r="H8" s="62"/>
    </row>
    <row r="9" spans="1:13" ht="12.75" customHeight="1">
      <c r="A9" s="32">
        <f>+MAX($A$5:A8)+1</f>
        <v>1</v>
      </c>
      <c r="B9" s="32" t="s">
        <v>51</v>
      </c>
      <c r="C9" s="32" t="s">
        <v>52</v>
      </c>
      <c r="D9" s="32" t="s">
        <v>53</v>
      </c>
      <c r="E9" s="59">
        <v>92657</v>
      </c>
      <c r="F9" s="60">
        <v>1982.3501865000001</v>
      </c>
      <c r="G9" s="61">
        <f t="shared" ref="G9:G50" si="0">ROUND((F9/$F$63),4)</f>
        <v>9.06E-2</v>
      </c>
      <c r="H9" s="88"/>
      <c r="K9" s="88"/>
    </row>
    <row r="10" spans="1:13" ht="12.75" customHeight="1">
      <c r="A10" s="32">
        <f>+MAX($A$5:A9)+1</f>
        <v>2</v>
      </c>
      <c r="B10" s="32" t="s">
        <v>61</v>
      </c>
      <c r="C10" s="32" t="s">
        <v>62</v>
      </c>
      <c r="D10" s="32" t="s">
        <v>63</v>
      </c>
      <c r="E10" s="59">
        <v>16300</v>
      </c>
      <c r="F10" s="60">
        <v>1391.5636</v>
      </c>
      <c r="G10" s="61">
        <f t="shared" si="0"/>
        <v>6.3600000000000004E-2</v>
      </c>
      <c r="H10" s="88"/>
      <c r="I10" s="69" t="s">
        <v>57</v>
      </c>
      <c r="J10" s="69" t="s">
        <v>58</v>
      </c>
      <c r="K10" s="88"/>
      <c r="L10" s="69" t="s">
        <v>59</v>
      </c>
      <c r="M10" s="69" t="s">
        <v>60</v>
      </c>
    </row>
    <row r="11" spans="1:13" ht="12.75" customHeight="1">
      <c r="A11" s="32">
        <f>+MAX($A$5:A10)+1</f>
        <v>3</v>
      </c>
      <c r="B11" s="32" t="s">
        <v>73</v>
      </c>
      <c r="C11" s="32" t="s">
        <v>74</v>
      </c>
      <c r="D11" s="32" t="s">
        <v>75</v>
      </c>
      <c r="E11" s="59">
        <v>494000</v>
      </c>
      <c r="F11" s="60">
        <v>1341.951</v>
      </c>
      <c r="G11" s="61">
        <f t="shared" si="0"/>
        <v>6.13E-2</v>
      </c>
      <c r="H11" s="88"/>
      <c r="I11" s="71" t="s">
        <v>53</v>
      </c>
      <c r="J11" s="61">
        <f t="shared" ref="J11:J31" si="1">SUMIFS($G$4:$G$209,$D$4:$D$209,I11)</f>
        <v>0.17710000000000001</v>
      </c>
      <c r="K11" s="88"/>
      <c r="L11" s="71" t="s">
        <v>64</v>
      </c>
      <c r="M11" s="61">
        <v>0.25719999999999998</v>
      </c>
    </row>
    <row r="12" spans="1:13" ht="12.75" customHeight="1">
      <c r="A12" s="32">
        <f>+MAX($A$5:A11)+1</f>
        <v>4</v>
      </c>
      <c r="B12" s="32" t="s">
        <v>69</v>
      </c>
      <c r="C12" s="32" t="s">
        <v>70</v>
      </c>
      <c r="D12" s="32" t="s">
        <v>71</v>
      </c>
      <c r="E12" s="59">
        <v>96444</v>
      </c>
      <c r="F12" s="60">
        <v>1321.668576</v>
      </c>
      <c r="G12" s="61">
        <f t="shared" si="0"/>
        <v>6.0400000000000002E-2</v>
      </c>
      <c r="H12" s="88"/>
      <c r="I12" s="61" t="s">
        <v>63</v>
      </c>
      <c r="J12" s="61">
        <f t="shared" si="1"/>
        <v>0.15529999999999999</v>
      </c>
      <c r="K12" s="88"/>
      <c r="L12" s="61" t="s">
        <v>72</v>
      </c>
      <c r="M12" s="61">
        <v>0.1774</v>
      </c>
    </row>
    <row r="13" spans="1:13" ht="12.75" customHeight="1">
      <c r="A13" s="32">
        <f>+MAX($A$5:A12)+1</f>
        <v>5</v>
      </c>
      <c r="B13" s="32" t="s">
        <v>77</v>
      </c>
      <c r="C13" s="32" t="s">
        <v>78</v>
      </c>
      <c r="D13" s="32" t="s">
        <v>53</v>
      </c>
      <c r="E13" s="59">
        <v>96570</v>
      </c>
      <c r="F13" s="60">
        <v>1288.82322</v>
      </c>
      <c r="G13" s="61">
        <f t="shared" si="0"/>
        <v>5.8900000000000001E-2</v>
      </c>
      <c r="H13" s="88"/>
      <c r="I13" s="61" t="s">
        <v>71</v>
      </c>
      <c r="J13" s="61">
        <f t="shared" si="1"/>
        <v>8.72E-2</v>
      </c>
      <c r="K13" s="88"/>
      <c r="L13" s="61" t="s">
        <v>68</v>
      </c>
      <c r="M13" s="61">
        <v>0.1056</v>
      </c>
    </row>
    <row r="14" spans="1:13" ht="12.75" customHeight="1">
      <c r="A14" s="32">
        <f>+MAX($A$5:A13)+1</f>
        <v>6</v>
      </c>
      <c r="B14" s="32" t="s">
        <v>65</v>
      </c>
      <c r="C14" s="32" t="s">
        <v>66</v>
      </c>
      <c r="D14" s="32" t="s">
        <v>67</v>
      </c>
      <c r="E14" s="59">
        <v>130000</v>
      </c>
      <c r="F14" s="60">
        <v>1197.7550000000001</v>
      </c>
      <c r="G14" s="61">
        <f t="shared" si="0"/>
        <v>5.4699999999999999E-2</v>
      </c>
      <c r="H14" s="88"/>
      <c r="I14" s="61" t="s">
        <v>56</v>
      </c>
      <c r="J14" s="61">
        <f t="shared" si="1"/>
        <v>8.0099999999999991E-2</v>
      </c>
      <c r="K14" s="88"/>
      <c r="L14" s="61" t="s">
        <v>83</v>
      </c>
      <c r="M14" s="61">
        <v>8.72E-2</v>
      </c>
    </row>
    <row r="15" spans="1:13" ht="12.75" customHeight="1">
      <c r="A15" s="32">
        <f>+MAX($A$5:A14)+1</f>
        <v>7</v>
      </c>
      <c r="B15" s="32" t="s">
        <v>54</v>
      </c>
      <c r="C15" s="32" t="s">
        <v>55</v>
      </c>
      <c r="D15" s="32" t="s">
        <v>56</v>
      </c>
      <c r="E15" s="59">
        <v>47900</v>
      </c>
      <c r="F15" s="60">
        <v>878.00699999999995</v>
      </c>
      <c r="G15" s="61">
        <f t="shared" si="0"/>
        <v>4.0099999999999997E-2</v>
      </c>
      <c r="H15" s="88"/>
      <c r="I15" s="61" t="s">
        <v>75</v>
      </c>
      <c r="J15" s="61">
        <f t="shared" si="1"/>
        <v>7.0699999999999999E-2</v>
      </c>
      <c r="K15" s="88"/>
      <c r="L15" s="61" t="s">
        <v>76</v>
      </c>
      <c r="M15" s="61">
        <v>8.3299999999999999E-2</v>
      </c>
    </row>
    <row r="16" spans="1:13" ht="12.75" customHeight="1">
      <c r="A16" s="32">
        <f>+MAX($A$5:A15)+1</f>
        <v>8</v>
      </c>
      <c r="B16" s="32" t="s">
        <v>271</v>
      </c>
      <c r="C16" s="32" t="s">
        <v>272</v>
      </c>
      <c r="D16" s="32" t="s">
        <v>63</v>
      </c>
      <c r="E16" s="59">
        <v>90000</v>
      </c>
      <c r="F16" s="60">
        <v>830.65499999999997</v>
      </c>
      <c r="G16" s="61">
        <f t="shared" si="0"/>
        <v>3.7999999999999999E-2</v>
      </c>
      <c r="H16" s="88"/>
      <c r="I16" s="61" t="s">
        <v>67</v>
      </c>
      <c r="J16" s="61">
        <f t="shared" si="1"/>
        <v>5.4699999999999999E-2</v>
      </c>
      <c r="K16" s="88"/>
      <c r="L16" s="61" t="s">
        <v>99</v>
      </c>
      <c r="M16" s="61">
        <v>5.2299999999999999E-2</v>
      </c>
    </row>
    <row r="17" spans="1:14" ht="12.75" customHeight="1">
      <c r="A17" s="32">
        <f>+MAX($A$5:A16)+1</f>
        <v>9</v>
      </c>
      <c r="B17" s="32" t="s">
        <v>80</v>
      </c>
      <c r="C17" s="32" t="s">
        <v>81</v>
      </c>
      <c r="D17" s="32" t="s">
        <v>82</v>
      </c>
      <c r="E17" s="59">
        <v>40000</v>
      </c>
      <c r="F17" s="60">
        <v>492.72</v>
      </c>
      <c r="G17" s="61">
        <f t="shared" si="0"/>
        <v>2.2499999999999999E-2</v>
      </c>
      <c r="H17" s="88"/>
      <c r="I17" s="61" t="s">
        <v>102</v>
      </c>
      <c r="J17" s="61">
        <f t="shared" si="1"/>
        <v>5.2299999999999999E-2</v>
      </c>
      <c r="K17" s="88"/>
      <c r="L17" s="61" t="s">
        <v>90</v>
      </c>
      <c r="M17" s="61">
        <v>5.1400000000000001E-2</v>
      </c>
    </row>
    <row r="18" spans="1:14" ht="12.75" customHeight="1">
      <c r="A18" s="32">
        <f>+MAX($A$5:A17)+1</f>
        <v>10</v>
      </c>
      <c r="B18" s="32" t="s">
        <v>139</v>
      </c>
      <c r="C18" s="32" t="s">
        <v>140</v>
      </c>
      <c r="D18" s="32" t="s">
        <v>93</v>
      </c>
      <c r="E18" s="59">
        <v>140000</v>
      </c>
      <c r="F18" s="60">
        <v>491.26</v>
      </c>
      <c r="G18" s="61">
        <f t="shared" si="0"/>
        <v>2.2499999999999999E-2</v>
      </c>
      <c r="H18" s="88"/>
      <c r="I18" s="61" t="s">
        <v>82</v>
      </c>
      <c r="J18" s="61">
        <f t="shared" si="1"/>
        <v>4.2499999999999996E-2</v>
      </c>
      <c r="K18" s="88"/>
      <c r="L18" s="61" t="s">
        <v>79</v>
      </c>
      <c r="M18" s="61">
        <v>4.2499999999999996E-2</v>
      </c>
    </row>
    <row r="19" spans="1:14" ht="12.75" customHeight="1">
      <c r="A19" s="32">
        <f>+MAX($A$5:A18)+1</f>
        <v>11</v>
      </c>
      <c r="B19" s="32" t="s">
        <v>273</v>
      </c>
      <c r="C19" s="32" t="s">
        <v>274</v>
      </c>
      <c r="D19" s="32" t="s">
        <v>275</v>
      </c>
      <c r="E19" s="59">
        <v>65000</v>
      </c>
      <c r="F19" s="60">
        <v>481.91</v>
      </c>
      <c r="G19" s="61">
        <f t="shared" si="0"/>
        <v>2.1999999999999999E-2</v>
      </c>
      <c r="H19" s="88"/>
      <c r="I19" s="61" t="s">
        <v>117</v>
      </c>
      <c r="J19" s="61">
        <f t="shared" si="1"/>
        <v>3.9300000000000002E-2</v>
      </c>
      <c r="K19" s="88"/>
      <c r="L19" s="61" t="s">
        <v>94</v>
      </c>
      <c r="M19" s="61">
        <v>3.1E-2</v>
      </c>
    </row>
    <row r="20" spans="1:14" ht="12.75" customHeight="1">
      <c r="A20" s="32">
        <f>+MAX($A$5:A19)+1</f>
        <v>12</v>
      </c>
      <c r="B20" s="32" t="s">
        <v>95</v>
      </c>
      <c r="C20" s="32" t="s">
        <v>96</v>
      </c>
      <c r="D20" s="32" t="s">
        <v>97</v>
      </c>
      <c r="E20" s="59">
        <v>34100</v>
      </c>
      <c r="F20" s="60">
        <v>470.25605000000002</v>
      </c>
      <c r="G20" s="61">
        <f t="shared" si="0"/>
        <v>2.1499999999999998E-2</v>
      </c>
      <c r="H20" s="88"/>
      <c r="I20" s="61" t="s">
        <v>93</v>
      </c>
      <c r="J20" s="61">
        <f t="shared" si="1"/>
        <v>3.2299999999999995E-2</v>
      </c>
      <c r="K20" s="88"/>
      <c r="L20" s="61" t="s">
        <v>86</v>
      </c>
      <c r="M20" s="61">
        <v>2.3600000000000003E-2</v>
      </c>
    </row>
    <row r="21" spans="1:14" ht="12.75" customHeight="1">
      <c r="A21" s="32">
        <f>+MAX($A$5:A20)+1</f>
        <v>13</v>
      </c>
      <c r="B21" s="32" t="s">
        <v>84</v>
      </c>
      <c r="C21" s="101" t="s">
        <v>85</v>
      </c>
      <c r="D21" s="32" t="s">
        <v>82</v>
      </c>
      <c r="E21" s="59">
        <v>48137</v>
      </c>
      <c r="F21" s="60">
        <v>438.21517950000003</v>
      </c>
      <c r="G21" s="61">
        <f t="shared" si="0"/>
        <v>0.02</v>
      </c>
      <c r="H21" s="88"/>
      <c r="I21" s="61" t="s">
        <v>89</v>
      </c>
      <c r="J21" s="61">
        <f t="shared" si="1"/>
        <v>2.3599999999999999E-2</v>
      </c>
      <c r="K21" s="88"/>
      <c r="L21" s="61" t="s">
        <v>276</v>
      </c>
      <c r="M21" s="61">
        <v>2.1999999999999999E-2</v>
      </c>
    </row>
    <row r="22" spans="1:14" ht="12.75" customHeight="1">
      <c r="A22" s="32">
        <f>+MAX($A$5:A21)+1</f>
        <v>14</v>
      </c>
      <c r="B22" s="32" t="s">
        <v>118</v>
      </c>
      <c r="C22" s="32" t="s">
        <v>119</v>
      </c>
      <c r="D22" s="32" t="s">
        <v>63</v>
      </c>
      <c r="E22" s="59">
        <v>15512</v>
      </c>
      <c r="F22" s="60">
        <v>426.62653599999999</v>
      </c>
      <c r="G22" s="61">
        <f t="shared" si="0"/>
        <v>1.95E-2</v>
      </c>
      <c r="H22" s="88"/>
      <c r="I22" s="61" t="s">
        <v>111</v>
      </c>
      <c r="J22" s="61">
        <f t="shared" si="1"/>
        <v>2.2100000000000002E-2</v>
      </c>
      <c r="K22" s="88"/>
      <c r="L22" s="31" t="s">
        <v>187</v>
      </c>
      <c r="M22" s="61">
        <v>2.18E-2</v>
      </c>
    </row>
    <row r="23" spans="1:14" ht="12.75" customHeight="1">
      <c r="A23" s="32">
        <f>+MAX($A$5:A22)+1</f>
        <v>15</v>
      </c>
      <c r="B23" s="32" t="s">
        <v>135</v>
      </c>
      <c r="C23" s="32" t="s">
        <v>136</v>
      </c>
      <c r="D23" s="32" t="s">
        <v>102</v>
      </c>
      <c r="E23" s="59">
        <v>53670</v>
      </c>
      <c r="F23" s="60">
        <v>415.16428500000001</v>
      </c>
      <c r="G23" s="61">
        <f t="shared" si="0"/>
        <v>1.9E-2</v>
      </c>
      <c r="H23" s="88"/>
      <c r="I23" s="61" t="s">
        <v>275</v>
      </c>
      <c r="J23" s="61">
        <f t="shared" si="1"/>
        <v>2.1999999999999999E-2</v>
      </c>
      <c r="K23" s="88"/>
      <c r="L23" s="32" t="s">
        <v>277</v>
      </c>
      <c r="M23" s="61">
        <v>9.1999999999999998E-3</v>
      </c>
    </row>
    <row r="24" spans="1:14" ht="12.75" customHeight="1">
      <c r="A24" s="32">
        <f>+MAX($A$5:A23)+1</f>
        <v>16</v>
      </c>
      <c r="B24" s="32" t="s">
        <v>143</v>
      </c>
      <c r="C24" s="32" t="s">
        <v>144</v>
      </c>
      <c r="D24" s="32" t="s">
        <v>98</v>
      </c>
      <c r="E24" s="59">
        <v>500000</v>
      </c>
      <c r="F24" s="60">
        <v>406.5</v>
      </c>
      <c r="G24" s="61">
        <f t="shared" si="0"/>
        <v>1.8599999999999998E-2</v>
      </c>
      <c r="H24" s="88"/>
      <c r="I24" s="61" t="s">
        <v>97</v>
      </c>
      <c r="J24" s="61">
        <f t="shared" si="1"/>
        <v>2.1499999999999998E-2</v>
      </c>
      <c r="K24" s="88"/>
      <c r="M24" s="72">
        <v>0.96450000000000002</v>
      </c>
    </row>
    <row r="25" spans="1:14" ht="12.75" customHeight="1">
      <c r="A25" s="32">
        <f>+MAX($A$5:A24)+1</f>
        <v>17</v>
      </c>
      <c r="B25" s="32" t="s">
        <v>278</v>
      </c>
      <c r="C25" s="32" t="s">
        <v>279</v>
      </c>
      <c r="D25" s="32" t="s">
        <v>71</v>
      </c>
      <c r="E25" s="59">
        <v>295000</v>
      </c>
      <c r="F25" s="60">
        <v>387.92500000000001</v>
      </c>
      <c r="G25" s="61">
        <f t="shared" si="0"/>
        <v>1.77E-2</v>
      </c>
      <c r="H25" s="88"/>
      <c r="I25" s="61" t="s">
        <v>98</v>
      </c>
      <c r="J25" s="61">
        <f t="shared" si="1"/>
        <v>1.8599999999999998E-2</v>
      </c>
      <c r="K25" s="88"/>
    </row>
    <row r="26" spans="1:14" ht="12.75" customHeight="1">
      <c r="A26" s="32">
        <f>+MAX($A$5:A25)+1</f>
        <v>18</v>
      </c>
      <c r="B26" s="32" t="s">
        <v>129</v>
      </c>
      <c r="C26" s="32" t="s">
        <v>130</v>
      </c>
      <c r="D26" s="32" t="s">
        <v>102</v>
      </c>
      <c r="E26" s="59">
        <v>10000</v>
      </c>
      <c r="F26" s="60">
        <v>374.49</v>
      </c>
      <c r="G26" s="61">
        <f t="shared" si="0"/>
        <v>1.7100000000000001E-2</v>
      </c>
      <c r="H26" s="88"/>
      <c r="I26" s="61" t="s">
        <v>123</v>
      </c>
      <c r="J26" s="61">
        <f t="shared" si="1"/>
        <v>1.26E-2</v>
      </c>
      <c r="K26" s="88"/>
    </row>
    <row r="27" spans="1:14" ht="12.75" customHeight="1">
      <c r="A27" s="32">
        <f>+MAX($A$5:A26)+1</f>
        <v>19</v>
      </c>
      <c r="B27" s="32" t="s">
        <v>137</v>
      </c>
      <c r="C27" s="32" t="s">
        <v>138</v>
      </c>
      <c r="D27" s="32" t="s">
        <v>56</v>
      </c>
      <c r="E27" s="59">
        <v>5885</v>
      </c>
      <c r="F27" s="60">
        <v>355.58641249999999</v>
      </c>
      <c r="G27" s="61">
        <f t="shared" si="0"/>
        <v>1.6299999999999999E-2</v>
      </c>
      <c r="H27" s="88"/>
      <c r="I27" s="61" t="s">
        <v>106</v>
      </c>
      <c r="J27" s="61">
        <f t="shared" si="1"/>
        <v>1.21E-2</v>
      </c>
      <c r="K27" s="88"/>
    </row>
    <row r="28" spans="1:14" ht="12.75" customHeight="1">
      <c r="A28" s="32">
        <f>+MAX($A$5:A27)+1</f>
        <v>20</v>
      </c>
      <c r="B28" s="32" t="s">
        <v>280</v>
      </c>
      <c r="C28" s="32" t="s">
        <v>281</v>
      </c>
      <c r="D28" s="32" t="s">
        <v>102</v>
      </c>
      <c r="E28" s="59">
        <v>16410</v>
      </c>
      <c r="F28" s="60">
        <v>354.26728500000002</v>
      </c>
      <c r="G28" s="61">
        <f t="shared" si="0"/>
        <v>1.6199999999999999E-2</v>
      </c>
      <c r="H28" s="88"/>
      <c r="I28" s="61" t="s">
        <v>282</v>
      </c>
      <c r="J28" s="61">
        <f t="shared" si="1"/>
        <v>1.2E-2</v>
      </c>
      <c r="K28" s="88"/>
      <c r="L28"/>
      <c r="M28" s="29"/>
      <c r="N28"/>
    </row>
    <row r="29" spans="1:14" ht="12.75" customHeight="1">
      <c r="A29" s="32">
        <f>+MAX($A$5:A28)+1</f>
        <v>21</v>
      </c>
      <c r="B29" s="32" t="s">
        <v>109</v>
      </c>
      <c r="C29" s="32" t="s">
        <v>110</v>
      </c>
      <c r="D29" s="32" t="s">
        <v>63</v>
      </c>
      <c r="E29" s="59">
        <v>9169</v>
      </c>
      <c r="F29" s="60">
        <v>325.031881</v>
      </c>
      <c r="G29" s="61">
        <f t="shared" si="0"/>
        <v>1.49E-2</v>
      </c>
      <c r="H29" s="88"/>
      <c r="I29" s="61" t="s">
        <v>283</v>
      </c>
      <c r="J29" s="61">
        <f t="shared" si="1"/>
        <v>9.7999999999999997E-3</v>
      </c>
      <c r="K29" s="88"/>
      <c r="L29" s="25"/>
      <c r="M29" s="29"/>
      <c r="N29"/>
    </row>
    <row r="30" spans="1:14" ht="12.75" customHeight="1">
      <c r="A30" s="32">
        <f>+MAX($A$5:A29)+1</f>
        <v>22</v>
      </c>
      <c r="B30" s="32" t="s">
        <v>284</v>
      </c>
      <c r="C30" s="32" t="s">
        <v>267</v>
      </c>
      <c r="D30" s="32" t="s">
        <v>53</v>
      </c>
      <c r="E30" s="59">
        <v>60000</v>
      </c>
      <c r="F30" s="60">
        <v>309.54000000000002</v>
      </c>
      <c r="G30" s="61">
        <f t="shared" si="0"/>
        <v>1.41E-2</v>
      </c>
      <c r="H30" s="88"/>
      <c r="I30" s="61" t="s">
        <v>120</v>
      </c>
      <c r="J30" s="61">
        <f t="shared" si="1"/>
        <v>9.4999999999999998E-3</v>
      </c>
      <c r="K30" s="88"/>
      <c r="L30" s="25"/>
      <c r="M30" s="29"/>
      <c r="N30"/>
    </row>
    <row r="31" spans="1:14" ht="12.75" customHeight="1">
      <c r="A31" s="32">
        <f>+MAX($A$5:A30)+1</f>
        <v>23</v>
      </c>
      <c r="B31" s="32" t="s">
        <v>285</v>
      </c>
      <c r="C31" s="32" t="s">
        <v>176</v>
      </c>
      <c r="D31" s="32" t="s">
        <v>53</v>
      </c>
      <c r="E31" s="59">
        <v>54000</v>
      </c>
      <c r="F31" s="60">
        <v>294.786</v>
      </c>
      <c r="G31" s="61">
        <f t="shared" si="0"/>
        <v>1.35E-2</v>
      </c>
      <c r="H31" s="88"/>
      <c r="I31" s="61" t="s">
        <v>286</v>
      </c>
      <c r="J31" s="61">
        <f t="shared" si="1"/>
        <v>9.1999999999999998E-3</v>
      </c>
      <c r="K31" s="88"/>
      <c r="L31" s="25"/>
      <c r="M31" s="29"/>
      <c r="N31"/>
    </row>
    <row r="32" spans="1:14" ht="12.75" customHeight="1">
      <c r="A32" s="32">
        <f>+MAX($A$5:A31)+1</f>
        <v>24</v>
      </c>
      <c r="B32" s="32" t="s">
        <v>287</v>
      </c>
      <c r="C32" s="32" t="s">
        <v>288</v>
      </c>
      <c r="D32" s="32" t="s">
        <v>56</v>
      </c>
      <c r="E32" s="59">
        <v>75500</v>
      </c>
      <c r="F32" s="60">
        <v>294.18574999999998</v>
      </c>
      <c r="G32" s="61">
        <f t="shared" si="0"/>
        <v>1.34E-2</v>
      </c>
      <c r="H32" s="88"/>
      <c r="I32" s="61" t="s">
        <v>126</v>
      </c>
      <c r="J32" s="74">
        <f>+SUMIFS($G:$G,$C:$C,"Net Receivable/Payable")+SUMIFS($G:$G,$C:$C,"CBLO / Reverse Repo Investments")</f>
        <v>3.5500000000000247E-2</v>
      </c>
      <c r="K32" s="88"/>
      <c r="L32" s="25"/>
      <c r="M32" s="29"/>
      <c r="N32"/>
    </row>
    <row r="33" spans="1:14" ht="12.75" customHeight="1">
      <c r="A33" s="32">
        <f>+MAX($A$5:A32)+1</f>
        <v>25</v>
      </c>
      <c r="B33" s="32" t="s">
        <v>157</v>
      </c>
      <c r="C33" s="32" t="s">
        <v>158</v>
      </c>
      <c r="D33" s="32" t="s">
        <v>123</v>
      </c>
      <c r="E33" s="59">
        <v>106500</v>
      </c>
      <c r="F33" s="60">
        <v>275.88825000000003</v>
      </c>
      <c r="G33" s="61">
        <f t="shared" si="0"/>
        <v>1.26E-2</v>
      </c>
      <c r="H33" s="88"/>
      <c r="I33" s="61"/>
      <c r="J33" s="74"/>
      <c r="K33" s="88"/>
      <c r="L33" s="25"/>
      <c r="M33" s="29"/>
      <c r="N33"/>
    </row>
    <row r="34" spans="1:14" ht="12.75" customHeight="1">
      <c r="A34" s="32">
        <f>+MAX($A$5:A33)+1</f>
        <v>26</v>
      </c>
      <c r="B34" s="32" t="s">
        <v>289</v>
      </c>
      <c r="C34" s="32" t="s">
        <v>290</v>
      </c>
      <c r="D34" s="32" t="s">
        <v>117</v>
      </c>
      <c r="E34" s="59">
        <v>15900</v>
      </c>
      <c r="F34" s="60">
        <v>272.21595000000002</v>
      </c>
      <c r="G34" s="61">
        <f t="shared" si="0"/>
        <v>1.24E-2</v>
      </c>
      <c r="H34" s="88"/>
      <c r="K34" s="88"/>
      <c r="L34"/>
      <c r="M34"/>
      <c r="N34"/>
    </row>
    <row r="35" spans="1:14" ht="12.75" customHeight="1">
      <c r="A35" s="32">
        <f>+MAX($A$5:A34)+1</f>
        <v>27</v>
      </c>
      <c r="B35" s="32" t="s">
        <v>145</v>
      </c>
      <c r="C35" s="32" t="s">
        <v>146</v>
      </c>
      <c r="D35" s="32" t="s">
        <v>106</v>
      </c>
      <c r="E35" s="59">
        <v>52496</v>
      </c>
      <c r="F35" s="60">
        <v>264.73732799999999</v>
      </c>
      <c r="G35" s="61">
        <f t="shared" si="0"/>
        <v>1.21E-2</v>
      </c>
      <c r="H35" s="88"/>
      <c r="K35" s="88"/>
      <c r="L35"/>
      <c r="M35"/>
      <c r="N35"/>
    </row>
    <row r="36" spans="1:14" ht="12.75" customHeight="1">
      <c r="A36" s="32">
        <f>+MAX($A$5:A35)+1</f>
        <v>28</v>
      </c>
      <c r="B36" s="32" t="s">
        <v>112</v>
      </c>
      <c r="C36" s="32" t="s">
        <v>113</v>
      </c>
      <c r="D36" s="32" t="s">
        <v>111</v>
      </c>
      <c r="E36" s="59">
        <v>85000</v>
      </c>
      <c r="F36" s="60">
        <v>263.6275</v>
      </c>
      <c r="G36" s="61">
        <f t="shared" si="0"/>
        <v>1.2E-2</v>
      </c>
      <c r="H36" s="88"/>
      <c r="K36" s="88"/>
      <c r="L36"/>
      <c r="M36"/>
      <c r="N36"/>
    </row>
    <row r="37" spans="1:14" ht="12.75" customHeight="1">
      <c r="A37" s="32">
        <f>+MAX($A$5:A36)+1</f>
        <v>29</v>
      </c>
      <c r="B37" s="32" t="s">
        <v>291</v>
      </c>
      <c r="C37" s="32" t="s">
        <v>292</v>
      </c>
      <c r="D37" s="32" t="s">
        <v>282</v>
      </c>
      <c r="E37" s="59">
        <v>224000</v>
      </c>
      <c r="F37" s="60">
        <v>263.08800000000002</v>
      </c>
      <c r="G37" s="61">
        <f t="shared" si="0"/>
        <v>1.2E-2</v>
      </c>
      <c r="H37" s="88"/>
      <c r="K37" s="88"/>
      <c r="L37"/>
      <c r="M37"/>
      <c r="N37"/>
    </row>
    <row r="38" spans="1:14" ht="12.75" customHeight="1">
      <c r="A38" s="32">
        <f>+MAX($A$5:A37)+1</f>
        <v>30</v>
      </c>
      <c r="B38" s="32" t="s">
        <v>149</v>
      </c>
      <c r="C38" s="32" t="s">
        <v>150</v>
      </c>
      <c r="D38" s="32" t="s">
        <v>56</v>
      </c>
      <c r="E38" s="59">
        <v>15527</v>
      </c>
      <c r="F38" s="60">
        <v>225.80916100000002</v>
      </c>
      <c r="G38" s="61">
        <f t="shared" si="0"/>
        <v>1.03E-2</v>
      </c>
      <c r="H38" s="88"/>
      <c r="K38" s="88"/>
      <c r="L38"/>
      <c r="M38"/>
      <c r="N38"/>
    </row>
    <row r="39" spans="1:14" ht="12.75" customHeight="1">
      <c r="A39" s="32">
        <f>+MAX($A$5:A38)+1</f>
        <v>31</v>
      </c>
      <c r="B39" s="32" t="s">
        <v>293</v>
      </c>
      <c r="C39" s="32" t="s">
        <v>294</v>
      </c>
      <c r="D39" s="32" t="s">
        <v>111</v>
      </c>
      <c r="E39" s="59">
        <v>2950</v>
      </c>
      <c r="F39" s="60">
        <v>220.115725</v>
      </c>
      <c r="G39" s="61">
        <f t="shared" si="0"/>
        <v>1.01E-2</v>
      </c>
      <c r="H39" s="88"/>
      <c r="K39" s="88"/>
      <c r="L39"/>
      <c r="M39"/>
      <c r="N39"/>
    </row>
    <row r="40" spans="1:14" ht="12.75" customHeight="1">
      <c r="A40" s="32">
        <f>+MAX($A$5:A39)+1</f>
        <v>32</v>
      </c>
      <c r="B40" s="32" t="s">
        <v>87</v>
      </c>
      <c r="C40" s="32" t="s">
        <v>88</v>
      </c>
      <c r="D40" s="32" t="s">
        <v>89</v>
      </c>
      <c r="E40" s="59">
        <v>45000</v>
      </c>
      <c r="F40" s="60">
        <v>216.1575</v>
      </c>
      <c r="G40" s="61">
        <f t="shared" si="0"/>
        <v>9.9000000000000008E-3</v>
      </c>
      <c r="H40" s="88"/>
      <c r="K40" s="88"/>
      <c r="L40"/>
      <c r="M40"/>
      <c r="N40"/>
    </row>
    <row r="41" spans="1:14" ht="12.75" customHeight="1">
      <c r="A41" s="32">
        <f>+MAX($A$5:A40)+1</f>
        <v>33</v>
      </c>
      <c r="B41" s="32" t="s">
        <v>295</v>
      </c>
      <c r="C41" s="32" t="s">
        <v>296</v>
      </c>
      <c r="D41" s="32" t="s">
        <v>283</v>
      </c>
      <c r="E41" s="59">
        <v>27541</v>
      </c>
      <c r="F41" s="60">
        <v>215.49455449999999</v>
      </c>
      <c r="G41" s="61">
        <f t="shared" si="0"/>
        <v>9.7999999999999997E-3</v>
      </c>
      <c r="H41" s="88"/>
      <c r="K41" s="88"/>
      <c r="L41"/>
      <c r="M41"/>
      <c r="N41"/>
    </row>
    <row r="42" spans="1:14" ht="12.75" customHeight="1">
      <c r="A42" s="32">
        <f>+MAX($A$5:A41)+1</f>
        <v>34</v>
      </c>
      <c r="B42" s="32" t="s">
        <v>151</v>
      </c>
      <c r="C42" s="32" t="s">
        <v>152</v>
      </c>
      <c r="D42" s="32" t="s">
        <v>93</v>
      </c>
      <c r="E42" s="59">
        <v>26194</v>
      </c>
      <c r="F42" s="60">
        <v>214.51576300000002</v>
      </c>
      <c r="G42" s="61">
        <f t="shared" si="0"/>
        <v>9.7999999999999997E-3</v>
      </c>
      <c r="H42" s="88"/>
      <c r="K42" s="88"/>
      <c r="L42"/>
      <c r="M42"/>
      <c r="N42"/>
    </row>
    <row r="43" spans="1:14" ht="12.75" customHeight="1">
      <c r="A43" s="32">
        <f>+MAX($A$5:A42)+1</f>
        <v>35</v>
      </c>
      <c r="B43" s="32" t="s">
        <v>297</v>
      </c>
      <c r="C43" s="32" t="s">
        <v>298</v>
      </c>
      <c r="D43" s="32" t="s">
        <v>63</v>
      </c>
      <c r="E43" s="59">
        <v>8000</v>
      </c>
      <c r="F43" s="60">
        <v>212.84</v>
      </c>
      <c r="G43" s="61">
        <f t="shared" si="0"/>
        <v>9.7000000000000003E-3</v>
      </c>
      <c r="H43" s="88"/>
      <c r="K43" s="88"/>
      <c r="L43"/>
      <c r="M43"/>
      <c r="N43"/>
    </row>
    <row r="44" spans="1:14" ht="12.75" customHeight="1">
      <c r="A44" s="32">
        <f>+MAX($A$5:A43)+1</f>
        <v>36</v>
      </c>
      <c r="B44" s="32" t="s">
        <v>127</v>
      </c>
      <c r="C44" s="32" t="s">
        <v>128</v>
      </c>
      <c r="D44" s="32" t="s">
        <v>63</v>
      </c>
      <c r="E44" s="59">
        <v>74612</v>
      </c>
      <c r="F44" s="60">
        <v>210.77889999999999</v>
      </c>
      <c r="G44" s="61">
        <f t="shared" si="0"/>
        <v>9.5999999999999992E-3</v>
      </c>
      <c r="H44" s="88"/>
      <c r="K44" s="88"/>
      <c r="L44"/>
      <c r="M44"/>
      <c r="N44"/>
    </row>
    <row r="45" spans="1:14" ht="12.75" customHeight="1">
      <c r="A45" s="32">
        <f>+MAX($A$5:A44)+1</f>
        <v>37</v>
      </c>
      <c r="B45" s="32" t="s">
        <v>155</v>
      </c>
      <c r="C45" s="32" t="s">
        <v>156</v>
      </c>
      <c r="D45" s="32" t="s">
        <v>120</v>
      </c>
      <c r="E45" s="59">
        <v>60000</v>
      </c>
      <c r="F45" s="60">
        <v>206.79</v>
      </c>
      <c r="G45" s="61">
        <f t="shared" si="0"/>
        <v>9.4999999999999998E-3</v>
      </c>
      <c r="H45" s="88"/>
      <c r="K45" s="88"/>
      <c r="L45"/>
      <c r="M45"/>
      <c r="N45"/>
    </row>
    <row r="46" spans="1:14" ht="12.75" customHeight="1">
      <c r="A46" s="32">
        <f>+MAX($A$5:A45)+1</f>
        <v>38</v>
      </c>
      <c r="B46" s="32" t="s">
        <v>299</v>
      </c>
      <c r="C46" s="32" t="s">
        <v>300</v>
      </c>
      <c r="D46" s="32" t="s">
        <v>117</v>
      </c>
      <c r="E46" s="59">
        <v>30000</v>
      </c>
      <c r="F46" s="60">
        <v>205.53</v>
      </c>
      <c r="G46" s="61">
        <f t="shared" si="0"/>
        <v>9.4000000000000004E-3</v>
      </c>
      <c r="H46" s="88"/>
      <c r="K46" s="88"/>
    </row>
    <row r="47" spans="1:14" ht="12.75" customHeight="1">
      <c r="A47" s="32">
        <f>+MAX($A$5:A46)+1</f>
        <v>39</v>
      </c>
      <c r="B47" s="32" t="s">
        <v>301</v>
      </c>
      <c r="C47" s="32" t="s">
        <v>302</v>
      </c>
      <c r="D47" s="32" t="s">
        <v>75</v>
      </c>
      <c r="E47" s="59">
        <v>28600</v>
      </c>
      <c r="F47" s="60">
        <v>204.8904</v>
      </c>
      <c r="G47" s="61">
        <f t="shared" si="0"/>
        <v>9.4000000000000004E-3</v>
      </c>
      <c r="H47" s="88"/>
      <c r="K47" s="88"/>
    </row>
    <row r="48" spans="1:14" ht="12.75" customHeight="1">
      <c r="A48" s="32">
        <f>+MAX($A$5:A47)+1</f>
        <v>40</v>
      </c>
      <c r="B48" s="32" t="s">
        <v>303</v>
      </c>
      <c r="C48" s="32" t="s">
        <v>304</v>
      </c>
      <c r="D48" s="32" t="s">
        <v>286</v>
      </c>
      <c r="E48" s="59">
        <v>63200</v>
      </c>
      <c r="F48" s="60">
        <v>200.976</v>
      </c>
      <c r="G48" s="61">
        <f t="shared" si="0"/>
        <v>9.1999999999999998E-3</v>
      </c>
      <c r="H48" s="88"/>
      <c r="K48" s="88"/>
    </row>
    <row r="49" spans="1:11" ht="12.75" customHeight="1">
      <c r="A49" s="32">
        <f>+MAX($A$5:A48)+1</f>
        <v>41</v>
      </c>
      <c r="B49" s="32" t="s">
        <v>305</v>
      </c>
      <c r="C49" s="32" t="s">
        <v>306</v>
      </c>
      <c r="D49" s="32" t="s">
        <v>71</v>
      </c>
      <c r="E49" s="59">
        <v>55000</v>
      </c>
      <c r="F49" s="60">
        <v>198.60499999999999</v>
      </c>
      <c r="G49" s="61">
        <f t="shared" si="0"/>
        <v>9.1000000000000004E-3</v>
      </c>
      <c r="H49" s="88"/>
      <c r="K49" s="88"/>
    </row>
    <row r="50" spans="1:11" ht="12.75" customHeight="1">
      <c r="A50" s="32">
        <f>+MAX($A$5:A49)+1</f>
        <v>42</v>
      </c>
      <c r="B50" s="32" t="s">
        <v>307</v>
      </c>
      <c r="C50" s="32" t="s">
        <v>308</v>
      </c>
      <c r="D50" s="32" t="s">
        <v>117</v>
      </c>
      <c r="E50" s="59">
        <v>10070</v>
      </c>
      <c r="F50" s="60">
        <v>197.82011499999999</v>
      </c>
      <c r="G50" s="61">
        <f t="shared" si="0"/>
        <v>8.9999999999999993E-3</v>
      </c>
      <c r="H50" s="88"/>
      <c r="K50" s="88"/>
    </row>
    <row r="51" spans="1:11" ht="12.75" customHeight="1">
      <c r="A51" s="32">
        <f>+MAX($A$5:A50)+1</f>
        <v>43</v>
      </c>
      <c r="B51" s="32" t="s">
        <v>153</v>
      </c>
      <c r="C51" s="32" t="s">
        <v>154</v>
      </c>
      <c r="D51" s="32" t="s">
        <v>117</v>
      </c>
      <c r="E51" s="59">
        <v>30000</v>
      </c>
      <c r="F51" s="60">
        <v>185.37</v>
      </c>
      <c r="G51" s="61">
        <f>ROUND((F51/$F$63),4)</f>
        <v>8.5000000000000006E-3</v>
      </c>
      <c r="H51" s="88"/>
      <c r="K51" s="88"/>
    </row>
    <row r="52" spans="1:11" ht="12.75" customHeight="1">
      <c r="A52" s="32">
        <f>+MAX($A$5:A51)+1</f>
        <v>44</v>
      </c>
      <c r="B52" s="32" t="s">
        <v>159</v>
      </c>
      <c r="C52" s="32" t="s">
        <v>160</v>
      </c>
      <c r="D52" s="32" t="s">
        <v>89</v>
      </c>
      <c r="E52" s="59">
        <v>16319</v>
      </c>
      <c r="F52" s="60">
        <v>157.0458965</v>
      </c>
      <c r="G52" s="61">
        <f>ROUND((F52/$F$63),4)</f>
        <v>7.1999999999999998E-3</v>
      </c>
      <c r="H52" s="88"/>
      <c r="K52" s="88"/>
    </row>
    <row r="53" spans="1:11" ht="12.75" customHeight="1">
      <c r="A53" s="32">
        <f>+MAX($A$5:A52)+1</f>
        <v>45</v>
      </c>
      <c r="B53" s="32" t="s">
        <v>309</v>
      </c>
      <c r="C53" s="32" t="s">
        <v>310</v>
      </c>
      <c r="D53" s="32" t="s">
        <v>89</v>
      </c>
      <c r="E53" s="59">
        <v>10000</v>
      </c>
      <c r="F53" s="60">
        <v>141.15</v>
      </c>
      <c r="G53" s="61">
        <f>ROUND((F53/$F$63),4)</f>
        <v>6.4999999999999997E-3</v>
      </c>
      <c r="H53" s="88"/>
      <c r="K53" s="88"/>
    </row>
    <row r="54" spans="1:11" ht="12.75" customHeight="1">
      <c r="F54" s="60"/>
      <c r="G54" s="61"/>
      <c r="H54" s="62"/>
    </row>
    <row r="55" spans="1:11" ht="12.75" customHeight="1">
      <c r="C55" s="75" t="s">
        <v>161</v>
      </c>
      <c r="D55" s="75"/>
      <c r="E55" s="76"/>
      <c r="F55" s="77">
        <f>SUM(F9:F54)</f>
        <v>21104.684004500003</v>
      </c>
      <c r="G55" s="78">
        <f>SUM(G9:G54)</f>
        <v>0.9644999999999998</v>
      </c>
      <c r="H55" s="79"/>
    </row>
    <row r="56" spans="1:11" ht="12.75" customHeight="1">
      <c r="F56" s="60"/>
      <c r="G56" s="61"/>
      <c r="H56" s="62"/>
    </row>
    <row r="57" spans="1:11" ht="12.75" customHeight="1">
      <c r="C57" s="66" t="s">
        <v>162</v>
      </c>
      <c r="F57" s="60">
        <v>782.07125569999994</v>
      </c>
      <c r="G57" s="61">
        <f>ROUND((F57/$F$63),4)</f>
        <v>3.5700000000000003E-2</v>
      </c>
      <c r="H57" s="62"/>
    </row>
    <row r="58" spans="1:11" ht="12.75" customHeight="1">
      <c r="C58" s="75" t="s">
        <v>161</v>
      </c>
      <c r="D58" s="75"/>
      <c r="E58" s="76"/>
      <c r="F58" s="77">
        <f>SUM(F57)</f>
        <v>782.07125569999994</v>
      </c>
      <c r="G58" s="78">
        <f>SUM(G57)</f>
        <v>3.5700000000000003E-2</v>
      </c>
      <c r="H58" s="79"/>
    </row>
    <row r="59" spans="1:11" ht="12.75" customHeight="1">
      <c r="F59" s="60"/>
      <c r="G59" s="61"/>
      <c r="H59" s="62"/>
    </row>
    <row r="60" spans="1:11" ht="12.75" customHeight="1">
      <c r="C60" s="66" t="s">
        <v>163</v>
      </c>
      <c r="F60" s="60"/>
      <c r="G60" s="61"/>
      <c r="H60" s="62"/>
    </row>
    <row r="61" spans="1:11" ht="12.75" customHeight="1">
      <c r="C61" s="66" t="s">
        <v>164</v>
      </c>
      <c r="F61" s="86">
        <v>-4.9569178999954602</v>
      </c>
      <c r="G61" s="87">
        <f>(100%-SUMIFS($G$1:$G$60,$C$1:$C$60,"Total"))</f>
        <v>-1.9999999999975593E-4</v>
      </c>
      <c r="H61" s="62"/>
    </row>
    <row r="62" spans="1:11" ht="12.75" customHeight="1">
      <c r="C62" s="75" t="s">
        <v>161</v>
      </c>
      <c r="D62" s="75"/>
      <c r="E62" s="76"/>
      <c r="F62" s="90">
        <f>SUM(F61)</f>
        <v>-4.9569178999954602</v>
      </c>
      <c r="G62" s="91">
        <f>SUM(G61)</f>
        <v>-1.9999999999975593E-4</v>
      </c>
      <c r="H62" s="79"/>
    </row>
    <row r="63" spans="1:11" ht="12.75" customHeight="1">
      <c r="C63" s="92" t="s">
        <v>165</v>
      </c>
      <c r="D63" s="92"/>
      <c r="E63" s="93"/>
      <c r="F63" s="94">
        <f>SUMIFS($F$1:$F$207,$C$1:$C$207,"Total")</f>
        <v>21881.798342300008</v>
      </c>
      <c r="G63" s="95">
        <f>SUMIFS($G$1:$G$207,$C$1:$C$207,"Total")</f>
        <v>1</v>
      </c>
      <c r="H63" s="96"/>
    </row>
    <row r="64" spans="1:11" ht="12.75" customHeight="1"/>
    <row r="65" spans="1:8" ht="12.75" customHeight="1">
      <c r="C65" s="66"/>
    </row>
    <row r="66" spans="1:8" ht="12.75" customHeight="1">
      <c r="A66"/>
      <c r="B66" s="134" t="s">
        <v>595</v>
      </c>
      <c r="C66" s="134"/>
      <c r="D66" s="134"/>
      <c r="E66" s="134"/>
      <c r="F66" s="134"/>
      <c r="G66" s="134"/>
      <c r="H66" s="134"/>
    </row>
    <row r="67" spans="1:8" ht="12.75" customHeight="1">
      <c r="A67"/>
      <c r="B67" s="134"/>
      <c r="C67" s="134"/>
      <c r="D67" s="134"/>
      <c r="E67" s="134"/>
      <c r="F67" s="134"/>
      <c r="G67" s="134"/>
      <c r="H67" s="134"/>
    </row>
    <row r="68" spans="1:8" ht="12.75" customHeight="1">
      <c r="A68"/>
      <c r="B68" s="134"/>
      <c r="C68" s="134"/>
      <c r="D68" s="134"/>
      <c r="E68" s="134"/>
      <c r="F68" s="134"/>
      <c r="G68" s="134"/>
      <c r="H68" s="134"/>
    </row>
    <row r="69" spans="1:8" ht="12.75" customHeight="1">
      <c r="A69"/>
      <c r="B69" s="134"/>
      <c r="C69" s="134"/>
      <c r="D69" s="134"/>
      <c r="E69" s="134"/>
      <c r="F69" s="134"/>
      <c r="G69" s="134"/>
      <c r="H69" s="134"/>
    </row>
    <row r="70" spans="1:8" ht="12.75" customHeight="1">
      <c r="A70"/>
      <c r="B70" s="134"/>
      <c r="C70" s="134"/>
      <c r="D70" s="134"/>
      <c r="E70" s="134"/>
      <c r="F70" s="134"/>
      <c r="G70" s="134"/>
      <c r="H70" s="134"/>
    </row>
    <row r="71" spans="1:8" ht="12.75" customHeight="1">
      <c r="A71"/>
      <c r="B71" s="134"/>
      <c r="C71" s="134"/>
      <c r="D71" s="134"/>
      <c r="E71" s="134"/>
      <c r="F71" s="134"/>
      <c r="G71" s="134"/>
      <c r="H71" s="134"/>
    </row>
    <row r="72" spans="1:8" ht="12.75" customHeight="1">
      <c r="A72"/>
      <c r="B72" s="134"/>
      <c r="C72" s="134"/>
      <c r="D72" s="134"/>
      <c r="E72" s="134"/>
      <c r="F72" s="134"/>
      <c r="G72" s="134"/>
      <c r="H72" s="134"/>
    </row>
    <row r="73" spans="1:8" ht="12.75" customHeight="1">
      <c r="A73"/>
      <c r="B73" s="134"/>
      <c r="C73" s="134"/>
      <c r="D73" s="134"/>
      <c r="E73" s="134"/>
      <c r="F73" s="134"/>
      <c r="G73" s="134"/>
      <c r="H73" s="134"/>
    </row>
    <row r="74" spans="1:8" ht="12.75" customHeight="1">
      <c r="A74"/>
      <c r="B74" s="127"/>
      <c r="C74" s="127"/>
      <c r="D74" s="127"/>
      <c r="E74" s="127"/>
      <c r="F74" s="127"/>
      <c r="G74" s="128"/>
      <c r="H74"/>
    </row>
    <row r="75" spans="1:8" ht="12.75" customHeight="1">
      <c r="A75"/>
      <c r="B75" s="135" t="s">
        <v>588</v>
      </c>
      <c r="C75" s="135"/>
      <c r="D75" s="135"/>
      <c r="E75" s="135"/>
      <c r="F75" s="135"/>
      <c r="G75" s="135"/>
      <c r="H75"/>
    </row>
    <row r="76" spans="1:8" ht="12.75" customHeight="1">
      <c r="A76"/>
      <c r="B76"/>
      <c r="C76"/>
      <c r="D76"/>
      <c r="E76"/>
      <c r="F76"/>
      <c r="G76" s="128"/>
      <c r="H76"/>
    </row>
    <row r="77" spans="1:8" ht="12.75" customHeight="1">
      <c r="A77"/>
      <c r="B77" s="129" t="s">
        <v>583</v>
      </c>
      <c r="C77"/>
      <c r="D77"/>
      <c r="E77"/>
      <c r="F77"/>
      <c r="G77" s="128"/>
      <c r="H77"/>
    </row>
    <row r="78" spans="1:8" ht="12.75" customHeight="1"/>
    <row r="79" spans="1:8" ht="12.75" customHeight="1"/>
    <row r="80" spans="1:8"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sheetData>
  <mergeCells count="3">
    <mergeCell ref="C1:G1"/>
    <mergeCell ref="B66:H73"/>
    <mergeCell ref="B75:G7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72"/>
  <sheetViews>
    <sheetView zoomScale="90" zoomScaleNormal="90" workbookViewId="0">
      <selection activeCell="B61" sqref="B61"/>
    </sheetView>
  </sheetViews>
  <sheetFormatPr defaultRowHeight="12.75"/>
  <cols>
    <col min="1" max="1" width="7" style="32" bestFit="1" customWidth="1"/>
    <col min="2" max="2" width="14.7109375" style="32" bestFit="1" customWidth="1"/>
    <col min="3" max="3" width="47.85546875" style="32" customWidth="1"/>
    <col min="4" max="4" width="15.7109375" style="32" bestFit="1" customWidth="1"/>
    <col min="5" max="5" width="12.5703125" style="59" bestFit="1" customWidth="1"/>
    <col min="6" max="6" width="24.28515625" style="32" bestFit="1" customWidth="1"/>
    <col min="7" max="7" width="14.140625" style="32" bestFit="1" customWidth="1"/>
    <col min="8" max="8" width="13.5703125" style="31" customWidth="1"/>
    <col min="9" max="9" width="17.28515625" style="32" bestFit="1" customWidth="1"/>
    <col min="10" max="10" width="8.85546875" style="32" bestFit="1" customWidth="1"/>
    <col min="11" max="11" width="15.28515625" style="31" customWidth="1"/>
    <col min="12" max="12" width="27.42578125" style="32" customWidth="1"/>
    <col min="13" max="13" width="12.85546875" style="32" bestFit="1" customWidth="1"/>
    <col min="14" max="256" width="9.140625" style="32"/>
    <col min="257" max="257" width="7" style="32" bestFit="1" customWidth="1"/>
    <col min="258" max="258" width="14.7109375" style="32" bestFit="1" customWidth="1"/>
    <col min="259" max="259" width="47.85546875" style="32" customWidth="1"/>
    <col min="260" max="260" width="15.7109375" style="32" bestFit="1" customWidth="1"/>
    <col min="261" max="261" width="12.5703125" style="32" bestFit="1" customWidth="1"/>
    <col min="262" max="262" width="24.28515625" style="32" bestFit="1" customWidth="1"/>
    <col min="263" max="263" width="14.140625" style="32" bestFit="1" customWidth="1"/>
    <col min="264" max="264" width="13.5703125" style="32" customWidth="1"/>
    <col min="265" max="265" width="17.28515625" style="32" bestFit="1" customWidth="1"/>
    <col min="266" max="266" width="8.85546875" style="32" bestFit="1" customWidth="1"/>
    <col min="267" max="267" width="15.28515625" style="32" customWidth="1"/>
    <col min="268" max="268" width="27.42578125" style="32" customWidth="1"/>
    <col min="269" max="269" width="12.85546875" style="32" bestFit="1" customWidth="1"/>
    <col min="270" max="512" width="9.140625" style="32"/>
    <col min="513" max="513" width="7" style="32" bestFit="1" customWidth="1"/>
    <col min="514" max="514" width="14.7109375" style="32" bestFit="1" customWidth="1"/>
    <col min="515" max="515" width="47.85546875" style="32" customWidth="1"/>
    <col min="516" max="516" width="15.7109375" style="32" bestFit="1" customWidth="1"/>
    <col min="517" max="517" width="12.5703125" style="32" bestFit="1" customWidth="1"/>
    <col min="518" max="518" width="24.28515625" style="32" bestFit="1" customWidth="1"/>
    <col min="519" max="519" width="14.140625" style="32" bestFit="1" customWidth="1"/>
    <col min="520" max="520" width="13.5703125" style="32" customWidth="1"/>
    <col min="521" max="521" width="17.28515625" style="32" bestFit="1" customWidth="1"/>
    <col min="522" max="522" width="8.85546875" style="32" bestFit="1" customWidth="1"/>
    <col min="523" max="523" width="15.28515625" style="32" customWidth="1"/>
    <col min="524" max="524" width="27.42578125" style="32" customWidth="1"/>
    <col min="525" max="525" width="12.85546875" style="32" bestFit="1" customWidth="1"/>
    <col min="526" max="768" width="9.140625" style="32"/>
    <col min="769" max="769" width="7" style="32" bestFit="1" customWidth="1"/>
    <col min="770" max="770" width="14.7109375" style="32" bestFit="1" customWidth="1"/>
    <col min="771" max="771" width="47.85546875" style="32" customWidth="1"/>
    <col min="772" max="772" width="15.7109375" style="32" bestFit="1" customWidth="1"/>
    <col min="773" max="773" width="12.5703125" style="32" bestFit="1" customWidth="1"/>
    <col min="774" max="774" width="24.28515625" style="32" bestFit="1" customWidth="1"/>
    <col min="775" max="775" width="14.140625" style="32" bestFit="1" customWidth="1"/>
    <col min="776" max="776" width="13.5703125" style="32" customWidth="1"/>
    <col min="777" max="777" width="17.28515625" style="32" bestFit="1" customWidth="1"/>
    <col min="778" max="778" width="8.85546875" style="32" bestFit="1" customWidth="1"/>
    <col min="779" max="779" width="15.28515625" style="32" customWidth="1"/>
    <col min="780" max="780" width="27.42578125" style="32" customWidth="1"/>
    <col min="781" max="781" width="12.85546875" style="32" bestFit="1" customWidth="1"/>
    <col min="782" max="1024" width="9.140625" style="32"/>
    <col min="1025" max="1025" width="7" style="32" bestFit="1" customWidth="1"/>
    <col min="1026" max="1026" width="14.7109375" style="32" bestFit="1" customWidth="1"/>
    <col min="1027" max="1027" width="47.85546875" style="32" customWidth="1"/>
    <col min="1028" max="1028" width="15.7109375" style="32" bestFit="1" customWidth="1"/>
    <col min="1029" max="1029" width="12.5703125" style="32" bestFit="1" customWidth="1"/>
    <col min="1030" max="1030" width="24.28515625" style="32" bestFit="1" customWidth="1"/>
    <col min="1031" max="1031" width="14.140625" style="32" bestFit="1" customWidth="1"/>
    <col min="1032" max="1032" width="13.5703125" style="32" customWidth="1"/>
    <col min="1033" max="1033" width="17.28515625" style="32" bestFit="1" customWidth="1"/>
    <col min="1034" max="1034" width="8.85546875" style="32" bestFit="1" customWidth="1"/>
    <col min="1035" max="1035" width="15.28515625" style="32" customWidth="1"/>
    <col min="1036" max="1036" width="27.42578125" style="32" customWidth="1"/>
    <col min="1037" max="1037" width="12.85546875" style="32" bestFit="1" customWidth="1"/>
    <col min="1038" max="1280" width="9.140625" style="32"/>
    <col min="1281" max="1281" width="7" style="32" bestFit="1" customWidth="1"/>
    <col min="1282" max="1282" width="14.7109375" style="32" bestFit="1" customWidth="1"/>
    <col min="1283" max="1283" width="47.85546875" style="32" customWidth="1"/>
    <col min="1284" max="1284" width="15.7109375" style="32" bestFit="1" customWidth="1"/>
    <col min="1285" max="1285" width="12.5703125" style="32" bestFit="1" customWidth="1"/>
    <col min="1286" max="1286" width="24.28515625" style="32" bestFit="1" customWidth="1"/>
    <col min="1287" max="1287" width="14.140625" style="32" bestFit="1" customWidth="1"/>
    <col min="1288" max="1288" width="13.5703125" style="32" customWidth="1"/>
    <col min="1289" max="1289" width="17.28515625" style="32" bestFit="1" customWidth="1"/>
    <col min="1290" max="1290" width="8.85546875" style="32" bestFit="1" customWidth="1"/>
    <col min="1291" max="1291" width="15.28515625" style="32" customWidth="1"/>
    <col min="1292" max="1292" width="27.42578125" style="32" customWidth="1"/>
    <col min="1293" max="1293" width="12.85546875" style="32" bestFit="1" customWidth="1"/>
    <col min="1294" max="1536" width="9.140625" style="32"/>
    <col min="1537" max="1537" width="7" style="32" bestFit="1" customWidth="1"/>
    <col min="1538" max="1538" width="14.7109375" style="32" bestFit="1" customWidth="1"/>
    <col min="1539" max="1539" width="47.85546875" style="32" customWidth="1"/>
    <col min="1540" max="1540" width="15.7109375" style="32" bestFit="1" customWidth="1"/>
    <col min="1541" max="1541" width="12.5703125" style="32" bestFit="1" customWidth="1"/>
    <col min="1542" max="1542" width="24.28515625" style="32" bestFit="1" customWidth="1"/>
    <col min="1543" max="1543" width="14.140625" style="32" bestFit="1" customWidth="1"/>
    <col min="1544" max="1544" width="13.5703125" style="32" customWidth="1"/>
    <col min="1545" max="1545" width="17.28515625" style="32" bestFit="1" customWidth="1"/>
    <col min="1546" max="1546" width="8.85546875" style="32" bestFit="1" customWidth="1"/>
    <col min="1547" max="1547" width="15.28515625" style="32" customWidth="1"/>
    <col min="1548" max="1548" width="27.42578125" style="32" customWidth="1"/>
    <col min="1549" max="1549" width="12.85546875" style="32" bestFit="1" customWidth="1"/>
    <col min="1550" max="1792" width="9.140625" style="32"/>
    <col min="1793" max="1793" width="7" style="32" bestFit="1" customWidth="1"/>
    <col min="1794" max="1794" width="14.7109375" style="32" bestFit="1" customWidth="1"/>
    <col min="1795" max="1795" width="47.85546875" style="32" customWidth="1"/>
    <col min="1796" max="1796" width="15.7109375" style="32" bestFit="1" customWidth="1"/>
    <col min="1797" max="1797" width="12.5703125" style="32" bestFit="1" customWidth="1"/>
    <col min="1798" max="1798" width="24.28515625" style="32" bestFit="1" customWidth="1"/>
    <col min="1799" max="1799" width="14.140625" style="32" bestFit="1" customWidth="1"/>
    <col min="1800" max="1800" width="13.5703125" style="32" customWidth="1"/>
    <col min="1801" max="1801" width="17.28515625" style="32" bestFit="1" customWidth="1"/>
    <col min="1802" max="1802" width="8.85546875" style="32" bestFit="1" customWidth="1"/>
    <col min="1803" max="1803" width="15.28515625" style="32" customWidth="1"/>
    <col min="1804" max="1804" width="27.42578125" style="32" customWidth="1"/>
    <col min="1805" max="1805" width="12.85546875" style="32" bestFit="1" customWidth="1"/>
    <col min="1806" max="2048" width="9.140625" style="32"/>
    <col min="2049" max="2049" width="7" style="32" bestFit="1" customWidth="1"/>
    <col min="2050" max="2050" width="14.7109375" style="32" bestFit="1" customWidth="1"/>
    <col min="2051" max="2051" width="47.85546875" style="32" customWidth="1"/>
    <col min="2052" max="2052" width="15.7109375" style="32" bestFit="1" customWidth="1"/>
    <col min="2053" max="2053" width="12.5703125" style="32" bestFit="1" customWidth="1"/>
    <col min="2054" max="2054" width="24.28515625" style="32" bestFit="1" customWidth="1"/>
    <col min="2055" max="2055" width="14.140625" style="32" bestFit="1" customWidth="1"/>
    <col min="2056" max="2056" width="13.5703125" style="32" customWidth="1"/>
    <col min="2057" max="2057" width="17.28515625" style="32" bestFit="1" customWidth="1"/>
    <col min="2058" max="2058" width="8.85546875" style="32" bestFit="1" customWidth="1"/>
    <col min="2059" max="2059" width="15.28515625" style="32" customWidth="1"/>
    <col min="2060" max="2060" width="27.42578125" style="32" customWidth="1"/>
    <col min="2061" max="2061" width="12.85546875" style="32" bestFit="1" customWidth="1"/>
    <col min="2062" max="2304" width="9.140625" style="32"/>
    <col min="2305" max="2305" width="7" style="32" bestFit="1" customWidth="1"/>
    <col min="2306" max="2306" width="14.7109375" style="32" bestFit="1" customWidth="1"/>
    <col min="2307" max="2307" width="47.85546875" style="32" customWidth="1"/>
    <col min="2308" max="2308" width="15.7109375" style="32" bestFit="1" customWidth="1"/>
    <col min="2309" max="2309" width="12.5703125" style="32" bestFit="1" customWidth="1"/>
    <col min="2310" max="2310" width="24.28515625" style="32" bestFit="1" customWidth="1"/>
    <col min="2311" max="2311" width="14.140625" style="32" bestFit="1" customWidth="1"/>
    <col min="2312" max="2312" width="13.5703125" style="32" customWidth="1"/>
    <col min="2313" max="2313" width="17.28515625" style="32" bestFit="1" customWidth="1"/>
    <col min="2314" max="2314" width="8.85546875" style="32" bestFit="1" customWidth="1"/>
    <col min="2315" max="2315" width="15.28515625" style="32" customWidth="1"/>
    <col min="2316" max="2316" width="27.42578125" style="32" customWidth="1"/>
    <col min="2317" max="2317" width="12.85546875" style="32" bestFit="1" customWidth="1"/>
    <col min="2318" max="2560" width="9.140625" style="32"/>
    <col min="2561" max="2561" width="7" style="32" bestFit="1" customWidth="1"/>
    <col min="2562" max="2562" width="14.7109375" style="32" bestFit="1" customWidth="1"/>
    <col min="2563" max="2563" width="47.85546875" style="32" customWidth="1"/>
    <col min="2564" max="2564" width="15.7109375" style="32" bestFit="1" customWidth="1"/>
    <col min="2565" max="2565" width="12.5703125" style="32" bestFit="1" customWidth="1"/>
    <col min="2566" max="2566" width="24.28515625" style="32" bestFit="1" customWidth="1"/>
    <col min="2567" max="2567" width="14.140625" style="32" bestFit="1" customWidth="1"/>
    <col min="2568" max="2568" width="13.5703125" style="32" customWidth="1"/>
    <col min="2569" max="2569" width="17.28515625" style="32" bestFit="1" customWidth="1"/>
    <col min="2570" max="2570" width="8.85546875" style="32" bestFit="1" customWidth="1"/>
    <col min="2571" max="2571" width="15.28515625" style="32" customWidth="1"/>
    <col min="2572" max="2572" width="27.42578125" style="32" customWidth="1"/>
    <col min="2573" max="2573" width="12.85546875" style="32" bestFit="1" customWidth="1"/>
    <col min="2574" max="2816" width="9.140625" style="32"/>
    <col min="2817" max="2817" width="7" style="32" bestFit="1" customWidth="1"/>
    <col min="2818" max="2818" width="14.7109375" style="32" bestFit="1" customWidth="1"/>
    <col min="2819" max="2819" width="47.85546875" style="32" customWidth="1"/>
    <col min="2820" max="2820" width="15.7109375" style="32" bestFit="1" customWidth="1"/>
    <col min="2821" max="2821" width="12.5703125" style="32" bestFit="1" customWidth="1"/>
    <col min="2822" max="2822" width="24.28515625" style="32" bestFit="1" customWidth="1"/>
    <col min="2823" max="2823" width="14.140625" style="32" bestFit="1" customWidth="1"/>
    <col min="2824" max="2824" width="13.5703125" style="32" customWidth="1"/>
    <col min="2825" max="2825" width="17.28515625" style="32" bestFit="1" customWidth="1"/>
    <col min="2826" max="2826" width="8.85546875" style="32" bestFit="1" customWidth="1"/>
    <col min="2827" max="2827" width="15.28515625" style="32" customWidth="1"/>
    <col min="2828" max="2828" width="27.42578125" style="32" customWidth="1"/>
    <col min="2829" max="2829" width="12.85546875" style="32" bestFit="1" customWidth="1"/>
    <col min="2830" max="3072" width="9.140625" style="32"/>
    <col min="3073" max="3073" width="7" style="32" bestFit="1" customWidth="1"/>
    <col min="3074" max="3074" width="14.7109375" style="32" bestFit="1" customWidth="1"/>
    <col min="3075" max="3075" width="47.85546875" style="32" customWidth="1"/>
    <col min="3076" max="3076" width="15.7109375" style="32" bestFit="1" customWidth="1"/>
    <col min="3077" max="3077" width="12.5703125" style="32" bestFit="1" customWidth="1"/>
    <col min="3078" max="3078" width="24.28515625" style="32" bestFit="1" customWidth="1"/>
    <col min="3079" max="3079" width="14.140625" style="32" bestFit="1" customWidth="1"/>
    <col min="3080" max="3080" width="13.5703125" style="32" customWidth="1"/>
    <col min="3081" max="3081" width="17.28515625" style="32" bestFit="1" customWidth="1"/>
    <col min="3082" max="3082" width="8.85546875" style="32" bestFit="1" customWidth="1"/>
    <col min="3083" max="3083" width="15.28515625" style="32" customWidth="1"/>
    <col min="3084" max="3084" width="27.42578125" style="32" customWidth="1"/>
    <col min="3085" max="3085" width="12.85546875" style="32" bestFit="1" customWidth="1"/>
    <col min="3086" max="3328" width="9.140625" style="32"/>
    <col min="3329" max="3329" width="7" style="32" bestFit="1" customWidth="1"/>
    <col min="3330" max="3330" width="14.7109375" style="32" bestFit="1" customWidth="1"/>
    <col min="3331" max="3331" width="47.85546875" style="32" customWidth="1"/>
    <col min="3332" max="3332" width="15.7109375" style="32" bestFit="1" customWidth="1"/>
    <col min="3333" max="3333" width="12.5703125" style="32" bestFit="1" customWidth="1"/>
    <col min="3334" max="3334" width="24.28515625" style="32" bestFit="1" customWidth="1"/>
    <col min="3335" max="3335" width="14.140625" style="32" bestFit="1" customWidth="1"/>
    <col min="3336" max="3336" width="13.5703125" style="32" customWidth="1"/>
    <col min="3337" max="3337" width="17.28515625" style="32" bestFit="1" customWidth="1"/>
    <col min="3338" max="3338" width="8.85546875" style="32" bestFit="1" customWidth="1"/>
    <col min="3339" max="3339" width="15.28515625" style="32" customWidth="1"/>
    <col min="3340" max="3340" width="27.42578125" style="32" customWidth="1"/>
    <col min="3341" max="3341" width="12.85546875" style="32" bestFit="1" customWidth="1"/>
    <col min="3342" max="3584" width="9.140625" style="32"/>
    <col min="3585" max="3585" width="7" style="32" bestFit="1" customWidth="1"/>
    <col min="3586" max="3586" width="14.7109375" style="32" bestFit="1" customWidth="1"/>
    <col min="3587" max="3587" width="47.85546875" style="32" customWidth="1"/>
    <col min="3588" max="3588" width="15.7109375" style="32" bestFit="1" customWidth="1"/>
    <col min="3589" max="3589" width="12.5703125" style="32" bestFit="1" customWidth="1"/>
    <col min="3590" max="3590" width="24.28515625" style="32" bestFit="1" customWidth="1"/>
    <col min="3591" max="3591" width="14.140625" style="32" bestFit="1" customWidth="1"/>
    <col min="3592" max="3592" width="13.5703125" style="32" customWidth="1"/>
    <col min="3593" max="3593" width="17.28515625" style="32" bestFit="1" customWidth="1"/>
    <col min="3594" max="3594" width="8.85546875" style="32" bestFit="1" customWidth="1"/>
    <col min="3595" max="3595" width="15.28515625" style="32" customWidth="1"/>
    <col min="3596" max="3596" width="27.42578125" style="32" customWidth="1"/>
    <col min="3597" max="3597" width="12.85546875" style="32" bestFit="1" customWidth="1"/>
    <col min="3598" max="3840" width="9.140625" style="32"/>
    <col min="3841" max="3841" width="7" style="32" bestFit="1" customWidth="1"/>
    <col min="3842" max="3842" width="14.7109375" style="32" bestFit="1" customWidth="1"/>
    <col min="3843" max="3843" width="47.85546875" style="32" customWidth="1"/>
    <col min="3844" max="3844" width="15.7109375" style="32" bestFit="1" customWidth="1"/>
    <col min="3845" max="3845" width="12.5703125" style="32" bestFit="1" customWidth="1"/>
    <col min="3846" max="3846" width="24.28515625" style="32" bestFit="1" customWidth="1"/>
    <col min="3847" max="3847" width="14.140625" style="32" bestFit="1" customWidth="1"/>
    <col min="3848" max="3848" width="13.5703125" style="32" customWidth="1"/>
    <col min="3849" max="3849" width="17.28515625" style="32" bestFit="1" customWidth="1"/>
    <col min="3850" max="3850" width="8.85546875" style="32" bestFit="1" customWidth="1"/>
    <col min="3851" max="3851" width="15.28515625" style="32" customWidth="1"/>
    <col min="3852" max="3852" width="27.42578125" style="32" customWidth="1"/>
    <col min="3853" max="3853" width="12.85546875" style="32" bestFit="1" customWidth="1"/>
    <col min="3854" max="4096" width="9.140625" style="32"/>
    <col min="4097" max="4097" width="7" style="32" bestFit="1" customWidth="1"/>
    <col min="4098" max="4098" width="14.7109375" style="32" bestFit="1" customWidth="1"/>
    <col min="4099" max="4099" width="47.85546875" style="32" customWidth="1"/>
    <col min="4100" max="4100" width="15.7109375" style="32" bestFit="1" customWidth="1"/>
    <col min="4101" max="4101" width="12.5703125" style="32" bestFit="1" customWidth="1"/>
    <col min="4102" max="4102" width="24.28515625" style="32" bestFit="1" customWidth="1"/>
    <col min="4103" max="4103" width="14.140625" style="32" bestFit="1" customWidth="1"/>
    <col min="4104" max="4104" width="13.5703125" style="32" customWidth="1"/>
    <col min="4105" max="4105" width="17.28515625" style="32" bestFit="1" customWidth="1"/>
    <col min="4106" max="4106" width="8.85546875" style="32" bestFit="1" customWidth="1"/>
    <col min="4107" max="4107" width="15.28515625" style="32" customWidth="1"/>
    <col min="4108" max="4108" width="27.42578125" style="32" customWidth="1"/>
    <col min="4109" max="4109" width="12.85546875" style="32" bestFit="1" customWidth="1"/>
    <col min="4110" max="4352" width="9.140625" style="32"/>
    <col min="4353" max="4353" width="7" style="32" bestFit="1" customWidth="1"/>
    <col min="4354" max="4354" width="14.7109375" style="32" bestFit="1" customWidth="1"/>
    <col min="4355" max="4355" width="47.85546875" style="32" customWidth="1"/>
    <col min="4356" max="4356" width="15.7109375" style="32" bestFit="1" customWidth="1"/>
    <col min="4357" max="4357" width="12.5703125" style="32" bestFit="1" customWidth="1"/>
    <col min="4358" max="4358" width="24.28515625" style="32" bestFit="1" customWidth="1"/>
    <col min="4359" max="4359" width="14.140625" style="32" bestFit="1" customWidth="1"/>
    <col min="4360" max="4360" width="13.5703125" style="32" customWidth="1"/>
    <col min="4361" max="4361" width="17.28515625" style="32" bestFit="1" customWidth="1"/>
    <col min="4362" max="4362" width="8.85546875" style="32" bestFit="1" customWidth="1"/>
    <col min="4363" max="4363" width="15.28515625" style="32" customWidth="1"/>
    <col min="4364" max="4364" width="27.42578125" style="32" customWidth="1"/>
    <col min="4365" max="4365" width="12.85546875" style="32" bestFit="1" customWidth="1"/>
    <col min="4366" max="4608" width="9.140625" style="32"/>
    <col min="4609" max="4609" width="7" style="32" bestFit="1" customWidth="1"/>
    <col min="4610" max="4610" width="14.7109375" style="32" bestFit="1" customWidth="1"/>
    <col min="4611" max="4611" width="47.85546875" style="32" customWidth="1"/>
    <col min="4612" max="4612" width="15.7109375" style="32" bestFit="1" customWidth="1"/>
    <col min="4613" max="4613" width="12.5703125" style="32" bestFit="1" customWidth="1"/>
    <col min="4614" max="4614" width="24.28515625" style="32" bestFit="1" customWidth="1"/>
    <col min="4615" max="4615" width="14.140625" style="32" bestFit="1" customWidth="1"/>
    <col min="4616" max="4616" width="13.5703125" style="32" customWidth="1"/>
    <col min="4617" max="4617" width="17.28515625" style="32" bestFit="1" customWidth="1"/>
    <col min="4618" max="4618" width="8.85546875" style="32" bestFit="1" customWidth="1"/>
    <col min="4619" max="4619" width="15.28515625" style="32" customWidth="1"/>
    <col min="4620" max="4620" width="27.42578125" style="32" customWidth="1"/>
    <col min="4621" max="4621" width="12.85546875" style="32" bestFit="1" customWidth="1"/>
    <col min="4622" max="4864" width="9.140625" style="32"/>
    <col min="4865" max="4865" width="7" style="32" bestFit="1" customWidth="1"/>
    <col min="4866" max="4866" width="14.7109375" style="32" bestFit="1" customWidth="1"/>
    <col min="4867" max="4867" width="47.85546875" style="32" customWidth="1"/>
    <col min="4868" max="4868" width="15.7109375" style="32" bestFit="1" customWidth="1"/>
    <col min="4869" max="4869" width="12.5703125" style="32" bestFit="1" customWidth="1"/>
    <col min="4870" max="4870" width="24.28515625" style="32" bestFit="1" customWidth="1"/>
    <col min="4871" max="4871" width="14.140625" style="32" bestFit="1" customWidth="1"/>
    <col min="4872" max="4872" width="13.5703125" style="32" customWidth="1"/>
    <col min="4873" max="4873" width="17.28515625" style="32" bestFit="1" customWidth="1"/>
    <col min="4874" max="4874" width="8.85546875" style="32" bestFit="1" customWidth="1"/>
    <col min="4875" max="4875" width="15.28515625" style="32" customWidth="1"/>
    <col min="4876" max="4876" width="27.42578125" style="32" customWidth="1"/>
    <col min="4877" max="4877" width="12.85546875" style="32" bestFit="1" customWidth="1"/>
    <col min="4878" max="5120" width="9.140625" style="32"/>
    <col min="5121" max="5121" width="7" style="32" bestFit="1" customWidth="1"/>
    <col min="5122" max="5122" width="14.7109375" style="32" bestFit="1" customWidth="1"/>
    <col min="5123" max="5123" width="47.85546875" style="32" customWidth="1"/>
    <col min="5124" max="5124" width="15.7109375" style="32" bestFit="1" customWidth="1"/>
    <col min="5125" max="5125" width="12.5703125" style="32" bestFit="1" customWidth="1"/>
    <col min="5126" max="5126" width="24.28515625" style="32" bestFit="1" customWidth="1"/>
    <col min="5127" max="5127" width="14.140625" style="32" bestFit="1" customWidth="1"/>
    <col min="5128" max="5128" width="13.5703125" style="32" customWidth="1"/>
    <col min="5129" max="5129" width="17.28515625" style="32" bestFit="1" customWidth="1"/>
    <col min="5130" max="5130" width="8.85546875" style="32" bestFit="1" customWidth="1"/>
    <col min="5131" max="5131" width="15.28515625" style="32" customWidth="1"/>
    <col min="5132" max="5132" width="27.42578125" style="32" customWidth="1"/>
    <col min="5133" max="5133" width="12.85546875" style="32" bestFit="1" customWidth="1"/>
    <col min="5134" max="5376" width="9.140625" style="32"/>
    <col min="5377" max="5377" width="7" style="32" bestFit="1" customWidth="1"/>
    <col min="5378" max="5378" width="14.7109375" style="32" bestFit="1" customWidth="1"/>
    <col min="5379" max="5379" width="47.85546875" style="32" customWidth="1"/>
    <col min="5380" max="5380" width="15.7109375" style="32" bestFit="1" customWidth="1"/>
    <col min="5381" max="5381" width="12.5703125" style="32" bestFit="1" customWidth="1"/>
    <col min="5382" max="5382" width="24.28515625" style="32" bestFit="1" customWidth="1"/>
    <col min="5383" max="5383" width="14.140625" style="32" bestFit="1" customWidth="1"/>
    <col min="5384" max="5384" width="13.5703125" style="32" customWidth="1"/>
    <col min="5385" max="5385" width="17.28515625" style="32" bestFit="1" customWidth="1"/>
    <col min="5386" max="5386" width="8.85546875" style="32" bestFit="1" customWidth="1"/>
    <col min="5387" max="5387" width="15.28515625" style="32" customWidth="1"/>
    <col min="5388" max="5388" width="27.42578125" style="32" customWidth="1"/>
    <col min="5389" max="5389" width="12.85546875" style="32" bestFit="1" customWidth="1"/>
    <col min="5390" max="5632" width="9.140625" style="32"/>
    <col min="5633" max="5633" width="7" style="32" bestFit="1" customWidth="1"/>
    <col min="5634" max="5634" width="14.7109375" style="32" bestFit="1" customWidth="1"/>
    <col min="5635" max="5635" width="47.85546875" style="32" customWidth="1"/>
    <col min="5636" max="5636" width="15.7109375" style="32" bestFit="1" customWidth="1"/>
    <col min="5637" max="5637" width="12.5703125" style="32" bestFit="1" customWidth="1"/>
    <col min="5638" max="5638" width="24.28515625" style="32" bestFit="1" customWidth="1"/>
    <col min="5639" max="5639" width="14.140625" style="32" bestFit="1" customWidth="1"/>
    <col min="5640" max="5640" width="13.5703125" style="32" customWidth="1"/>
    <col min="5641" max="5641" width="17.28515625" style="32" bestFit="1" customWidth="1"/>
    <col min="5642" max="5642" width="8.85546875" style="32" bestFit="1" customWidth="1"/>
    <col min="5643" max="5643" width="15.28515625" style="32" customWidth="1"/>
    <col min="5644" max="5644" width="27.42578125" style="32" customWidth="1"/>
    <col min="5645" max="5645" width="12.85546875" style="32" bestFit="1" customWidth="1"/>
    <col min="5646" max="5888" width="9.140625" style="32"/>
    <col min="5889" max="5889" width="7" style="32" bestFit="1" customWidth="1"/>
    <col min="5890" max="5890" width="14.7109375" style="32" bestFit="1" customWidth="1"/>
    <col min="5891" max="5891" width="47.85546875" style="32" customWidth="1"/>
    <col min="5892" max="5892" width="15.7109375" style="32" bestFit="1" customWidth="1"/>
    <col min="5893" max="5893" width="12.5703125" style="32" bestFit="1" customWidth="1"/>
    <col min="5894" max="5894" width="24.28515625" style="32" bestFit="1" customWidth="1"/>
    <col min="5895" max="5895" width="14.140625" style="32" bestFit="1" customWidth="1"/>
    <col min="5896" max="5896" width="13.5703125" style="32" customWidth="1"/>
    <col min="5897" max="5897" width="17.28515625" style="32" bestFit="1" customWidth="1"/>
    <col min="5898" max="5898" width="8.85546875" style="32" bestFit="1" customWidth="1"/>
    <col min="5899" max="5899" width="15.28515625" style="32" customWidth="1"/>
    <col min="5900" max="5900" width="27.42578125" style="32" customWidth="1"/>
    <col min="5901" max="5901" width="12.85546875" style="32" bestFit="1" customWidth="1"/>
    <col min="5902" max="6144" width="9.140625" style="32"/>
    <col min="6145" max="6145" width="7" style="32" bestFit="1" customWidth="1"/>
    <col min="6146" max="6146" width="14.7109375" style="32" bestFit="1" customWidth="1"/>
    <col min="6147" max="6147" width="47.85546875" style="32" customWidth="1"/>
    <col min="6148" max="6148" width="15.7109375" style="32" bestFit="1" customWidth="1"/>
    <col min="6149" max="6149" width="12.5703125" style="32" bestFit="1" customWidth="1"/>
    <col min="6150" max="6150" width="24.28515625" style="32" bestFit="1" customWidth="1"/>
    <col min="6151" max="6151" width="14.140625" style="32" bestFit="1" customWidth="1"/>
    <col min="6152" max="6152" width="13.5703125" style="32" customWidth="1"/>
    <col min="6153" max="6153" width="17.28515625" style="32" bestFit="1" customWidth="1"/>
    <col min="6154" max="6154" width="8.85546875" style="32" bestFit="1" customWidth="1"/>
    <col min="6155" max="6155" width="15.28515625" style="32" customWidth="1"/>
    <col min="6156" max="6156" width="27.42578125" style="32" customWidth="1"/>
    <col min="6157" max="6157" width="12.85546875" style="32" bestFit="1" customWidth="1"/>
    <col min="6158" max="6400" width="9.140625" style="32"/>
    <col min="6401" max="6401" width="7" style="32" bestFit="1" customWidth="1"/>
    <col min="6402" max="6402" width="14.7109375" style="32" bestFit="1" customWidth="1"/>
    <col min="6403" max="6403" width="47.85546875" style="32" customWidth="1"/>
    <col min="6404" max="6404" width="15.7109375" style="32" bestFit="1" customWidth="1"/>
    <col min="6405" max="6405" width="12.5703125" style="32" bestFit="1" customWidth="1"/>
    <col min="6406" max="6406" width="24.28515625" style="32" bestFit="1" customWidth="1"/>
    <col min="6407" max="6407" width="14.140625" style="32" bestFit="1" customWidth="1"/>
    <col min="6408" max="6408" width="13.5703125" style="32" customWidth="1"/>
    <col min="6409" max="6409" width="17.28515625" style="32" bestFit="1" customWidth="1"/>
    <col min="6410" max="6410" width="8.85546875" style="32" bestFit="1" customWidth="1"/>
    <col min="6411" max="6411" width="15.28515625" style="32" customWidth="1"/>
    <col min="6412" max="6412" width="27.42578125" style="32" customWidth="1"/>
    <col min="6413" max="6413" width="12.85546875" style="32" bestFit="1" customWidth="1"/>
    <col min="6414" max="6656" width="9.140625" style="32"/>
    <col min="6657" max="6657" width="7" style="32" bestFit="1" customWidth="1"/>
    <col min="6658" max="6658" width="14.7109375" style="32" bestFit="1" customWidth="1"/>
    <col min="6659" max="6659" width="47.85546875" style="32" customWidth="1"/>
    <col min="6660" max="6660" width="15.7109375" style="32" bestFit="1" customWidth="1"/>
    <col min="6661" max="6661" width="12.5703125" style="32" bestFit="1" customWidth="1"/>
    <col min="6662" max="6662" width="24.28515625" style="32" bestFit="1" customWidth="1"/>
    <col min="6663" max="6663" width="14.140625" style="32" bestFit="1" customWidth="1"/>
    <col min="6664" max="6664" width="13.5703125" style="32" customWidth="1"/>
    <col min="6665" max="6665" width="17.28515625" style="32" bestFit="1" customWidth="1"/>
    <col min="6666" max="6666" width="8.85546875" style="32" bestFit="1" customWidth="1"/>
    <col min="6667" max="6667" width="15.28515625" style="32" customWidth="1"/>
    <col min="6668" max="6668" width="27.42578125" style="32" customWidth="1"/>
    <col min="6669" max="6669" width="12.85546875" style="32" bestFit="1" customWidth="1"/>
    <col min="6670" max="6912" width="9.140625" style="32"/>
    <col min="6913" max="6913" width="7" style="32" bestFit="1" customWidth="1"/>
    <col min="6914" max="6914" width="14.7109375" style="32" bestFit="1" customWidth="1"/>
    <col min="6915" max="6915" width="47.85546875" style="32" customWidth="1"/>
    <col min="6916" max="6916" width="15.7109375" style="32" bestFit="1" customWidth="1"/>
    <col min="6917" max="6917" width="12.5703125" style="32" bestFit="1" customWidth="1"/>
    <col min="6918" max="6918" width="24.28515625" style="32" bestFit="1" customWidth="1"/>
    <col min="6919" max="6919" width="14.140625" style="32" bestFit="1" customWidth="1"/>
    <col min="6920" max="6920" width="13.5703125" style="32" customWidth="1"/>
    <col min="6921" max="6921" width="17.28515625" style="32" bestFit="1" customWidth="1"/>
    <col min="6922" max="6922" width="8.85546875" style="32" bestFit="1" customWidth="1"/>
    <col min="6923" max="6923" width="15.28515625" style="32" customWidth="1"/>
    <col min="6924" max="6924" width="27.42578125" style="32" customWidth="1"/>
    <col min="6925" max="6925" width="12.85546875" style="32" bestFit="1" customWidth="1"/>
    <col min="6926" max="7168" width="9.140625" style="32"/>
    <col min="7169" max="7169" width="7" style="32" bestFit="1" customWidth="1"/>
    <col min="7170" max="7170" width="14.7109375" style="32" bestFit="1" customWidth="1"/>
    <col min="7171" max="7171" width="47.85546875" style="32" customWidth="1"/>
    <col min="7172" max="7172" width="15.7109375" style="32" bestFit="1" customWidth="1"/>
    <col min="7173" max="7173" width="12.5703125" style="32" bestFit="1" customWidth="1"/>
    <col min="7174" max="7174" width="24.28515625" style="32" bestFit="1" customWidth="1"/>
    <col min="7175" max="7175" width="14.140625" style="32" bestFit="1" customWidth="1"/>
    <col min="7176" max="7176" width="13.5703125" style="32" customWidth="1"/>
    <col min="7177" max="7177" width="17.28515625" style="32" bestFit="1" customWidth="1"/>
    <col min="7178" max="7178" width="8.85546875" style="32" bestFit="1" customWidth="1"/>
    <col min="7179" max="7179" width="15.28515625" style="32" customWidth="1"/>
    <col min="7180" max="7180" width="27.42578125" style="32" customWidth="1"/>
    <col min="7181" max="7181" width="12.85546875" style="32" bestFit="1" customWidth="1"/>
    <col min="7182" max="7424" width="9.140625" style="32"/>
    <col min="7425" max="7425" width="7" style="32" bestFit="1" customWidth="1"/>
    <col min="7426" max="7426" width="14.7109375" style="32" bestFit="1" customWidth="1"/>
    <col min="7427" max="7427" width="47.85546875" style="32" customWidth="1"/>
    <col min="7428" max="7428" width="15.7109375" style="32" bestFit="1" customWidth="1"/>
    <col min="7429" max="7429" width="12.5703125" style="32" bestFit="1" customWidth="1"/>
    <col min="7430" max="7430" width="24.28515625" style="32" bestFit="1" customWidth="1"/>
    <col min="7431" max="7431" width="14.140625" style="32" bestFit="1" customWidth="1"/>
    <col min="7432" max="7432" width="13.5703125" style="32" customWidth="1"/>
    <col min="7433" max="7433" width="17.28515625" style="32" bestFit="1" customWidth="1"/>
    <col min="7434" max="7434" width="8.85546875" style="32" bestFit="1" customWidth="1"/>
    <col min="7435" max="7435" width="15.28515625" style="32" customWidth="1"/>
    <col min="7436" max="7436" width="27.42578125" style="32" customWidth="1"/>
    <col min="7437" max="7437" width="12.85546875" style="32" bestFit="1" customWidth="1"/>
    <col min="7438" max="7680" width="9.140625" style="32"/>
    <col min="7681" max="7681" width="7" style="32" bestFit="1" customWidth="1"/>
    <col min="7682" max="7682" width="14.7109375" style="32" bestFit="1" customWidth="1"/>
    <col min="7683" max="7683" width="47.85546875" style="32" customWidth="1"/>
    <col min="7684" max="7684" width="15.7109375" style="32" bestFit="1" customWidth="1"/>
    <col min="7685" max="7685" width="12.5703125" style="32" bestFit="1" customWidth="1"/>
    <col min="7686" max="7686" width="24.28515625" style="32" bestFit="1" customWidth="1"/>
    <col min="7687" max="7687" width="14.140625" style="32" bestFit="1" customWidth="1"/>
    <col min="7688" max="7688" width="13.5703125" style="32" customWidth="1"/>
    <col min="7689" max="7689" width="17.28515625" style="32" bestFit="1" customWidth="1"/>
    <col min="7690" max="7690" width="8.85546875" style="32" bestFit="1" customWidth="1"/>
    <col min="7691" max="7691" width="15.28515625" style="32" customWidth="1"/>
    <col min="7692" max="7692" width="27.42578125" style="32" customWidth="1"/>
    <col min="7693" max="7693" width="12.85546875" style="32" bestFit="1" customWidth="1"/>
    <col min="7694" max="7936" width="9.140625" style="32"/>
    <col min="7937" max="7937" width="7" style="32" bestFit="1" customWidth="1"/>
    <col min="7938" max="7938" width="14.7109375" style="32" bestFit="1" customWidth="1"/>
    <col min="7939" max="7939" width="47.85546875" style="32" customWidth="1"/>
    <col min="7940" max="7940" width="15.7109375" style="32" bestFit="1" customWidth="1"/>
    <col min="7941" max="7941" width="12.5703125" style="32" bestFit="1" customWidth="1"/>
    <col min="7942" max="7942" width="24.28515625" style="32" bestFit="1" customWidth="1"/>
    <col min="7943" max="7943" width="14.140625" style="32" bestFit="1" customWidth="1"/>
    <col min="7944" max="7944" width="13.5703125" style="32" customWidth="1"/>
    <col min="7945" max="7945" width="17.28515625" style="32" bestFit="1" customWidth="1"/>
    <col min="7946" max="7946" width="8.85546875" style="32" bestFit="1" customWidth="1"/>
    <col min="7947" max="7947" width="15.28515625" style="32" customWidth="1"/>
    <col min="7948" max="7948" width="27.42578125" style="32" customWidth="1"/>
    <col min="7949" max="7949" width="12.85546875" style="32" bestFit="1" customWidth="1"/>
    <col min="7950" max="8192" width="9.140625" style="32"/>
    <col min="8193" max="8193" width="7" style="32" bestFit="1" customWidth="1"/>
    <col min="8194" max="8194" width="14.7109375" style="32" bestFit="1" customWidth="1"/>
    <col min="8195" max="8195" width="47.85546875" style="32" customWidth="1"/>
    <col min="8196" max="8196" width="15.7109375" style="32" bestFit="1" customWidth="1"/>
    <col min="8197" max="8197" width="12.5703125" style="32" bestFit="1" customWidth="1"/>
    <col min="8198" max="8198" width="24.28515625" style="32" bestFit="1" customWidth="1"/>
    <col min="8199" max="8199" width="14.140625" style="32" bestFit="1" customWidth="1"/>
    <col min="8200" max="8200" width="13.5703125" style="32" customWidth="1"/>
    <col min="8201" max="8201" width="17.28515625" style="32" bestFit="1" customWidth="1"/>
    <col min="8202" max="8202" width="8.85546875" style="32" bestFit="1" customWidth="1"/>
    <col min="8203" max="8203" width="15.28515625" style="32" customWidth="1"/>
    <col min="8204" max="8204" width="27.42578125" style="32" customWidth="1"/>
    <col min="8205" max="8205" width="12.85546875" style="32" bestFit="1" customWidth="1"/>
    <col min="8206" max="8448" width="9.140625" style="32"/>
    <col min="8449" max="8449" width="7" style="32" bestFit="1" customWidth="1"/>
    <col min="8450" max="8450" width="14.7109375" style="32" bestFit="1" customWidth="1"/>
    <col min="8451" max="8451" width="47.85546875" style="32" customWidth="1"/>
    <col min="8452" max="8452" width="15.7109375" style="32" bestFit="1" customWidth="1"/>
    <col min="8453" max="8453" width="12.5703125" style="32" bestFit="1" customWidth="1"/>
    <col min="8454" max="8454" width="24.28515625" style="32" bestFit="1" customWidth="1"/>
    <col min="8455" max="8455" width="14.140625" style="32" bestFit="1" customWidth="1"/>
    <col min="8456" max="8456" width="13.5703125" style="32" customWidth="1"/>
    <col min="8457" max="8457" width="17.28515625" style="32" bestFit="1" customWidth="1"/>
    <col min="8458" max="8458" width="8.85546875" style="32" bestFit="1" customWidth="1"/>
    <col min="8459" max="8459" width="15.28515625" style="32" customWidth="1"/>
    <col min="8460" max="8460" width="27.42578125" style="32" customWidth="1"/>
    <col min="8461" max="8461" width="12.85546875" style="32" bestFit="1" customWidth="1"/>
    <col min="8462" max="8704" width="9.140625" style="32"/>
    <col min="8705" max="8705" width="7" style="32" bestFit="1" customWidth="1"/>
    <col min="8706" max="8706" width="14.7109375" style="32" bestFit="1" customWidth="1"/>
    <col min="8707" max="8707" width="47.85546875" style="32" customWidth="1"/>
    <col min="8708" max="8708" width="15.7109375" style="32" bestFit="1" customWidth="1"/>
    <col min="8709" max="8709" width="12.5703125" style="32" bestFit="1" customWidth="1"/>
    <col min="8710" max="8710" width="24.28515625" style="32" bestFit="1" customWidth="1"/>
    <col min="8711" max="8711" width="14.140625" style="32" bestFit="1" customWidth="1"/>
    <col min="8712" max="8712" width="13.5703125" style="32" customWidth="1"/>
    <col min="8713" max="8713" width="17.28515625" style="32" bestFit="1" customWidth="1"/>
    <col min="8714" max="8714" width="8.85546875" style="32" bestFit="1" customWidth="1"/>
    <col min="8715" max="8715" width="15.28515625" style="32" customWidth="1"/>
    <col min="8716" max="8716" width="27.42578125" style="32" customWidth="1"/>
    <col min="8717" max="8717" width="12.85546875" style="32" bestFit="1" customWidth="1"/>
    <col min="8718" max="8960" width="9.140625" style="32"/>
    <col min="8961" max="8961" width="7" style="32" bestFit="1" customWidth="1"/>
    <col min="8962" max="8962" width="14.7109375" style="32" bestFit="1" customWidth="1"/>
    <col min="8963" max="8963" width="47.85546875" style="32" customWidth="1"/>
    <col min="8964" max="8964" width="15.7109375" style="32" bestFit="1" customWidth="1"/>
    <col min="8965" max="8965" width="12.5703125" style="32" bestFit="1" customWidth="1"/>
    <col min="8966" max="8966" width="24.28515625" style="32" bestFit="1" customWidth="1"/>
    <col min="8967" max="8967" width="14.140625" style="32" bestFit="1" customWidth="1"/>
    <col min="8968" max="8968" width="13.5703125" style="32" customWidth="1"/>
    <col min="8969" max="8969" width="17.28515625" style="32" bestFit="1" customWidth="1"/>
    <col min="8970" max="8970" width="8.85546875" style="32" bestFit="1" customWidth="1"/>
    <col min="8971" max="8971" width="15.28515625" style="32" customWidth="1"/>
    <col min="8972" max="8972" width="27.42578125" style="32" customWidth="1"/>
    <col min="8973" max="8973" width="12.85546875" style="32" bestFit="1" customWidth="1"/>
    <col min="8974" max="9216" width="9.140625" style="32"/>
    <col min="9217" max="9217" width="7" style="32" bestFit="1" customWidth="1"/>
    <col min="9218" max="9218" width="14.7109375" style="32" bestFit="1" customWidth="1"/>
    <col min="9219" max="9219" width="47.85546875" style="32" customWidth="1"/>
    <col min="9220" max="9220" width="15.7109375" style="32" bestFit="1" customWidth="1"/>
    <col min="9221" max="9221" width="12.5703125" style="32" bestFit="1" customWidth="1"/>
    <col min="9222" max="9222" width="24.28515625" style="32" bestFit="1" customWidth="1"/>
    <col min="9223" max="9223" width="14.140625" style="32" bestFit="1" customWidth="1"/>
    <col min="9224" max="9224" width="13.5703125" style="32" customWidth="1"/>
    <col min="9225" max="9225" width="17.28515625" style="32" bestFit="1" customWidth="1"/>
    <col min="9226" max="9226" width="8.85546875" style="32" bestFit="1" customWidth="1"/>
    <col min="9227" max="9227" width="15.28515625" style="32" customWidth="1"/>
    <col min="9228" max="9228" width="27.42578125" style="32" customWidth="1"/>
    <col min="9229" max="9229" width="12.85546875" style="32" bestFit="1" customWidth="1"/>
    <col min="9230" max="9472" width="9.140625" style="32"/>
    <col min="9473" max="9473" width="7" style="32" bestFit="1" customWidth="1"/>
    <col min="9474" max="9474" width="14.7109375" style="32" bestFit="1" customWidth="1"/>
    <col min="9475" max="9475" width="47.85546875" style="32" customWidth="1"/>
    <col min="9476" max="9476" width="15.7109375" style="32" bestFit="1" customWidth="1"/>
    <col min="9477" max="9477" width="12.5703125" style="32" bestFit="1" customWidth="1"/>
    <col min="9478" max="9478" width="24.28515625" style="32" bestFit="1" customWidth="1"/>
    <col min="9479" max="9479" width="14.140625" style="32" bestFit="1" customWidth="1"/>
    <col min="9480" max="9480" width="13.5703125" style="32" customWidth="1"/>
    <col min="9481" max="9481" width="17.28515625" style="32" bestFit="1" customWidth="1"/>
    <col min="9482" max="9482" width="8.85546875" style="32" bestFit="1" customWidth="1"/>
    <col min="9483" max="9483" width="15.28515625" style="32" customWidth="1"/>
    <col min="9484" max="9484" width="27.42578125" style="32" customWidth="1"/>
    <col min="9485" max="9485" width="12.85546875" style="32" bestFit="1" customWidth="1"/>
    <col min="9486" max="9728" width="9.140625" style="32"/>
    <col min="9729" max="9729" width="7" style="32" bestFit="1" customWidth="1"/>
    <col min="9730" max="9730" width="14.7109375" style="32" bestFit="1" customWidth="1"/>
    <col min="9731" max="9731" width="47.85546875" style="32" customWidth="1"/>
    <col min="9732" max="9732" width="15.7109375" style="32" bestFit="1" customWidth="1"/>
    <col min="9733" max="9733" width="12.5703125" style="32" bestFit="1" customWidth="1"/>
    <col min="9734" max="9734" width="24.28515625" style="32" bestFit="1" customWidth="1"/>
    <col min="9735" max="9735" width="14.140625" style="32" bestFit="1" customWidth="1"/>
    <col min="9736" max="9736" width="13.5703125" style="32" customWidth="1"/>
    <col min="9737" max="9737" width="17.28515625" style="32" bestFit="1" customWidth="1"/>
    <col min="9738" max="9738" width="8.85546875" style="32" bestFit="1" customWidth="1"/>
    <col min="9739" max="9739" width="15.28515625" style="32" customWidth="1"/>
    <col min="9740" max="9740" width="27.42578125" style="32" customWidth="1"/>
    <col min="9741" max="9741" width="12.85546875" style="32" bestFit="1" customWidth="1"/>
    <col min="9742" max="9984" width="9.140625" style="32"/>
    <col min="9985" max="9985" width="7" style="32" bestFit="1" customWidth="1"/>
    <col min="9986" max="9986" width="14.7109375" style="32" bestFit="1" customWidth="1"/>
    <col min="9987" max="9987" width="47.85546875" style="32" customWidth="1"/>
    <col min="9988" max="9988" width="15.7109375" style="32" bestFit="1" customWidth="1"/>
    <col min="9989" max="9989" width="12.5703125" style="32" bestFit="1" customWidth="1"/>
    <col min="9990" max="9990" width="24.28515625" style="32" bestFit="1" customWidth="1"/>
    <col min="9991" max="9991" width="14.140625" style="32" bestFit="1" customWidth="1"/>
    <col min="9992" max="9992" width="13.5703125" style="32" customWidth="1"/>
    <col min="9993" max="9993" width="17.28515625" style="32" bestFit="1" customWidth="1"/>
    <col min="9994" max="9994" width="8.85546875" style="32" bestFit="1" customWidth="1"/>
    <col min="9995" max="9995" width="15.28515625" style="32" customWidth="1"/>
    <col min="9996" max="9996" width="27.42578125" style="32" customWidth="1"/>
    <col min="9997" max="9997" width="12.85546875" style="32" bestFit="1" customWidth="1"/>
    <col min="9998" max="10240" width="9.140625" style="32"/>
    <col min="10241" max="10241" width="7" style="32" bestFit="1" customWidth="1"/>
    <col min="10242" max="10242" width="14.7109375" style="32" bestFit="1" customWidth="1"/>
    <col min="10243" max="10243" width="47.85546875" style="32" customWidth="1"/>
    <col min="10244" max="10244" width="15.7109375" style="32" bestFit="1" customWidth="1"/>
    <col min="10245" max="10245" width="12.5703125" style="32" bestFit="1" customWidth="1"/>
    <col min="10246" max="10246" width="24.28515625" style="32" bestFit="1" customWidth="1"/>
    <col min="10247" max="10247" width="14.140625" style="32" bestFit="1" customWidth="1"/>
    <col min="10248" max="10248" width="13.5703125" style="32" customWidth="1"/>
    <col min="10249" max="10249" width="17.28515625" style="32" bestFit="1" customWidth="1"/>
    <col min="10250" max="10250" width="8.85546875" style="32" bestFit="1" customWidth="1"/>
    <col min="10251" max="10251" width="15.28515625" style="32" customWidth="1"/>
    <col min="10252" max="10252" width="27.42578125" style="32" customWidth="1"/>
    <col min="10253" max="10253" width="12.85546875" style="32" bestFit="1" customWidth="1"/>
    <col min="10254" max="10496" width="9.140625" style="32"/>
    <col min="10497" max="10497" width="7" style="32" bestFit="1" customWidth="1"/>
    <col min="10498" max="10498" width="14.7109375" style="32" bestFit="1" customWidth="1"/>
    <col min="10499" max="10499" width="47.85546875" style="32" customWidth="1"/>
    <col min="10500" max="10500" width="15.7109375" style="32" bestFit="1" customWidth="1"/>
    <col min="10501" max="10501" width="12.5703125" style="32" bestFit="1" customWidth="1"/>
    <col min="10502" max="10502" width="24.28515625" style="32" bestFit="1" customWidth="1"/>
    <col min="10503" max="10503" width="14.140625" style="32" bestFit="1" customWidth="1"/>
    <col min="10504" max="10504" width="13.5703125" style="32" customWidth="1"/>
    <col min="10505" max="10505" width="17.28515625" style="32" bestFit="1" customWidth="1"/>
    <col min="10506" max="10506" width="8.85546875" style="32" bestFit="1" customWidth="1"/>
    <col min="10507" max="10507" width="15.28515625" style="32" customWidth="1"/>
    <col min="10508" max="10508" width="27.42578125" style="32" customWidth="1"/>
    <col min="10509" max="10509" width="12.85546875" style="32" bestFit="1" customWidth="1"/>
    <col min="10510" max="10752" width="9.140625" style="32"/>
    <col min="10753" max="10753" width="7" style="32" bestFit="1" customWidth="1"/>
    <col min="10754" max="10754" width="14.7109375" style="32" bestFit="1" customWidth="1"/>
    <col min="10755" max="10755" width="47.85546875" style="32" customWidth="1"/>
    <col min="10756" max="10756" width="15.7109375" style="32" bestFit="1" customWidth="1"/>
    <col min="10757" max="10757" width="12.5703125" style="32" bestFit="1" customWidth="1"/>
    <col min="10758" max="10758" width="24.28515625" style="32" bestFit="1" customWidth="1"/>
    <col min="10759" max="10759" width="14.140625" style="32" bestFit="1" customWidth="1"/>
    <col min="10760" max="10760" width="13.5703125" style="32" customWidth="1"/>
    <col min="10761" max="10761" width="17.28515625" style="32" bestFit="1" customWidth="1"/>
    <col min="10762" max="10762" width="8.85546875" style="32" bestFit="1" customWidth="1"/>
    <col min="10763" max="10763" width="15.28515625" style="32" customWidth="1"/>
    <col min="10764" max="10764" width="27.42578125" style="32" customWidth="1"/>
    <col min="10765" max="10765" width="12.85546875" style="32" bestFit="1" customWidth="1"/>
    <col min="10766" max="11008" width="9.140625" style="32"/>
    <col min="11009" max="11009" width="7" style="32" bestFit="1" customWidth="1"/>
    <col min="11010" max="11010" width="14.7109375" style="32" bestFit="1" customWidth="1"/>
    <col min="11011" max="11011" width="47.85546875" style="32" customWidth="1"/>
    <col min="11012" max="11012" width="15.7109375" style="32" bestFit="1" customWidth="1"/>
    <col min="11013" max="11013" width="12.5703125" style="32" bestFit="1" customWidth="1"/>
    <col min="11014" max="11014" width="24.28515625" style="32" bestFit="1" customWidth="1"/>
    <col min="11015" max="11015" width="14.140625" style="32" bestFit="1" customWidth="1"/>
    <col min="11016" max="11016" width="13.5703125" style="32" customWidth="1"/>
    <col min="11017" max="11017" width="17.28515625" style="32" bestFit="1" customWidth="1"/>
    <col min="11018" max="11018" width="8.85546875" style="32" bestFit="1" customWidth="1"/>
    <col min="11019" max="11019" width="15.28515625" style="32" customWidth="1"/>
    <col min="11020" max="11020" width="27.42578125" style="32" customWidth="1"/>
    <col min="11021" max="11021" width="12.85546875" style="32" bestFit="1" customWidth="1"/>
    <col min="11022" max="11264" width="9.140625" style="32"/>
    <col min="11265" max="11265" width="7" style="32" bestFit="1" customWidth="1"/>
    <col min="11266" max="11266" width="14.7109375" style="32" bestFit="1" customWidth="1"/>
    <col min="11267" max="11267" width="47.85546875" style="32" customWidth="1"/>
    <col min="11268" max="11268" width="15.7109375" style="32" bestFit="1" customWidth="1"/>
    <col min="11269" max="11269" width="12.5703125" style="32" bestFit="1" customWidth="1"/>
    <col min="11270" max="11270" width="24.28515625" style="32" bestFit="1" customWidth="1"/>
    <col min="11271" max="11271" width="14.140625" style="32" bestFit="1" customWidth="1"/>
    <col min="11272" max="11272" width="13.5703125" style="32" customWidth="1"/>
    <col min="11273" max="11273" width="17.28515625" style="32" bestFit="1" customWidth="1"/>
    <col min="11274" max="11274" width="8.85546875" style="32" bestFit="1" customWidth="1"/>
    <col min="11275" max="11275" width="15.28515625" style="32" customWidth="1"/>
    <col min="11276" max="11276" width="27.42578125" style="32" customWidth="1"/>
    <col min="11277" max="11277" width="12.85546875" style="32" bestFit="1" customWidth="1"/>
    <col min="11278" max="11520" width="9.140625" style="32"/>
    <col min="11521" max="11521" width="7" style="32" bestFit="1" customWidth="1"/>
    <col min="11522" max="11522" width="14.7109375" style="32" bestFit="1" customWidth="1"/>
    <col min="11523" max="11523" width="47.85546875" style="32" customWidth="1"/>
    <col min="11524" max="11524" width="15.7109375" style="32" bestFit="1" customWidth="1"/>
    <col min="11525" max="11525" width="12.5703125" style="32" bestFit="1" customWidth="1"/>
    <col min="11526" max="11526" width="24.28515625" style="32" bestFit="1" customWidth="1"/>
    <col min="11527" max="11527" width="14.140625" style="32" bestFit="1" customWidth="1"/>
    <col min="11528" max="11528" width="13.5703125" style="32" customWidth="1"/>
    <col min="11529" max="11529" width="17.28515625" style="32" bestFit="1" customWidth="1"/>
    <col min="11530" max="11530" width="8.85546875" style="32" bestFit="1" customWidth="1"/>
    <col min="11531" max="11531" width="15.28515625" style="32" customWidth="1"/>
    <col min="11532" max="11532" width="27.42578125" style="32" customWidth="1"/>
    <col min="11533" max="11533" width="12.85546875" style="32" bestFit="1" customWidth="1"/>
    <col min="11534" max="11776" width="9.140625" style="32"/>
    <col min="11777" max="11777" width="7" style="32" bestFit="1" customWidth="1"/>
    <col min="11778" max="11778" width="14.7109375" style="32" bestFit="1" customWidth="1"/>
    <col min="11779" max="11779" width="47.85546875" style="32" customWidth="1"/>
    <col min="11780" max="11780" width="15.7109375" style="32" bestFit="1" customWidth="1"/>
    <col min="11781" max="11781" width="12.5703125" style="32" bestFit="1" customWidth="1"/>
    <col min="11782" max="11782" width="24.28515625" style="32" bestFit="1" customWidth="1"/>
    <col min="11783" max="11783" width="14.140625" style="32" bestFit="1" customWidth="1"/>
    <col min="11784" max="11784" width="13.5703125" style="32" customWidth="1"/>
    <col min="11785" max="11785" width="17.28515625" style="32" bestFit="1" customWidth="1"/>
    <col min="11786" max="11786" width="8.85546875" style="32" bestFit="1" customWidth="1"/>
    <col min="11787" max="11787" width="15.28515625" style="32" customWidth="1"/>
    <col min="11788" max="11788" width="27.42578125" style="32" customWidth="1"/>
    <col min="11789" max="11789" width="12.85546875" style="32" bestFit="1" customWidth="1"/>
    <col min="11790" max="12032" width="9.140625" style="32"/>
    <col min="12033" max="12033" width="7" style="32" bestFit="1" customWidth="1"/>
    <col min="12034" max="12034" width="14.7109375" style="32" bestFit="1" customWidth="1"/>
    <col min="12035" max="12035" width="47.85546875" style="32" customWidth="1"/>
    <col min="12036" max="12036" width="15.7109375" style="32" bestFit="1" customWidth="1"/>
    <col min="12037" max="12037" width="12.5703125" style="32" bestFit="1" customWidth="1"/>
    <col min="12038" max="12038" width="24.28515625" style="32" bestFit="1" customWidth="1"/>
    <col min="12039" max="12039" width="14.140625" style="32" bestFit="1" customWidth="1"/>
    <col min="12040" max="12040" width="13.5703125" style="32" customWidth="1"/>
    <col min="12041" max="12041" width="17.28515625" style="32" bestFit="1" customWidth="1"/>
    <col min="12042" max="12042" width="8.85546875" style="32" bestFit="1" customWidth="1"/>
    <col min="12043" max="12043" width="15.28515625" style="32" customWidth="1"/>
    <col min="12044" max="12044" width="27.42578125" style="32" customWidth="1"/>
    <col min="12045" max="12045" width="12.85546875" style="32" bestFit="1" customWidth="1"/>
    <col min="12046" max="12288" width="9.140625" style="32"/>
    <col min="12289" max="12289" width="7" style="32" bestFit="1" customWidth="1"/>
    <col min="12290" max="12290" width="14.7109375" style="32" bestFit="1" customWidth="1"/>
    <col min="12291" max="12291" width="47.85546875" style="32" customWidth="1"/>
    <col min="12292" max="12292" width="15.7109375" style="32" bestFit="1" customWidth="1"/>
    <col min="12293" max="12293" width="12.5703125" style="32" bestFit="1" customWidth="1"/>
    <col min="12294" max="12294" width="24.28515625" style="32" bestFit="1" customWidth="1"/>
    <col min="12295" max="12295" width="14.140625" style="32" bestFit="1" customWidth="1"/>
    <col min="12296" max="12296" width="13.5703125" style="32" customWidth="1"/>
    <col min="12297" max="12297" width="17.28515625" style="32" bestFit="1" customWidth="1"/>
    <col min="12298" max="12298" width="8.85546875" style="32" bestFit="1" customWidth="1"/>
    <col min="12299" max="12299" width="15.28515625" style="32" customWidth="1"/>
    <col min="12300" max="12300" width="27.42578125" style="32" customWidth="1"/>
    <col min="12301" max="12301" width="12.85546875" style="32" bestFit="1" customWidth="1"/>
    <col min="12302" max="12544" width="9.140625" style="32"/>
    <col min="12545" max="12545" width="7" style="32" bestFit="1" customWidth="1"/>
    <col min="12546" max="12546" width="14.7109375" style="32" bestFit="1" customWidth="1"/>
    <col min="12547" max="12547" width="47.85546875" style="32" customWidth="1"/>
    <col min="12548" max="12548" width="15.7109375" style="32" bestFit="1" customWidth="1"/>
    <col min="12549" max="12549" width="12.5703125" style="32" bestFit="1" customWidth="1"/>
    <col min="12550" max="12550" width="24.28515625" style="32" bestFit="1" customWidth="1"/>
    <col min="12551" max="12551" width="14.140625" style="32" bestFit="1" customWidth="1"/>
    <col min="12552" max="12552" width="13.5703125" style="32" customWidth="1"/>
    <col min="12553" max="12553" width="17.28515625" style="32" bestFit="1" customWidth="1"/>
    <col min="12554" max="12554" width="8.85546875" style="32" bestFit="1" customWidth="1"/>
    <col min="12555" max="12555" width="15.28515625" style="32" customWidth="1"/>
    <col min="12556" max="12556" width="27.42578125" style="32" customWidth="1"/>
    <col min="12557" max="12557" width="12.85546875" style="32" bestFit="1" customWidth="1"/>
    <col min="12558" max="12800" width="9.140625" style="32"/>
    <col min="12801" max="12801" width="7" style="32" bestFit="1" customWidth="1"/>
    <col min="12802" max="12802" width="14.7109375" style="32" bestFit="1" customWidth="1"/>
    <col min="12803" max="12803" width="47.85546875" style="32" customWidth="1"/>
    <col min="12804" max="12804" width="15.7109375" style="32" bestFit="1" customWidth="1"/>
    <col min="12805" max="12805" width="12.5703125" style="32" bestFit="1" customWidth="1"/>
    <col min="12806" max="12806" width="24.28515625" style="32" bestFit="1" customWidth="1"/>
    <col min="12807" max="12807" width="14.140625" style="32" bestFit="1" customWidth="1"/>
    <col min="12808" max="12808" width="13.5703125" style="32" customWidth="1"/>
    <col min="12809" max="12809" width="17.28515625" style="32" bestFit="1" customWidth="1"/>
    <col min="12810" max="12810" width="8.85546875" style="32" bestFit="1" customWidth="1"/>
    <col min="12811" max="12811" width="15.28515625" style="32" customWidth="1"/>
    <col min="12812" max="12812" width="27.42578125" style="32" customWidth="1"/>
    <col min="12813" max="12813" width="12.85546875" style="32" bestFit="1" customWidth="1"/>
    <col min="12814" max="13056" width="9.140625" style="32"/>
    <col min="13057" max="13057" width="7" style="32" bestFit="1" customWidth="1"/>
    <col min="13058" max="13058" width="14.7109375" style="32" bestFit="1" customWidth="1"/>
    <col min="13059" max="13059" width="47.85546875" style="32" customWidth="1"/>
    <col min="13060" max="13060" width="15.7109375" style="32" bestFit="1" customWidth="1"/>
    <col min="13061" max="13061" width="12.5703125" style="32" bestFit="1" customWidth="1"/>
    <col min="13062" max="13062" width="24.28515625" style="32" bestFit="1" customWidth="1"/>
    <col min="13063" max="13063" width="14.140625" style="32" bestFit="1" customWidth="1"/>
    <col min="13064" max="13064" width="13.5703125" style="32" customWidth="1"/>
    <col min="13065" max="13065" width="17.28515625" style="32" bestFit="1" customWidth="1"/>
    <col min="13066" max="13066" width="8.85546875" style="32" bestFit="1" customWidth="1"/>
    <col min="13067" max="13067" width="15.28515625" style="32" customWidth="1"/>
    <col min="13068" max="13068" width="27.42578125" style="32" customWidth="1"/>
    <col min="13069" max="13069" width="12.85546875" style="32" bestFit="1" customWidth="1"/>
    <col min="13070" max="13312" width="9.140625" style="32"/>
    <col min="13313" max="13313" width="7" style="32" bestFit="1" customWidth="1"/>
    <col min="13314" max="13314" width="14.7109375" style="32" bestFit="1" customWidth="1"/>
    <col min="13315" max="13315" width="47.85546875" style="32" customWidth="1"/>
    <col min="13316" max="13316" width="15.7109375" style="32" bestFit="1" customWidth="1"/>
    <col min="13317" max="13317" width="12.5703125" style="32" bestFit="1" customWidth="1"/>
    <col min="13318" max="13318" width="24.28515625" style="32" bestFit="1" customWidth="1"/>
    <col min="13319" max="13319" width="14.140625" style="32" bestFit="1" customWidth="1"/>
    <col min="13320" max="13320" width="13.5703125" style="32" customWidth="1"/>
    <col min="13321" max="13321" width="17.28515625" style="32" bestFit="1" customWidth="1"/>
    <col min="13322" max="13322" width="8.85546875" style="32" bestFit="1" customWidth="1"/>
    <col min="13323" max="13323" width="15.28515625" style="32" customWidth="1"/>
    <col min="13324" max="13324" width="27.42578125" style="32" customWidth="1"/>
    <col min="13325" max="13325" width="12.85546875" style="32" bestFit="1" customWidth="1"/>
    <col min="13326" max="13568" width="9.140625" style="32"/>
    <col min="13569" max="13569" width="7" style="32" bestFit="1" customWidth="1"/>
    <col min="13570" max="13570" width="14.7109375" style="32" bestFit="1" customWidth="1"/>
    <col min="13571" max="13571" width="47.85546875" style="32" customWidth="1"/>
    <col min="13572" max="13572" width="15.7109375" style="32" bestFit="1" customWidth="1"/>
    <col min="13573" max="13573" width="12.5703125" style="32" bestFit="1" customWidth="1"/>
    <col min="13574" max="13574" width="24.28515625" style="32" bestFit="1" customWidth="1"/>
    <col min="13575" max="13575" width="14.140625" style="32" bestFit="1" customWidth="1"/>
    <col min="13576" max="13576" width="13.5703125" style="32" customWidth="1"/>
    <col min="13577" max="13577" width="17.28515625" style="32" bestFit="1" customWidth="1"/>
    <col min="13578" max="13578" width="8.85546875" style="32" bestFit="1" customWidth="1"/>
    <col min="13579" max="13579" width="15.28515625" style="32" customWidth="1"/>
    <col min="13580" max="13580" width="27.42578125" style="32" customWidth="1"/>
    <col min="13581" max="13581" width="12.85546875" style="32" bestFit="1" customWidth="1"/>
    <col min="13582" max="13824" width="9.140625" style="32"/>
    <col min="13825" max="13825" width="7" style="32" bestFit="1" customWidth="1"/>
    <col min="13826" max="13826" width="14.7109375" style="32" bestFit="1" customWidth="1"/>
    <col min="13827" max="13827" width="47.85546875" style="32" customWidth="1"/>
    <col min="13828" max="13828" width="15.7109375" style="32" bestFit="1" customWidth="1"/>
    <col min="13829" max="13829" width="12.5703125" style="32" bestFit="1" customWidth="1"/>
    <col min="13830" max="13830" width="24.28515625" style="32" bestFit="1" customWidth="1"/>
    <col min="13831" max="13831" width="14.140625" style="32" bestFit="1" customWidth="1"/>
    <col min="13832" max="13832" width="13.5703125" style="32" customWidth="1"/>
    <col min="13833" max="13833" width="17.28515625" style="32" bestFit="1" customWidth="1"/>
    <col min="13834" max="13834" width="8.85546875" style="32" bestFit="1" customWidth="1"/>
    <col min="13835" max="13835" width="15.28515625" style="32" customWidth="1"/>
    <col min="13836" max="13836" width="27.42578125" style="32" customWidth="1"/>
    <col min="13837" max="13837" width="12.85546875" style="32" bestFit="1" customWidth="1"/>
    <col min="13838" max="14080" width="9.140625" style="32"/>
    <col min="14081" max="14081" width="7" style="32" bestFit="1" customWidth="1"/>
    <col min="14082" max="14082" width="14.7109375" style="32" bestFit="1" customWidth="1"/>
    <col min="14083" max="14083" width="47.85546875" style="32" customWidth="1"/>
    <col min="14084" max="14084" width="15.7109375" style="32" bestFit="1" customWidth="1"/>
    <col min="14085" max="14085" width="12.5703125" style="32" bestFit="1" customWidth="1"/>
    <col min="14086" max="14086" width="24.28515625" style="32" bestFit="1" customWidth="1"/>
    <col min="14087" max="14087" width="14.140625" style="32" bestFit="1" customWidth="1"/>
    <col min="14088" max="14088" width="13.5703125" style="32" customWidth="1"/>
    <col min="14089" max="14089" width="17.28515625" style="32" bestFit="1" customWidth="1"/>
    <col min="14090" max="14090" width="8.85546875" style="32" bestFit="1" customWidth="1"/>
    <col min="14091" max="14091" width="15.28515625" style="32" customWidth="1"/>
    <col min="14092" max="14092" width="27.42578125" style="32" customWidth="1"/>
    <col min="14093" max="14093" width="12.85546875" style="32" bestFit="1" customWidth="1"/>
    <col min="14094" max="14336" width="9.140625" style="32"/>
    <col min="14337" max="14337" width="7" style="32" bestFit="1" customWidth="1"/>
    <col min="14338" max="14338" width="14.7109375" style="32" bestFit="1" customWidth="1"/>
    <col min="14339" max="14339" width="47.85546875" style="32" customWidth="1"/>
    <col min="14340" max="14340" width="15.7109375" style="32" bestFit="1" customWidth="1"/>
    <col min="14341" max="14341" width="12.5703125" style="32" bestFit="1" customWidth="1"/>
    <col min="14342" max="14342" width="24.28515625" style="32" bestFit="1" customWidth="1"/>
    <col min="14343" max="14343" width="14.140625" style="32" bestFit="1" customWidth="1"/>
    <col min="14344" max="14344" width="13.5703125" style="32" customWidth="1"/>
    <col min="14345" max="14345" width="17.28515625" style="32" bestFit="1" customWidth="1"/>
    <col min="14346" max="14346" width="8.85546875" style="32" bestFit="1" customWidth="1"/>
    <col min="14347" max="14347" width="15.28515625" style="32" customWidth="1"/>
    <col min="14348" max="14348" width="27.42578125" style="32" customWidth="1"/>
    <col min="14349" max="14349" width="12.85546875" style="32" bestFit="1" customWidth="1"/>
    <col min="14350" max="14592" width="9.140625" style="32"/>
    <col min="14593" max="14593" width="7" style="32" bestFit="1" customWidth="1"/>
    <col min="14594" max="14594" width="14.7109375" style="32" bestFit="1" customWidth="1"/>
    <col min="14595" max="14595" width="47.85546875" style="32" customWidth="1"/>
    <col min="14596" max="14596" width="15.7109375" style="32" bestFit="1" customWidth="1"/>
    <col min="14597" max="14597" width="12.5703125" style="32" bestFit="1" customWidth="1"/>
    <col min="14598" max="14598" width="24.28515625" style="32" bestFit="1" customWidth="1"/>
    <col min="14599" max="14599" width="14.140625" style="32" bestFit="1" customWidth="1"/>
    <col min="14600" max="14600" width="13.5703125" style="32" customWidth="1"/>
    <col min="14601" max="14601" width="17.28515625" style="32" bestFit="1" customWidth="1"/>
    <col min="14602" max="14602" width="8.85546875" style="32" bestFit="1" customWidth="1"/>
    <col min="14603" max="14603" width="15.28515625" style="32" customWidth="1"/>
    <col min="14604" max="14604" width="27.42578125" style="32" customWidth="1"/>
    <col min="14605" max="14605" width="12.85546875" style="32" bestFit="1" customWidth="1"/>
    <col min="14606" max="14848" width="9.140625" style="32"/>
    <col min="14849" max="14849" width="7" style="32" bestFit="1" customWidth="1"/>
    <col min="14850" max="14850" width="14.7109375" style="32" bestFit="1" customWidth="1"/>
    <col min="14851" max="14851" width="47.85546875" style="32" customWidth="1"/>
    <col min="14852" max="14852" width="15.7109375" style="32" bestFit="1" customWidth="1"/>
    <col min="14853" max="14853" width="12.5703125" style="32" bestFit="1" customWidth="1"/>
    <col min="14854" max="14854" width="24.28515625" style="32" bestFit="1" customWidth="1"/>
    <col min="14855" max="14855" width="14.140625" style="32" bestFit="1" customWidth="1"/>
    <col min="14856" max="14856" width="13.5703125" style="32" customWidth="1"/>
    <col min="14857" max="14857" width="17.28515625" style="32" bestFit="1" customWidth="1"/>
    <col min="14858" max="14858" width="8.85546875" style="32" bestFit="1" customWidth="1"/>
    <col min="14859" max="14859" width="15.28515625" style="32" customWidth="1"/>
    <col min="14860" max="14860" width="27.42578125" style="32" customWidth="1"/>
    <col min="14861" max="14861" width="12.85546875" style="32" bestFit="1" customWidth="1"/>
    <col min="14862" max="15104" width="9.140625" style="32"/>
    <col min="15105" max="15105" width="7" style="32" bestFit="1" customWidth="1"/>
    <col min="15106" max="15106" width="14.7109375" style="32" bestFit="1" customWidth="1"/>
    <col min="15107" max="15107" width="47.85546875" style="32" customWidth="1"/>
    <col min="15108" max="15108" width="15.7109375" style="32" bestFit="1" customWidth="1"/>
    <col min="15109" max="15109" width="12.5703125" style="32" bestFit="1" customWidth="1"/>
    <col min="15110" max="15110" width="24.28515625" style="32" bestFit="1" customWidth="1"/>
    <col min="15111" max="15111" width="14.140625" style="32" bestFit="1" customWidth="1"/>
    <col min="15112" max="15112" width="13.5703125" style="32" customWidth="1"/>
    <col min="15113" max="15113" width="17.28515625" style="32" bestFit="1" customWidth="1"/>
    <col min="15114" max="15114" width="8.85546875" style="32" bestFit="1" customWidth="1"/>
    <col min="15115" max="15115" width="15.28515625" style="32" customWidth="1"/>
    <col min="15116" max="15116" width="27.42578125" style="32" customWidth="1"/>
    <col min="15117" max="15117" width="12.85546875" style="32" bestFit="1" customWidth="1"/>
    <col min="15118" max="15360" width="9.140625" style="32"/>
    <col min="15361" max="15361" width="7" style="32" bestFit="1" customWidth="1"/>
    <col min="15362" max="15362" width="14.7109375" style="32" bestFit="1" customWidth="1"/>
    <col min="15363" max="15363" width="47.85546875" style="32" customWidth="1"/>
    <col min="15364" max="15364" width="15.7109375" style="32" bestFit="1" customWidth="1"/>
    <col min="15365" max="15365" width="12.5703125" style="32" bestFit="1" customWidth="1"/>
    <col min="15366" max="15366" width="24.28515625" style="32" bestFit="1" customWidth="1"/>
    <col min="15367" max="15367" width="14.140625" style="32" bestFit="1" customWidth="1"/>
    <col min="15368" max="15368" width="13.5703125" style="32" customWidth="1"/>
    <col min="15369" max="15369" width="17.28515625" style="32" bestFit="1" customWidth="1"/>
    <col min="15370" max="15370" width="8.85546875" style="32" bestFit="1" customWidth="1"/>
    <col min="15371" max="15371" width="15.28515625" style="32" customWidth="1"/>
    <col min="15372" max="15372" width="27.42578125" style="32" customWidth="1"/>
    <col min="15373" max="15373" width="12.85546875" style="32" bestFit="1" customWidth="1"/>
    <col min="15374" max="15616" width="9.140625" style="32"/>
    <col min="15617" max="15617" width="7" style="32" bestFit="1" customWidth="1"/>
    <col min="15618" max="15618" width="14.7109375" style="32" bestFit="1" customWidth="1"/>
    <col min="15619" max="15619" width="47.85546875" style="32" customWidth="1"/>
    <col min="15620" max="15620" width="15.7109375" style="32" bestFit="1" customWidth="1"/>
    <col min="15621" max="15621" width="12.5703125" style="32" bestFit="1" customWidth="1"/>
    <col min="15622" max="15622" width="24.28515625" style="32" bestFit="1" customWidth="1"/>
    <col min="15623" max="15623" width="14.140625" style="32" bestFit="1" customWidth="1"/>
    <col min="15624" max="15624" width="13.5703125" style="32" customWidth="1"/>
    <col min="15625" max="15625" width="17.28515625" style="32" bestFit="1" customWidth="1"/>
    <col min="15626" max="15626" width="8.85546875" style="32" bestFit="1" customWidth="1"/>
    <col min="15627" max="15627" width="15.28515625" style="32" customWidth="1"/>
    <col min="15628" max="15628" width="27.42578125" style="32" customWidth="1"/>
    <col min="15629" max="15629" width="12.85546875" style="32" bestFit="1" customWidth="1"/>
    <col min="15630" max="15872" width="9.140625" style="32"/>
    <col min="15873" max="15873" width="7" style="32" bestFit="1" customWidth="1"/>
    <col min="15874" max="15874" width="14.7109375" style="32" bestFit="1" customWidth="1"/>
    <col min="15875" max="15875" width="47.85546875" style="32" customWidth="1"/>
    <col min="15876" max="15876" width="15.7109375" style="32" bestFit="1" customWidth="1"/>
    <col min="15877" max="15877" width="12.5703125" style="32" bestFit="1" customWidth="1"/>
    <col min="15878" max="15878" width="24.28515625" style="32" bestFit="1" customWidth="1"/>
    <col min="15879" max="15879" width="14.140625" style="32" bestFit="1" customWidth="1"/>
    <col min="15880" max="15880" width="13.5703125" style="32" customWidth="1"/>
    <col min="15881" max="15881" width="17.28515625" style="32" bestFit="1" customWidth="1"/>
    <col min="15882" max="15882" width="8.85546875" style="32" bestFit="1" customWidth="1"/>
    <col min="15883" max="15883" width="15.28515625" style="32" customWidth="1"/>
    <col min="15884" max="15884" width="27.42578125" style="32" customWidth="1"/>
    <col min="15885" max="15885" width="12.85546875" style="32" bestFit="1" customWidth="1"/>
    <col min="15886" max="16128" width="9.140625" style="32"/>
    <col min="16129" max="16129" width="7" style="32" bestFit="1" customWidth="1"/>
    <col min="16130" max="16130" width="14.7109375" style="32" bestFit="1" customWidth="1"/>
    <col min="16131" max="16131" width="47.85546875" style="32" customWidth="1"/>
    <col min="16132" max="16132" width="15.7109375" style="32" bestFit="1" customWidth="1"/>
    <col min="16133" max="16133" width="12.5703125" style="32" bestFit="1" customWidth="1"/>
    <col min="16134" max="16134" width="24.28515625" style="32" bestFit="1" customWidth="1"/>
    <col min="16135" max="16135" width="14.140625" style="32" bestFit="1" customWidth="1"/>
    <col min="16136" max="16136" width="13.5703125" style="32" customWidth="1"/>
    <col min="16137" max="16137" width="17.28515625" style="32" bestFit="1" customWidth="1"/>
    <col min="16138" max="16138" width="8.85546875" style="32" bestFit="1" customWidth="1"/>
    <col min="16139" max="16139" width="15.28515625" style="32" customWidth="1"/>
    <col min="16140" max="16140" width="27.42578125" style="32" customWidth="1"/>
    <col min="16141" max="16141" width="12.85546875" style="32" bestFit="1" customWidth="1"/>
    <col min="16142" max="16384" width="9.140625" style="32"/>
  </cols>
  <sheetData>
    <row r="1" spans="1:13" ht="18.75">
      <c r="A1" s="30"/>
      <c r="B1" s="30"/>
      <c r="C1" s="132" t="s">
        <v>311</v>
      </c>
      <c r="D1" s="132"/>
      <c r="E1" s="132"/>
      <c r="F1" s="132"/>
      <c r="G1" s="132"/>
    </row>
    <row r="2" spans="1:13">
      <c r="A2" s="33" t="s">
        <v>40</v>
      </c>
      <c r="B2" s="33"/>
      <c r="C2" s="34" t="s">
        <v>41</v>
      </c>
      <c r="D2" s="35"/>
      <c r="E2" s="36"/>
      <c r="F2" s="37"/>
      <c r="G2" s="38"/>
    </row>
    <row r="3" spans="1:13" ht="15.75" customHeight="1">
      <c r="A3" s="44"/>
      <c r="B3" s="44"/>
      <c r="C3" s="45"/>
      <c r="D3" s="33"/>
      <c r="E3" s="36"/>
      <c r="F3" s="37"/>
      <c r="G3" s="38"/>
    </row>
    <row r="4" spans="1:13" ht="15">
      <c r="A4" s="48" t="s">
        <v>42</v>
      </c>
      <c r="B4" s="48" t="s">
        <v>43</v>
      </c>
      <c r="C4" s="49" t="s">
        <v>44</v>
      </c>
      <c r="D4" s="49" t="s">
        <v>45</v>
      </c>
      <c r="E4" s="50" t="s">
        <v>46</v>
      </c>
      <c r="F4" s="51" t="s">
        <v>47</v>
      </c>
      <c r="G4" s="52" t="s">
        <v>48</v>
      </c>
      <c r="H4" s="53"/>
      <c r="K4" s="54"/>
    </row>
    <row r="5" spans="1:13" ht="12.75" customHeight="1">
      <c r="F5" s="60"/>
      <c r="G5" s="61"/>
      <c r="H5" s="62"/>
    </row>
    <row r="6" spans="1:13" ht="12.75" customHeight="1">
      <c r="F6" s="60"/>
      <c r="G6" s="61"/>
      <c r="H6" s="62"/>
    </row>
    <row r="7" spans="1:13" ht="12.75" customHeight="1">
      <c r="C7" s="66" t="s">
        <v>167</v>
      </c>
      <c r="F7" s="60"/>
      <c r="G7" s="61"/>
      <c r="H7" s="62"/>
      <c r="I7" s="69" t="s">
        <v>57</v>
      </c>
      <c r="J7" s="69" t="s">
        <v>58</v>
      </c>
      <c r="L7" s="69" t="s">
        <v>59</v>
      </c>
      <c r="M7" s="69" t="s">
        <v>60</v>
      </c>
    </row>
    <row r="8" spans="1:13" ht="12.75" customHeight="1">
      <c r="C8" s="66" t="s">
        <v>262</v>
      </c>
      <c r="F8" s="60"/>
      <c r="G8" s="61"/>
      <c r="H8" s="62"/>
      <c r="I8" s="118" t="s">
        <v>186</v>
      </c>
      <c r="J8" s="61">
        <f>SUMIFS($G$4:$G$203,$D$4:$D$203,I8)</f>
        <v>0.43199999999999994</v>
      </c>
      <c r="L8" s="71" t="s">
        <v>192</v>
      </c>
      <c r="M8" s="61">
        <v>0.432</v>
      </c>
    </row>
    <row r="9" spans="1:13" ht="12.75" customHeight="1">
      <c r="A9" s="32">
        <f>+MAX($A$5:A8)+1</f>
        <v>1</v>
      </c>
      <c r="B9" s="32" t="s">
        <v>263</v>
      </c>
      <c r="C9" s="101" t="s">
        <v>264</v>
      </c>
      <c r="D9" s="32" t="s">
        <v>186</v>
      </c>
      <c r="E9" s="59">
        <v>100000000</v>
      </c>
      <c r="F9" s="60">
        <v>989.32899999999995</v>
      </c>
      <c r="G9" s="61">
        <f>ROUND((F9/$F$45),4)</f>
        <v>4.1399999999999999E-2</v>
      </c>
      <c r="H9" s="62"/>
      <c r="I9" s="61" t="s">
        <v>312</v>
      </c>
      <c r="J9" s="61">
        <f>SUMIFS($G$4:$G$203,$D$4:$D$203,I9)</f>
        <v>0.34570000000000001</v>
      </c>
      <c r="L9" s="61" t="s">
        <v>64</v>
      </c>
      <c r="M9" s="61">
        <v>0.26440000000000002</v>
      </c>
    </row>
    <row r="10" spans="1:13" ht="12.75" customHeight="1">
      <c r="F10" s="60"/>
      <c r="G10" s="61"/>
      <c r="H10" s="62"/>
      <c r="I10" s="61" t="s">
        <v>126</v>
      </c>
      <c r="J10" s="74">
        <f>+SUMIFS($G:$G,$C:$C,"Net Receivable/Payable")+SUMIFS($G:$G,$C:$C,"CBLO / Reverse Repo Investments")</f>
        <v>0.22230000000000003</v>
      </c>
      <c r="L10" s="61" t="s">
        <v>68</v>
      </c>
      <c r="M10" s="61">
        <v>4.1099999999999998E-2</v>
      </c>
    </row>
    <row r="11" spans="1:13" ht="12.75" customHeight="1">
      <c r="C11" s="75" t="s">
        <v>161</v>
      </c>
      <c r="D11" s="75"/>
      <c r="E11" s="76"/>
      <c r="F11" s="77">
        <f>SUM(F9:F10)</f>
        <v>989.32899999999995</v>
      </c>
      <c r="G11" s="78">
        <f>SUM(G9:G10)</f>
        <v>4.1399999999999999E-2</v>
      </c>
      <c r="H11" s="79"/>
      <c r="L11" s="61" t="s">
        <v>83</v>
      </c>
      <c r="M11" s="61">
        <v>4.02E-2</v>
      </c>
    </row>
    <row r="12" spans="1:13" ht="12.75" customHeight="1">
      <c r="F12" s="60"/>
      <c r="G12" s="61"/>
      <c r="H12" s="62"/>
      <c r="I12" s="69"/>
      <c r="J12" s="69"/>
      <c r="L12" s="61"/>
      <c r="M12" s="72">
        <f>SUM(M8:M11)</f>
        <v>0.77770000000000006</v>
      </c>
    </row>
    <row r="13" spans="1:13" ht="12.75" customHeight="1">
      <c r="C13" s="66" t="s">
        <v>313</v>
      </c>
      <c r="F13" s="60"/>
      <c r="G13" s="61"/>
      <c r="H13" s="62"/>
      <c r="I13" s="118"/>
      <c r="J13" s="61"/>
      <c r="L13" s="61"/>
      <c r="M13" s="61"/>
    </row>
    <row r="14" spans="1:13" ht="12.75" customHeight="1">
      <c r="A14" s="32">
        <f>+MAX($A$5:A13)+1</f>
        <v>2</v>
      </c>
      <c r="B14" s="32" t="s">
        <v>314</v>
      </c>
      <c r="C14" s="101" t="s">
        <v>315</v>
      </c>
      <c r="D14" s="32" t="s">
        <v>186</v>
      </c>
      <c r="E14" s="59">
        <v>500000000</v>
      </c>
      <c r="F14" s="60">
        <v>4781</v>
      </c>
      <c r="G14" s="61">
        <f>ROUND((F14/$F$45),4)</f>
        <v>0.20019999999999999</v>
      </c>
      <c r="H14" s="62"/>
      <c r="I14" s="61"/>
      <c r="J14" s="61"/>
      <c r="L14" s="61"/>
      <c r="M14" s="61"/>
    </row>
    <row r="15" spans="1:13" ht="12.75" customHeight="1">
      <c r="A15" s="32">
        <f>+MAX($A$5:A14)+1</f>
        <v>3</v>
      </c>
      <c r="B15" s="32" t="s">
        <v>316</v>
      </c>
      <c r="C15" s="101" t="s">
        <v>317</v>
      </c>
      <c r="D15" s="32" t="s">
        <v>186</v>
      </c>
      <c r="E15" s="59">
        <v>300000000</v>
      </c>
      <c r="F15" s="60">
        <v>2675.4</v>
      </c>
      <c r="G15" s="61">
        <f>ROUND((F15/$F$45),4)</f>
        <v>0.112</v>
      </c>
      <c r="H15" s="62"/>
      <c r="I15" s="61"/>
      <c r="J15" s="74"/>
      <c r="L15" s="61"/>
      <c r="M15" s="61"/>
    </row>
    <row r="16" spans="1:13" ht="12.75" customHeight="1">
      <c r="A16" s="32">
        <f>+MAX($A$5:A15)+1</f>
        <v>4</v>
      </c>
      <c r="B16" s="32" t="s">
        <v>318</v>
      </c>
      <c r="C16" s="101" t="s">
        <v>319</v>
      </c>
      <c r="D16" s="32" t="s">
        <v>186</v>
      </c>
      <c r="E16" s="59">
        <v>100000000</v>
      </c>
      <c r="F16" s="60">
        <v>930</v>
      </c>
      <c r="G16" s="61">
        <f>ROUND((F16/$F$45),4)</f>
        <v>3.8899999999999997E-2</v>
      </c>
      <c r="H16" s="62"/>
      <c r="I16" s="61"/>
      <c r="J16" s="61"/>
      <c r="L16" s="61"/>
      <c r="M16" s="61"/>
    </row>
    <row r="17" spans="1:13" ht="12.75" customHeight="1">
      <c r="A17" s="32">
        <f>+MAX($A$5:A16)+1</f>
        <v>5</v>
      </c>
      <c r="B17" s="32" t="s">
        <v>320</v>
      </c>
      <c r="C17" s="101" t="s">
        <v>321</v>
      </c>
      <c r="D17" s="32" t="s">
        <v>186</v>
      </c>
      <c r="E17" s="59">
        <v>1440000</v>
      </c>
      <c r="F17" s="60">
        <v>13.89528</v>
      </c>
      <c r="G17" s="61">
        <f>ROUND((F17/$F$45),4)</f>
        <v>5.9999999999999995E-4</v>
      </c>
      <c r="H17" s="62"/>
      <c r="I17" s="61"/>
      <c r="J17" s="74"/>
      <c r="L17" s="61"/>
      <c r="M17" s="61"/>
    </row>
    <row r="18" spans="1:13" ht="12.75" customHeight="1">
      <c r="F18" s="60"/>
      <c r="G18" s="61"/>
      <c r="H18" s="62"/>
      <c r="L18" s="61"/>
      <c r="M18" s="61"/>
    </row>
    <row r="19" spans="1:13" ht="12.75" customHeight="1">
      <c r="C19" s="75" t="s">
        <v>161</v>
      </c>
      <c r="D19" s="75"/>
      <c r="E19" s="76"/>
      <c r="F19" s="77">
        <f>SUM(F14:F18)</f>
        <v>8400.2952800000003</v>
      </c>
      <c r="G19" s="78">
        <f>SUM(G14:G18)</f>
        <v>0.35169999999999996</v>
      </c>
      <c r="H19" s="79"/>
      <c r="L19" s="31"/>
      <c r="M19" s="31"/>
    </row>
    <row r="20" spans="1:13" ht="12.75" customHeight="1">
      <c r="F20" s="60"/>
      <c r="G20" s="61"/>
      <c r="H20" s="62"/>
    </row>
    <row r="21" spans="1:13" ht="12.75" customHeight="1">
      <c r="C21" s="66" t="s">
        <v>322</v>
      </c>
      <c r="F21" s="60"/>
      <c r="G21" s="61"/>
      <c r="H21" s="62"/>
      <c r="I21" s="69"/>
      <c r="J21" s="69"/>
    </row>
    <row r="22" spans="1:13" ht="12.75" customHeight="1">
      <c r="A22" s="32">
        <f>+MAX($A$5:A21)+1</f>
        <v>6</v>
      </c>
      <c r="B22" s="32" t="s">
        <v>323</v>
      </c>
      <c r="C22" s="101" t="s">
        <v>324</v>
      </c>
      <c r="D22" s="32" t="s">
        <v>186</v>
      </c>
      <c r="E22" s="59">
        <v>100000000</v>
      </c>
      <c r="F22" s="60">
        <v>927.92600000000004</v>
      </c>
      <c r="G22" s="61">
        <f>ROUND((F22/$F$45),4)</f>
        <v>3.8899999999999997E-2</v>
      </c>
      <c r="H22" s="62"/>
      <c r="J22" s="61"/>
    </row>
    <row r="23" spans="1:13" ht="12.75" customHeight="1">
      <c r="F23" s="60"/>
      <c r="G23" s="61"/>
      <c r="H23" s="62"/>
    </row>
    <row r="24" spans="1:13" ht="12.75" customHeight="1">
      <c r="C24" s="75" t="s">
        <v>161</v>
      </c>
      <c r="D24" s="75"/>
      <c r="E24" s="76"/>
      <c r="F24" s="77">
        <f>SUM(F22:F23)</f>
        <v>927.92600000000004</v>
      </c>
      <c r="G24" s="78">
        <f>SUM(G22:G23)</f>
        <v>3.8899999999999997E-2</v>
      </c>
      <c r="H24" s="79"/>
    </row>
    <row r="25" spans="1:13" ht="12.75" customHeight="1">
      <c r="F25" s="60"/>
      <c r="G25" s="61"/>
      <c r="H25" s="62"/>
    </row>
    <row r="26" spans="1:13" ht="12.75" customHeight="1">
      <c r="C26" s="66" t="s">
        <v>325</v>
      </c>
      <c r="F26" s="60"/>
      <c r="G26" s="61"/>
      <c r="H26" s="62"/>
    </row>
    <row r="27" spans="1:13" ht="12.75" customHeight="1">
      <c r="C27" s="66" t="s">
        <v>326</v>
      </c>
      <c r="F27" s="60"/>
      <c r="G27" s="61"/>
      <c r="H27" s="62"/>
    </row>
    <row r="28" spans="1:13" ht="12.75" customHeight="1">
      <c r="A28" s="32">
        <f>+MAX($A$5:A27)+1</f>
        <v>7</v>
      </c>
      <c r="B28" s="32" t="s">
        <v>327</v>
      </c>
      <c r="C28" s="101" t="s">
        <v>328</v>
      </c>
      <c r="D28" s="32" t="s">
        <v>312</v>
      </c>
      <c r="E28" s="59">
        <v>200000000</v>
      </c>
      <c r="F28" s="60">
        <v>1992.5940000000001</v>
      </c>
      <c r="G28" s="61">
        <f t="shared" ref="G28:G35" si="0">ROUND((F28/$F$45),4)</f>
        <v>8.3400000000000002E-2</v>
      </c>
      <c r="H28" s="62"/>
    </row>
    <row r="29" spans="1:13" s="101" customFormat="1" ht="12.75" customHeight="1">
      <c r="A29" s="101">
        <f>+MAX($A$5:A28)+1</f>
        <v>8</v>
      </c>
      <c r="B29" s="101" t="s">
        <v>329</v>
      </c>
      <c r="C29" s="101" t="s">
        <v>101</v>
      </c>
      <c r="D29" s="101" t="s">
        <v>312</v>
      </c>
      <c r="E29" s="102">
        <v>100000000</v>
      </c>
      <c r="F29" s="103">
        <v>981.42</v>
      </c>
      <c r="G29" s="71">
        <f t="shared" si="0"/>
        <v>4.1099999999999998E-2</v>
      </c>
      <c r="H29" s="62"/>
      <c r="K29" s="73"/>
    </row>
    <row r="30" spans="1:13" s="101" customFormat="1" ht="12.75" customHeight="1">
      <c r="A30" s="101">
        <f>+MAX($A$5:A29)+1</f>
        <v>9</v>
      </c>
      <c r="B30" s="101" t="s">
        <v>330</v>
      </c>
      <c r="C30" s="101" t="s">
        <v>331</v>
      </c>
      <c r="D30" s="101" t="s">
        <v>312</v>
      </c>
      <c r="E30" s="102">
        <v>100000000</v>
      </c>
      <c r="F30" s="103">
        <v>974.67899999999997</v>
      </c>
      <c r="G30" s="71">
        <f t="shared" si="0"/>
        <v>4.0800000000000003E-2</v>
      </c>
      <c r="H30" s="62"/>
      <c r="K30" s="73"/>
    </row>
    <row r="31" spans="1:13" s="101" customFormat="1" ht="12.75" customHeight="1">
      <c r="A31" s="101">
        <f>+MAX($A$5:A30)+1</f>
        <v>10</v>
      </c>
      <c r="B31" s="101" t="s">
        <v>332</v>
      </c>
      <c r="C31" s="101" t="s">
        <v>331</v>
      </c>
      <c r="D31" s="101" t="s">
        <v>312</v>
      </c>
      <c r="E31" s="102">
        <v>100000000</v>
      </c>
      <c r="F31" s="103">
        <v>967.12800000000004</v>
      </c>
      <c r="G31" s="71">
        <f t="shared" si="0"/>
        <v>4.0500000000000001E-2</v>
      </c>
      <c r="H31" s="62"/>
      <c r="K31" s="73"/>
    </row>
    <row r="32" spans="1:13" ht="12.75" customHeight="1">
      <c r="A32" s="32">
        <f>+MAX($A$5:A31)+1</f>
        <v>11</v>
      </c>
      <c r="B32" s="32" t="s">
        <v>333</v>
      </c>
      <c r="C32" s="101" t="s">
        <v>334</v>
      </c>
      <c r="D32" s="32" t="s">
        <v>312</v>
      </c>
      <c r="E32" s="59">
        <v>100000000</v>
      </c>
      <c r="F32" s="60">
        <v>959.13</v>
      </c>
      <c r="G32" s="61">
        <f t="shared" si="0"/>
        <v>4.02E-2</v>
      </c>
      <c r="H32" s="62"/>
    </row>
    <row r="33" spans="1:8" ht="12.75" customHeight="1">
      <c r="A33" s="32">
        <f>+MAX($A$5:A32)+1</f>
        <v>12</v>
      </c>
      <c r="B33" s="32" t="s">
        <v>335</v>
      </c>
      <c r="C33" s="101" t="s">
        <v>336</v>
      </c>
      <c r="D33" s="32" t="s">
        <v>312</v>
      </c>
      <c r="E33" s="59">
        <v>100000000</v>
      </c>
      <c r="F33" s="60">
        <v>957.88499999999999</v>
      </c>
      <c r="G33" s="61">
        <f t="shared" si="0"/>
        <v>4.0099999999999997E-2</v>
      </c>
      <c r="H33" s="62"/>
    </row>
    <row r="34" spans="1:8" ht="12.75" customHeight="1">
      <c r="A34" s="32">
        <f>+MAX($A$5:A33)+1</f>
        <v>13</v>
      </c>
      <c r="B34" s="32" t="s">
        <v>337</v>
      </c>
      <c r="C34" s="101" t="s">
        <v>336</v>
      </c>
      <c r="D34" s="32" t="s">
        <v>312</v>
      </c>
      <c r="E34" s="59">
        <v>100000000</v>
      </c>
      <c r="F34" s="60">
        <v>936.91</v>
      </c>
      <c r="G34" s="61">
        <f t="shared" si="0"/>
        <v>3.9199999999999999E-2</v>
      </c>
      <c r="H34" s="62"/>
    </row>
    <row r="35" spans="1:8" ht="12.75" customHeight="1">
      <c r="A35" s="32">
        <f>+MAX($A$5:A34)+1</f>
        <v>14</v>
      </c>
      <c r="B35" s="32" t="s">
        <v>338</v>
      </c>
      <c r="C35" s="101" t="s">
        <v>336</v>
      </c>
      <c r="D35" s="32" t="s">
        <v>312</v>
      </c>
      <c r="E35" s="59">
        <v>50000000</v>
      </c>
      <c r="F35" s="60">
        <v>486.95549999999997</v>
      </c>
      <c r="G35" s="61">
        <f t="shared" si="0"/>
        <v>2.0400000000000001E-2</v>
      </c>
      <c r="H35" s="62"/>
    </row>
    <row r="36" spans="1:8" ht="12.75" customHeight="1">
      <c r="F36" s="60"/>
      <c r="G36" s="61"/>
      <c r="H36" s="62"/>
    </row>
    <row r="37" spans="1:8" ht="12.75" customHeight="1">
      <c r="C37" s="75" t="s">
        <v>161</v>
      </c>
      <c r="D37" s="75"/>
      <c r="E37" s="76"/>
      <c r="F37" s="77">
        <f>SUM(F28:F36)</f>
        <v>8256.7014999999992</v>
      </c>
      <c r="G37" s="78">
        <f>SUM(G28:G36)</f>
        <v>0.34570000000000001</v>
      </c>
      <c r="H37" s="79"/>
    </row>
    <row r="38" spans="1:8" ht="12.75" customHeight="1">
      <c r="F38" s="60"/>
      <c r="G38" s="61"/>
      <c r="H38" s="62"/>
    </row>
    <row r="39" spans="1:8" ht="12.75" customHeight="1">
      <c r="C39" s="66" t="s">
        <v>162</v>
      </c>
      <c r="F39" s="60">
        <v>4762.8563457</v>
      </c>
      <c r="G39" s="61">
        <f>ROUND((F39/$F$45),4)</f>
        <v>0.19939999999999999</v>
      </c>
      <c r="H39" s="62"/>
    </row>
    <row r="40" spans="1:8" ht="12.75" customHeight="1">
      <c r="C40" s="75" t="s">
        <v>161</v>
      </c>
      <c r="D40" s="75"/>
      <c r="E40" s="76"/>
      <c r="F40" s="77">
        <f>SUM(F39)</f>
        <v>4762.8563457</v>
      </c>
      <c r="G40" s="78">
        <f>SUM(G39)</f>
        <v>0.19939999999999999</v>
      </c>
      <c r="H40" s="79"/>
    </row>
    <row r="41" spans="1:8" ht="12.75" customHeight="1">
      <c r="F41" s="60"/>
      <c r="G41" s="61"/>
      <c r="H41" s="62"/>
    </row>
    <row r="42" spans="1:8" ht="12.75" customHeight="1">
      <c r="C42" s="66" t="s">
        <v>163</v>
      </c>
      <c r="F42" s="60"/>
      <c r="G42" s="61"/>
      <c r="H42" s="62"/>
    </row>
    <row r="43" spans="1:8" ht="12.75" customHeight="1">
      <c r="C43" s="66" t="s">
        <v>164</v>
      </c>
      <c r="F43" s="103">
        <v>546.95871479999551</v>
      </c>
      <c r="G43" s="61">
        <f>(100%-SUMIFS($G$1:$G$42,$C$1:$C$42,"Total"))</f>
        <v>2.2900000000000031E-2</v>
      </c>
      <c r="H43" s="62"/>
    </row>
    <row r="44" spans="1:8" ht="12.75" customHeight="1">
      <c r="C44" s="75" t="s">
        <v>161</v>
      </c>
      <c r="D44" s="75"/>
      <c r="E44" s="76"/>
      <c r="F44" s="119">
        <f>SUM(F43)</f>
        <v>546.95871479999551</v>
      </c>
      <c r="G44" s="120">
        <f>SUM(G43)</f>
        <v>2.2900000000000031E-2</v>
      </c>
      <c r="H44" s="79"/>
    </row>
    <row r="45" spans="1:8" ht="12.75" customHeight="1">
      <c r="C45" s="92" t="s">
        <v>165</v>
      </c>
      <c r="D45" s="92"/>
      <c r="E45" s="93"/>
      <c r="F45" s="94">
        <f>SUMIFS($F$1:$F$204,$C$1:$C$204,"Total")</f>
        <v>23884.066840499992</v>
      </c>
      <c r="G45" s="95">
        <f>SUMIFS($G$1:$G$204,$C$1:$C$204,"Total")</f>
        <v>1</v>
      </c>
      <c r="H45" s="96"/>
    </row>
    <row r="46" spans="1:8" ht="12.75" customHeight="1"/>
    <row r="47" spans="1:8" ht="12.75" customHeight="1">
      <c r="C47" s="66" t="s">
        <v>268</v>
      </c>
      <c r="F47" s="100"/>
      <c r="G47" s="100"/>
    </row>
    <row r="48" spans="1:8" ht="12.75" customHeight="1">
      <c r="C48" s="66" t="s">
        <v>269</v>
      </c>
      <c r="F48" s="60"/>
      <c r="G48" s="60"/>
    </row>
    <row r="49" spans="2:7" ht="12.75" customHeight="1">
      <c r="C49" s="66"/>
    </row>
    <row r="50" spans="2:7" ht="12.75" customHeight="1">
      <c r="B50" s="134" t="s">
        <v>595</v>
      </c>
      <c r="C50" s="134"/>
      <c r="D50" s="134"/>
      <c r="E50" s="134"/>
      <c r="F50" s="134"/>
      <c r="G50" s="134"/>
    </row>
    <row r="51" spans="2:7" ht="12.75" customHeight="1">
      <c r="B51" s="134"/>
      <c r="C51" s="134"/>
      <c r="D51" s="134"/>
      <c r="E51" s="134"/>
      <c r="F51" s="134"/>
      <c r="G51" s="134"/>
    </row>
    <row r="52" spans="2:7" ht="12.75" customHeight="1">
      <c r="B52" s="134"/>
      <c r="C52" s="134"/>
      <c r="D52" s="134"/>
      <c r="E52" s="134"/>
      <c r="F52" s="134"/>
      <c r="G52" s="134"/>
    </row>
    <row r="53" spans="2:7" ht="12.75" customHeight="1">
      <c r="B53" s="134"/>
      <c r="C53" s="134"/>
      <c r="D53" s="134"/>
      <c r="E53" s="134"/>
      <c r="F53" s="134"/>
      <c r="G53" s="134"/>
    </row>
    <row r="54" spans="2:7" ht="12.75" customHeight="1">
      <c r="B54" s="134"/>
      <c r="C54" s="134"/>
      <c r="D54" s="134"/>
      <c r="E54" s="134"/>
      <c r="F54" s="134"/>
      <c r="G54" s="134"/>
    </row>
    <row r="55" spans="2:7" ht="12.75" customHeight="1">
      <c r="B55" s="134"/>
      <c r="C55" s="134"/>
      <c r="D55" s="134"/>
      <c r="E55" s="134"/>
      <c r="F55" s="134"/>
      <c r="G55" s="134"/>
    </row>
    <row r="56" spans="2:7" ht="12.75" customHeight="1">
      <c r="B56" s="134"/>
      <c r="C56" s="134"/>
      <c r="D56" s="134"/>
      <c r="E56" s="134"/>
      <c r="F56" s="134"/>
      <c r="G56" s="134"/>
    </row>
    <row r="57" spans="2:7" ht="33.75" customHeight="1">
      <c r="B57" s="134"/>
      <c r="C57" s="134"/>
      <c r="D57" s="134"/>
      <c r="E57" s="134"/>
      <c r="F57" s="134"/>
      <c r="G57" s="134"/>
    </row>
    <row r="58" spans="2:7" ht="12.75" customHeight="1">
      <c r="B58" s="127"/>
      <c r="C58" s="127"/>
      <c r="D58" s="127"/>
      <c r="E58" s="127"/>
      <c r="F58" s="127"/>
      <c r="G58" s="127"/>
    </row>
    <row r="59" spans="2:7" ht="34.5" customHeight="1">
      <c r="B59" s="135" t="s">
        <v>589</v>
      </c>
      <c r="C59" s="135"/>
      <c r="D59" s="135"/>
      <c r="E59" s="135"/>
      <c r="F59" s="135"/>
      <c r="G59" s="135"/>
    </row>
    <row r="60" spans="2:7" ht="12.75" customHeight="1">
      <c r="B60"/>
      <c r="C60"/>
      <c r="D60"/>
      <c r="E60" s="130"/>
      <c r="F60"/>
      <c r="G60"/>
    </row>
    <row r="61" spans="2:7" ht="12.75" customHeight="1">
      <c r="B61" s="129" t="s">
        <v>583</v>
      </c>
      <c r="C61"/>
      <c r="D61"/>
      <c r="E61" s="130"/>
      <c r="F61"/>
      <c r="G61"/>
    </row>
    <row r="62" spans="2:7" ht="12.75" customHeight="1"/>
    <row r="63" spans="2:7" ht="12.75" customHeight="1"/>
    <row r="64" spans="2:7" ht="12.75" customHeight="1"/>
    <row r="65" ht="12.75" customHeight="1"/>
    <row r="66" ht="12.75" customHeight="1"/>
    <row r="67" ht="12.75" customHeight="1"/>
    <row r="68" ht="12.75" customHeight="1"/>
    <row r="69" ht="12.75" customHeight="1"/>
    <row r="70" ht="12.75" customHeight="1"/>
    <row r="71" ht="12.75" customHeight="1"/>
    <row r="72" ht="12.75" customHeight="1"/>
  </sheetData>
  <mergeCells count="3">
    <mergeCell ref="C1:G1"/>
    <mergeCell ref="B50:G57"/>
    <mergeCell ref="B59:G5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68"/>
  <sheetViews>
    <sheetView zoomScale="90" zoomScaleNormal="90" workbookViewId="0">
      <selection activeCell="C1" sqref="C1:G1"/>
    </sheetView>
  </sheetViews>
  <sheetFormatPr defaultRowHeight="12.75"/>
  <cols>
    <col min="1" max="1" width="7" style="32" bestFit="1" customWidth="1"/>
    <col min="2" max="2" width="14.7109375" style="32" bestFit="1" customWidth="1"/>
    <col min="3" max="3" width="49.7109375" style="32" customWidth="1"/>
    <col min="4" max="4" width="15.7109375" style="32" bestFit="1" customWidth="1"/>
    <col min="5" max="5" width="12.5703125" style="59" bestFit="1" customWidth="1"/>
    <col min="6" max="6" width="24.28515625" style="32" bestFit="1" customWidth="1"/>
    <col min="7" max="7" width="14.140625" style="32" bestFit="1" customWidth="1"/>
    <col min="8" max="8" width="13.5703125" style="31" customWidth="1"/>
    <col min="9" max="9" width="17.28515625" style="32" bestFit="1" customWidth="1"/>
    <col min="10" max="10" width="8.85546875" style="32" bestFit="1" customWidth="1"/>
    <col min="11" max="11" width="15.5703125" style="31" customWidth="1"/>
    <col min="12" max="12" width="21.7109375" style="32" customWidth="1"/>
    <col min="13" max="13" width="12.85546875" style="32" bestFit="1" customWidth="1"/>
    <col min="14" max="256" width="9.140625" style="32"/>
    <col min="257" max="257" width="7" style="32" bestFit="1" customWidth="1"/>
    <col min="258" max="258" width="14.7109375" style="32" bestFit="1" customWidth="1"/>
    <col min="259" max="259" width="49.7109375" style="32" customWidth="1"/>
    <col min="260" max="260" width="15.7109375" style="32" bestFit="1" customWidth="1"/>
    <col min="261" max="261" width="12.5703125" style="32" bestFit="1" customWidth="1"/>
    <col min="262" max="262" width="24.28515625" style="32" bestFit="1" customWidth="1"/>
    <col min="263" max="263" width="14.140625" style="32" bestFit="1" customWidth="1"/>
    <col min="264" max="264" width="13.5703125" style="32" customWidth="1"/>
    <col min="265" max="265" width="17.28515625" style="32" bestFit="1" customWidth="1"/>
    <col min="266" max="266" width="8.85546875" style="32" bestFit="1" customWidth="1"/>
    <col min="267" max="267" width="15.5703125" style="32" customWidth="1"/>
    <col min="268" max="268" width="21.7109375" style="32" customWidth="1"/>
    <col min="269" max="269" width="12.85546875" style="32" bestFit="1" customWidth="1"/>
    <col min="270" max="512" width="9.140625" style="32"/>
    <col min="513" max="513" width="7" style="32" bestFit="1" customWidth="1"/>
    <col min="514" max="514" width="14.7109375" style="32" bestFit="1" customWidth="1"/>
    <col min="515" max="515" width="49.7109375" style="32" customWidth="1"/>
    <col min="516" max="516" width="15.7109375" style="32" bestFit="1" customWidth="1"/>
    <col min="517" max="517" width="12.5703125" style="32" bestFit="1" customWidth="1"/>
    <col min="518" max="518" width="24.28515625" style="32" bestFit="1" customWidth="1"/>
    <col min="519" max="519" width="14.140625" style="32" bestFit="1" customWidth="1"/>
    <col min="520" max="520" width="13.5703125" style="32" customWidth="1"/>
    <col min="521" max="521" width="17.28515625" style="32" bestFit="1" customWidth="1"/>
    <col min="522" max="522" width="8.85546875" style="32" bestFit="1" customWidth="1"/>
    <col min="523" max="523" width="15.5703125" style="32" customWidth="1"/>
    <col min="524" max="524" width="21.7109375" style="32" customWidth="1"/>
    <col min="525" max="525" width="12.85546875" style="32" bestFit="1" customWidth="1"/>
    <col min="526" max="768" width="9.140625" style="32"/>
    <col min="769" max="769" width="7" style="32" bestFit="1" customWidth="1"/>
    <col min="770" max="770" width="14.7109375" style="32" bestFit="1" customWidth="1"/>
    <col min="771" max="771" width="49.7109375" style="32" customWidth="1"/>
    <col min="772" max="772" width="15.7109375" style="32" bestFit="1" customWidth="1"/>
    <col min="773" max="773" width="12.5703125" style="32" bestFit="1" customWidth="1"/>
    <col min="774" max="774" width="24.28515625" style="32" bestFit="1" customWidth="1"/>
    <col min="775" max="775" width="14.140625" style="32" bestFit="1" customWidth="1"/>
    <col min="776" max="776" width="13.5703125" style="32" customWidth="1"/>
    <col min="777" max="777" width="17.28515625" style="32" bestFit="1" customWidth="1"/>
    <col min="778" max="778" width="8.85546875" style="32" bestFit="1" customWidth="1"/>
    <col min="779" max="779" width="15.5703125" style="32" customWidth="1"/>
    <col min="780" max="780" width="21.7109375" style="32" customWidth="1"/>
    <col min="781" max="781" width="12.85546875" style="32" bestFit="1" customWidth="1"/>
    <col min="782" max="1024" width="9.140625" style="32"/>
    <col min="1025" max="1025" width="7" style="32" bestFit="1" customWidth="1"/>
    <col min="1026" max="1026" width="14.7109375" style="32" bestFit="1" customWidth="1"/>
    <col min="1027" max="1027" width="49.7109375" style="32" customWidth="1"/>
    <col min="1028" max="1028" width="15.7109375" style="32" bestFit="1" customWidth="1"/>
    <col min="1029" max="1029" width="12.5703125" style="32" bestFit="1" customWidth="1"/>
    <col min="1030" max="1030" width="24.28515625" style="32" bestFit="1" customWidth="1"/>
    <col min="1031" max="1031" width="14.140625" style="32" bestFit="1" customWidth="1"/>
    <col min="1032" max="1032" width="13.5703125" style="32" customWidth="1"/>
    <col min="1033" max="1033" width="17.28515625" style="32" bestFit="1" customWidth="1"/>
    <col min="1034" max="1034" width="8.85546875" style="32" bestFit="1" customWidth="1"/>
    <col min="1035" max="1035" width="15.5703125" style="32" customWidth="1"/>
    <col min="1036" max="1036" width="21.7109375" style="32" customWidth="1"/>
    <col min="1037" max="1037" width="12.85546875" style="32" bestFit="1" customWidth="1"/>
    <col min="1038" max="1280" width="9.140625" style="32"/>
    <col min="1281" max="1281" width="7" style="32" bestFit="1" customWidth="1"/>
    <col min="1282" max="1282" width="14.7109375" style="32" bestFit="1" customWidth="1"/>
    <col min="1283" max="1283" width="49.7109375" style="32" customWidth="1"/>
    <col min="1284" max="1284" width="15.7109375" style="32" bestFit="1" customWidth="1"/>
    <col min="1285" max="1285" width="12.5703125" style="32" bestFit="1" customWidth="1"/>
    <col min="1286" max="1286" width="24.28515625" style="32" bestFit="1" customWidth="1"/>
    <col min="1287" max="1287" width="14.140625" style="32" bestFit="1" customWidth="1"/>
    <col min="1288" max="1288" width="13.5703125" style="32" customWidth="1"/>
    <col min="1289" max="1289" width="17.28515625" style="32" bestFit="1" customWidth="1"/>
    <col min="1290" max="1290" width="8.85546875" style="32" bestFit="1" customWidth="1"/>
    <col min="1291" max="1291" width="15.5703125" style="32" customWidth="1"/>
    <col min="1292" max="1292" width="21.7109375" style="32" customWidth="1"/>
    <col min="1293" max="1293" width="12.85546875" style="32" bestFit="1" customWidth="1"/>
    <col min="1294" max="1536" width="9.140625" style="32"/>
    <col min="1537" max="1537" width="7" style="32" bestFit="1" customWidth="1"/>
    <col min="1538" max="1538" width="14.7109375" style="32" bestFit="1" customWidth="1"/>
    <col min="1539" max="1539" width="49.7109375" style="32" customWidth="1"/>
    <col min="1540" max="1540" width="15.7109375" style="32" bestFit="1" customWidth="1"/>
    <col min="1541" max="1541" width="12.5703125" style="32" bestFit="1" customWidth="1"/>
    <col min="1542" max="1542" width="24.28515625" style="32" bestFit="1" customWidth="1"/>
    <col min="1543" max="1543" width="14.140625" style="32" bestFit="1" customWidth="1"/>
    <col min="1544" max="1544" width="13.5703125" style="32" customWidth="1"/>
    <col min="1545" max="1545" width="17.28515625" style="32" bestFit="1" customWidth="1"/>
    <col min="1546" max="1546" width="8.85546875" style="32" bestFit="1" customWidth="1"/>
    <col min="1547" max="1547" width="15.5703125" style="32" customWidth="1"/>
    <col min="1548" max="1548" width="21.7109375" style="32" customWidth="1"/>
    <col min="1549" max="1549" width="12.85546875" style="32" bestFit="1" customWidth="1"/>
    <col min="1550" max="1792" width="9.140625" style="32"/>
    <col min="1793" max="1793" width="7" style="32" bestFit="1" customWidth="1"/>
    <col min="1794" max="1794" width="14.7109375" style="32" bestFit="1" customWidth="1"/>
    <col min="1795" max="1795" width="49.7109375" style="32" customWidth="1"/>
    <col min="1796" max="1796" width="15.7109375" style="32" bestFit="1" customWidth="1"/>
    <col min="1797" max="1797" width="12.5703125" style="32" bestFit="1" customWidth="1"/>
    <col min="1798" max="1798" width="24.28515625" style="32" bestFit="1" customWidth="1"/>
    <col min="1799" max="1799" width="14.140625" style="32" bestFit="1" customWidth="1"/>
    <col min="1800" max="1800" width="13.5703125" style="32" customWidth="1"/>
    <col min="1801" max="1801" width="17.28515625" style="32" bestFit="1" customWidth="1"/>
    <col min="1802" max="1802" width="8.85546875" style="32" bestFit="1" customWidth="1"/>
    <col min="1803" max="1803" width="15.5703125" style="32" customWidth="1"/>
    <col min="1804" max="1804" width="21.7109375" style="32" customWidth="1"/>
    <col min="1805" max="1805" width="12.85546875" style="32" bestFit="1" customWidth="1"/>
    <col min="1806" max="2048" width="9.140625" style="32"/>
    <col min="2049" max="2049" width="7" style="32" bestFit="1" customWidth="1"/>
    <col min="2050" max="2050" width="14.7109375" style="32" bestFit="1" customWidth="1"/>
    <col min="2051" max="2051" width="49.7109375" style="32" customWidth="1"/>
    <col min="2052" max="2052" width="15.7109375" style="32" bestFit="1" customWidth="1"/>
    <col min="2053" max="2053" width="12.5703125" style="32" bestFit="1" customWidth="1"/>
    <col min="2054" max="2054" width="24.28515625" style="32" bestFit="1" customWidth="1"/>
    <col min="2055" max="2055" width="14.140625" style="32" bestFit="1" customWidth="1"/>
    <col min="2056" max="2056" width="13.5703125" style="32" customWidth="1"/>
    <col min="2057" max="2057" width="17.28515625" style="32" bestFit="1" customWidth="1"/>
    <col min="2058" max="2058" width="8.85546875" style="32" bestFit="1" customWidth="1"/>
    <col min="2059" max="2059" width="15.5703125" style="32" customWidth="1"/>
    <col min="2060" max="2060" width="21.7109375" style="32" customWidth="1"/>
    <col min="2061" max="2061" width="12.85546875" style="32" bestFit="1" customWidth="1"/>
    <col min="2062" max="2304" width="9.140625" style="32"/>
    <col min="2305" max="2305" width="7" style="32" bestFit="1" customWidth="1"/>
    <col min="2306" max="2306" width="14.7109375" style="32" bestFit="1" customWidth="1"/>
    <col min="2307" max="2307" width="49.7109375" style="32" customWidth="1"/>
    <col min="2308" max="2308" width="15.7109375" style="32" bestFit="1" customWidth="1"/>
    <col min="2309" max="2309" width="12.5703125" style="32" bestFit="1" customWidth="1"/>
    <col min="2310" max="2310" width="24.28515625" style="32" bestFit="1" customWidth="1"/>
    <col min="2311" max="2311" width="14.140625" style="32" bestFit="1" customWidth="1"/>
    <col min="2312" max="2312" width="13.5703125" style="32" customWidth="1"/>
    <col min="2313" max="2313" width="17.28515625" style="32" bestFit="1" customWidth="1"/>
    <col min="2314" max="2314" width="8.85546875" style="32" bestFit="1" customWidth="1"/>
    <col min="2315" max="2315" width="15.5703125" style="32" customWidth="1"/>
    <col min="2316" max="2316" width="21.7109375" style="32" customWidth="1"/>
    <col min="2317" max="2317" width="12.85546875" style="32" bestFit="1" customWidth="1"/>
    <col min="2318" max="2560" width="9.140625" style="32"/>
    <col min="2561" max="2561" width="7" style="32" bestFit="1" customWidth="1"/>
    <col min="2562" max="2562" width="14.7109375" style="32" bestFit="1" customWidth="1"/>
    <col min="2563" max="2563" width="49.7109375" style="32" customWidth="1"/>
    <col min="2564" max="2564" width="15.7109375" style="32" bestFit="1" customWidth="1"/>
    <col min="2565" max="2565" width="12.5703125" style="32" bestFit="1" customWidth="1"/>
    <col min="2566" max="2566" width="24.28515625" style="32" bestFit="1" customWidth="1"/>
    <col min="2567" max="2567" width="14.140625" style="32" bestFit="1" customWidth="1"/>
    <col min="2568" max="2568" width="13.5703125" style="32" customWidth="1"/>
    <col min="2569" max="2569" width="17.28515625" style="32" bestFit="1" customWidth="1"/>
    <col min="2570" max="2570" width="8.85546875" style="32" bestFit="1" customWidth="1"/>
    <col min="2571" max="2571" width="15.5703125" style="32" customWidth="1"/>
    <col min="2572" max="2572" width="21.7109375" style="32" customWidth="1"/>
    <col min="2573" max="2573" width="12.85546875" style="32" bestFit="1" customWidth="1"/>
    <col min="2574" max="2816" width="9.140625" style="32"/>
    <col min="2817" max="2817" width="7" style="32" bestFit="1" customWidth="1"/>
    <col min="2818" max="2818" width="14.7109375" style="32" bestFit="1" customWidth="1"/>
    <col min="2819" max="2819" width="49.7109375" style="32" customWidth="1"/>
    <col min="2820" max="2820" width="15.7109375" style="32" bestFit="1" customWidth="1"/>
    <col min="2821" max="2821" width="12.5703125" style="32" bestFit="1" customWidth="1"/>
    <col min="2822" max="2822" width="24.28515625" style="32" bestFit="1" customWidth="1"/>
    <col min="2823" max="2823" width="14.140625" style="32" bestFit="1" customWidth="1"/>
    <col min="2824" max="2824" width="13.5703125" style="32" customWidth="1"/>
    <col min="2825" max="2825" width="17.28515625" style="32" bestFit="1" customWidth="1"/>
    <col min="2826" max="2826" width="8.85546875" style="32" bestFit="1" customWidth="1"/>
    <col min="2827" max="2827" width="15.5703125" style="32" customWidth="1"/>
    <col min="2828" max="2828" width="21.7109375" style="32" customWidth="1"/>
    <col min="2829" max="2829" width="12.85546875" style="32" bestFit="1" customWidth="1"/>
    <col min="2830" max="3072" width="9.140625" style="32"/>
    <col min="3073" max="3073" width="7" style="32" bestFit="1" customWidth="1"/>
    <col min="3074" max="3074" width="14.7109375" style="32" bestFit="1" customWidth="1"/>
    <col min="3075" max="3075" width="49.7109375" style="32" customWidth="1"/>
    <col min="3076" max="3076" width="15.7109375" style="32" bestFit="1" customWidth="1"/>
    <col min="3077" max="3077" width="12.5703125" style="32" bestFit="1" customWidth="1"/>
    <col min="3078" max="3078" width="24.28515625" style="32" bestFit="1" customWidth="1"/>
    <col min="3079" max="3079" width="14.140625" style="32" bestFit="1" customWidth="1"/>
    <col min="3080" max="3080" width="13.5703125" style="32" customWidth="1"/>
    <col min="3081" max="3081" width="17.28515625" style="32" bestFit="1" customWidth="1"/>
    <col min="3082" max="3082" width="8.85546875" style="32" bestFit="1" customWidth="1"/>
    <col min="3083" max="3083" width="15.5703125" style="32" customWidth="1"/>
    <col min="3084" max="3084" width="21.7109375" style="32" customWidth="1"/>
    <col min="3085" max="3085" width="12.85546875" style="32" bestFit="1" customWidth="1"/>
    <col min="3086" max="3328" width="9.140625" style="32"/>
    <col min="3329" max="3329" width="7" style="32" bestFit="1" customWidth="1"/>
    <col min="3330" max="3330" width="14.7109375" style="32" bestFit="1" customWidth="1"/>
    <col min="3331" max="3331" width="49.7109375" style="32" customWidth="1"/>
    <col min="3332" max="3332" width="15.7109375" style="32" bestFit="1" customWidth="1"/>
    <col min="3333" max="3333" width="12.5703125" style="32" bestFit="1" customWidth="1"/>
    <col min="3334" max="3334" width="24.28515625" style="32" bestFit="1" customWidth="1"/>
    <col min="3335" max="3335" width="14.140625" style="32" bestFit="1" customWidth="1"/>
    <col min="3336" max="3336" width="13.5703125" style="32" customWidth="1"/>
    <col min="3337" max="3337" width="17.28515625" style="32" bestFit="1" customWidth="1"/>
    <col min="3338" max="3338" width="8.85546875" style="32" bestFit="1" customWidth="1"/>
    <col min="3339" max="3339" width="15.5703125" style="32" customWidth="1"/>
    <col min="3340" max="3340" width="21.7109375" style="32" customWidth="1"/>
    <col min="3341" max="3341" width="12.85546875" style="32" bestFit="1" customWidth="1"/>
    <col min="3342" max="3584" width="9.140625" style="32"/>
    <col min="3585" max="3585" width="7" style="32" bestFit="1" customWidth="1"/>
    <col min="3586" max="3586" width="14.7109375" style="32" bestFit="1" customWidth="1"/>
    <col min="3587" max="3587" width="49.7109375" style="32" customWidth="1"/>
    <col min="3588" max="3588" width="15.7109375" style="32" bestFit="1" customWidth="1"/>
    <col min="3589" max="3589" width="12.5703125" style="32" bestFit="1" customWidth="1"/>
    <col min="3590" max="3590" width="24.28515625" style="32" bestFit="1" customWidth="1"/>
    <col min="3591" max="3591" width="14.140625" style="32" bestFit="1" customWidth="1"/>
    <col min="3592" max="3592" width="13.5703125" style="32" customWidth="1"/>
    <col min="3593" max="3593" width="17.28515625" style="32" bestFit="1" customWidth="1"/>
    <col min="3594" max="3594" width="8.85546875" style="32" bestFit="1" customWidth="1"/>
    <col min="3595" max="3595" width="15.5703125" style="32" customWidth="1"/>
    <col min="3596" max="3596" width="21.7109375" style="32" customWidth="1"/>
    <col min="3597" max="3597" width="12.85546875" style="32" bestFit="1" customWidth="1"/>
    <col min="3598" max="3840" width="9.140625" style="32"/>
    <col min="3841" max="3841" width="7" style="32" bestFit="1" customWidth="1"/>
    <col min="3842" max="3842" width="14.7109375" style="32" bestFit="1" customWidth="1"/>
    <col min="3843" max="3843" width="49.7109375" style="32" customWidth="1"/>
    <col min="3844" max="3844" width="15.7109375" style="32" bestFit="1" customWidth="1"/>
    <col min="3845" max="3845" width="12.5703125" style="32" bestFit="1" customWidth="1"/>
    <col min="3846" max="3846" width="24.28515625" style="32" bestFit="1" customWidth="1"/>
    <col min="3847" max="3847" width="14.140625" style="32" bestFit="1" customWidth="1"/>
    <col min="3848" max="3848" width="13.5703125" style="32" customWidth="1"/>
    <col min="3849" max="3849" width="17.28515625" style="32" bestFit="1" customWidth="1"/>
    <col min="3850" max="3850" width="8.85546875" style="32" bestFit="1" customWidth="1"/>
    <col min="3851" max="3851" width="15.5703125" style="32" customWidth="1"/>
    <col min="3852" max="3852" width="21.7109375" style="32" customWidth="1"/>
    <col min="3853" max="3853" width="12.85546875" style="32" bestFit="1" customWidth="1"/>
    <col min="3854" max="4096" width="9.140625" style="32"/>
    <col min="4097" max="4097" width="7" style="32" bestFit="1" customWidth="1"/>
    <col min="4098" max="4098" width="14.7109375" style="32" bestFit="1" customWidth="1"/>
    <col min="4099" max="4099" width="49.7109375" style="32" customWidth="1"/>
    <col min="4100" max="4100" width="15.7109375" style="32" bestFit="1" customWidth="1"/>
    <col min="4101" max="4101" width="12.5703125" style="32" bestFit="1" customWidth="1"/>
    <col min="4102" max="4102" width="24.28515625" style="32" bestFit="1" customWidth="1"/>
    <col min="4103" max="4103" width="14.140625" style="32" bestFit="1" customWidth="1"/>
    <col min="4104" max="4104" width="13.5703125" style="32" customWidth="1"/>
    <col min="4105" max="4105" width="17.28515625" style="32" bestFit="1" customWidth="1"/>
    <col min="4106" max="4106" width="8.85546875" style="32" bestFit="1" customWidth="1"/>
    <col min="4107" max="4107" width="15.5703125" style="32" customWidth="1"/>
    <col min="4108" max="4108" width="21.7109375" style="32" customWidth="1"/>
    <col min="4109" max="4109" width="12.85546875" style="32" bestFit="1" customWidth="1"/>
    <col min="4110" max="4352" width="9.140625" style="32"/>
    <col min="4353" max="4353" width="7" style="32" bestFit="1" customWidth="1"/>
    <col min="4354" max="4354" width="14.7109375" style="32" bestFit="1" customWidth="1"/>
    <col min="4355" max="4355" width="49.7109375" style="32" customWidth="1"/>
    <col min="4356" max="4356" width="15.7109375" style="32" bestFit="1" customWidth="1"/>
    <col min="4357" max="4357" width="12.5703125" style="32" bestFit="1" customWidth="1"/>
    <col min="4358" max="4358" width="24.28515625" style="32" bestFit="1" customWidth="1"/>
    <col min="4359" max="4359" width="14.140625" style="32" bestFit="1" customWidth="1"/>
    <col min="4360" max="4360" width="13.5703125" style="32" customWidth="1"/>
    <col min="4361" max="4361" width="17.28515625" style="32" bestFit="1" customWidth="1"/>
    <col min="4362" max="4362" width="8.85546875" style="32" bestFit="1" customWidth="1"/>
    <col min="4363" max="4363" width="15.5703125" style="32" customWidth="1"/>
    <col min="4364" max="4364" width="21.7109375" style="32" customWidth="1"/>
    <col min="4365" max="4365" width="12.85546875" style="32" bestFit="1" customWidth="1"/>
    <col min="4366" max="4608" width="9.140625" style="32"/>
    <col min="4609" max="4609" width="7" style="32" bestFit="1" customWidth="1"/>
    <col min="4610" max="4610" width="14.7109375" style="32" bestFit="1" customWidth="1"/>
    <col min="4611" max="4611" width="49.7109375" style="32" customWidth="1"/>
    <col min="4612" max="4612" width="15.7109375" style="32" bestFit="1" customWidth="1"/>
    <col min="4613" max="4613" width="12.5703125" style="32" bestFit="1" customWidth="1"/>
    <col min="4614" max="4614" width="24.28515625" style="32" bestFit="1" customWidth="1"/>
    <col min="4615" max="4615" width="14.140625" style="32" bestFit="1" customWidth="1"/>
    <col min="4616" max="4616" width="13.5703125" style="32" customWidth="1"/>
    <col min="4617" max="4617" width="17.28515625" style="32" bestFit="1" customWidth="1"/>
    <col min="4618" max="4618" width="8.85546875" style="32" bestFit="1" customWidth="1"/>
    <col min="4619" max="4619" width="15.5703125" style="32" customWidth="1"/>
    <col min="4620" max="4620" width="21.7109375" style="32" customWidth="1"/>
    <col min="4621" max="4621" width="12.85546875" style="32" bestFit="1" customWidth="1"/>
    <col min="4622" max="4864" width="9.140625" style="32"/>
    <col min="4865" max="4865" width="7" style="32" bestFit="1" customWidth="1"/>
    <col min="4866" max="4866" width="14.7109375" style="32" bestFit="1" customWidth="1"/>
    <col min="4867" max="4867" width="49.7109375" style="32" customWidth="1"/>
    <col min="4868" max="4868" width="15.7109375" style="32" bestFit="1" customWidth="1"/>
    <col min="4869" max="4869" width="12.5703125" style="32" bestFit="1" customWidth="1"/>
    <col min="4870" max="4870" width="24.28515625" style="32" bestFit="1" customWidth="1"/>
    <col min="4871" max="4871" width="14.140625" style="32" bestFit="1" customWidth="1"/>
    <col min="4872" max="4872" width="13.5703125" style="32" customWidth="1"/>
    <col min="4873" max="4873" width="17.28515625" style="32" bestFit="1" customWidth="1"/>
    <col min="4874" max="4874" width="8.85546875" style="32" bestFit="1" customWidth="1"/>
    <col min="4875" max="4875" width="15.5703125" style="32" customWidth="1"/>
    <col min="4876" max="4876" width="21.7109375" style="32" customWidth="1"/>
    <col min="4877" max="4877" width="12.85546875" style="32" bestFit="1" customWidth="1"/>
    <col min="4878" max="5120" width="9.140625" style="32"/>
    <col min="5121" max="5121" width="7" style="32" bestFit="1" customWidth="1"/>
    <col min="5122" max="5122" width="14.7109375" style="32" bestFit="1" customWidth="1"/>
    <col min="5123" max="5123" width="49.7109375" style="32" customWidth="1"/>
    <col min="5124" max="5124" width="15.7109375" style="32" bestFit="1" customWidth="1"/>
    <col min="5125" max="5125" width="12.5703125" style="32" bestFit="1" customWidth="1"/>
    <col min="5126" max="5126" width="24.28515625" style="32" bestFit="1" customWidth="1"/>
    <col min="5127" max="5127" width="14.140625" style="32" bestFit="1" customWidth="1"/>
    <col min="5128" max="5128" width="13.5703125" style="32" customWidth="1"/>
    <col min="5129" max="5129" width="17.28515625" style="32" bestFit="1" customWidth="1"/>
    <col min="5130" max="5130" width="8.85546875" style="32" bestFit="1" customWidth="1"/>
    <col min="5131" max="5131" width="15.5703125" style="32" customWidth="1"/>
    <col min="5132" max="5132" width="21.7109375" style="32" customWidth="1"/>
    <col min="5133" max="5133" width="12.85546875" style="32" bestFit="1" customWidth="1"/>
    <col min="5134" max="5376" width="9.140625" style="32"/>
    <col min="5377" max="5377" width="7" style="32" bestFit="1" customWidth="1"/>
    <col min="5378" max="5378" width="14.7109375" style="32" bestFit="1" customWidth="1"/>
    <col min="5379" max="5379" width="49.7109375" style="32" customWidth="1"/>
    <col min="5380" max="5380" width="15.7109375" style="32" bestFit="1" customWidth="1"/>
    <col min="5381" max="5381" width="12.5703125" style="32" bestFit="1" customWidth="1"/>
    <col min="5382" max="5382" width="24.28515625" style="32" bestFit="1" customWidth="1"/>
    <col min="5383" max="5383" width="14.140625" style="32" bestFit="1" customWidth="1"/>
    <col min="5384" max="5384" width="13.5703125" style="32" customWidth="1"/>
    <col min="5385" max="5385" width="17.28515625" style="32" bestFit="1" customWidth="1"/>
    <col min="5386" max="5386" width="8.85546875" style="32" bestFit="1" customWidth="1"/>
    <col min="5387" max="5387" width="15.5703125" style="32" customWidth="1"/>
    <col min="5388" max="5388" width="21.7109375" style="32" customWidth="1"/>
    <col min="5389" max="5389" width="12.85546875" style="32" bestFit="1" customWidth="1"/>
    <col min="5390" max="5632" width="9.140625" style="32"/>
    <col min="5633" max="5633" width="7" style="32" bestFit="1" customWidth="1"/>
    <col min="5634" max="5634" width="14.7109375" style="32" bestFit="1" customWidth="1"/>
    <col min="5635" max="5635" width="49.7109375" style="32" customWidth="1"/>
    <col min="5636" max="5636" width="15.7109375" style="32" bestFit="1" customWidth="1"/>
    <col min="5637" max="5637" width="12.5703125" style="32" bestFit="1" customWidth="1"/>
    <col min="5638" max="5638" width="24.28515625" style="32" bestFit="1" customWidth="1"/>
    <col min="5639" max="5639" width="14.140625" style="32" bestFit="1" customWidth="1"/>
    <col min="5640" max="5640" width="13.5703125" style="32" customWidth="1"/>
    <col min="5641" max="5641" width="17.28515625" style="32" bestFit="1" customWidth="1"/>
    <col min="5642" max="5642" width="8.85546875" style="32" bestFit="1" customWidth="1"/>
    <col min="5643" max="5643" width="15.5703125" style="32" customWidth="1"/>
    <col min="5644" max="5644" width="21.7109375" style="32" customWidth="1"/>
    <col min="5645" max="5645" width="12.85546875" style="32" bestFit="1" customWidth="1"/>
    <col min="5646" max="5888" width="9.140625" style="32"/>
    <col min="5889" max="5889" width="7" style="32" bestFit="1" customWidth="1"/>
    <col min="5890" max="5890" width="14.7109375" style="32" bestFit="1" customWidth="1"/>
    <col min="5891" max="5891" width="49.7109375" style="32" customWidth="1"/>
    <col min="5892" max="5892" width="15.7109375" style="32" bestFit="1" customWidth="1"/>
    <col min="5893" max="5893" width="12.5703125" style="32" bestFit="1" customWidth="1"/>
    <col min="5894" max="5894" width="24.28515625" style="32" bestFit="1" customWidth="1"/>
    <col min="5895" max="5895" width="14.140625" style="32" bestFit="1" customWidth="1"/>
    <col min="5896" max="5896" width="13.5703125" style="32" customWidth="1"/>
    <col min="5897" max="5897" width="17.28515625" style="32" bestFit="1" customWidth="1"/>
    <col min="5898" max="5898" width="8.85546875" style="32" bestFit="1" customWidth="1"/>
    <col min="5899" max="5899" width="15.5703125" style="32" customWidth="1"/>
    <col min="5900" max="5900" width="21.7109375" style="32" customWidth="1"/>
    <col min="5901" max="5901" width="12.85546875" style="32" bestFit="1" customWidth="1"/>
    <col min="5902" max="6144" width="9.140625" style="32"/>
    <col min="6145" max="6145" width="7" style="32" bestFit="1" customWidth="1"/>
    <col min="6146" max="6146" width="14.7109375" style="32" bestFit="1" customWidth="1"/>
    <col min="6147" max="6147" width="49.7109375" style="32" customWidth="1"/>
    <col min="6148" max="6148" width="15.7109375" style="32" bestFit="1" customWidth="1"/>
    <col min="6149" max="6149" width="12.5703125" style="32" bestFit="1" customWidth="1"/>
    <col min="6150" max="6150" width="24.28515625" style="32" bestFit="1" customWidth="1"/>
    <col min="6151" max="6151" width="14.140625" style="32" bestFit="1" customWidth="1"/>
    <col min="6152" max="6152" width="13.5703125" style="32" customWidth="1"/>
    <col min="6153" max="6153" width="17.28515625" style="32" bestFit="1" customWidth="1"/>
    <col min="6154" max="6154" width="8.85546875" style="32" bestFit="1" customWidth="1"/>
    <col min="6155" max="6155" width="15.5703125" style="32" customWidth="1"/>
    <col min="6156" max="6156" width="21.7109375" style="32" customWidth="1"/>
    <col min="6157" max="6157" width="12.85546875" style="32" bestFit="1" customWidth="1"/>
    <col min="6158" max="6400" width="9.140625" style="32"/>
    <col min="6401" max="6401" width="7" style="32" bestFit="1" customWidth="1"/>
    <col min="6402" max="6402" width="14.7109375" style="32" bestFit="1" customWidth="1"/>
    <col min="6403" max="6403" width="49.7109375" style="32" customWidth="1"/>
    <col min="6404" max="6404" width="15.7109375" style="32" bestFit="1" customWidth="1"/>
    <col min="6405" max="6405" width="12.5703125" style="32" bestFit="1" customWidth="1"/>
    <col min="6406" max="6406" width="24.28515625" style="32" bestFit="1" customWidth="1"/>
    <col min="6407" max="6407" width="14.140625" style="32" bestFit="1" customWidth="1"/>
    <col min="6408" max="6408" width="13.5703125" style="32" customWidth="1"/>
    <col min="6409" max="6409" width="17.28515625" style="32" bestFit="1" customWidth="1"/>
    <col min="6410" max="6410" width="8.85546875" style="32" bestFit="1" customWidth="1"/>
    <col min="6411" max="6411" width="15.5703125" style="32" customWidth="1"/>
    <col min="6412" max="6412" width="21.7109375" style="32" customWidth="1"/>
    <col min="6413" max="6413" width="12.85546875" style="32" bestFit="1" customWidth="1"/>
    <col min="6414" max="6656" width="9.140625" style="32"/>
    <col min="6657" max="6657" width="7" style="32" bestFit="1" customWidth="1"/>
    <col min="6658" max="6658" width="14.7109375" style="32" bestFit="1" customWidth="1"/>
    <col min="6659" max="6659" width="49.7109375" style="32" customWidth="1"/>
    <col min="6660" max="6660" width="15.7109375" style="32" bestFit="1" customWidth="1"/>
    <col min="6661" max="6661" width="12.5703125" style="32" bestFit="1" customWidth="1"/>
    <col min="6662" max="6662" width="24.28515625" style="32" bestFit="1" customWidth="1"/>
    <col min="6663" max="6663" width="14.140625" style="32" bestFit="1" customWidth="1"/>
    <col min="6664" max="6664" width="13.5703125" style="32" customWidth="1"/>
    <col min="6665" max="6665" width="17.28515625" style="32" bestFit="1" customWidth="1"/>
    <col min="6666" max="6666" width="8.85546875" style="32" bestFit="1" customWidth="1"/>
    <col min="6667" max="6667" width="15.5703125" style="32" customWidth="1"/>
    <col min="6668" max="6668" width="21.7109375" style="32" customWidth="1"/>
    <col min="6669" max="6669" width="12.85546875" style="32" bestFit="1" customWidth="1"/>
    <col min="6670" max="6912" width="9.140625" style="32"/>
    <col min="6913" max="6913" width="7" style="32" bestFit="1" customWidth="1"/>
    <col min="6914" max="6914" width="14.7109375" style="32" bestFit="1" customWidth="1"/>
    <col min="6915" max="6915" width="49.7109375" style="32" customWidth="1"/>
    <col min="6916" max="6916" width="15.7109375" style="32" bestFit="1" customWidth="1"/>
    <col min="6917" max="6917" width="12.5703125" style="32" bestFit="1" customWidth="1"/>
    <col min="6918" max="6918" width="24.28515625" style="32" bestFit="1" customWidth="1"/>
    <col min="6919" max="6919" width="14.140625" style="32" bestFit="1" customWidth="1"/>
    <col min="6920" max="6920" width="13.5703125" style="32" customWidth="1"/>
    <col min="6921" max="6921" width="17.28515625" style="32" bestFit="1" customWidth="1"/>
    <col min="6922" max="6922" width="8.85546875" style="32" bestFit="1" customWidth="1"/>
    <col min="6923" max="6923" width="15.5703125" style="32" customWidth="1"/>
    <col min="6924" max="6924" width="21.7109375" style="32" customWidth="1"/>
    <col min="6925" max="6925" width="12.85546875" style="32" bestFit="1" customWidth="1"/>
    <col min="6926" max="7168" width="9.140625" style="32"/>
    <col min="7169" max="7169" width="7" style="32" bestFit="1" customWidth="1"/>
    <col min="7170" max="7170" width="14.7109375" style="32" bestFit="1" customWidth="1"/>
    <col min="7171" max="7171" width="49.7109375" style="32" customWidth="1"/>
    <col min="7172" max="7172" width="15.7109375" style="32" bestFit="1" customWidth="1"/>
    <col min="7173" max="7173" width="12.5703125" style="32" bestFit="1" customWidth="1"/>
    <col min="7174" max="7174" width="24.28515625" style="32" bestFit="1" customWidth="1"/>
    <col min="7175" max="7175" width="14.140625" style="32" bestFit="1" customWidth="1"/>
    <col min="7176" max="7176" width="13.5703125" style="32" customWidth="1"/>
    <col min="7177" max="7177" width="17.28515625" style="32" bestFit="1" customWidth="1"/>
    <col min="7178" max="7178" width="8.85546875" style="32" bestFit="1" customWidth="1"/>
    <col min="7179" max="7179" width="15.5703125" style="32" customWidth="1"/>
    <col min="7180" max="7180" width="21.7109375" style="32" customWidth="1"/>
    <col min="7181" max="7181" width="12.85546875" style="32" bestFit="1" customWidth="1"/>
    <col min="7182" max="7424" width="9.140625" style="32"/>
    <col min="7425" max="7425" width="7" style="32" bestFit="1" customWidth="1"/>
    <col min="7426" max="7426" width="14.7109375" style="32" bestFit="1" customWidth="1"/>
    <col min="7427" max="7427" width="49.7109375" style="32" customWidth="1"/>
    <col min="7428" max="7428" width="15.7109375" style="32" bestFit="1" customWidth="1"/>
    <col min="7429" max="7429" width="12.5703125" style="32" bestFit="1" customWidth="1"/>
    <col min="7430" max="7430" width="24.28515625" style="32" bestFit="1" customWidth="1"/>
    <col min="7431" max="7431" width="14.140625" style="32" bestFit="1" customWidth="1"/>
    <col min="7432" max="7432" width="13.5703125" style="32" customWidth="1"/>
    <col min="7433" max="7433" width="17.28515625" style="32" bestFit="1" customWidth="1"/>
    <col min="7434" max="7434" width="8.85546875" style="32" bestFit="1" customWidth="1"/>
    <col min="7435" max="7435" width="15.5703125" style="32" customWidth="1"/>
    <col min="7436" max="7436" width="21.7109375" style="32" customWidth="1"/>
    <col min="7437" max="7437" width="12.85546875" style="32" bestFit="1" customWidth="1"/>
    <col min="7438" max="7680" width="9.140625" style="32"/>
    <col min="7681" max="7681" width="7" style="32" bestFit="1" customWidth="1"/>
    <col min="7682" max="7682" width="14.7109375" style="32" bestFit="1" customWidth="1"/>
    <col min="7683" max="7683" width="49.7109375" style="32" customWidth="1"/>
    <col min="7684" max="7684" width="15.7109375" style="32" bestFit="1" customWidth="1"/>
    <col min="7685" max="7685" width="12.5703125" style="32" bestFit="1" customWidth="1"/>
    <col min="7686" max="7686" width="24.28515625" style="32" bestFit="1" customWidth="1"/>
    <col min="7687" max="7687" width="14.140625" style="32" bestFit="1" customWidth="1"/>
    <col min="7688" max="7688" width="13.5703125" style="32" customWidth="1"/>
    <col min="7689" max="7689" width="17.28515625" style="32" bestFit="1" customWidth="1"/>
    <col min="7690" max="7690" width="8.85546875" style="32" bestFit="1" customWidth="1"/>
    <col min="7691" max="7691" width="15.5703125" style="32" customWidth="1"/>
    <col min="7692" max="7692" width="21.7109375" style="32" customWidth="1"/>
    <col min="7693" max="7693" width="12.85546875" style="32" bestFit="1" customWidth="1"/>
    <col min="7694" max="7936" width="9.140625" style="32"/>
    <col min="7937" max="7937" width="7" style="32" bestFit="1" customWidth="1"/>
    <col min="7938" max="7938" width="14.7109375" style="32" bestFit="1" customWidth="1"/>
    <col min="7939" max="7939" width="49.7109375" style="32" customWidth="1"/>
    <col min="7940" max="7940" width="15.7109375" style="32" bestFit="1" customWidth="1"/>
    <col min="7941" max="7941" width="12.5703125" style="32" bestFit="1" customWidth="1"/>
    <col min="7942" max="7942" width="24.28515625" style="32" bestFit="1" customWidth="1"/>
    <col min="7943" max="7943" width="14.140625" style="32" bestFit="1" customWidth="1"/>
    <col min="7944" max="7944" width="13.5703125" style="32" customWidth="1"/>
    <col min="7945" max="7945" width="17.28515625" style="32" bestFit="1" customWidth="1"/>
    <col min="7946" max="7946" width="8.85546875" style="32" bestFit="1" customWidth="1"/>
    <col min="7947" max="7947" width="15.5703125" style="32" customWidth="1"/>
    <col min="7948" max="7948" width="21.7109375" style="32" customWidth="1"/>
    <col min="7949" max="7949" width="12.85546875" style="32" bestFit="1" customWidth="1"/>
    <col min="7950" max="8192" width="9.140625" style="32"/>
    <col min="8193" max="8193" width="7" style="32" bestFit="1" customWidth="1"/>
    <col min="8194" max="8194" width="14.7109375" style="32" bestFit="1" customWidth="1"/>
    <col min="8195" max="8195" width="49.7109375" style="32" customWidth="1"/>
    <col min="8196" max="8196" width="15.7109375" style="32" bestFit="1" customWidth="1"/>
    <col min="8197" max="8197" width="12.5703125" style="32" bestFit="1" customWidth="1"/>
    <col min="8198" max="8198" width="24.28515625" style="32" bestFit="1" customWidth="1"/>
    <col min="8199" max="8199" width="14.140625" style="32" bestFit="1" customWidth="1"/>
    <col min="8200" max="8200" width="13.5703125" style="32" customWidth="1"/>
    <col min="8201" max="8201" width="17.28515625" style="32" bestFit="1" customWidth="1"/>
    <col min="8202" max="8202" width="8.85546875" style="32" bestFit="1" customWidth="1"/>
    <col min="8203" max="8203" width="15.5703125" style="32" customWidth="1"/>
    <col min="8204" max="8204" width="21.7109375" style="32" customWidth="1"/>
    <col min="8205" max="8205" width="12.85546875" style="32" bestFit="1" customWidth="1"/>
    <col min="8206" max="8448" width="9.140625" style="32"/>
    <col min="8449" max="8449" width="7" style="32" bestFit="1" customWidth="1"/>
    <col min="8450" max="8450" width="14.7109375" style="32" bestFit="1" customWidth="1"/>
    <col min="8451" max="8451" width="49.7109375" style="32" customWidth="1"/>
    <col min="8452" max="8452" width="15.7109375" style="32" bestFit="1" customWidth="1"/>
    <col min="8453" max="8453" width="12.5703125" style="32" bestFit="1" customWidth="1"/>
    <col min="8454" max="8454" width="24.28515625" style="32" bestFit="1" customWidth="1"/>
    <col min="8455" max="8455" width="14.140625" style="32" bestFit="1" customWidth="1"/>
    <col min="8456" max="8456" width="13.5703125" style="32" customWidth="1"/>
    <col min="8457" max="8457" width="17.28515625" style="32" bestFit="1" customWidth="1"/>
    <col min="8458" max="8458" width="8.85546875" style="32" bestFit="1" customWidth="1"/>
    <col min="8459" max="8459" width="15.5703125" style="32" customWidth="1"/>
    <col min="8460" max="8460" width="21.7109375" style="32" customWidth="1"/>
    <col min="8461" max="8461" width="12.85546875" style="32" bestFit="1" customWidth="1"/>
    <col min="8462" max="8704" width="9.140625" style="32"/>
    <col min="8705" max="8705" width="7" style="32" bestFit="1" customWidth="1"/>
    <col min="8706" max="8706" width="14.7109375" style="32" bestFit="1" customWidth="1"/>
    <col min="8707" max="8707" width="49.7109375" style="32" customWidth="1"/>
    <col min="8708" max="8708" width="15.7109375" style="32" bestFit="1" customWidth="1"/>
    <col min="8709" max="8709" width="12.5703125" style="32" bestFit="1" customWidth="1"/>
    <col min="8710" max="8710" width="24.28515625" style="32" bestFit="1" customWidth="1"/>
    <col min="8711" max="8711" width="14.140625" style="32" bestFit="1" customWidth="1"/>
    <col min="8712" max="8712" width="13.5703125" style="32" customWidth="1"/>
    <col min="8713" max="8713" width="17.28515625" style="32" bestFit="1" customWidth="1"/>
    <col min="8714" max="8714" width="8.85546875" style="32" bestFit="1" customWidth="1"/>
    <col min="8715" max="8715" width="15.5703125" style="32" customWidth="1"/>
    <col min="8716" max="8716" width="21.7109375" style="32" customWidth="1"/>
    <col min="8717" max="8717" width="12.85546875" style="32" bestFit="1" customWidth="1"/>
    <col min="8718" max="8960" width="9.140625" style="32"/>
    <col min="8961" max="8961" width="7" style="32" bestFit="1" customWidth="1"/>
    <col min="8962" max="8962" width="14.7109375" style="32" bestFit="1" customWidth="1"/>
    <col min="8963" max="8963" width="49.7109375" style="32" customWidth="1"/>
    <col min="8964" max="8964" width="15.7109375" style="32" bestFit="1" customWidth="1"/>
    <col min="8965" max="8965" width="12.5703125" style="32" bestFit="1" customWidth="1"/>
    <col min="8966" max="8966" width="24.28515625" style="32" bestFit="1" customWidth="1"/>
    <col min="8967" max="8967" width="14.140625" style="32" bestFit="1" customWidth="1"/>
    <col min="8968" max="8968" width="13.5703125" style="32" customWidth="1"/>
    <col min="8969" max="8969" width="17.28515625" style="32" bestFit="1" customWidth="1"/>
    <col min="8970" max="8970" width="8.85546875" style="32" bestFit="1" customWidth="1"/>
    <col min="8971" max="8971" width="15.5703125" style="32" customWidth="1"/>
    <col min="8972" max="8972" width="21.7109375" style="32" customWidth="1"/>
    <col min="8973" max="8973" width="12.85546875" style="32" bestFit="1" customWidth="1"/>
    <col min="8974" max="9216" width="9.140625" style="32"/>
    <col min="9217" max="9217" width="7" style="32" bestFit="1" customWidth="1"/>
    <col min="9218" max="9218" width="14.7109375" style="32" bestFit="1" customWidth="1"/>
    <col min="9219" max="9219" width="49.7109375" style="32" customWidth="1"/>
    <col min="9220" max="9220" width="15.7109375" style="32" bestFit="1" customWidth="1"/>
    <col min="9221" max="9221" width="12.5703125" style="32" bestFit="1" customWidth="1"/>
    <col min="9222" max="9222" width="24.28515625" style="32" bestFit="1" customWidth="1"/>
    <col min="9223" max="9223" width="14.140625" style="32" bestFit="1" customWidth="1"/>
    <col min="9224" max="9224" width="13.5703125" style="32" customWidth="1"/>
    <col min="9225" max="9225" width="17.28515625" style="32" bestFit="1" customWidth="1"/>
    <col min="9226" max="9226" width="8.85546875" style="32" bestFit="1" customWidth="1"/>
    <col min="9227" max="9227" width="15.5703125" style="32" customWidth="1"/>
    <col min="9228" max="9228" width="21.7109375" style="32" customWidth="1"/>
    <col min="9229" max="9229" width="12.85546875" style="32" bestFit="1" customWidth="1"/>
    <col min="9230" max="9472" width="9.140625" style="32"/>
    <col min="9473" max="9473" width="7" style="32" bestFit="1" customWidth="1"/>
    <col min="9474" max="9474" width="14.7109375" style="32" bestFit="1" customWidth="1"/>
    <col min="9475" max="9475" width="49.7109375" style="32" customWidth="1"/>
    <col min="9476" max="9476" width="15.7109375" style="32" bestFit="1" customWidth="1"/>
    <col min="9477" max="9477" width="12.5703125" style="32" bestFit="1" customWidth="1"/>
    <col min="9478" max="9478" width="24.28515625" style="32" bestFit="1" customWidth="1"/>
    <col min="9479" max="9479" width="14.140625" style="32" bestFit="1" customWidth="1"/>
    <col min="9480" max="9480" width="13.5703125" style="32" customWidth="1"/>
    <col min="9481" max="9481" width="17.28515625" style="32" bestFit="1" customWidth="1"/>
    <col min="9482" max="9482" width="8.85546875" style="32" bestFit="1" customWidth="1"/>
    <col min="9483" max="9483" width="15.5703125" style="32" customWidth="1"/>
    <col min="9484" max="9484" width="21.7109375" style="32" customWidth="1"/>
    <col min="9485" max="9485" width="12.85546875" style="32" bestFit="1" customWidth="1"/>
    <col min="9486" max="9728" width="9.140625" style="32"/>
    <col min="9729" max="9729" width="7" style="32" bestFit="1" customWidth="1"/>
    <col min="9730" max="9730" width="14.7109375" style="32" bestFit="1" customWidth="1"/>
    <col min="9731" max="9731" width="49.7109375" style="32" customWidth="1"/>
    <col min="9732" max="9732" width="15.7109375" style="32" bestFit="1" customWidth="1"/>
    <col min="9733" max="9733" width="12.5703125" style="32" bestFit="1" customWidth="1"/>
    <col min="9734" max="9734" width="24.28515625" style="32" bestFit="1" customWidth="1"/>
    <col min="9735" max="9735" width="14.140625" style="32" bestFit="1" customWidth="1"/>
    <col min="9736" max="9736" width="13.5703125" style="32" customWidth="1"/>
    <col min="9737" max="9737" width="17.28515625" style="32" bestFit="1" customWidth="1"/>
    <col min="9738" max="9738" width="8.85546875" style="32" bestFit="1" customWidth="1"/>
    <col min="9739" max="9739" width="15.5703125" style="32" customWidth="1"/>
    <col min="9740" max="9740" width="21.7109375" style="32" customWidth="1"/>
    <col min="9741" max="9741" width="12.85546875" style="32" bestFit="1" customWidth="1"/>
    <col min="9742" max="9984" width="9.140625" style="32"/>
    <col min="9985" max="9985" width="7" style="32" bestFit="1" customWidth="1"/>
    <col min="9986" max="9986" width="14.7109375" style="32" bestFit="1" customWidth="1"/>
    <col min="9987" max="9987" width="49.7109375" style="32" customWidth="1"/>
    <col min="9988" max="9988" width="15.7109375" style="32" bestFit="1" customWidth="1"/>
    <col min="9989" max="9989" width="12.5703125" style="32" bestFit="1" customWidth="1"/>
    <col min="9990" max="9990" width="24.28515625" style="32" bestFit="1" customWidth="1"/>
    <col min="9991" max="9991" width="14.140625" style="32" bestFit="1" customWidth="1"/>
    <col min="9992" max="9992" width="13.5703125" style="32" customWidth="1"/>
    <col min="9993" max="9993" width="17.28515625" style="32" bestFit="1" customWidth="1"/>
    <col min="9994" max="9994" width="8.85546875" style="32" bestFit="1" customWidth="1"/>
    <col min="9995" max="9995" width="15.5703125" style="32" customWidth="1"/>
    <col min="9996" max="9996" width="21.7109375" style="32" customWidth="1"/>
    <col min="9997" max="9997" width="12.85546875" style="32" bestFit="1" customWidth="1"/>
    <col min="9998" max="10240" width="9.140625" style="32"/>
    <col min="10241" max="10241" width="7" style="32" bestFit="1" customWidth="1"/>
    <col min="10242" max="10242" width="14.7109375" style="32" bestFit="1" customWidth="1"/>
    <col min="10243" max="10243" width="49.7109375" style="32" customWidth="1"/>
    <col min="10244" max="10244" width="15.7109375" style="32" bestFit="1" customWidth="1"/>
    <col min="10245" max="10245" width="12.5703125" style="32" bestFit="1" customWidth="1"/>
    <col min="10246" max="10246" width="24.28515625" style="32" bestFit="1" customWidth="1"/>
    <col min="10247" max="10247" width="14.140625" style="32" bestFit="1" customWidth="1"/>
    <col min="10248" max="10248" width="13.5703125" style="32" customWidth="1"/>
    <col min="10249" max="10249" width="17.28515625" style="32" bestFit="1" customWidth="1"/>
    <col min="10250" max="10250" width="8.85546875" style="32" bestFit="1" customWidth="1"/>
    <col min="10251" max="10251" width="15.5703125" style="32" customWidth="1"/>
    <col min="10252" max="10252" width="21.7109375" style="32" customWidth="1"/>
    <col min="10253" max="10253" width="12.85546875" style="32" bestFit="1" customWidth="1"/>
    <col min="10254" max="10496" width="9.140625" style="32"/>
    <col min="10497" max="10497" width="7" style="32" bestFit="1" customWidth="1"/>
    <col min="10498" max="10498" width="14.7109375" style="32" bestFit="1" customWidth="1"/>
    <col min="10499" max="10499" width="49.7109375" style="32" customWidth="1"/>
    <col min="10500" max="10500" width="15.7109375" style="32" bestFit="1" customWidth="1"/>
    <col min="10501" max="10501" width="12.5703125" style="32" bestFit="1" customWidth="1"/>
    <col min="10502" max="10502" width="24.28515625" style="32" bestFit="1" customWidth="1"/>
    <col min="10503" max="10503" width="14.140625" style="32" bestFit="1" customWidth="1"/>
    <col min="10504" max="10504" width="13.5703125" style="32" customWidth="1"/>
    <col min="10505" max="10505" width="17.28515625" style="32" bestFit="1" customWidth="1"/>
    <col min="10506" max="10506" width="8.85546875" style="32" bestFit="1" customWidth="1"/>
    <col min="10507" max="10507" width="15.5703125" style="32" customWidth="1"/>
    <col min="10508" max="10508" width="21.7109375" style="32" customWidth="1"/>
    <col min="10509" max="10509" width="12.85546875" style="32" bestFit="1" customWidth="1"/>
    <col min="10510" max="10752" width="9.140625" style="32"/>
    <col min="10753" max="10753" width="7" style="32" bestFit="1" customWidth="1"/>
    <col min="10754" max="10754" width="14.7109375" style="32" bestFit="1" customWidth="1"/>
    <col min="10755" max="10755" width="49.7109375" style="32" customWidth="1"/>
    <col min="10756" max="10756" width="15.7109375" style="32" bestFit="1" customWidth="1"/>
    <col min="10757" max="10757" width="12.5703125" style="32" bestFit="1" customWidth="1"/>
    <col min="10758" max="10758" width="24.28515625" style="32" bestFit="1" customWidth="1"/>
    <col min="10759" max="10759" width="14.140625" style="32" bestFit="1" customWidth="1"/>
    <col min="10760" max="10760" width="13.5703125" style="32" customWidth="1"/>
    <col min="10761" max="10761" width="17.28515625" style="32" bestFit="1" customWidth="1"/>
    <col min="10762" max="10762" width="8.85546875" style="32" bestFit="1" customWidth="1"/>
    <col min="10763" max="10763" width="15.5703125" style="32" customWidth="1"/>
    <col min="10764" max="10764" width="21.7109375" style="32" customWidth="1"/>
    <col min="10765" max="10765" width="12.85546875" style="32" bestFit="1" customWidth="1"/>
    <col min="10766" max="11008" width="9.140625" style="32"/>
    <col min="11009" max="11009" width="7" style="32" bestFit="1" customWidth="1"/>
    <col min="11010" max="11010" width="14.7109375" style="32" bestFit="1" customWidth="1"/>
    <col min="11011" max="11011" width="49.7109375" style="32" customWidth="1"/>
    <col min="11012" max="11012" width="15.7109375" style="32" bestFit="1" customWidth="1"/>
    <col min="11013" max="11013" width="12.5703125" style="32" bestFit="1" customWidth="1"/>
    <col min="11014" max="11014" width="24.28515625" style="32" bestFit="1" customWidth="1"/>
    <col min="11015" max="11015" width="14.140625" style="32" bestFit="1" customWidth="1"/>
    <col min="11016" max="11016" width="13.5703125" style="32" customWidth="1"/>
    <col min="11017" max="11017" width="17.28515625" style="32" bestFit="1" customWidth="1"/>
    <col min="11018" max="11018" width="8.85546875" style="32" bestFit="1" customWidth="1"/>
    <col min="11019" max="11019" width="15.5703125" style="32" customWidth="1"/>
    <col min="11020" max="11020" width="21.7109375" style="32" customWidth="1"/>
    <col min="11021" max="11021" width="12.85546875" style="32" bestFit="1" customWidth="1"/>
    <col min="11022" max="11264" width="9.140625" style="32"/>
    <col min="11265" max="11265" width="7" style="32" bestFit="1" customWidth="1"/>
    <col min="11266" max="11266" width="14.7109375" style="32" bestFit="1" customWidth="1"/>
    <col min="11267" max="11267" width="49.7109375" style="32" customWidth="1"/>
    <col min="11268" max="11268" width="15.7109375" style="32" bestFit="1" customWidth="1"/>
    <col min="11269" max="11269" width="12.5703125" style="32" bestFit="1" customWidth="1"/>
    <col min="11270" max="11270" width="24.28515625" style="32" bestFit="1" customWidth="1"/>
    <col min="11271" max="11271" width="14.140625" style="32" bestFit="1" customWidth="1"/>
    <col min="11272" max="11272" width="13.5703125" style="32" customWidth="1"/>
    <col min="11273" max="11273" width="17.28515625" style="32" bestFit="1" customWidth="1"/>
    <col min="11274" max="11274" width="8.85546875" style="32" bestFit="1" customWidth="1"/>
    <col min="11275" max="11275" width="15.5703125" style="32" customWidth="1"/>
    <col min="11276" max="11276" width="21.7109375" style="32" customWidth="1"/>
    <col min="11277" max="11277" width="12.85546875" style="32" bestFit="1" customWidth="1"/>
    <col min="11278" max="11520" width="9.140625" style="32"/>
    <col min="11521" max="11521" width="7" style="32" bestFit="1" customWidth="1"/>
    <col min="11522" max="11522" width="14.7109375" style="32" bestFit="1" customWidth="1"/>
    <col min="11523" max="11523" width="49.7109375" style="32" customWidth="1"/>
    <col min="11524" max="11524" width="15.7109375" style="32" bestFit="1" customWidth="1"/>
    <col min="11525" max="11525" width="12.5703125" style="32" bestFit="1" customWidth="1"/>
    <col min="11526" max="11526" width="24.28515625" style="32" bestFit="1" customWidth="1"/>
    <col min="11527" max="11527" width="14.140625" style="32" bestFit="1" customWidth="1"/>
    <col min="11528" max="11528" width="13.5703125" style="32" customWidth="1"/>
    <col min="11529" max="11529" width="17.28515625" style="32" bestFit="1" customWidth="1"/>
    <col min="11530" max="11530" width="8.85546875" style="32" bestFit="1" customWidth="1"/>
    <col min="11531" max="11531" width="15.5703125" style="32" customWidth="1"/>
    <col min="11532" max="11532" width="21.7109375" style="32" customWidth="1"/>
    <col min="11533" max="11533" width="12.85546875" style="32" bestFit="1" customWidth="1"/>
    <col min="11534" max="11776" width="9.140625" style="32"/>
    <col min="11777" max="11777" width="7" style="32" bestFit="1" customWidth="1"/>
    <col min="11778" max="11778" width="14.7109375" style="32" bestFit="1" customWidth="1"/>
    <col min="11779" max="11779" width="49.7109375" style="32" customWidth="1"/>
    <col min="11780" max="11780" width="15.7109375" style="32" bestFit="1" customWidth="1"/>
    <col min="11781" max="11781" width="12.5703125" style="32" bestFit="1" customWidth="1"/>
    <col min="11782" max="11782" width="24.28515625" style="32" bestFit="1" customWidth="1"/>
    <col min="11783" max="11783" width="14.140625" style="32" bestFit="1" customWidth="1"/>
    <col min="11784" max="11784" width="13.5703125" style="32" customWidth="1"/>
    <col min="11785" max="11785" width="17.28515625" style="32" bestFit="1" customWidth="1"/>
    <col min="11786" max="11786" width="8.85546875" style="32" bestFit="1" customWidth="1"/>
    <col min="11787" max="11787" width="15.5703125" style="32" customWidth="1"/>
    <col min="11788" max="11788" width="21.7109375" style="32" customWidth="1"/>
    <col min="11789" max="11789" width="12.85546875" style="32" bestFit="1" customWidth="1"/>
    <col min="11790" max="12032" width="9.140625" style="32"/>
    <col min="12033" max="12033" width="7" style="32" bestFit="1" customWidth="1"/>
    <col min="12034" max="12034" width="14.7109375" style="32" bestFit="1" customWidth="1"/>
    <col min="12035" max="12035" width="49.7109375" style="32" customWidth="1"/>
    <col min="12036" max="12036" width="15.7109375" style="32" bestFit="1" customWidth="1"/>
    <col min="12037" max="12037" width="12.5703125" style="32" bestFit="1" customWidth="1"/>
    <col min="12038" max="12038" width="24.28515625" style="32" bestFit="1" customWidth="1"/>
    <col min="12039" max="12039" width="14.140625" style="32" bestFit="1" customWidth="1"/>
    <col min="12040" max="12040" width="13.5703125" style="32" customWidth="1"/>
    <col min="12041" max="12041" width="17.28515625" style="32" bestFit="1" customWidth="1"/>
    <col min="12042" max="12042" width="8.85546875" style="32" bestFit="1" customWidth="1"/>
    <col min="12043" max="12043" width="15.5703125" style="32" customWidth="1"/>
    <col min="12044" max="12044" width="21.7109375" style="32" customWidth="1"/>
    <col min="12045" max="12045" width="12.85546875" style="32" bestFit="1" customWidth="1"/>
    <col min="12046" max="12288" width="9.140625" style="32"/>
    <col min="12289" max="12289" width="7" style="32" bestFit="1" customWidth="1"/>
    <col min="12290" max="12290" width="14.7109375" style="32" bestFit="1" customWidth="1"/>
    <col min="12291" max="12291" width="49.7109375" style="32" customWidth="1"/>
    <col min="12292" max="12292" width="15.7109375" style="32" bestFit="1" customWidth="1"/>
    <col min="12293" max="12293" width="12.5703125" style="32" bestFit="1" customWidth="1"/>
    <col min="12294" max="12294" width="24.28515625" style="32" bestFit="1" customWidth="1"/>
    <col min="12295" max="12295" width="14.140625" style="32" bestFit="1" customWidth="1"/>
    <col min="12296" max="12296" width="13.5703125" style="32" customWidth="1"/>
    <col min="12297" max="12297" width="17.28515625" style="32" bestFit="1" customWidth="1"/>
    <col min="12298" max="12298" width="8.85546875" style="32" bestFit="1" customWidth="1"/>
    <col min="12299" max="12299" width="15.5703125" style="32" customWidth="1"/>
    <col min="12300" max="12300" width="21.7109375" style="32" customWidth="1"/>
    <col min="12301" max="12301" width="12.85546875" style="32" bestFit="1" customWidth="1"/>
    <col min="12302" max="12544" width="9.140625" style="32"/>
    <col min="12545" max="12545" width="7" style="32" bestFit="1" customWidth="1"/>
    <col min="12546" max="12546" width="14.7109375" style="32" bestFit="1" customWidth="1"/>
    <col min="12547" max="12547" width="49.7109375" style="32" customWidth="1"/>
    <col min="12548" max="12548" width="15.7109375" style="32" bestFit="1" customWidth="1"/>
    <col min="12549" max="12549" width="12.5703125" style="32" bestFit="1" customWidth="1"/>
    <col min="12550" max="12550" width="24.28515625" style="32" bestFit="1" customWidth="1"/>
    <col min="12551" max="12551" width="14.140625" style="32" bestFit="1" customWidth="1"/>
    <col min="12552" max="12552" width="13.5703125" style="32" customWidth="1"/>
    <col min="12553" max="12553" width="17.28515625" style="32" bestFit="1" customWidth="1"/>
    <col min="12554" max="12554" width="8.85546875" style="32" bestFit="1" customWidth="1"/>
    <col min="12555" max="12555" width="15.5703125" style="32" customWidth="1"/>
    <col min="12556" max="12556" width="21.7109375" style="32" customWidth="1"/>
    <col min="12557" max="12557" width="12.85546875" style="32" bestFit="1" customWidth="1"/>
    <col min="12558" max="12800" width="9.140625" style="32"/>
    <col min="12801" max="12801" width="7" style="32" bestFit="1" customWidth="1"/>
    <col min="12802" max="12802" width="14.7109375" style="32" bestFit="1" customWidth="1"/>
    <col min="12803" max="12803" width="49.7109375" style="32" customWidth="1"/>
    <col min="12804" max="12804" width="15.7109375" style="32" bestFit="1" customWidth="1"/>
    <col min="12805" max="12805" width="12.5703125" style="32" bestFit="1" customWidth="1"/>
    <col min="12806" max="12806" width="24.28515625" style="32" bestFit="1" customWidth="1"/>
    <col min="12807" max="12807" width="14.140625" style="32" bestFit="1" customWidth="1"/>
    <col min="12808" max="12808" width="13.5703125" style="32" customWidth="1"/>
    <col min="12809" max="12809" width="17.28515625" style="32" bestFit="1" customWidth="1"/>
    <col min="12810" max="12810" width="8.85546875" style="32" bestFit="1" customWidth="1"/>
    <col min="12811" max="12811" width="15.5703125" style="32" customWidth="1"/>
    <col min="12812" max="12812" width="21.7109375" style="32" customWidth="1"/>
    <col min="12813" max="12813" width="12.85546875" style="32" bestFit="1" customWidth="1"/>
    <col min="12814" max="13056" width="9.140625" style="32"/>
    <col min="13057" max="13057" width="7" style="32" bestFit="1" customWidth="1"/>
    <col min="13058" max="13058" width="14.7109375" style="32" bestFit="1" customWidth="1"/>
    <col min="13059" max="13059" width="49.7109375" style="32" customWidth="1"/>
    <col min="13060" max="13060" width="15.7109375" style="32" bestFit="1" customWidth="1"/>
    <col min="13061" max="13061" width="12.5703125" style="32" bestFit="1" customWidth="1"/>
    <col min="13062" max="13062" width="24.28515625" style="32" bestFit="1" customWidth="1"/>
    <col min="13063" max="13063" width="14.140625" style="32" bestFit="1" customWidth="1"/>
    <col min="13064" max="13064" width="13.5703125" style="32" customWidth="1"/>
    <col min="13065" max="13065" width="17.28515625" style="32" bestFit="1" customWidth="1"/>
    <col min="13066" max="13066" width="8.85546875" style="32" bestFit="1" customWidth="1"/>
    <col min="13067" max="13067" width="15.5703125" style="32" customWidth="1"/>
    <col min="13068" max="13068" width="21.7109375" style="32" customWidth="1"/>
    <col min="13069" max="13069" width="12.85546875" style="32" bestFit="1" customWidth="1"/>
    <col min="13070" max="13312" width="9.140625" style="32"/>
    <col min="13313" max="13313" width="7" style="32" bestFit="1" customWidth="1"/>
    <col min="13314" max="13314" width="14.7109375" style="32" bestFit="1" customWidth="1"/>
    <col min="13315" max="13315" width="49.7109375" style="32" customWidth="1"/>
    <col min="13316" max="13316" width="15.7109375" style="32" bestFit="1" customWidth="1"/>
    <col min="13317" max="13317" width="12.5703125" style="32" bestFit="1" customWidth="1"/>
    <col min="13318" max="13318" width="24.28515625" style="32" bestFit="1" customWidth="1"/>
    <col min="13319" max="13319" width="14.140625" style="32" bestFit="1" customWidth="1"/>
    <col min="13320" max="13320" width="13.5703125" style="32" customWidth="1"/>
    <col min="13321" max="13321" width="17.28515625" style="32" bestFit="1" customWidth="1"/>
    <col min="13322" max="13322" width="8.85546875" style="32" bestFit="1" customWidth="1"/>
    <col min="13323" max="13323" width="15.5703125" style="32" customWidth="1"/>
    <col min="13324" max="13324" width="21.7109375" style="32" customWidth="1"/>
    <col min="13325" max="13325" width="12.85546875" style="32" bestFit="1" customWidth="1"/>
    <col min="13326" max="13568" width="9.140625" style="32"/>
    <col min="13569" max="13569" width="7" style="32" bestFit="1" customWidth="1"/>
    <col min="13570" max="13570" width="14.7109375" style="32" bestFit="1" customWidth="1"/>
    <col min="13571" max="13571" width="49.7109375" style="32" customWidth="1"/>
    <col min="13572" max="13572" width="15.7109375" style="32" bestFit="1" customWidth="1"/>
    <col min="13573" max="13573" width="12.5703125" style="32" bestFit="1" customWidth="1"/>
    <col min="13574" max="13574" width="24.28515625" style="32" bestFit="1" customWidth="1"/>
    <col min="13575" max="13575" width="14.140625" style="32" bestFit="1" customWidth="1"/>
    <col min="13576" max="13576" width="13.5703125" style="32" customWidth="1"/>
    <col min="13577" max="13577" width="17.28515625" style="32" bestFit="1" customWidth="1"/>
    <col min="13578" max="13578" width="8.85546875" style="32" bestFit="1" customWidth="1"/>
    <col min="13579" max="13579" width="15.5703125" style="32" customWidth="1"/>
    <col min="13580" max="13580" width="21.7109375" style="32" customWidth="1"/>
    <col min="13581" max="13581" width="12.85546875" style="32" bestFit="1" customWidth="1"/>
    <col min="13582" max="13824" width="9.140625" style="32"/>
    <col min="13825" max="13825" width="7" style="32" bestFit="1" customWidth="1"/>
    <col min="13826" max="13826" width="14.7109375" style="32" bestFit="1" customWidth="1"/>
    <col min="13827" max="13827" width="49.7109375" style="32" customWidth="1"/>
    <col min="13828" max="13828" width="15.7109375" style="32" bestFit="1" customWidth="1"/>
    <col min="13829" max="13829" width="12.5703125" style="32" bestFit="1" customWidth="1"/>
    <col min="13830" max="13830" width="24.28515625" style="32" bestFit="1" customWidth="1"/>
    <col min="13831" max="13831" width="14.140625" style="32" bestFit="1" customWidth="1"/>
    <col min="13832" max="13832" width="13.5703125" style="32" customWidth="1"/>
    <col min="13833" max="13833" width="17.28515625" style="32" bestFit="1" customWidth="1"/>
    <col min="13834" max="13834" width="8.85546875" style="32" bestFit="1" customWidth="1"/>
    <col min="13835" max="13835" width="15.5703125" style="32" customWidth="1"/>
    <col min="13836" max="13836" width="21.7109375" style="32" customWidth="1"/>
    <col min="13837" max="13837" width="12.85546875" style="32" bestFit="1" customWidth="1"/>
    <col min="13838" max="14080" width="9.140625" style="32"/>
    <col min="14081" max="14081" width="7" style="32" bestFit="1" customWidth="1"/>
    <col min="14082" max="14082" width="14.7109375" style="32" bestFit="1" customWidth="1"/>
    <col min="14083" max="14083" width="49.7109375" style="32" customWidth="1"/>
    <col min="14084" max="14084" width="15.7109375" style="32" bestFit="1" customWidth="1"/>
    <col min="14085" max="14085" width="12.5703125" style="32" bestFit="1" customWidth="1"/>
    <col min="14086" max="14086" width="24.28515625" style="32" bestFit="1" customWidth="1"/>
    <col min="14087" max="14087" width="14.140625" style="32" bestFit="1" customWidth="1"/>
    <col min="14088" max="14088" width="13.5703125" style="32" customWidth="1"/>
    <col min="14089" max="14089" width="17.28515625" style="32" bestFit="1" customWidth="1"/>
    <col min="14090" max="14090" width="8.85546875" style="32" bestFit="1" customWidth="1"/>
    <col min="14091" max="14091" width="15.5703125" style="32" customWidth="1"/>
    <col min="14092" max="14092" width="21.7109375" style="32" customWidth="1"/>
    <col min="14093" max="14093" width="12.85546875" style="32" bestFit="1" customWidth="1"/>
    <col min="14094" max="14336" width="9.140625" style="32"/>
    <col min="14337" max="14337" width="7" style="32" bestFit="1" customWidth="1"/>
    <col min="14338" max="14338" width="14.7109375" style="32" bestFit="1" customWidth="1"/>
    <col min="14339" max="14339" width="49.7109375" style="32" customWidth="1"/>
    <col min="14340" max="14340" width="15.7109375" style="32" bestFit="1" customWidth="1"/>
    <col min="14341" max="14341" width="12.5703125" style="32" bestFit="1" customWidth="1"/>
    <col min="14342" max="14342" width="24.28515625" style="32" bestFit="1" customWidth="1"/>
    <col min="14343" max="14343" width="14.140625" style="32" bestFit="1" customWidth="1"/>
    <col min="14344" max="14344" width="13.5703125" style="32" customWidth="1"/>
    <col min="14345" max="14345" width="17.28515625" style="32" bestFit="1" customWidth="1"/>
    <col min="14346" max="14346" width="8.85546875" style="32" bestFit="1" customWidth="1"/>
    <col min="14347" max="14347" width="15.5703125" style="32" customWidth="1"/>
    <col min="14348" max="14348" width="21.7109375" style="32" customWidth="1"/>
    <col min="14349" max="14349" width="12.85546875" style="32" bestFit="1" customWidth="1"/>
    <col min="14350" max="14592" width="9.140625" style="32"/>
    <col min="14593" max="14593" width="7" style="32" bestFit="1" customWidth="1"/>
    <col min="14594" max="14594" width="14.7109375" style="32" bestFit="1" customWidth="1"/>
    <col min="14595" max="14595" width="49.7109375" style="32" customWidth="1"/>
    <col min="14596" max="14596" width="15.7109375" style="32" bestFit="1" customWidth="1"/>
    <col min="14597" max="14597" width="12.5703125" style="32" bestFit="1" customWidth="1"/>
    <col min="14598" max="14598" width="24.28515625" style="32" bestFit="1" customWidth="1"/>
    <col min="14599" max="14599" width="14.140625" style="32" bestFit="1" customWidth="1"/>
    <col min="14600" max="14600" width="13.5703125" style="32" customWidth="1"/>
    <col min="14601" max="14601" width="17.28515625" style="32" bestFit="1" customWidth="1"/>
    <col min="14602" max="14602" width="8.85546875" style="32" bestFit="1" customWidth="1"/>
    <col min="14603" max="14603" width="15.5703125" style="32" customWidth="1"/>
    <col min="14604" max="14604" width="21.7109375" style="32" customWidth="1"/>
    <col min="14605" max="14605" width="12.85546875" style="32" bestFit="1" customWidth="1"/>
    <col min="14606" max="14848" width="9.140625" style="32"/>
    <col min="14849" max="14849" width="7" style="32" bestFit="1" customWidth="1"/>
    <col min="14850" max="14850" width="14.7109375" style="32" bestFit="1" customWidth="1"/>
    <col min="14851" max="14851" width="49.7109375" style="32" customWidth="1"/>
    <col min="14852" max="14852" width="15.7109375" style="32" bestFit="1" customWidth="1"/>
    <col min="14853" max="14853" width="12.5703125" style="32" bestFit="1" customWidth="1"/>
    <col min="14854" max="14854" width="24.28515625" style="32" bestFit="1" customWidth="1"/>
    <col min="14855" max="14855" width="14.140625" style="32" bestFit="1" customWidth="1"/>
    <col min="14856" max="14856" width="13.5703125" style="32" customWidth="1"/>
    <col min="14857" max="14857" width="17.28515625" style="32" bestFit="1" customWidth="1"/>
    <col min="14858" max="14858" width="8.85546875" style="32" bestFit="1" customWidth="1"/>
    <col min="14859" max="14859" width="15.5703125" style="32" customWidth="1"/>
    <col min="14860" max="14860" width="21.7109375" style="32" customWidth="1"/>
    <col min="14861" max="14861" width="12.85546875" style="32" bestFit="1" customWidth="1"/>
    <col min="14862" max="15104" width="9.140625" style="32"/>
    <col min="15105" max="15105" width="7" style="32" bestFit="1" customWidth="1"/>
    <col min="15106" max="15106" width="14.7109375" style="32" bestFit="1" customWidth="1"/>
    <col min="15107" max="15107" width="49.7109375" style="32" customWidth="1"/>
    <col min="15108" max="15108" width="15.7109375" style="32" bestFit="1" customWidth="1"/>
    <col min="15109" max="15109" width="12.5703125" style="32" bestFit="1" customWidth="1"/>
    <col min="15110" max="15110" width="24.28515625" style="32" bestFit="1" customWidth="1"/>
    <col min="15111" max="15111" width="14.140625" style="32" bestFit="1" customWidth="1"/>
    <col min="15112" max="15112" width="13.5703125" style="32" customWidth="1"/>
    <col min="15113" max="15113" width="17.28515625" style="32" bestFit="1" customWidth="1"/>
    <col min="15114" max="15114" width="8.85546875" style="32" bestFit="1" customWidth="1"/>
    <col min="15115" max="15115" width="15.5703125" style="32" customWidth="1"/>
    <col min="15116" max="15116" width="21.7109375" style="32" customWidth="1"/>
    <col min="15117" max="15117" width="12.85546875" style="32" bestFit="1" customWidth="1"/>
    <col min="15118" max="15360" width="9.140625" style="32"/>
    <col min="15361" max="15361" width="7" style="32" bestFit="1" customWidth="1"/>
    <col min="15362" max="15362" width="14.7109375" style="32" bestFit="1" customWidth="1"/>
    <col min="15363" max="15363" width="49.7109375" style="32" customWidth="1"/>
    <col min="15364" max="15364" width="15.7109375" style="32" bestFit="1" customWidth="1"/>
    <col min="15365" max="15365" width="12.5703125" style="32" bestFit="1" customWidth="1"/>
    <col min="15366" max="15366" width="24.28515625" style="32" bestFit="1" customWidth="1"/>
    <col min="15367" max="15367" width="14.140625" style="32" bestFit="1" customWidth="1"/>
    <col min="15368" max="15368" width="13.5703125" style="32" customWidth="1"/>
    <col min="15369" max="15369" width="17.28515625" style="32" bestFit="1" customWidth="1"/>
    <col min="15370" max="15370" width="8.85546875" style="32" bestFit="1" customWidth="1"/>
    <col min="15371" max="15371" width="15.5703125" style="32" customWidth="1"/>
    <col min="15372" max="15372" width="21.7109375" style="32" customWidth="1"/>
    <col min="15373" max="15373" width="12.85546875" style="32" bestFit="1" customWidth="1"/>
    <col min="15374" max="15616" width="9.140625" style="32"/>
    <col min="15617" max="15617" width="7" style="32" bestFit="1" customWidth="1"/>
    <col min="15618" max="15618" width="14.7109375" style="32" bestFit="1" customWidth="1"/>
    <col min="15619" max="15619" width="49.7109375" style="32" customWidth="1"/>
    <col min="15620" max="15620" width="15.7109375" style="32" bestFit="1" customWidth="1"/>
    <col min="15621" max="15621" width="12.5703125" style="32" bestFit="1" customWidth="1"/>
    <col min="15622" max="15622" width="24.28515625" style="32" bestFit="1" customWidth="1"/>
    <col min="15623" max="15623" width="14.140625" style="32" bestFit="1" customWidth="1"/>
    <col min="15624" max="15624" width="13.5703125" style="32" customWidth="1"/>
    <col min="15625" max="15625" width="17.28515625" style="32" bestFit="1" customWidth="1"/>
    <col min="15626" max="15626" width="8.85546875" style="32" bestFit="1" customWidth="1"/>
    <col min="15627" max="15627" width="15.5703125" style="32" customWidth="1"/>
    <col min="15628" max="15628" width="21.7109375" style="32" customWidth="1"/>
    <col min="15629" max="15629" width="12.85546875" style="32" bestFit="1" customWidth="1"/>
    <col min="15630" max="15872" width="9.140625" style="32"/>
    <col min="15873" max="15873" width="7" style="32" bestFit="1" customWidth="1"/>
    <col min="15874" max="15874" width="14.7109375" style="32" bestFit="1" customWidth="1"/>
    <col min="15875" max="15875" width="49.7109375" style="32" customWidth="1"/>
    <col min="15876" max="15876" width="15.7109375" style="32" bestFit="1" customWidth="1"/>
    <col min="15877" max="15877" width="12.5703125" style="32" bestFit="1" customWidth="1"/>
    <col min="15878" max="15878" width="24.28515625" style="32" bestFit="1" customWidth="1"/>
    <col min="15879" max="15879" width="14.140625" style="32" bestFit="1" customWidth="1"/>
    <col min="15880" max="15880" width="13.5703125" style="32" customWidth="1"/>
    <col min="15881" max="15881" width="17.28515625" style="32" bestFit="1" customWidth="1"/>
    <col min="15882" max="15882" width="8.85546875" style="32" bestFit="1" customWidth="1"/>
    <col min="15883" max="15883" width="15.5703125" style="32" customWidth="1"/>
    <col min="15884" max="15884" width="21.7109375" style="32" customWidth="1"/>
    <col min="15885" max="15885" width="12.85546875" style="32" bestFit="1" customWidth="1"/>
    <col min="15886" max="16128" width="9.140625" style="32"/>
    <col min="16129" max="16129" width="7" style="32" bestFit="1" customWidth="1"/>
    <col min="16130" max="16130" width="14.7109375" style="32" bestFit="1" customWidth="1"/>
    <col min="16131" max="16131" width="49.7109375" style="32" customWidth="1"/>
    <col min="16132" max="16132" width="15.7109375" style="32" bestFit="1" customWidth="1"/>
    <col min="16133" max="16133" width="12.5703125" style="32" bestFit="1" customWidth="1"/>
    <col min="16134" max="16134" width="24.28515625" style="32" bestFit="1" customWidth="1"/>
    <col min="16135" max="16135" width="14.140625" style="32" bestFit="1" customWidth="1"/>
    <col min="16136" max="16136" width="13.5703125" style="32" customWidth="1"/>
    <col min="16137" max="16137" width="17.28515625" style="32" bestFit="1" customWidth="1"/>
    <col min="16138" max="16138" width="8.85546875" style="32" bestFit="1" customWidth="1"/>
    <col min="16139" max="16139" width="15.5703125" style="32" customWidth="1"/>
    <col min="16140" max="16140" width="21.7109375" style="32" customWidth="1"/>
    <col min="16141" max="16141" width="12.85546875" style="32" bestFit="1" customWidth="1"/>
    <col min="16142" max="16384" width="9.140625" style="32"/>
  </cols>
  <sheetData>
    <row r="1" spans="1:13" ht="18.75">
      <c r="A1" s="30"/>
      <c r="B1" s="30"/>
      <c r="C1" s="132" t="s">
        <v>604</v>
      </c>
      <c r="D1" s="132"/>
      <c r="E1" s="132"/>
      <c r="F1" s="132"/>
      <c r="G1" s="132"/>
    </row>
    <row r="2" spans="1:13">
      <c r="A2" s="33" t="s">
        <v>40</v>
      </c>
      <c r="B2" s="33"/>
      <c r="C2" s="34" t="s">
        <v>41</v>
      </c>
      <c r="D2" s="35"/>
      <c r="E2" s="36"/>
      <c r="F2" s="37"/>
      <c r="G2" s="38"/>
    </row>
    <row r="3" spans="1:13" ht="15.75" customHeight="1">
      <c r="A3" s="44"/>
      <c r="B3" s="44"/>
      <c r="C3" s="45"/>
      <c r="D3" s="33"/>
      <c r="E3" s="36"/>
      <c r="F3" s="37"/>
      <c r="G3" s="38"/>
    </row>
    <row r="4" spans="1:13">
      <c r="A4" s="48" t="s">
        <v>42</v>
      </c>
      <c r="B4" s="48" t="s">
        <v>43</v>
      </c>
      <c r="C4" s="49" t="s">
        <v>44</v>
      </c>
      <c r="D4" s="49" t="s">
        <v>45</v>
      </c>
      <c r="E4" s="50" t="s">
        <v>46</v>
      </c>
      <c r="F4" s="51" t="s">
        <v>47</v>
      </c>
      <c r="G4" s="52" t="s">
        <v>48</v>
      </c>
      <c r="H4" s="53"/>
      <c r="K4" s="66"/>
    </row>
    <row r="5" spans="1:13" ht="12.75" customHeight="1">
      <c r="F5" s="60"/>
      <c r="G5" s="61"/>
      <c r="H5" s="62"/>
    </row>
    <row r="6" spans="1:13" ht="12.75" customHeight="1">
      <c r="C6" s="66" t="s">
        <v>167</v>
      </c>
      <c r="F6" s="60"/>
      <c r="G6" s="61"/>
      <c r="H6" s="62"/>
    </row>
    <row r="7" spans="1:13" ht="12.75" customHeight="1">
      <c r="C7" s="66" t="s">
        <v>339</v>
      </c>
      <c r="F7" s="60"/>
      <c r="G7" s="61"/>
      <c r="H7" s="62"/>
      <c r="I7" s="69" t="s">
        <v>57</v>
      </c>
      <c r="J7" s="69" t="s">
        <v>58</v>
      </c>
      <c r="L7" s="69" t="s">
        <v>59</v>
      </c>
      <c r="M7" s="69" t="s">
        <v>60</v>
      </c>
    </row>
    <row r="8" spans="1:13" ht="12.75" customHeight="1">
      <c r="A8" s="32">
        <f>+MAX($A$5:A7)+1</f>
        <v>1</v>
      </c>
      <c r="B8" s="32" t="s">
        <v>340</v>
      </c>
      <c r="C8" s="101" t="s">
        <v>78</v>
      </c>
      <c r="D8" s="32" t="s">
        <v>174</v>
      </c>
      <c r="E8" s="59">
        <v>30000000</v>
      </c>
      <c r="F8" s="60">
        <v>299.27010000000001</v>
      </c>
      <c r="G8" s="61">
        <f>ROUND((F8/$F$36),4)</f>
        <v>0.10539999999999999</v>
      </c>
      <c r="H8" s="88"/>
      <c r="I8" s="32" t="s">
        <v>312</v>
      </c>
      <c r="J8" s="61">
        <f>SUMIFS($G$4:$G$221,$D$4:$D$221,I8)</f>
        <v>0.34759999999999996</v>
      </c>
      <c r="L8" s="71" t="s">
        <v>64</v>
      </c>
      <c r="M8" s="61">
        <v>0.69550000000000001</v>
      </c>
    </row>
    <row r="9" spans="1:13" ht="12.75" customHeight="1">
      <c r="A9" s="32">
        <f>+MAX($A$5:A8)+1</f>
        <v>2</v>
      </c>
      <c r="B9" s="32" t="s">
        <v>341</v>
      </c>
      <c r="C9" s="101" t="s">
        <v>342</v>
      </c>
      <c r="D9" s="32" t="s">
        <v>171</v>
      </c>
      <c r="E9" s="59">
        <v>20000000</v>
      </c>
      <c r="F9" s="60">
        <v>199.5104</v>
      </c>
      <c r="G9" s="61">
        <f>ROUND((F9/$F$36),4)</f>
        <v>7.0300000000000001E-2</v>
      </c>
      <c r="H9" s="88"/>
      <c r="I9" s="32" t="s">
        <v>174</v>
      </c>
      <c r="J9" s="61">
        <f>SUMIFS($G$4:$G$221,$D$4:$D$221,I9)</f>
        <v>0.1757</v>
      </c>
      <c r="L9" s="61" t="s">
        <v>86</v>
      </c>
      <c r="M9" s="61">
        <v>0.10539999999999999</v>
      </c>
    </row>
    <row r="10" spans="1:13" ht="12.75" customHeight="1">
      <c r="A10" s="32">
        <f>+MAX($A$5:A9)+1</f>
        <v>3</v>
      </c>
      <c r="B10" s="32" t="s">
        <v>343</v>
      </c>
      <c r="C10" s="101" t="s">
        <v>266</v>
      </c>
      <c r="D10" s="32" t="s">
        <v>344</v>
      </c>
      <c r="E10" s="59">
        <v>20000000</v>
      </c>
      <c r="F10" s="60">
        <v>199.33600000000001</v>
      </c>
      <c r="G10" s="61">
        <f>ROUND((F10/$F$36),4)</f>
        <v>7.0199999999999999E-2</v>
      </c>
      <c r="H10" s="88"/>
      <c r="I10" s="32" t="s">
        <v>171</v>
      </c>
      <c r="J10" s="61">
        <f>SUMIFS($G$4:$G$221,$D$4:$D$221,I10)</f>
        <v>0.1757</v>
      </c>
      <c r="L10" s="61" t="s">
        <v>68</v>
      </c>
      <c r="M10" s="61">
        <v>7.1599999999999997E-2</v>
      </c>
    </row>
    <row r="11" spans="1:13" ht="12.75" customHeight="1">
      <c r="F11" s="60"/>
      <c r="G11" s="61"/>
      <c r="H11" s="62"/>
      <c r="I11" s="61" t="s">
        <v>345</v>
      </c>
      <c r="J11" s="61">
        <f>SUMIFS($G$4:$G$221,$D$4:$D$221,I11)</f>
        <v>0.1033</v>
      </c>
      <c r="L11" s="61"/>
      <c r="M11" s="72">
        <f>SUM(M8:M10)</f>
        <v>0.87249999999999994</v>
      </c>
    </row>
    <row r="12" spans="1:13" ht="12.75" customHeight="1">
      <c r="C12" s="75" t="s">
        <v>161</v>
      </c>
      <c r="D12" s="75"/>
      <c r="E12" s="76"/>
      <c r="F12" s="77">
        <f>SUM(F8:F11)</f>
        <v>698.11650000000009</v>
      </c>
      <c r="G12" s="78">
        <f>SUM(G8:G11)</f>
        <v>0.24590000000000001</v>
      </c>
      <c r="H12" s="79"/>
      <c r="I12" s="61" t="s">
        <v>344</v>
      </c>
      <c r="J12" s="61">
        <f>SUMIFS($G$4:$G$221,$D$4:$D$221,I12)</f>
        <v>7.0199999999999999E-2</v>
      </c>
      <c r="L12" s="61"/>
      <c r="M12" s="61"/>
    </row>
    <row r="13" spans="1:13" ht="12.75" customHeight="1">
      <c r="C13" s="66"/>
      <c r="F13" s="60"/>
      <c r="G13" s="61"/>
      <c r="H13" s="62"/>
      <c r="I13" s="61" t="s">
        <v>126</v>
      </c>
      <c r="J13" s="74">
        <f>+SUMIFS($G:$G,$C:$C,"Net Receivable/Payable")+SUMIFS($G:$G,$C:$C,"CBLO / Reverse Repo Investments")</f>
        <v>0.12750000000000009</v>
      </c>
      <c r="L13" s="61"/>
      <c r="M13" s="61"/>
    </row>
    <row r="14" spans="1:13" ht="12.75" customHeight="1">
      <c r="C14" s="66" t="s">
        <v>197</v>
      </c>
      <c r="F14" s="60"/>
      <c r="G14" s="61"/>
      <c r="H14" s="62"/>
      <c r="I14" s="61"/>
      <c r="J14" s="74"/>
      <c r="L14" s="61"/>
      <c r="M14" s="61"/>
    </row>
    <row r="15" spans="1:13" ht="12.75" customHeight="1">
      <c r="A15" s="32">
        <f>+MAX($A$5:A14)+1</f>
        <v>4</v>
      </c>
      <c r="B15" s="32" t="s">
        <v>257</v>
      </c>
      <c r="C15" s="101" t="s">
        <v>258</v>
      </c>
      <c r="D15" s="32" t="s">
        <v>171</v>
      </c>
      <c r="E15" s="59">
        <v>30000000</v>
      </c>
      <c r="F15" s="60">
        <v>299.28930000000003</v>
      </c>
      <c r="G15" s="61">
        <f>ROUND((F15/$F$36),4)</f>
        <v>0.10539999999999999</v>
      </c>
      <c r="H15" s="88"/>
      <c r="J15" s="61"/>
      <c r="L15" s="61"/>
      <c r="M15" s="61"/>
    </row>
    <row r="16" spans="1:13" ht="12.75" customHeight="1">
      <c r="A16" s="32">
        <f>+MAX($A$5:A15)+1</f>
        <v>5</v>
      </c>
      <c r="B16" s="32" t="s">
        <v>346</v>
      </c>
      <c r="C16" s="101" t="s">
        <v>205</v>
      </c>
      <c r="D16" s="32" t="s">
        <v>174</v>
      </c>
      <c r="E16" s="59">
        <v>20000000</v>
      </c>
      <c r="F16" s="60">
        <v>199.6174</v>
      </c>
      <c r="G16" s="61">
        <f>ROUND((F16/$F$36),4)</f>
        <v>7.0300000000000001E-2</v>
      </c>
      <c r="H16" s="88"/>
      <c r="J16" s="61"/>
      <c r="L16" s="61"/>
      <c r="M16" s="61"/>
    </row>
    <row r="17" spans="1:13" ht="12.75" customHeight="1">
      <c r="F17" s="60"/>
      <c r="G17" s="61"/>
      <c r="H17" s="62"/>
      <c r="L17" s="61"/>
      <c r="M17" s="61"/>
    </row>
    <row r="18" spans="1:13" ht="12.75" customHeight="1">
      <c r="C18" s="75" t="s">
        <v>161</v>
      </c>
      <c r="D18" s="75"/>
      <c r="E18" s="76"/>
      <c r="F18" s="77">
        <f>SUM(F15:F17)</f>
        <v>498.9067</v>
      </c>
      <c r="G18" s="78">
        <f>SUM(G15:G17)</f>
        <v>0.1757</v>
      </c>
      <c r="H18" s="79"/>
      <c r="L18" s="61"/>
      <c r="M18" s="61"/>
    </row>
    <row r="19" spans="1:13" ht="12.75" customHeight="1">
      <c r="F19" s="60"/>
      <c r="G19" s="61"/>
      <c r="H19" s="62"/>
      <c r="L19" s="31"/>
      <c r="M19" s="31"/>
    </row>
    <row r="20" spans="1:13" ht="12.75" customHeight="1">
      <c r="C20" s="66" t="s">
        <v>325</v>
      </c>
      <c r="F20" s="60"/>
      <c r="G20" s="61"/>
      <c r="H20" s="62"/>
    </row>
    <row r="21" spans="1:13" ht="12.75" customHeight="1">
      <c r="C21" s="66" t="s">
        <v>326</v>
      </c>
      <c r="F21" s="60"/>
      <c r="G21" s="61"/>
      <c r="H21" s="62"/>
      <c r="I21" s="69"/>
      <c r="J21" s="69"/>
    </row>
    <row r="22" spans="1:13" ht="12.75" customHeight="1">
      <c r="A22" s="32">
        <f>+MAX($A$5:A21)+1</f>
        <v>6</v>
      </c>
      <c r="B22" s="32" t="s">
        <v>347</v>
      </c>
      <c r="C22" s="101" t="s">
        <v>336</v>
      </c>
      <c r="D22" s="32" t="s">
        <v>312</v>
      </c>
      <c r="E22" s="59">
        <v>30000000</v>
      </c>
      <c r="F22" s="60">
        <v>293.63310000000001</v>
      </c>
      <c r="G22" s="61">
        <f>ROUND((F22/$F$36),4)</f>
        <v>0.10340000000000001</v>
      </c>
      <c r="H22" s="88"/>
      <c r="J22" s="61"/>
    </row>
    <row r="23" spans="1:13" ht="12.75" customHeight="1">
      <c r="A23" s="32">
        <f>+MAX($A$5:A22)+1</f>
        <v>7</v>
      </c>
      <c r="B23" s="32" t="s">
        <v>348</v>
      </c>
      <c r="C23" s="101" t="s">
        <v>349</v>
      </c>
      <c r="D23" s="32" t="s">
        <v>345</v>
      </c>
      <c r="E23" s="59">
        <v>30000000</v>
      </c>
      <c r="F23" s="60">
        <v>293.38139999999999</v>
      </c>
      <c r="G23" s="61">
        <f>ROUND((F23/$F$36),4)</f>
        <v>0.1033</v>
      </c>
      <c r="H23" s="88"/>
      <c r="J23" s="61"/>
    </row>
    <row r="24" spans="1:13" ht="12.75" customHeight="1">
      <c r="A24" s="32">
        <f>+MAX($A$5:A23)+1</f>
        <v>8</v>
      </c>
      <c r="B24" s="32" t="s">
        <v>350</v>
      </c>
      <c r="C24" s="101" t="s">
        <v>55</v>
      </c>
      <c r="D24" s="32" t="s">
        <v>312</v>
      </c>
      <c r="E24" s="59">
        <v>30000000</v>
      </c>
      <c r="F24" s="60">
        <v>290.8116</v>
      </c>
      <c r="G24" s="61">
        <f>ROUND((F24/$F$36),4)</f>
        <v>0.1024</v>
      </c>
      <c r="H24" s="88"/>
      <c r="J24" s="61"/>
    </row>
    <row r="25" spans="1:13" ht="12.75" customHeight="1">
      <c r="A25" s="32">
        <f>+MAX($A$5:A24)+1</f>
        <v>9</v>
      </c>
      <c r="B25" s="32" t="s">
        <v>351</v>
      </c>
      <c r="C25" s="101" t="s">
        <v>101</v>
      </c>
      <c r="D25" s="32" t="s">
        <v>312</v>
      </c>
      <c r="E25" s="59">
        <v>20000000</v>
      </c>
      <c r="F25" s="60">
        <v>203.286</v>
      </c>
      <c r="G25" s="61">
        <f>ROUND((F25/$F$36),4)</f>
        <v>7.1599999999999997E-2</v>
      </c>
      <c r="H25" s="88"/>
      <c r="J25" s="61"/>
    </row>
    <row r="26" spans="1:13" ht="12.75" customHeight="1">
      <c r="A26" s="32">
        <f>+MAX($A$5:A25)+1</f>
        <v>10</v>
      </c>
      <c r="B26" s="32" t="s">
        <v>327</v>
      </c>
      <c r="C26" s="101" t="s">
        <v>328</v>
      </c>
      <c r="D26" s="32" t="s">
        <v>312</v>
      </c>
      <c r="E26" s="59">
        <v>20000000</v>
      </c>
      <c r="F26" s="60">
        <v>199.2594</v>
      </c>
      <c r="G26" s="61">
        <f>ROUND((F26/$F$36),4)</f>
        <v>7.0199999999999999E-2</v>
      </c>
      <c r="H26" s="88"/>
      <c r="J26" s="61"/>
    </row>
    <row r="27" spans="1:13" ht="12.75" customHeight="1">
      <c r="F27" s="60"/>
      <c r="G27" s="61"/>
      <c r="H27" s="62"/>
    </row>
    <row r="28" spans="1:13" ht="12.75" customHeight="1">
      <c r="C28" s="75" t="s">
        <v>161</v>
      </c>
      <c r="D28" s="75"/>
      <c r="E28" s="76"/>
      <c r="F28" s="77">
        <f>SUM(F22:F27)</f>
        <v>1280.3715</v>
      </c>
      <c r="G28" s="78">
        <f>SUM(G22:G27)</f>
        <v>0.45089999999999997</v>
      </c>
      <c r="H28" s="79"/>
    </row>
    <row r="29" spans="1:13" ht="12.75" customHeight="1">
      <c r="F29" s="60"/>
      <c r="G29" s="61"/>
      <c r="H29" s="62"/>
    </row>
    <row r="30" spans="1:13" ht="12.75" customHeight="1">
      <c r="C30" s="66" t="s">
        <v>162</v>
      </c>
      <c r="F30" s="60">
        <v>298.3009126</v>
      </c>
      <c r="G30" s="61">
        <f>ROUND((F30/$F$36),4)</f>
        <v>0.1051</v>
      </c>
      <c r="H30" s="62"/>
      <c r="I30" s="69"/>
      <c r="J30" s="69"/>
    </row>
    <row r="31" spans="1:13" ht="12.75" customHeight="1">
      <c r="C31" s="75" t="s">
        <v>161</v>
      </c>
      <c r="D31" s="75"/>
      <c r="E31" s="76"/>
      <c r="F31" s="77">
        <f>SUM(F30)</f>
        <v>298.3009126</v>
      </c>
      <c r="G31" s="78">
        <f>SUM(G30)</f>
        <v>0.1051</v>
      </c>
      <c r="H31" s="62"/>
    </row>
    <row r="32" spans="1:13" ht="12.75" customHeight="1">
      <c r="F32" s="60"/>
      <c r="G32" s="61"/>
      <c r="H32" s="62"/>
    </row>
    <row r="33" spans="2:10" ht="12.75" customHeight="1">
      <c r="C33" s="66" t="s">
        <v>163</v>
      </c>
      <c r="F33" s="60"/>
      <c r="G33" s="61"/>
      <c r="H33" s="79"/>
      <c r="I33" s="61"/>
      <c r="J33" s="61"/>
    </row>
    <row r="34" spans="2:10" ht="12.75" customHeight="1">
      <c r="C34" s="66" t="s">
        <v>164</v>
      </c>
      <c r="F34" s="86">
        <v>63.755938699998751</v>
      </c>
      <c r="G34" s="61">
        <f>(100%-SUMIFS($G$1:$G$33,$C$1:$C$33,"Total"))</f>
        <v>2.2400000000000087E-2</v>
      </c>
      <c r="H34" s="62"/>
    </row>
    <row r="35" spans="2:10" ht="12.75" customHeight="1">
      <c r="C35" s="75" t="s">
        <v>161</v>
      </c>
      <c r="D35" s="75"/>
      <c r="E35" s="76"/>
      <c r="F35" s="90">
        <f>SUM(F34)</f>
        <v>63.755938699998751</v>
      </c>
      <c r="G35" s="121">
        <f>SUM(G34)</f>
        <v>2.2400000000000087E-2</v>
      </c>
      <c r="H35" s="62"/>
    </row>
    <row r="36" spans="2:10" ht="12.75" customHeight="1">
      <c r="C36" s="92" t="s">
        <v>165</v>
      </c>
      <c r="D36" s="92"/>
      <c r="E36" s="93"/>
      <c r="F36" s="94">
        <f>SUMIFS($F$1:$F$217,$C$1:$C$217,"Total")</f>
        <v>2839.4515512999988</v>
      </c>
      <c r="G36" s="95">
        <f>SUMIFS($G$1:$G$217,$C$1:$C$217,"Total")</f>
        <v>1</v>
      </c>
      <c r="H36" s="79"/>
    </row>
    <row r="37" spans="2:10" ht="12.75" customHeight="1">
      <c r="H37" s="62"/>
    </row>
    <row r="38" spans="2:10" ht="12.75" customHeight="1">
      <c r="C38" s="66" t="s">
        <v>268</v>
      </c>
      <c r="H38" s="62"/>
    </row>
    <row r="39" spans="2:10" ht="12.75" customHeight="1">
      <c r="C39" s="66" t="s">
        <v>269</v>
      </c>
      <c r="F39" s="100"/>
      <c r="G39" s="100"/>
      <c r="H39" s="62"/>
    </row>
    <row r="40" spans="2:10" ht="12.75" customHeight="1">
      <c r="C40" s="66"/>
      <c r="H40" s="79"/>
    </row>
    <row r="41" spans="2:10" ht="12.75" customHeight="1">
      <c r="B41" s="134" t="s">
        <v>595</v>
      </c>
      <c r="C41" s="134"/>
      <c r="D41" s="134"/>
      <c r="E41" s="134"/>
      <c r="F41" s="134"/>
      <c r="G41" s="134"/>
      <c r="H41" s="96"/>
    </row>
    <row r="42" spans="2:10" ht="12.75" customHeight="1">
      <c r="B42" s="134"/>
      <c r="C42" s="134"/>
      <c r="D42" s="134"/>
      <c r="E42" s="134"/>
      <c r="F42" s="134"/>
      <c r="G42" s="134"/>
    </row>
    <row r="43" spans="2:10" ht="12.75" customHeight="1">
      <c r="B43" s="134"/>
      <c r="C43" s="134"/>
      <c r="D43" s="134"/>
      <c r="E43" s="134"/>
      <c r="F43" s="134"/>
      <c r="G43" s="134"/>
    </row>
    <row r="44" spans="2:10" ht="12.75" customHeight="1">
      <c r="B44" s="134"/>
      <c r="C44" s="134"/>
      <c r="D44" s="134"/>
      <c r="E44" s="134"/>
      <c r="F44" s="134"/>
      <c r="G44" s="134"/>
    </row>
    <row r="45" spans="2:10" ht="12.75" customHeight="1">
      <c r="B45" s="134"/>
      <c r="C45" s="134"/>
      <c r="D45" s="134"/>
      <c r="E45" s="134"/>
      <c r="F45" s="134"/>
      <c r="G45" s="134"/>
    </row>
    <row r="46" spans="2:10" ht="12.75" customHeight="1">
      <c r="B46" s="134"/>
      <c r="C46" s="134"/>
      <c r="D46" s="134"/>
      <c r="E46" s="134"/>
      <c r="F46" s="134"/>
      <c r="G46" s="134"/>
    </row>
    <row r="47" spans="2:10" ht="12.75" customHeight="1">
      <c r="B47" s="134"/>
      <c r="C47" s="134"/>
      <c r="D47" s="134"/>
      <c r="E47" s="134"/>
      <c r="F47" s="134"/>
      <c r="G47" s="134"/>
    </row>
    <row r="48" spans="2:10" ht="41.25" customHeight="1">
      <c r="B48" s="134"/>
      <c r="C48" s="134"/>
      <c r="D48" s="134"/>
      <c r="E48" s="134"/>
      <c r="F48" s="134"/>
      <c r="G48" s="134"/>
    </row>
    <row r="49" spans="2:7" ht="12.75" customHeight="1">
      <c r="B49" s="127"/>
      <c r="C49" s="127"/>
      <c r="D49" s="127"/>
      <c r="E49" s="127"/>
      <c r="F49" s="127"/>
      <c r="G49" s="127"/>
    </row>
    <row r="50" spans="2:7" ht="39.75" customHeight="1">
      <c r="B50" s="135" t="s">
        <v>590</v>
      </c>
      <c r="C50" s="135"/>
      <c r="D50" s="135"/>
      <c r="E50" s="135"/>
      <c r="F50" s="135"/>
      <c r="G50" s="135"/>
    </row>
    <row r="51" spans="2:7" ht="12.75" customHeight="1">
      <c r="B51"/>
      <c r="C51"/>
      <c r="D51"/>
      <c r="E51" s="130"/>
      <c r="F51"/>
      <c r="G51"/>
    </row>
    <row r="52" spans="2:7" ht="12.75" customHeight="1">
      <c r="B52" s="129" t="s">
        <v>583</v>
      </c>
      <c r="C52"/>
      <c r="D52"/>
      <c r="E52" s="130"/>
      <c r="F52"/>
      <c r="G52"/>
    </row>
    <row r="53" spans="2:7" ht="12.75" customHeight="1"/>
    <row r="54" spans="2:7" ht="12.75" customHeight="1"/>
    <row r="55" spans="2:7" ht="12.75" customHeight="1"/>
    <row r="56" spans="2:7" ht="12.75" customHeight="1"/>
    <row r="57" spans="2:7" ht="12.75" customHeight="1"/>
    <row r="58" spans="2:7" ht="12.75" customHeight="1"/>
    <row r="59" spans="2:7" ht="12.75" customHeight="1"/>
    <row r="60" spans="2:7" ht="12.75" customHeight="1"/>
    <row r="61" spans="2:7" ht="12.75" customHeight="1"/>
    <row r="62" spans="2:7" ht="12.75" customHeight="1"/>
    <row r="63" spans="2:7" ht="12.75" customHeight="1"/>
    <row r="64" spans="2:7" ht="12.75" customHeight="1"/>
    <row r="65" ht="12.75" customHeight="1"/>
    <row r="66" ht="12.75" customHeight="1"/>
    <row r="67" ht="12.75" customHeight="1"/>
    <row r="68" ht="12.75" customHeight="1"/>
  </sheetData>
  <mergeCells count="3">
    <mergeCell ref="C1:G1"/>
    <mergeCell ref="B41:G48"/>
    <mergeCell ref="B50:G5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M106"/>
  <sheetViews>
    <sheetView zoomScale="90" zoomScaleNormal="90" workbookViewId="0">
      <selection activeCell="C1" sqref="C1:G1"/>
    </sheetView>
  </sheetViews>
  <sheetFormatPr defaultRowHeight="12.75"/>
  <cols>
    <col min="1" max="1" width="7" style="32" bestFit="1" customWidth="1"/>
    <col min="2" max="2" width="15" style="32" bestFit="1" customWidth="1"/>
    <col min="3" max="3" width="58.5703125" style="32" customWidth="1"/>
    <col min="4" max="4" width="23.42578125" style="32" bestFit="1" customWidth="1"/>
    <col min="5" max="5" width="11.42578125" style="59" bestFit="1" customWidth="1"/>
    <col min="6" max="6" width="24.28515625" style="32" bestFit="1" customWidth="1"/>
    <col min="7" max="7" width="14.140625" style="32" bestFit="1" customWidth="1"/>
    <col min="8" max="8" width="13.5703125" style="31" customWidth="1"/>
    <col min="9" max="9" width="23.42578125" style="32" bestFit="1" customWidth="1"/>
    <col min="10" max="10" width="8.85546875" style="32" bestFit="1" customWidth="1"/>
    <col min="11" max="11" width="15.5703125" style="31" customWidth="1"/>
    <col min="12" max="12" width="31.140625" style="32" customWidth="1"/>
    <col min="13" max="13" width="12.85546875" style="32" bestFit="1" customWidth="1"/>
    <col min="14" max="256" width="9.140625" style="32"/>
    <col min="257" max="257" width="7" style="32" bestFit="1" customWidth="1"/>
    <col min="258" max="258" width="15" style="32" bestFit="1" customWidth="1"/>
    <col min="259" max="259" width="58.5703125" style="32" customWidth="1"/>
    <col min="260" max="260" width="23.42578125" style="32" bestFit="1" customWidth="1"/>
    <col min="261" max="261" width="11.42578125" style="32" bestFit="1" customWidth="1"/>
    <col min="262" max="262" width="24.28515625" style="32" bestFit="1" customWidth="1"/>
    <col min="263" max="263" width="14.140625" style="32" bestFit="1" customWidth="1"/>
    <col min="264" max="264" width="13.5703125" style="32" customWidth="1"/>
    <col min="265" max="265" width="23.42578125" style="32" bestFit="1" customWidth="1"/>
    <col min="266" max="266" width="8.85546875" style="32" bestFit="1" customWidth="1"/>
    <col min="267" max="267" width="15.5703125" style="32" customWidth="1"/>
    <col min="268" max="268" width="31.140625" style="32" customWidth="1"/>
    <col min="269" max="269" width="12.85546875" style="32" bestFit="1" customWidth="1"/>
    <col min="270" max="512" width="9.140625" style="32"/>
    <col min="513" max="513" width="7" style="32" bestFit="1" customWidth="1"/>
    <col min="514" max="514" width="15" style="32" bestFit="1" customWidth="1"/>
    <col min="515" max="515" width="58.5703125" style="32" customWidth="1"/>
    <col min="516" max="516" width="23.42578125" style="32" bestFit="1" customWidth="1"/>
    <col min="517" max="517" width="11.42578125" style="32" bestFit="1" customWidth="1"/>
    <col min="518" max="518" width="24.28515625" style="32" bestFit="1" customWidth="1"/>
    <col min="519" max="519" width="14.140625" style="32" bestFit="1" customWidth="1"/>
    <col min="520" max="520" width="13.5703125" style="32" customWidth="1"/>
    <col min="521" max="521" width="23.42578125" style="32" bestFit="1" customWidth="1"/>
    <col min="522" max="522" width="8.85546875" style="32" bestFit="1" customWidth="1"/>
    <col min="523" max="523" width="15.5703125" style="32" customWidth="1"/>
    <col min="524" max="524" width="31.140625" style="32" customWidth="1"/>
    <col min="525" max="525" width="12.85546875" style="32" bestFit="1" customWidth="1"/>
    <col min="526" max="768" width="9.140625" style="32"/>
    <col min="769" max="769" width="7" style="32" bestFit="1" customWidth="1"/>
    <col min="770" max="770" width="15" style="32" bestFit="1" customWidth="1"/>
    <col min="771" max="771" width="58.5703125" style="32" customWidth="1"/>
    <col min="772" max="772" width="23.42578125" style="32" bestFit="1" customWidth="1"/>
    <col min="773" max="773" width="11.42578125" style="32" bestFit="1" customWidth="1"/>
    <col min="774" max="774" width="24.28515625" style="32" bestFit="1" customWidth="1"/>
    <col min="775" max="775" width="14.140625" style="32" bestFit="1" customWidth="1"/>
    <col min="776" max="776" width="13.5703125" style="32" customWidth="1"/>
    <col min="777" max="777" width="23.42578125" style="32" bestFit="1" customWidth="1"/>
    <col min="778" max="778" width="8.85546875" style="32" bestFit="1" customWidth="1"/>
    <col min="779" max="779" width="15.5703125" style="32" customWidth="1"/>
    <col min="780" max="780" width="31.140625" style="32" customWidth="1"/>
    <col min="781" max="781" width="12.85546875" style="32" bestFit="1" customWidth="1"/>
    <col min="782" max="1024" width="9.140625" style="32"/>
    <col min="1025" max="1025" width="7" style="32" bestFit="1" customWidth="1"/>
    <col min="1026" max="1026" width="15" style="32" bestFit="1" customWidth="1"/>
    <col min="1027" max="1027" width="58.5703125" style="32" customWidth="1"/>
    <col min="1028" max="1028" width="23.42578125" style="32" bestFit="1" customWidth="1"/>
    <col min="1029" max="1029" width="11.42578125" style="32" bestFit="1" customWidth="1"/>
    <col min="1030" max="1030" width="24.28515625" style="32" bestFit="1" customWidth="1"/>
    <col min="1031" max="1031" width="14.140625" style="32" bestFit="1" customWidth="1"/>
    <col min="1032" max="1032" width="13.5703125" style="32" customWidth="1"/>
    <col min="1033" max="1033" width="23.42578125" style="32" bestFit="1" customWidth="1"/>
    <col min="1034" max="1034" width="8.85546875" style="32" bestFit="1" customWidth="1"/>
    <col min="1035" max="1035" width="15.5703125" style="32" customWidth="1"/>
    <col min="1036" max="1036" width="31.140625" style="32" customWidth="1"/>
    <col min="1037" max="1037" width="12.85546875" style="32" bestFit="1" customWidth="1"/>
    <col min="1038" max="1280" width="9.140625" style="32"/>
    <col min="1281" max="1281" width="7" style="32" bestFit="1" customWidth="1"/>
    <col min="1282" max="1282" width="15" style="32" bestFit="1" customWidth="1"/>
    <col min="1283" max="1283" width="58.5703125" style="32" customWidth="1"/>
    <col min="1284" max="1284" width="23.42578125" style="32" bestFit="1" customWidth="1"/>
    <col min="1285" max="1285" width="11.42578125" style="32" bestFit="1" customWidth="1"/>
    <col min="1286" max="1286" width="24.28515625" style="32" bestFit="1" customWidth="1"/>
    <col min="1287" max="1287" width="14.140625" style="32" bestFit="1" customWidth="1"/>
    <col min="1288" max="1288" width="13.5703125" style="32" customWidth="1"/>
    <col min="1289" max="1289" width="23.42578125" style="32" bestFit="1" customWidth="1"/>
    <col min="1290" max="1290" width="8.85546875" style="32" bestFit="1" customWidth="1"/>
    <col min="1291" max="1291" width="15.5703125" style="32" customWidth="1"/>
    <col min="1292" max="1292" width="31.140625" style="32" customWidth="1"/>
    <col min="1293" max="1293" width="12.85546875" style="32" bestFit="1" customWidth="1"/>
    <col min="1294" max="1536" width="9.140625" style="32"/>
    <col min="1537" max="1537" width="7" style="32" bestFit="1" customWidth="1"/>
    <col min="1538" max="1538" width="15" style="32" bestFit="1" customWidth="1"/>
    <col min="1539" max="1539" width="58.5703125" style="32" customWidth="1"/>
    <col min="1540" max="1540" width="23.42578125" style="32" bestFit="1" customWidth="1"/>
    <col min="1541" max="1541" width="11.42578125" style="32" bestFit="1" customWidth="1"/>
    <col min="1542" max="1542" width="24.28515625" style="32" bestFit="1" customWidth="1"/>
    <col min="1543" max="1543" width="14.140625" style="32" bestFit="1" customWidth="1"/>
    <col min="1544" max="1544" width="13.5703125" style="32" customWidth="1"/>
    <col min="1545" max="1545" width="23.42578125" style="32" bestFit="1" customWidth="1"/>
    <col min="1546" max="1546" width="8.85546875" style="32" bestFit="1" customWidth="1"/>
    <col min="1547" max="1547" width="15.5703125" style="32" customWidth="1"/>
    <col min="1548" max="1548" width="31.140625" style="32" customWidth="1"/>
    <col min="1549" max="1549" width="12.85546875" style="32" bestFit="1" customWidth="1"/>
    <col min="1550" max="1792" width="9.140625" style="32"/>
    <col min="1793" max="1793" width="7" style="32" bestFit="1" customWidth="1"/>
    <col min="1794" max="1794" width="15" style="32" bestFit="1" customWidth="1"/>
    <col min="1795" max="1795" width="58.5703125" style="32" customWidth="1"/>
    <col min="1796" max="1796" width="23.42578125" style="32" bestFit="1" customWidth="1"/>
    <col min="1797" max="1797" width="11.42578125" style="32" bestFit="1" customWidth="1"/>
    <col min="1798" max="1798" width="24.28515625" style="32" bestFit="1" customWidth="1"/>
    <col min="1799" max="1799" width="14.140625" style="32" bestFit="1" customWidth="1"/>
    <col min="1800" max="1800" width="13.5703125" style="32" customWidth="1"/>
    <col min="1801" max="1801" width="23.42578125" style="32" bestFit="1" customWidth="1"/>
    <col min="1802" max="1802" width="8.85546875" style="32" bestFit="1" customWidth="1"/>
    <col min="1803" max="1803" width="15.5703125" style="32" customWidth="1"/>
    <col min="1804" max="1804" width="31.140625" style="32" customWidth="1"/>
    <col min="1805" max="1805" width="12.85546875" style="32" bestFit="1" customWidth="1"/>
    <col min="1806" max="2048" width="9.140625" style="32"/>
    <col min="2049" max="2049" width="7" style="32" bestFit="1" customWidth="1"/>
    <col min="2050" max="2050" width="15" style="32" bestFit="1" customWidth="1"/>
    <col min="2051" max="2051" width="58.5703125" style="32" customWidth="1"/>
    <col min="2052" max="2052" width="23.42578125" style="32" bestFit="1" customWidth="1"/>
    <col min="2053" max="2053" width="11.42578125" style="32" bestFit="1" customWidth="1"/>
    <col min="2054" max="2054" width="24.28515625" style="32" bestFit="1" customWidth="1"/>
    <col min="2055" max="2055" width="14.140625" style="32" bestFit="1" customWidth="1"/>
    <col min="2056" max="2056" width="13.5703125" style="32" customWidth="1"/>
    <col min="2057" max="2057" width="23.42578125" style="32" bestFit="1" customWidth="1"/>
    <col min="2058" max="2058" width="8.85546875" style="32" bestFit="1" customWidth="1"/>
    <col min="2059" max="2059" width="15.5703125" style="32" customWidth="1"/>
    <col min="2060" max="2060" width="31.140625" style="32" customWidth="1"/>
    <col min="2061" max="2061" width="12.85546875" style="32" bestFit="1" customWidth="1"/>
    <col min="2062" max="2304" width="9.140625" style="32"/>
    <col min="2305" max="2305" width="7" style="32" bestFit="1" customWidth="1"/>
    <col min="2306" max="2306" width="15" style="32" bestFit="1" customWidth="1"/>
    <col min="2307" max="2307" width="58.5703125" style="32" customWidth="1"/>
    <col min="2308" max="2308" width="23.42578125" style="32" bestFit="1" customWidth="1"/>
    <col min="2309" max="2309" width="11.42578125" style="32" bestFit="1" customWidth="1"/>
    <col min="2310" max="2310" width="24.28515625" style="32" bestFit="1" customWidth="1"/>
    <col min="2311" max="2311" width="14.140625" style="32" bestFit="1" customWidth="1"/>
    <col min="2312" max="2312" width="13.5703125" style="32" customWidth="1"/>
    <col min="2313" max="2313" width="23.42578125" style="32" bestFit="1" customWidth="1"/>
    <col min="2314" max="2314" width="8.85546875" style="32" bestFit="1" customWidth="1"/>
    <col min="2315" max="2315" width="15.5703125" style="32" customWidth="1"/>
    <col min="2316" max="2316" width="31.140625" style="32" customWidth="1"/>
    <col min="2317" max="2317" width="12.85546875" style="32" bestFit="1" customWidth="1"/>
    <col min="2318" max="2560" width="9.140625" style="32"/>
    <col min="2561" max="2561" width="7" style="32" bestFit="1" customWidth="1"/>
    <col min="2562" max="2562" width="15" style="32" bestFit="1" customWidth="1"/>
    <col min="2563" max="2563" width="58.5703125" style="32" customWidth="1"/>
    <col min="2564" max="2564" width="23.42578125" style="32" bestFit="1" customWidth="1"/>
    <col min="2565" max="2565" width="11.42578125" style="32" bestFit="1" customWidth="1"/>
    <col min="2566" max="2566" width="24.28515625" style="32" bestFit="1" customWidth="1"/>
    <col min="2567" max="2567" width="14.140625" style="32" bestFit="1" customWidth="1"/>
    <col min="2568" max="2568" width="13.5703125" style="32" customWidth="1"/>
    <col min="2569" max="2569" width="23.42578125" style="32" bestFit="1" customWidth="1"/>
    <col min="2570" max="2570" width="8.85546875" style="32" bestFit="1" customWidth="1"/>
    <col min="2571" max="2571" width="15.5703125" style="32" customWidth="1"/>
    <col min="2572" max="2572" width="31.140625" style="32" customWidth="1"/>
    <col min="2573" max="2573" width="12.85546875" style="32" bestFit="1" customWidth="1"/>
    <col min="2574" max="2816" width="9.140625" style="32"/>
    <col min="2817" max="2817" width="7" style="32" bestFit="1" customWidth="1"/>
    <col min="2818" max="2818" width="15" style="32" bestFit="1" customWidth="1"/>
    <col min="2819" max="2819" width="58.5703125" style="32" customWidth="1"/>
    <col min="2820" max="2820" width="23.42578125" style="32" bestFit="1" customWidth="1"/>
    <col min="2821" max="2821" width="11.42578125" style="32" bestFit="1" customWidth="1"/>
    <col min="2822" max="2822" width="24.28515625" style="32" bestFit="1" customWidth="1"/>
    <col min="2823" max="2823" width="14.140625" style="32" bestFit="1" customWidth="1"/>
    <col min="2824" max="2824" width="13.5703125" style="32" customWidth="1"/>
    <col min="2825" max="2825" width="23.42578125" style="32" bestFit="1" customWidth="1"/>
    <col min="2826" max="2826" width="8.85546875" style="32" bestFit="1" customWidth="1"/>
    <col min="2827" max="2827" width="15.5703125" style="32" customWidth="1"/>
    <col min="2828" max="2828" width="31.140625" style="32" customWidth="1"/>
    <col min="2829" max="2829" width="12.85546875" style="32" bestFit="1" customWidth="1"/>
    <col min="2830" max="3072" width="9.140625" style="32"/>
    <col min="3073" max="3073" width="7" style="32" bestFit="1" customWidth="1"/>
    <col min="3074" max="3074" width="15" style="32" bestFit="1" customWidth="1"/>
    <col min="3075" max="3075" width="58.5703125" style="32" customWidth="1"/>
    <col min="3076" max="3076" width="23.42578125" style="32" bestFit="1" customWidth="1"/>
    <col min="3077" max="3077" width="11.42578125" style="32" bestFit="1" customWidth="1"/>
    <col min="3078" max="3078" width="24.28515625" style="32" bestFit="1" customWidth="1"/>
    <col min="3079" max="3079" width="14.140625" style="32" bestFit="1" customWidth="1"/>
    <col min="3080" max="3080" width="13.5703125" style="32" customWidth="1"/>
    <col min="3081" max="3081" width="23.42578125" style="32" bestFit="1" customWidth="1"/>
    <col min="3082" max="3082" width="8.85546875" style="32" bestFit="1" customWidth="1"/>
    <col min="3083" max="3083" width="15.5703125" style="32" customWidth="1"/>
    <col min="3084" max="3084" width="31.140625" style="32" customWidth="1"/>
    <col min="3085" max="3085" width="12.85546875" style="32" bestFit="1" customWidth="1"/>
    <col min="3086" max="3328" width="9.140625" style="32"/>
    <col min="3329" max="3329" width="7" style="32" bestFit="1" customWidth="1"/>
    <col min="3330" max="3330" width="15" style="32" bestFit="1" customWidth="1"/>
    <col min="3331" max="3331" width="58.5703125" style="32" customWidth="1"/>
    <col min="3332" max="3332" width="23.42578125" style="32" bestFit="1" customWidth="1"/>
    <col min="3333" max="3333" width="11.42578125" style="32" bestFit="1" customWidth="1"/>
    <col min="3334" max="3334" width="24.28515625" style="32" bestFit="1" customWidth="1"/>
    <col min="3335" max="3335" width="14.140625" style="32" bestFit="1" customWidth="1"/>
    <col min="3336" max="3336" width="13.5703125" style="32" customWidth="1"/>
    <col min="3337" max="3337" width="23.42578125" style="32" bestFit="1" customWidth="1"/>
    <col min="3338" max="3338" width="8.85546875" style="32" bestFit="1" customWidth="1"/>
    <col min="3339" max="3339" width="15.5703125" style="32" customWidth="1"/>
    <col min="3340" max="3340" width="31.140625" style="32" customWidth="1"/>
    <col min="3341" max="3341" width="12.85546875" style="32" bestFit="1" customWidth="1"/>
    <col min="3342" max="3584" width="9.140625" style="32"/>
    <col min="3585" max="3585" width="7" style="32" bestFit="1" customWidth="1"/>
    <col min="3586" max="3586" width="15" style="32" bestFit="1" customWidth="1"/>
    <col min="3587" max="3587" width="58.5703125" style="32" customWidth="1"/>
    <col min="3588" max="3588" width="23.42578125" style="32" bestFit="1" customWidth="1"/>
    <col min="3589" max="3589" width="11.42578125" style="32" bestFit="1" customWidth="1"/>
    <col min="3590" max="3590" width="24.28515625" style="32" bestFit="1" customWidth="1"/>
    <col min="3591" max="3591" width="14.140625" style="32" bestFit="1" customWidth="1"/>
    <col min="3592" max="3592" width="13.5703125" style="32" customWidth="1"/>
    <col min="3593" max="3593" width="23.42578125" style="32" bestFit="1" customWidth="1"/>
    <col min="3594" max="3594" width="8.85546875" style="32" bestFit="1" customWidth="1"/>
    <col min="3595" max="3595" width="15.5703125" style="32" customWidth="1"/>
    <col min="3596" max="3596" width="31.140625" style="32" customWidth="1"/>
    <col min="3597" max="3597" width="12.85546875" style="32" bestFit="1" customWidth="1"/>
    <col min="3598" max="3840" width="9.140625" style="32"/>
    <col min="3841" max="3841" width="7" style="32" bestFit="1" customWidth="1"/>
    <col min="3842" max="3842" width="15" style="32" bestFit="1" customWidth="1"/>
    <col min="3843" max="3843" width="58.5703125" style="32" customWidth="1"/>
    <col min="3844" max="3844" width="23.42578125" style="32" bestFit="1" customWidth="1"/>
    <col min="3845" max="3845" width="11.42578125" style="32" bestFit="1" customWidth="1"/>
    <col min="3846" max="3846" width="24.28515625" style="32" bestFit="1" customWidth="1"/>
    <col min="3847" max="3847" width="14.140625" style="32" bestFit="1" customWidth="1"/>
    <col min="3848" max="3848" width="13.5703125" style="32" customWidth="1"/>
    <col min="3849" max="3849" width="23.42578125" style="32" bestFit="1" customWidth="1"/>
    <col min="3850" max="3850" width="8.85546875" style="32" bestFit="1" customWidth="1"/>
    <col min="3851" max="3851" width="15.5703125" style="32" customWidth="1"/>
    <col min="3852" max="3852" width="31.140625" style="32" customWidth="1"/>
    <col min="3853" max="3853" width="12.85546875" style="32" bestFit="1" customWidth="1"/>
    <col min="3854" max="4096" width="9.140625" style="32"/>
    <col min="4097" max="4097" width="7" style="32" bestFit="1" customWidth="1"/>
    <col min="4098" max="4098" width="15" style="32" bestFit="1" customWidth="1"/>
    <col min="4099" max="4099" width="58.5703125" style="32" customWidth="1"/>
    <col min="4100" max="4100" width="23.42578125" style="32" bestFit="1" customWidth="1"/>
    <col min="4101" max="4101" width="11.42578125" style="32" bestFit="1" customWidth="1"/>
    <col min="4102" max="4102" width="24.28515625" style="32" bestFit="1" customWidth="1"/>
    <col min="4103" max="4103" width="14.140625" style="32" bestFit="1" customWidth="1"/>
    <col min="4104" max="4104" width="13.5703125" style="32" customWidth="1"/>
    <col min="4105" max="4105" width="23.42578125" style="32" bestFit="1" customWidth="1"/>
    <col min="4106" max="4106" width="8.85546875" style="32" bestFit="1" customWidth="1"/>
    <col min="4107" max="4107" width="15.5703125" style="32" customWidth="1"/>
    <col min="4108" max="4108" width="31.140625" style="32" customWidth="1"/>
    <col min="4109" max="4109" width="12.85546875" style="32" bestFit="1" customWidth="1"/>
    <col min="4110" max="4352" width="9.140625" style="32"/>
    <col min="4353" max="4353" width="7" style="32" bestFit="1" customWidth="1"/>
    <col min="4354" max="4354" width="15" style="32" bestFit="1" customWidth="1"/>
    <col min="4355" max="4355" width="58.5703125" style="32" customWidth="1"/>
    <col min="4356" max="4356" width="23.42578125" style="32" bestFit="1" customWidth="1"/>
    <col min="4357" max="4357" width="11.42578125" style="32" bestFit="1" customWidth="1"/>
    <col min="4358" max="4358" width="24.28515625" style="32" bestFit="1" customWidth="1"/>
    <col min="4359" max="4359" width="14.140625" style="32" bestFit="1" customWidth="1"/>
    <col min="4360" max="4360" width="13.5703125" style="32" customWidth="1"/>
    <col min="4361" max="4361" width="23.42578125" style="32" bestFit="1" customWidth="1"/>
    <col min="4362" max="4362" width="8.85546875" style="32" bestFit="1" customWidth="1"/>
    <col min="4363" max="4363" width="15.5703125" style="32" customWidth="1"/>
    <col min="4364" max="4364" width="31.140625" style="32" customWidth="1"/>
    <col min="4365" max="4365" width="12.85546875" style="32" bestFit="1" customWidth="1"/>
    <col min="4366" max="4608" width="9.140625" style="32"/>
    <col min="4609" max="4609" width="7" style="32" bestFit="1" customWidth="1"/>
    <col min="4610" max="4610" width="15" style="32" bestFit="1" customWidth="1"/>
    <col min="4611" max="4611" width="58.5703125" style="32" customWidth="1"/>
    <col min="4612" max="4612" width="23.42578125" style="32" bestFit="1" customWidth="1"/>
    <col min="4613" max="4613" width="11.42578125" style="32" bestFit="1" customWidth="1"/>
    <col min="4614" max="4614" width="24.28515625" style="32" bestFit="1" customWidth="1"/>
    <col min="4615" max="4615" width="14.140625" style="32" bestFit="1" customWidth="1"/>
    <col min="4616" max="4616" width="13.5703125" style="32" customWidth="1"/>
    <col min="4617" max="4617" width="23.42578125" style="32" bestFit="1" customWidth="1"/>
    <col min="4618" max="4618" width="8.85546875" style="32" bestFit="1" customWidth="1"/>
    <col min="4619" max="4619" width="15.5703125" style="32" customWidth="1"/>
    <col min="4620" max="4620" width="31.140625" style="32" customWidth="1"/>
    <col min="4621" max="4621" width="12.85546875" style="32" bestFit="1" customWidth="1"/>
    <col min="4622" max="4864" width="9.140625" style="32"/>
    <col min="4865" max="4865" width="7" style="32" bestFit="1" customWidth="1"/>
    <col min="4866" max="4866" width="15" style="32" bestFit="1" customWidth="1"/>
    <col min="4867" max="4867" width="58.5703125" style="32" customWidth="1"/>
    <col min="4868" max="4868" width="23.42578125" style="32" bestFit="1" customWidth="1"/>
    <col min="4869" max="4869" width="11.42578125" style="32" bestFit="1" customWidth="1"/>
    <col min="4870" max="4870" width="24.28515625" style="32" bestFit="1" customWidth="1"/>
    <col min="4871" max="4871" width="14.140625" style="32" bestFit="1" customWidth="1"/>
    <col min="4872" max="4872" width="13.5703125" style="32" customWidth="1"/>
    <col min="4873" max="4873" width="23.42578125" style="32" bestFit="1" customWidth="1"/>
    <col min="4874" max="4874" width="8.85546875" style="32" bestFit="1" customWidth="1"/>
    <col min="4875" max="4875" width="15.5703125" style="32" customWidth="1"/>
    <col min="4876" max="4876" width="31.140625" style="32" customWidth="1"/>
    <col min="4877" max="4877" width="12.85546875" style="32" bestFit="1" customWidth="1"/>
    <col min="4878" max="5120" width="9.140625" style="32"/>
    <col min="5121" max="5121" width="7" style="32" bestFit="1" customWidth="1"/>
    <col min="5122" max="5122" width="15" style="32" bestFit="1" customWidth="1"/>
    <col min="5123" max="5123" width="58.5703125" style="32" customWidth="1"/>
    <col min="5124" max="5124" width="23.42578125" style="32" bestFit="1" customWidth="1"/>
    <col min="5125" max="5125" width="11.42578125" style="32" bestFit="1" customWidth="1"/>
    <col min="5126" max="5126" width="24.28515625" style="32" bestFit="1" customWidth="1"/>
    <col min="5127" max="5127" width="14.140625" style="32" bestFit="1" customWidth="1"/>
    <col min="5128" max="5128" width="13.5703125" style="32" customWidth="1"/>
    <col min="5129" max="5129" width="23.42578125" style="32" bestFit="1" customWidth="1"/>
    <col min="5130" max="5130" width="8.85546875" style="32" bestFit="1" customWidth="1"/>
    <col min="5131" max="5131" width="15.5703125" style="32" customWidth="1"/>
    <col min="5132" max="5132" width="31.140625" style="32" customWidth="1"/>
    <col min="5133" max="5133" width="12.85546875" style="32" bestFit="1" customWidth="1"/>
    <col min="5134" max="5376" width="9.140625" style="32"/>
    <col min="5377" max="5377" width="7" style="32" bestFit="1" customWidth="1"/>
    <col min="5378" max="5378" width="15" style="32" bestFit="1" customWidth="1"/>
    <col min="5379" max="5379" width="58.5703125" style="32" customWidth="1"/>
    <col min="5380" max="5380" width="23.42578125" style="32" bestFit="1" customWidth="1"/>
    <col min="5381" max="5381" width="11.42578125" style="32" bestFit="1" customWidth="1"/>
    <col min="5382" max="5382" width="24.28515625" style="32" bestFit="1" customWidth="1"/>
    <col min="5383" max="5383" width="14.140625" style="32" bestFit="1" customWidth="1"/>
    <col min="5384" max="5384" width="13.5703125" style="32" customWidth="1"/>
    <col min="5385" max="5385" width="23.42578125" style="32" bestFit="1" customWidth="1"/>
    <col min="5386" max="5386" width="8.85546875" style="32" bestFit="1" customWidth="1"/>
    <col min="5387" max="5387" width="15.5703125" style="32" customWidth="1"/>
    <col min="5388" max="5388" width="31.140625" style="32" customWidth="1"/>
    <col min="5389" max="5389" width="12.85546875" style="32" bestFit="1" customWidth="1"/>
    <col min="5390" max="5632" width="9.140625" style="32"/>
    <col min="5633" max="5633" width="7" style="32" bestFit="1" customWidth="1"/>
    <col min="5634" max="5634" width="15" style="32" bestFit="1" customWidth="1"/>
    <col min="5635" max="5635" width="58.5703125" style="32" customWidth="1"/>
    <col min="5636" max="5636" width="23.42578125" style="32" bestFit="1" customWidth="1"/>
    <col min="5637" max="5637" width="11.42578125" style="32" bestFit="1" customWidth="1"/>
    <col min="5638" max="5638" width="24.28515625" style="32" bestFit="1" customWidth="1"/>
    <col min="5639" max="5639" width="14.140625" style="32" bestFit="1" customWidth="1"/>
    <col min="5640" max="5640" width="13.5703125" style="32" customWidth="1"/>
    <col min="5641" max="5641" width="23.42578125" style="32" bestFit="1" customWidth="1"/>
    <col min="5642" max="5642" width="8.85546875" style="32" bestFit="1" customWidth="1"/>
    <col min="5643" max="5643" width="15.5703125" style="32" customWidth="1"/>
    <col min="5644" max="5644" width="31.140625" style="32" customWidth="1"/>
    <col min="5645" max="5645" width="12.85546875" style="32" bestFit="1" customWidth="1"/>
    <col min="5646" max="5888" width="9.140625" style="32"/>
    <col min="5889" max="5889" width="7" style="32" bestFit="1" customWidth="1"/>
    <col min="5890" max="5890" width="15" style="32" bestFit="1" customWidth="1"/>
    <col min="5891" max="5891" width="58.5703125" style="32" customWidth="1"/>
    <col min="5892" max="5892" width="23.42578125" style="32" bestFit="1" customWidth="1"/>
    <col min="5893" max="5893" width="11.42578125" style="32" bestFit="1" customWidth="1"/>
    <col min="5894" max="5894" width="24.28515625" style="32" bestFit="1" customWidth="1"/>
    <col min="5895" max="5895" width="14.140625" style="32" bestFit="1" customWidth="1"/>
    <col min="5896" max="5896" width="13.5703125" style="32" customWidth="1"/>
    <col min="5897" max="5897" width="23.42578125" style="32" bestFit="1" customWidth="1"/>
    <col min="5898" max="5898" width="8.85546875" style="32" bestFit="1" customWidth="1"/>
    <col min="5899" max="5899" width="15.5703125" style="32" customWidth="1"/>
    <col min="5900" max="5900" width="31.140625" style="32" customWidth="1"/>
    <col min="5901" max="5901" width="12.85546875" style="32" bestFit="1" customWidth="1"/>
    <col min="5902" max="6144" width="9.140625" style="32"/>
    <col min="6145" max="6145" width="7" style="32" bestFit="1" customWidth="1"/>
    <col min="6146" max="6146" width="15" style="32" bestFit="1" customWidth="1"/>
    <col min="6147" max="6147" width="58.5703125" style="32" customWidth="1"/>
    <col min="6148" max="6148" width="23.42578125" style="32" bestFit="1" customWidth="1"/>
    <col min="6149" max="6149" width="11.42578125" style="32" bestFit="1" customWidth="1"/>
    <col min="6150" max="6150" width="24.28515625" style="32" bestFit="1" customWidth="1"/>
    <col min="6151" max="6151" width="14.140625" style="32" bestFit="1" customWidth="1"/>
    <col min="6152" max="6152" width="13.5703125" style="32" customWidth="1"/>
    <col min="6153" max="6153" width="23.42578125" style="32" bestFit="1" customWidth="1"/>
    <col min="6154" max="6154" width="8.85546875" style="32" bestFit="1" customWidth="1"/>
    <col min="6155" max="6155" width="15.5703125" style="32" customWidth="1"/>
    <col min="6156" max="6156" width="31.140625" style="32" customWidth="1"/>
    <col min="6157" max="6157" width="12.85546875" style="32" bestFit="1" customWidth="1"/>
    <col min="6158" max="6400" width="9.140625" style="32"/>
    <col min="6401" max="6401" width="7" style="32" bestFit="1" customWidth="1"/>
    <col min="6402" max="6402" width="15" style="32" bestFit="1" customWidth="1"/>
    <col min="6403" max="6403" width="58.5703125" style="32" customWidth="1"/>
    <col min="6404" max="6404" width="23.42578125" style="32" bestFit="1" customWidth="1"/>
    <col min="6405" max="6405" width="11.42578125" style="32" bestFit="1" customWidth="1"/>
    <col min="6406" max="6406" width="24.28515625" style="32" bestFit="1" customWidth="1"/>
    <col min="6407" max="6407" width="14.140625" style="32" bestFit="1" customWidth="1"/>
    <col min="6408" max="6408" width="13.5703125" style="32" customWidth="1"/>
    <col min="6409" max="6409" width="23.42578125" style="32" bestFit="1" customWidth="1"/>
    <col min="6410" max="6410" width="8.85546875" style="32" bestFit="1" customWidth="1"/>
    <col min="6411" max="6411" width="15.5703125" style="32" customWidth="1"/>
    <col min="6412" max="6412" width="31.140625" style="32" customWidth="1"/>
    <col min="6413" max="6413" width="12.85546875" style="32" bestFit="1" customWidth="1"/>
    <col min="6414" max="6656" width="9.140625" style="32"/>
    <col min="6657" max="6657" width="7" style="32" bestFit="1" customWidth="1"/>
    <col min="6658" max="6658" width="15" style="32" bestFit="1" customWidth="1"/>
    <col min="6659" max="6659" width="58.5703125" style="32" customWidth="1"/>
    <col min="6660" max="6660" width="23.42578125" style="32" bestFit="1" customWidth="1"/>
    <col min="6661" max="6661" width="11.42578125" style="32" bestFit="1" customWidth="1"/>
    <col min="6662" max="6662" width="24.28515625" style="32" bestFit="1" customWidth="1"/>
    <col min="6663" max="6663" width="14.140625" style="32" bestFit="1" customWidth="1"/>
    <col min="6664" max="6664" width="13.5703125" style="32" customWidth="1"/>
    <col min="6665" max="6665" width="23.42578125" style="32" bestFit="1" customWidth="1"/>
    <col min="6666" max="6666" width="8.85546875" style="32" bestFit="1" customWidth="1"/>
    <col min="6667" max="6667" width="15.5703125" style="32" customWidth="1"/>
    <col min="6668" max="6668" width="31.140625" style="32" customWidth="1"/>
    <col min="6669" max="6669" width="12.85546875" style="32" bestFit="1" customWidth="1"/>
    <col min="6670" max="6912" width="9.140625" style="32"/>
    <col min="6913" max="6913" width="7" style="32" bestFit="1" customWidth="1"/>
    <col min="6914" max="6914" width="15" style="32" bestFit="1" customWidth="1"/>
    <col min="6915" max="6915" width="58.5703125" style="32" customWidth="1"/>
    <col min="6916" max="6916" width="23.42578125" style="32" bestFit="1" customWidth="1"/>
    <col min="6917" max="6917" width="11.42578125" style="32" bestFit="1" customWidth="1"/>
    <col min="6918" max="6918" width="24.28515625" style="32" bestFit="1" customWidth="1"/>
    <col min="6919" max="6919" width="14.140625" style="32" bestFit="1" customWidth="1"/>
    <col min="6920" max="6920" width="13.5703125" style="32" customWidth="1"/>
    <col min="6921" max="6921" width="23.42578125" style="32" bestFit="1" customWidth="1"/>
    <col min="6922" max="6922" width="8.85546875" style="32" bestFit="1" customWidth="1"/>
    <col min="6923" max="6923" width="15.5703125" style="32" customWidth="1"/>
    <col min="6924" max="6924" width="31.140625" style="32" customWidth="1"/>
    <col min="6925" max="6925" width="12.85546875" style="32" bestFit="1" customWidth="1"/>
    <col min="6926" max="7168" width="9.140625" style="32"/>
    <col min="7169" max="7169" width="7" style="32" bestFit="1" customWidth="1"/>
    <col min="7170" max="7170" width="15" style="32" bestFit="1" customWidth="1"/>
    <col min="7171" max="7171" width="58.5703125" style="32" customWidth="1"/>
    <col min="7172" max="7172" width="23.42578125" style="32" bestFit="1" customWidth="1"/>
    <col min="7173" max="7173" width="11.42578125" style="32" bestFit="1" customWidth="1"/>
    <col min="7174" max="7174" width="24.28515625" style="32" bestFit="1" customWidth="1"/>
    <col min="7175" max="7175" width="14.140625" style="32" bestFit="1" customWidth="1"/>
    <col min="7176" max="7176" width="13.5703125" style="32" customWidth="1"/>
    <col min="7177" max="7177" width="23.42578125" style="32" bestFit="1" customWidth="1"/>
    <col min="7178" max="7178" width="8.85546875" style="32" bestFit="1" customWidth="1"/>
    <col min="7179" max="7179" width="15.5703125" style="32" customWidth="1"/>
    <col min="7180" max="7180" width="31.140625" style="32" customWidth="1"/>
    <col min="7181" max="7181" width="12.85546875" style="32" bestFit="1" customWidth="1"/>
    <col min="7182" max="7424" width="9.140625" style="32"/>
    <col min="7425" max="7425" width="7" style="32" bestFit="1" customWidth="1"/>
    <col min="7426" max="7426" width="15" style="32" bestFit="1" customWidth="1"/>
    <col min="7427" max="7427" width="58.5703125" style="32" customWidth="1"/>
    <col min="7428" max="7428" width="23.42578125" style="32" bestFit="1" customWidth="1"/>
    <col min="7429" max="7429" width="11.42578125" style="32" bestFit="1" customWidth="1"/>
    <col min="7430" max="7430" width="24.28515625" style="32" bestFit="1" customWidth="1"/>
    <col min="7431" max="7431" width="14.140625" style="32" bestFit="1" customWidth="1"/>
    <col min="7432" max="7432" width="13.5703125" style="32" customWidth="1"/>
    <col min="7433" max="7433" width="23.42578125" style="32" bestFit="1" customWidth="1"/>
    <col min="7434" max="7434" width="8.85546875" style="32" bestFit="1" customWidth="1"/>
    <col min="7435" max="7435" width="15.5703125" style="32" customWidth="1"/>
    <col min="7436" max="7436" width="31.140625" style="32" customWidth="1"/>
    <col min="7437" max="7437" width="12.85546875" style="32" bestFit="1" customWidth="1"/>
    <col min="7438" max="7680" width="9.140625" style="32"/>
    <col min="7681" max="7681" width="7" style="32" bestFit="1" customWidth="1"/>
    <col min="7682" max="7682" width="15" style="32" bestFit="1" customWidth="1"/>
    <col min="7683" max="7683" width="58.5703125" style="32" customWidth="1"/>
    <col min="7684" max="7684" width="23.42578125" style="32" bestFit="1" customWidth="1"/>
    <col min="7685" max="7685" width="11.42578125" style="32" bestFit="1" customWidth="1"/>
    <col min="7686" max="7686" width="24.28515625" style="32" bestFit="1" customWidth="1"/>
    <col min="7687" max="7687" width="14.140625" style="32" bestFit="1" customWidth="1"/>
    <col min="7688" max="7688" width="13.5703125" style="32" customWidth="1"/>
    <col min="7689" max="7689" width="23.42578125" style="32" bestFit="1" customWidth="1"/>
    <col min="7690" max="7690" width="8.85546875" style="32" bestFit="1" customWidth="1"/>
    <col min="7691" max="7691" width="15.5703125" style="32" customWidth="1"/>
    <col min="7692" max="7692" width="31.140625" style="32" customWidth="1"/>
    <col min="7693" max="7693" width="12.85546875" style="32" bestFit="1" customWidth="1"/>
    <col min="7694" max="7936" width="9.140625" style="32"/>
    <col min="7937" max="7937" width="7" style="32" bestFit="1" customWidth="1"/>
    <col min="7938" max="7938" width="15" style="32" bestFit="1" customWidth="1"/>
    <col min="7939" max="7939" width="58.5703125" style="32" customWidth="1"/>
    <col min="7940" max="7940" width="23.42578125" style="32" bestFit="1" customWidth="1"/>
    <col min="7941" max="7941" width="11.42578125" style="32" bestFit="1" customWidth="1"/>
    <col min="7942" max="7942" width="24.28515625" style="32" bestFit="1" customWidth="1"/>
    <col min="7943" max="7943" width="14.140625" style="32" bestFit="1" customWidth="1"/>
    <col min="7944" max="7944" width="13.5703125" style="32" customWidth="1"/>
    <col min="7945" max="7945" width="23.42578125" style="32" bestFit="1" customWidth="1"/>
    <col min="7946" max="7946" width="8.85546875" style="32" bestFit="1" customWidth="1"/>
    <col min="7947" max="7947" width="15.5703125" style="32" customWidth="1"/>
    <col min="7948" max="7948" width="31.140625" style="32" customWidth="1"/>
    <col min="7949" max="7949" width="12.85546875" style="32" bestFit="1" customWidth="1"/>
    <col min="7950" max="8192" width="9.140625" style="32"/>
    <col min="8193" max="8193" width="7" style="32" bestFit="1" customWidth="1"/>
    <col min="8194" max="8194" width="15" style="32" bestFit="1" customWidth="1"/>
    <col min="8195" max="8195" width="58.5703125" style="32" customWidth="1"/>
    <col min="8196" max="8196" width="23.42578125" style="32" bestFit="1" customWidth="1"/>
    <col min="8197" max="8197" width="11.42578125" style="32" bestFit="1" customWidth="1"/>
    <col min="8198" max="8198" width="24.28515625" style="32" bestFit="1" customWidth="1"/>
    <col min="8199" max="8199" width="14.140625" style="32" bestFit="1" customWidth="1"/>
    <col min="8200" max="8200" width="13.5703125" style="32" customWidth="1"/>
    <col min="8201" max="8201" width="23.42578125" style="32" bestFit="1" customWidth="1"/>
    <col min="8202" max="8202" width="8.85546875" style="32" bestFit="1" customWidth="1"/>
    <col min="8203" max="8203" width="15.5703125" style="32" customWidth="1"/>
    <col min="8204" max="8204" width="31.140625" style="32" customWidth="1"/>
    <col min="8205" max="8205" width="12.85546875" style="32" bestFit="1" customWidth="1"/>
    <col min="8206" max="8448" width="9.140625" style="32"/>
    <col min="8449" max="8449" width="7" style="32" bestFit="1" customWidth="1"/>
    <col min="8450" max="8450" width="15" style="32" bestFit="1" customWidth="1"/>
    <col min="8451" max="8451" width="58.5703125" style="32" customWidth="1"/>
    <col min="8452" max="8452" width="23.42578125" style="32" bestFit="1" customWidth="1"/>
    <col min="8453" max="8453" width="11.42578125" style="32" bestFit="1" customWidth="1"/>
    <col min="8454" max="8454" width="24.28515625" style="32" bestFit="1" customWidth="1"/>
    <col min="8455" max="8455" width="14.140625" style="32" bestFit="1" customWidth="1"/>
    <col min="8456" max="8456" width="13.5703125" style="32" customWidth="1"/>
    <col min="8457" max="8457" width="23.42578125" style="32" bestFit="1" customWidth="1"/>
    <col min="8458" max="8458" width="8.85546875" style="32" bestFit="1" customWidth="1"/>
    <col min="8459" max="8459" width="15.5703125" style="32" customWidth="1"/>
    <col min="8460" max="8460" width="31.140625" style="32" customWidth="1"/>
    <col min="8461" max="8461" width="12.85546875" style="32" bestFit="1" customWidth="1"/>
    <col min="8462" max="8704" width="9.140625" style="32"/>
    <col min="8705" max="8705" width="7" style="32" bestFit="1" customWidth="1"/>
    <col min="8706" max="8706" width="15" style="32" bestFit="1" customWidth="1"/>
    <col min="8707" max="8707" width="58.5703125" style="32" customWidth="1"/>
    <col min="8708" max="8708" width="23.42578125" style="32" bestFit="1" customWidth="1"/>
    <col min="8709" max="8709" width="11.42578125" style="32" bestFit="1" customWidth="1"/>
    <col min="8710" max="8710" width="24.28515625" style="32" bestFit="1" customWidth="1"/>
    <col min="8711" max="8711" width="14.140625" style="32" bestFit="1" customWidth="1"/>
    <col min="8712" max="8712" width="13.5703125" style="32" customWidth="1"/>
    <col min="8713" max="8713" width="23.42578125" style="32" bestFit="1" customWidth="1"/>
    <col min="8714" max="8714" width="8.85546875" style="32" bestFit="1" customWidth="1"/>
    <col min="8715" max="8715" width="15.5703125" style="32" customWidth="1"/>
    <col min="8716" max="8716" width="31.140625" style="32" customWidth="1"/>
    <col min="8717" max="8717" width="12.85546875" style="32" bestFit="1" customWidth="1"/>
    <col min="8718" max="8960" width="9.140625" style="32"/>
    <col min="8961" max="8961" width="7" style="32" bestFit="1" customWidth="1"/>
    <col min="8962" max="8962" width="15" style="32" bestFit="1" customWidth="1"/>
    <col min="8963" max="8963" width="58.5703125" style="32" customWidth="1"/>
    <col min="8964" max="8964" width="23.42578125" style="32" bestFit="1" customWidth="1"/>
    <col min="8965" max="8965" width="11.42578125" style="32" bestFit="1" customWidth="1"/>
    <col min="8966" max="8966" width="24.28515625" style="32" bestFit="1" customWidth="1"/>
    <col min="8967" max="8967" width="14.140625" style="32" bestFit="1" customWidth="1"/>
    <col min="8968" max="8968" width="13.5703125" style="32" customWidth="1"/>
    <col min="8969" max="8969" width="23.42578125" style="32" bestFit="1" customWidth="1"/>
    <col min="8970" max="8970" width="8.85546875" style="32" bestFit="1" customWidth="1"/>
    <col min="8971" max="8971" width="15.5703125" style="32" customWidth="1"/>
    <col min="8972" max="8972" width="31.140625" style="32" customWidth="1"/>
    <col min="8973" max="8973" width="12.85546875" style="32" bestFit="1" customWidth="1"/>
    <col min="8974" max="9216" width="9.140625" style="32"/>
    <col min="9217" max="9217" width="7" style="32" bestFit="1" customWidth="1"/>
    <col min="9218" max="9218" width="15" style="32" bestFit="1" customWidth="1"/>
    <col min="9219" max="9219" width="58.5703125" style="32" customWidth="1"/>
    <col min="9220" max="9220" width="23.42578125" style="32" bestFit="1" customWidth="1"/>
    <col min="9221" max="9221" width="11.42578125" style="32" bestFit="1" customWidth="1"/>
    <col min="9222" max="9222" width="24.28515625" style="32" bestFit="1" customWidth="1"/>
    <col min="9223" max="9223" width="14.140625" style="32" bestFit="1" customWidth="1"/>
    <col min="9224" max="9224" width="13.5703125" style="32" customWidth="1"/>
    <col min="9225" max="9225" width="23.42578125" style="32" bestFit="1" customWidth="1"/>
    <col min="9226" max="9226" width="8.85546875" style="32" bestFit="1" customWidth="1"/>
    <col min="9227" max="9227" width="15.5703125" style="32" customWidth="1"/>
    <col min="9228" max="9228" width="31.140625" style="32" customWidth="1"/>
    <col min="9229" max="9229" width="12.85546875" style="32" bestFit="1" customWidth="1"/>
    <col min="9230" max="9472" width="9.140625" style="32"/>
    <col min="9473" max="9473" width="7" style="32" bestFit="1" customWidth="1"/>
    <col min="9474" max="9474" width="15" style="32" bestFit="1" customWidth="1"/>
    <col min="9475" max="9475" width="58.5703125" style="32" customWidth="1"/>
    <col min="9476" max="9476" width="23.42578125" style="32" bestFit="1" customWidth="1"/>
    <col min="9477" max="9477" width="11.42578125" style="32" bestFit="1" customWidth="1"/>
    <col min="9478" max="9478" width="24.28515625" style="32" bestFit="1" customWidth="1"/>
    <col min="9479" max="9479" width="14.140625" style="32" bestFit="1" customWidth="1"/>
    <col min="9480" max="9480" width="13.5703125" style="32" customWidth="1"/>
    <col min="9481" max="9481" width="23.42578125" style="32" bestFit="1" customWidth="1"/>
    <col min="9482" max="9482" width="8.85546875" style="32" bestFit="1" customWidth="1"/>
    <col min="9483" max="9483" width="15.5703125" style="32" customWidth="1"/>
    <col min="9484" max="9484" width="31.140625" style="32" customWidth="1"/>
    <col min="9485" max="9485" width="12.85546875" style="32" bestFit="1" customWidth="1"/>
    <col min="9486" max="9728" width="9.140625" style="32"/>
    <col min="9729" max="9729" width="7" style="32" bestFit="1" customWidth="1"/>
    <col min="9730" max="9730" width="15" style="32" bestFit="1" customWidth="1"/>
    <col min="9731" max="9731" width="58.5703125" style="32" customWidth="1"/>
    <col min="9732" max="9732" width="23.42578125" style="32" bestFit="1" customWidth="1"/>
    <col min="9733" max="9733" width="11.42578125" style="32" bestFit="1" customWidth="1"/>
    <col min="9734" max="9734" width="24.28515625" style="32" bestFit="1" customWidth="1"/>
    <col min="9735" max="9735" width="14.140625" style="32" bestFit="1" customWidth="1"/>
    <col min="9736" max="9736" width="13.5703125" style="32" customWidth="1"/>
    <col min="9737" max="9737" width="23.42578125" style="32" bestFit="1" customWidth="1"/>
    <col min="9738" max="9738" width="8.85546875" style="32" bestFit="1" customWidth="1"/>
    <col min="9739" max="9739" width="15.5703125" style="32" customWidth="1"/>
    <col min="9740" max="9740" width="31.140625" style="32" customWidth="1"/>
    <col min="9741" max="9741" width="12.85546875" style="32" bestFit="1" customWidth="1"/>
    <col min="9742" max="9984" width="9.140625" style="32"/>
    <col min="9985" max="9985" width="7" style="32" bestFit="1" customWidth="1"/>
    <col min="9986" max="9986" width="15" style="32" bestFit="1" customWidth="1"/>
    <col min="9987" max="9987" width="58.5703125" style="32" customWidth="1"/>
    <col min="9988" max="9988" width="23.42578125" style="32" bestFit="1" customWidth="1"/>
    <col min="9989" max="9989" width="11.42578125" style="32" bestFit="1" customWidth="1"/>
    <col min="9990" max="9990" width="24.28515625" style="32" bestFit="1" customWidth="1"/>
    <col min="9991" max="9991" width="14.140625" style="32" bestFit="1" customWidth="1"/>
    <col min="9992" max="9992" width="13.5703125" style="32" customWidth="1"/>
    <col min="9993" max="9993" width="23.42578125" style="32" bestFit="1" customWidth="1"/>
    <col min="9994" max="9994" width="8.85546875" style="32" bestFit="1" customWidth="1"/>
    <col min="9995" max="9995" width="15.5703125" style="32" customWidth="1"/>
    <col min="9996" max="9996" width="31.140625" style="32" customWidth="1"/>
    <col min="9997" max="9997" width="12.85546875" style="32" bestFit="1" customWidth="1"/>
    <col min="9998" max="10240" width="9.140625" style="32"/>
    <col min="10241" max="10241" width="7" style="32" bestFit="1" customWidth="1"/>
    <col min="10242" max="10242" width="15" style="32" bestFit="1" customWidth="1"/>
    <col min="10243" max="10243" width="58.5703125" style="32" customWidth="1"/>
    <col min="10244" max="10244" width="23.42578125" style="32" bestFit="1" customWidth="1"/>
    <col min="10245" max="10245" width="11.42578125" style="32" bestFit="1" customWidth="1"/>
    <col min="10246" max="10246" width="24.28515625" style="32" bestFit="1" customWidth="1"/>
    <col min="10247" max="10247" width="14.140625" style="32" bestFit="1" customWidth="1"/>
    <col min="10248" max="10248" width="13.5703125" style="32" customWidth="1"/>
    <col min="10249" max="10249" width="23.42578125" style="32" bestFit="1" customWidth="1"/>
    <col min="10250" max="10250" width="8.85546875" style="32" bestFit="1" customWidth="1"/>
    <col min="10251" max="10251" width="15.5703125" style="32" customWidth="1"/>
    <col min="10252" max="10252" width="31.140625" style="32" customWidth="1"/>
    <col min="10253" max="10253" width="12.85546875" style="32" bestFit="1" customWidth="1"/>
    <col min="10254" max="10496" width="9.140625" style="32"/>
    <col min="10497" max="10497" width="7" style="32" bestFit="1" customWidth="1"/>
    <col min="10498" max="10498" width="15" style="32" bestFit="1" customWidth="1"/>
    <col min="10499" max="10499" width="58.5703125" style="32" customWidth="1"/>
    <col min="10500" max="10500" width="23.42578125" style="32" bestFit="1" customWidth="1"/>
    <col min="10501" max="10501" width="11.42578125" style="32" bestFit="1" customWidth="1"/>
    <col min="10502" max="10502" width="24.28515625" style="32" bestFit="1" customWidth="1"/>
    <col min="10503" max="10503" width="14.140625" style="32" bestFit="1" customWidth="1"/>
    <col min="10504" max="10504" width="13.5703125" style="32" customWidth="1"/>
    <col min="10505" max="10505" width="23.42578125" style="32" bestFit="1" customWidth="1"/>
    <col min="10506" max="10506" width="8.85546875" style="32" bestFit="1" customWidth="1"/>
    <col min="10507" max="10507" width="15.5703125" style="32" customWidth="1"/>
    <col min="10508" max="10508" width="31.140625" style="32" customWidth="1"/>
    <col min="10509" max="10509" width="12.85546875" style="32" bestFit="1" customWidth="1"/>
    <col min="10510" max="10752" width="9.140625" style="32"/>
    <col min="10753" max="10753" width="7" style="32" bestFit="1" customWidth="1"/>
    <col min="10754" max="10754" width="15" style="32" bestFit="1" customWidth="1"/>
    <col min="10755" max="10755" width="58.5703125" style="32" customWidth="1"/>
    <col min="10756" max="10756" width="23.42578125" style="32" bestFit="1" customWidth="1"/>
    <col min="10757" max="10757" width="11.42578125" style="32" bestFit="1" customWidth="1"/>
    <col min="10758" max="10758" width="24.28515625" style="32" bestFit="1" customWidth="1"/>
    <col min="10759" max="10759" width="14.140625" style="32" bestFit="1" customWidth="1"/>
    <col min="10760" max="10760" width="13.5703125" style="32" customWidth="1"/>
    <col min="10761" max="10761" width="23.42578125" style="32" bestFit="1" customWidth="1"/>
    <col min="10762" max="10762" width="8.85546875" style="32" bestFit="1" customWidth="1"/>
    <col min="10763" max="10763" width="15.5703125" style="32" customWidth="1"/>
    <col min="10764" max="10764" width="31.140625" style="32" customWidth="1"/>
    <col min="10765" max="10765" width="12.85546875" style="32" bestFit="1" customWidth="1"/>
    <col min="10766" max="11008" width="9.140625" style="32"/>
    <col min="11009" max="11009" width="7" style="32" bestFit="1" customWidth="1"/>
    <col min="11010" max="11010" width="15" style="32" bestFit="1" customWidth="1"/>
    <col min="11011" max="11011" width="58.5703125" style="32" customWidth="1"/>
    <col min="11012" max="11012" width="23.42578125" style="32" bestFit="1" customWidth="1"/>
    <col min="11013" max="11013" width="11.42578125" style="32" bestFit="1" customWidth="1"/>
    <col min="11014" max="11014" width="24.28515625" style="32" bestFit="1" customWidth="1"/>
    <col min="11015" max="11015" width="14.140625" style="32" bestFit="1" customWidth="1"/>
    <col min="11016" max="11016" width="13.5703125" style="32" customWidth="1"/>
    <col min="11017" max="11017" width="23.42578125" style="32" bestFit="1" customWidth="1"/>
    <col min="11018" max="11018" width="8.85546875" style="32" bestFit="1" customWidth="1"/>
    <col min="11019" max="11019" width="15.5703125" style="32" customWidth="1"/>
    <col min="11020" max="11020" width="31.140625" style="32" customWidth="1"/>
    <col min="11021" max="11021" width="12.85546875" style="32" bestFit="1" customWidth="1"/>
    <col min="11022" max="11264" width="9.140625" style="32"/>
    <col min="11265" max="11265" width="7" style="32" bestFit="1" customWidth="1"/>
    <col min="11266" max="11266" width="15" style="32" bestFit="1" customWidth="1"/>
    <col min="11267" max="11267" width="58.5703125" style="32" customWidth="1"/>
    <col min="11268" max="11268" width="23.42578125" style="32" bestFit="1" customWidth="1"/>
    <col min="11269" max="11269" width="11.42578125" style="32" bestFit="1" customWidth="1"/>
    <col min="11270" max="11270" width="24.28515625" style="32" bestFit="1" customWidth="1"/>
    <col min="11271" max="11271" width="14.140625" style="32" bestFit="1" customWidth="1"/>
    <col min="11272" max="11272" width="13.5703125" style="32" customWidth="1"/>
    <col min="11273" max="11273" width="23.42578125" style="32" bestFit="1" customWidth="1"/>
    <col min="11274" max="11274" width="8.85546875" style="32" bestFit="1" customWidth="1"/>
    <col min="11275" max="11275" width="15.5703125" style="32" customWidth="1"/>
    <col min="11276" max="11276" width="31.140625" style="32" customWidth="1"/>
    <col min="11277" max="11277" width="12.85546875" style="32" bestFit="1" customWidth="1"/>
    <col min="11278" max="11520" width="9.140625" style="32"/>
    <col min="11521" max="11521" width="7" style="32" bestFit="1" customWidth="1"/>
    <col min="11522" max="11522" width="15" style="32" bestFit="1" customWidth="1"/>
    <col min="11523" max="11523" width="58.5703125" style="32" customWidth="1"/>
    <col min="11524" max="11524" width="23.42578125" style="32" bestFit="1" customWidth="1"/>
    <col min="11525" max="11525" width="11.42578125" style="32" bestFit="1" customWidth="1"/>
    <col min="11526" max="11526" width="24.28515625" style="32" bestFit="1" customWidth="1"/>
    <col min="11527" max="11527" width="14.140625" style="32" bestFit="1" customWidth="1"/>
    <col min="11528" max="11528" width="13.5703125" style="32" customWidth="1"/>
    <col min="11529" max="11529" width="23.42578125" style="32" bestFit="1" customWidth="1"/>
    <col min="11530" max="11530" width="8.85546875" style="32" bestFit="1" customWidth="1"/>
    <col min="11531" max="11531" width="15.5703125" style="32" customWidth="1"/>
    <col min="11532" max="11532" width="31.140625" style="32" customWidth="1"/>
    <col min="11533" max="11533" width="12.85546875" style="32" bestFit="1" customWidth="1"/>
    <col min="11534" max="11776" width="9.140625" style="32"/>
    <col min="11777" max="11777" width="7" style="32" bestFit="1" customWidth="1"/>
    <col min="11778" max="11778" width="15" style="32" bestFit="1" customWidth="1"/>
    <col min="11779" max="11779" width="58.5703125" style="32" customWidth="1"/>
    <col min="11780" max="11780" width="23.42578125" style="32" bestFit="1" customWidth="1"/>
    <col min="11781" max="11781" width="11.42578125" style="32" bestFit="1" customWidth="1"/>
    <col min="11782" max="11782" width="24.28515625" style="32" bestFit="1" customWidth="1"/>
    <col min="11783" max="11783" width="14.140625" style="32" bestFit="1" customWidth="1"/>
    <col min="11784" max="11784" width="13.5703125" style="32" customWidth="1"/>
    <col min="11785" max="11785" width="23.42578125" style="32" bestFit="1" customWidth="1"/>
    <col min="11786" max="11786" width="8.85546875" style="32" bestFit="1" customWidth="1"/>
    <col min="11787" max="11787" width="15.5703125" style="32" customWidth="1"/>
    <col min="11788" max="11788" width="31.140625" style="32" customWidth="1"/>
    <col min="11789" max="11789" width="12.85546875" style="32" bestFit="1" customWidth="1"/>
    <col min="11790" max="12032" width="9.140625" style="32"/>
    <col min="12033" max="12033" width="7" style="32" bestFit="1" customWidth="1"/>
    <col min="12034" max="12034" width="15" style="32" bestFit="1" customWidth="1"/>
    <col min="12035" max="12035" width="58.5703125" style="32" customWidth="1"/>
    <col min="12036" max="12036" width="23.42578125" style="32" bestFit="1" customWidth="1"/>
    <col min="12037" max="12037" width="11.42578125" style="32" bestFit="1" customWidth="1"/>
    <col min="12038" max="12038" width="24.28515625" style="32" bestFit="1" customWidth="1"/>
    <col min="12039" max="12039" width="14.140625" style="32" bestFit="1" customWidth="1"/>
    <col min="12040" max="12040" width="13.5703125" style="32" customWidth="1"/>
    <col min="12041" max="12041" width="23.42578125" style="32" bestFit="1" customWidth="1"/>
    <col min="12042" max="12042" width="8.85546875" style="32" bestFit="1" customWidth="1"/>
    <col min="12043" max="12043" width="15.5703125" style="32" customWidth="1"/>
    <col min="12044" max="12044" width="31.140625" style="32" customWidth="1"/>
    <col min="12045" max="12045" width="12.85546875" style="32" bestFit="1" customWidth="1"/>
    <col min="12046" max="12288" width="9.140625" style="32"/>
    <col min="12289" max="12289" width="7" style="32" bestFit="1" customWidth="1"/>
    <col min="12290" max="12290" width="15" style="32" bestFit="1" customWidth="1"/>
    <col min="12291" max="12291" width="58.5703125" style="32" customWidth="1"/>
    <col min="12292" max="12292" width="23.42578125" style="32" bestFit="1" customWidth="1"/>
    <col min="12293" max="12293" width="11.42578125" style="32" bestFit="1" customWidth="1"/>
    <col min="12294" max="12294" width="24.28515625" style="32" bestFit="1" customWidth="1"/>
    <col min="12295" max="12295" width="14.140625" style="32" bestFit="1" customWidth="1"/>
    <col min="12296" max="12296" width="13.5703125" style="32" customWidth="1"/>
    <col min="12297" max="12297" width="23.42578125" style="32" bestFit="1" customWidth="1"/>
    <col min="12298" max="12298" width="8.85546875" style="32" bestFit="1" customWidth="1"/>
    <col min="12299" max="12299" width="15.5703125" style="32" customWidth="1"/>
    <col min="12300" max="12300" width="31.140625" style="32" customWidth="1"/>
    <col min="12301" max="12301" width="12.85546875" style="32" bestFit="1" customWidth="1"/>
    <col min="12302" max="12544" width="9.140625" style="32"/>
    <col min="12545" max="12545" width="7" style="32" bestFit="1" customWidth="1"/>
    <col min="12546" max="12546" width="15" style="32" bestFit="1" customWidth="1"/>
    <col min="12547" max="12547" width="58.5703125" style="32" customWidth="1"/>
    <col min="12548" max="12548" width="23.42578125" style="32" bestFit="1" customWidth="1"/>
    <col min="12549" max="12549" width="11.42578125" style="32" bestFit="1" customWidth="1"/>
    <col min="12550" max="12550" width="24.28515625" style="32" bestFit="1" customWidth="1"/>
    <col min="12551" max="12551" width="14.140625" style="32" bestFit="1" customWidth="1"/>
    <col min="12552" max="12552" width="13.5703125" style="32" customWidth="1"/>
    <col min="12553" max="12553" width="23.42578125" style="32" bestFit="1" customWidth="1"/>
    <col min="12554" max="12554" width="8.85546875" style="32" bestFit="1" customWidth="1"/>
    <col min="12555" max="12555" width="15.5703125" style="32" customWidth="1"/>
    <col min="12556" max="12556" width="31.140625" style="32" customWidth="1"/>
    <col min="12557" max="12557" width="12.85546875" style="32" bestFit="1" customWidth="1"/>
    <col min="12558" max="12800" width="9.140625" style="32"/>
    <col min="12801" max="12801" width="7" style="32" bestFit="1" customWidth="1"/>
    <col min="12802" max="12802" width="15" style="32" bestFit="1" customWidth="1"/>
    <col min="12803" max="12803" width="58.5703125" style="32" customWidth="1"/>
    <col min="12804" max="12804" width="23.42578125" style="32" bestFit="1" customWidth="1"/>
    <col min="12805" max="12805" width="11.42578125" style="32" bestFit="1" customWidth="1"/>
    <col min="12806" max="12806" width="24.28515625" style="32" bestFit="1" customWidth="1"/>
    <col min="12807" max="12807" width="14.140625" style="32" bestFit="1" customWidth="1"/>
    <col min="12808" max="12808" width="13.5703125" style="32" customWidth="1"/>
    <col min="12809" max="12809" width="23.42578125" style="32" bestFit="1" customWidth="1"/>
    <col min="12810" max="12810" width="8.85546875" style="32" bestFit="1" customWidth="1"/>
    <col min="12811" max="12811" width="15.5703125" style="32" customWidth="1"/>
    <col min="12812" max="12812" width="31.140625" style="32" customWidth="1"/>
    <col min="12813" max="12813" width="12.85546875" style="32" bestFit="1" customWidth="1"/>
    <col min="12814" max="13056" width="9.140625" style="32"/>
    <col min="13057" max="13057" width="7" style="32" bestFit="1" customWidth="1"/>
    <col min="13058" max="13058" width="15" style="32" bestFit="1" customWidth="1"/>
    <col min="13059" max="13059" width="58.5703125" style="32" customWidth="1"/>
    <col min="13060" max="13060" width="23.42578125" style="32" bestFit="1" customWidth="1"/>
    <col min="13061" max="13061" width="11.42578125" style="32" bestFit="1" customWidth="1"/>
    <col min="13062" max="13062" width="24.28515625" style="32" bestFit="1" customWidth="1"/>
    <col min="13063" max="13063" width="14.140625" style="32" bestFit="1" customWidth="1"/>
    <col min="13064" max="13064" width="13.5703125" style="32" customWidth="1"/>
    <col min="13065" max="13065" width="23.42578125" style="32" bestFit="1" customWidth="1"/>
    <col min="13066" max="13066" width="8.85546875" style="32" bestFit="1" customWidth="1"/>
    <col min="13067" max="13067" width="15.5703125" style="32" customWidth="1"/>
    <col min="13068" max="13068" width="31.140625" style="32" customWidth="1"/>
    <col min="13069" max="13069" width="12.85546875" style="32" bestFit="1" customWidth="1"/>
    <col min="13070" max="13312" width="9.140625" style="32"/>
    <col min="13313" max="13313" width="7" style="32" bestFit="1" customWidth="1"/>
    <col min="13314" max="13314" width="15" style="32" bestFit="1" customWidth="1"/>
    <col min="13315" max="13315" width="58.5703125" style="32" customWidth="1"/>
    <col min="13316" max="13316" width="23.42578125" style="32" bestFit="1" customWidth="1"/>
    <col min="13317" max="13317" width="11.42578125" style="32" bestFit="1" customWidth="1"/>
    <col min="13318" max="13318" width="24.28515625" style="32" bestFit="1" customWidth="1"/>
    <col min="13319" max="13319" width="14.140625" style="32" bestFit="1" customWidth="1"/>
    <col min="13320" max="13320" width="13.5703125" style="32" customWidth="1"/>
    <col min="13321" max="13321" width="23.42578125" style="32" bestFit="1" customWidth="1"/>
    <col min="13322" max="13322" width="8.85546875" style="32" bestFit="1" customWidth="1"/>
    <col min="13323" max="13323" width="15.5703125" style="32" customWidth="1"/>
    <col min="13324" max="13324" width="31.140625" style="32" customWidth="1"/>
    <col min="13325" max="13325" width="12.85546875" style="32" bestFit="1" customWidth="1"/>
    <col min="13326" max="13568" width="9.140625" style="32"/>
    <col min="13569" max="13569" width="7" style="32" bestFit="1" customWidth="1"/>
    <col min="13570" max="13570" width="15" style="32" bestFit="1" customWidth="1"/>
    <col min="13571" max="13571" width="58.5703125" style="32" customWidth="1"/>
    <col min="13572" max="13572" width="23.42578125" style="32" bestFit="1" customWidth="1"/>
    <col min="13573" max="13573" width="11.42578125" style="32" bestFit="1" customWidth="1"/>
    <col min="13574" max="13574" width="24.28515625" style="32" bestFit="1" customWidth="1"/>
    <col min="13575" max="13575" width="14.140625" style="32" bestFit="1" customWidth="1"/>
    <col min="13576" max="13576" width="13.5703125" style="32" customWidth="1"/>
    <col min="13577" max="13577" width="23.42578125" style="32" bestFit="1" customWidth="1"/>
    <col min="13578" max="13578" width="8.85546875" style="32" bestFit="1" customWidth="1"/>
    <col min="13579" max="13579" width="15.5703125" style="32" customWidth="1"/>
    <col min="13580" max="13580" width="31.140625" style="32" customWidth="1"/>
    <col min="13581" max="13581" width="12.85546875" style="32" bestFit="1" customWidth="1"/>
    <col min="13582" max="13824" width="9.140625" style="32"/>
    <col min="13825" max="13825" width="7" style="32" bestFit="1" customWidth="1"/>
    <col min="13826" max="13826" width="15" style="32" bestFit="1" customWidth="1"/>
    <col min="13827" max="13827" width="58.5703125" style="32" customWidth="1"/>
    <col min="13828" max="13828" width="23.42578125" style="32" bestFit="1" customWidth="1"/>
    <col min="13829" max="13829" width="11.42578125" style="32" bestFit="1" customWidth="1"/>
    <col min="13830" max="13830" width="24.28515625" style="32" bestFit="1" customWidth="1"/>
    <col min="13831" max="13831" width="14.140625" style="32" bestFit="1" customWidth="1"/>
    <col min="13832" max="13832" width="13.5703125" style="32" customWidth="1"/>
    <col min="13833" max="13833" width="23.42578125" style="32" bestFit="1" customWidth="1"/>
    <col min="13834" max="13834" width="8.85546875" style="32" bestFit="1" customWidth="1"/>
    <col min="13835" max="13835" width="15.5703125" style="32" customWidth="1"/>
    <col min="13836" max="13836" width="31.140625" style="32" customWidth="1"/>
    <col min="13837" max="13837" width="12.85546875" style="32" bestFit="1" customWidth="1"/>
    <col min="13838" max="14080" width="9.140625" style="32"/>
    <col min="14081" max="14081" width="7" style="32" bestFit="1" customWidth="1"/>
    <col min="14082" max="14082" width="15" style="32" bestFit="1" customWidth="1"/>
    <col min="14083" max="14083" width="58.5703125" style="32" customWidth="1"/>
    <col min="14084" max="14084" width="23.42578125" style="32" bestFit="1" customWidth="1"/>
    <col min="14085" max="14085" width="11.42578125" style="32" bestFit="1" customWidth="1"/>
    <col min="14086" max="14086" width="24.28515625" style="32" bestFit="1" customWidth="1"/>
    <col min="14087" max="14087" width="14.140625" style="32" bestFit="1" customWidth="1"/>
    <col min="14088" max="14088" width="13.5703125" style="32" customWidth="1"/>
    <col min="14089" max="14089" width="23.42578125" style="32" bestFit="1" customWidth="1"/>
    <col min="14090" max="14090" width="8.85546875" style="32" bestFit="1" customWidth="1"/>
    <col min="14091" max="14091" width="15.5703125" style="32" customWidth="1"/>
    <col min="14092" max="14092" width="31.140625" style="32" customWidth="1"/>
    <col min="14093" max="14093" width="12.85546875" style="32" bestFit="1" customWidth="1"/>
    <col min="14094" max="14336" width="9.140625" style="32"/>
    <col min="14337" max="14337" width="7" style="32" bestFit="1" customWidth="1"/>
    <col min="14338" max="14338" width="15" style="32" bestFit="1" customWidth="1"/>
    <col min="14339" max="14339" width="58.5703125" style="32" customWidth="1"/>
    <col min="14340" max="14340" width="23.42578125" style="32" bestFit="1" customWidth="1"/>
    <col min="14341" max="14341" width="11.42578125" style="32" bestFit="1" customWidth="1"/>
    <col min="14342" max="14342" width="24.28515625" style="32" bestFit="1" customWidth="1"/>
    <col min="14343" max="14343" width="14.140625" style="32" bestFit="1" customWidth="1"/>
    <col min="14344" max="14344" width="13.5703125" style="32" customWidth="1"/>
    <col min="14345" max="14345" width="23.42578125" style="32" bestFit="1" customWidth="1"/>
    <col min="14346" max="14346" width="8.85546875" style="32" bestFit="1" customWidth="1"/>
    <col min="14347" max="14347" width="15.5703125" style="32" customWidth="1"/>
    <col min="14348" max="14348" width="31.140625" style="32" customWidth="1"/>
    <col min="14349" max="14349" width="12.85546875" style="32" bestFit="1" customWidth="1"/>
    <col min="14350" max="14592" width="9.140625" style="32"/>
    <col min="14593" max="14593" width="7" style="32" bestFit="1" customWidth="1"/>
    <col min="14594" max="14594" width="15" style="32" bestFit="1" customWidth="1"/>
    <col min="14595" max="14595" width="58.5703125" style="32" customWidth="1"/>
    <col min="14596" max="14596" width="23.42578125" style="32" bestFit="1" customWidth="1"/>
    <col min="14597" max="14597" width="11.42578125" style="32" bestFit="1" customWidth="1"/>
    <col min="14598" max="14598" width="24.28515625" style="32" bestFit="1" customWidth="1"/>
    <col min="14599" max="14599" width="14.140625" style="32" bestFit="1" customWidth="1"/>
    <col min="14600" max="14600" width="13.5703125" style="32" customWidth="1"/>
    <col min="14601" max="14601" width="23.42578125" style="32" bestFit="1" customWidth="1"/>
    <col min="14602" max="14602" width="8.85546875" style="32" bestFit="1" customWidth="1"/>
    <col min="14603" max="14603" width="15.5703125" style="32" customWidth="1"/>
    <col min="14604" max="14604" width="31.140625" style="32" customWidth="1"/>
    <col min="14605" max="14605" width="12.85546875" style="32" bestFit="1" customWidth="1"/>
    <col min="14606" max="14848" width="9.140625" style="32"/>
    <col min="14849" max="14849" width="7" style="32" bestFit="1" customWidth="1"/>
    <col min="14850" max="14850" width="15" style="32" bestFit="1" customWidth="1"/>
    <col min="14851" max="14851" width="58.5703125" style="32" customWidth="1"/>
    <col min="14852" max="14852" width="23.42578125" style="32" bestFit="1" customWidth="1"/>
    <col min="14853" max="14853" width="11.42578125" style="32" bestFit="1" customWidth="1"/>
    <col min="14854" max="14854" width="24.28515625" style="32" bestFit="1" customWidth="1"/>
    <col min="14855" max="14855" width="14.140625" style="32" bestFit="1" customWidth="1"/>
    <col min="14856" max="14856" width="13.5703125" style="32" customWidth="1"/>
    <col min="14857" max="14857" width="23.42578125" style="32" bestFit="1" customWidth="1"/>
    <col min="14858" max="14858" width="8.85546875" style="32" bestFit="1" customWidth="1"/>
    <col min="14859" max="14859" width="15.5703125" style="32" customWidth="1"/>
    <col min="14860" max="14860" width="31.140625" style="32" customWidth="1"/>
    <col min="14861" max="14861" width="12.85546875" style="32" bestFit="1" customWidth="1"/>
    <col min="14862" max="15104" width="9.140625" style="32"/>
    <col min="15105" max="15105" width="7" style="32" bestFit="1" customWidth="1"/>
    <col min="15106" max="15106" width="15" style="32" bestFit="1" customWidth="1"/>
    <col min="15107" max="15107" width="58.5703125" style="32" customWidth="1"/>
    <col min="15108" max="15108" width="23.42578125" style="32" bestFit="1" customWidth="1"/>
    <col min="15109" max="15109" width="11.42578125" style="32" bestFit="1" customWidth="1"/>
    <col min="15110" max="15110" width="24.28515625" style="32" bestFit="1" customWidth="1"/>
    <col min="15111" max="15111" width="14.140625" style="32" bestFit="1" customWidth="1"/>
    <col min="15112" max="15112" width="13.5703125" style="32" customWidth="1"/>
    <col min="15113" max="15113" width="23.42578125" style="32" bestFit="1" customWidth="1"/>
    <col min="15114" max="15114" width="8.85546875" style="32" bestFit="1" customWidth="1"/>
    <col min="15115" max="15115" width="15.5703125" style="32" customWidth="1"/>
    <col min="15116" max="15116" width="31.140625" style="32" customWidth="1"/>
    <col min="15117" max="15117" width="12.85546875" style="32" bestFit="1" customWidth="1"/>
    <col min="15118" max="15360" width="9.140625" style="32"/>
    <col min="15361" max="15361" width="7" style="32" bestFit="1" customWidth="1"/>
    <col min="15362" max="15362" width="15" style="32" bestFit="1" customWidth="1"/>
    <col min="15363" max="15363" width="58.5703125" style="32" customWidth="1"/>
    <col min="15364" max="15364" width="23.42578125" style="32" bestFit="1" customWidth="1"/>
    <col min="15365" max="15365" width="11.42578125" style="32" bestFit="1" customWidth="1"/>
    <col min="15366" max="15366" width="24.28515625" style="32" bestFit="1" customWidth="1"/>
    <col min="15367" max="15367" width="14.140625" style="32" bestFit="1" customWidth="1"/>
    <col min="15368" max="15368" width="13.5703125" style="32" customWidth="1"/>
    <col min="15369" max="15369" width="23.42578125" style="32" bestFit="1" customWidth="1"/>
    <col min="15370" max="15370" width="8.85546875" style="32" bestFit="1" customWidth="1"/>
    <col min="15371" max="15371" width="15.5703125" style="32" customWidth="1"/>
    <col min="15372" max="15372" width="31.140625" style="32" customWidth="1"/>
    <col min="15373" max="15373" width="12.85546875" style="32" bestFit="1" customWidth="1"/>
    <col min="15374" max="15616" width="9.140625" style="32"/>
    <col min="15617" max="15617" width="7" style="32" bestFit="1" customWidth="1"/>
    <col min="15618" max="15618" width="15" style="32" bestFit="1" customWidth="1"/>
    <col min="15619" max="15619" width="58.5703125" style="32" customWidth="1"/>
    <col min="15620" max="15620" width="23.42578125" style="32" bestFit="1" customWidth="1"/>
    <col min="15621" max="15621" width="11.42578125" style="32" bestFit="1" customWidth="1"/>
    <col min="15622" max="15622" width="24.28515625" style="32" bestFit="1" customWidth="1"/>
    <col min="15623" max="15623" width="14.140625" style="32" bestFit="1" customWidth="1"/>
    <col min="15624" max="15624" width="13.5703125" style="32" customWidth="1"/>
    <col min="15625" max="15625" width="23.42578125" style="32" bestFit="1" customWidth="1"/>
    <col min="15626" max="15626" width="8.85546875" style="32" bestFit="1" customWidth="1"/>
    <col min="15627" max="15627" width="15.5703125" style="32" customWidth="1"/>
    <col min="15628" max="15628" width="31.140625" style="32" customWidth="1"/>
    <col min="15629" max="15629" width="12.85546875" style="32" bestFit="1" customWidth="1"/>
    <col min="15630" max="15872" width="9.140625" style="32"/>
    <col min="15873" max="15873" width="7" style="32" bestFit="1" customWidth="1"/>
    <col min="15874" max="15874" width="15" style="32" bestFit="1" customWidth="1"/>
    <col min="15875" max="15875" width="58.5703125" style="32" customWidth="1"/>
    <col min="15876" max="15876" width="23.42578125" style="32" bestFit="1" customWidth="1"/>
    <col min="15877" max="15877" width="11.42578125" style="32" bestFit="1" customWidth="1"/>
    <col min="15878" max="15878" width="24.28515625" style="32" bestFit="1" customWidth="1"/>
    <col min="15879" max="15879" width="14.140625" style="32" bestFit="1" customWidth="1"/>
    <col min="15880" max="15880" width="13.5703125" style="32" customWidth="1"/>
    <col min="15881" max="15881" width="23.42578125" style="32" bestFit="1" customWidth="1"/>
    <col min="15882" max="15882" width="8.85546875" style="32" bestFit="1" customWidth="1"/>
    <col min="15883" max="15883" width="15.5703125" style="32" customWidth="1"/>
    <col min="15884" max="15884" width="31.140625" style="32" customWidth="1"/>
    <col min="15885" max="15885" width="12.85546875" style="32" bestFit="1" customWidth="1"/>
    <col min="15886" max="16128" width="9.140625" style="32"/>
    <col min="16129" max="16129" width="7" style="32" bestFit="1" customWidth="1"/>
    <col min="16130" max="16130" width="15" style="32" bestFit="1" customWidth="1"/>
    <col min="16131" max="16131" width="58.5703125" style="32" customWidth="1"/>
    <col min="16132" max="16132" width="23.42578125" style="32" bestFit="1" customWidth="1"/>
    <col min="16133" max="16133" width="11.42578125" style="32" bestFit="1" customWidth="1"/>
    <col min="16134" max="16134" width="24.28515625" style="32" bestFit="1" customWidth="1"/>
    <col min="16135" max="16135" width="14.140625" style="32" bestFit="1" customWidth="1"/>
    <col min="16136" max="16136" width="13.5703125" style="32" customWidth="1"/>
    <col min="16137" max="16137" width="23.42578125" style="32" bestFit="1" customWidth="1"/>
    <col min="16138" max="16138" width="8.85546875" style="32" bestFit="1" customWidth="1"/>
    <col min="16139" max="16139" width="15.5703125" style="32" customWidth="1"/>
    <col min="16140" max="16140" width="31.140625" style="32" customWidth="1"/>
    <col min="16141" max="16141" width="12.85546875" style="32" bestFit="1" customWidth="1"/>
    <col min="16142" max="16384" width="9.140625" style="32"/>
  </cols>
  <sheetData>
    <row r="1" spans="1:13" ht="18.75">
      <c r="A1" s="30"/>
      <c r="B1" s="30"/>
      <c r="C1" s="132" t="s">
        <v>603</v>
      </c>
      <c r="D1" s="132"/>
      <c r="E1" s="132"/>
      <c r="F1" s="132"/>
      <c r="G1" s="132"/>
    </row>
    <row r="2" spans="1:13">
      <c r="A2" s="33" t="s">
        <v>40</v>
      </c>
      <c r="B2" s="33"/>
      <c r="C2" s="34" t="s">
        <v>41</v>
      </c>
      <c r="D2" s="35"/>
      <c r="E2" s="36"/>
      <c r="F2" s="37"/>
      <c r="G2" s="38"/>
    </row>
    <row r="3" spans="1:13" ht="15.75" customHeight="1">
      <c r="A3" s="44"/>
      <c r="B3" s="44"/>
      <c r="C3" s="45"/>
      <c r="D3" s="33"/>
      <c r="E3" s="36"/>
      <c r="F3" s="37"/>
      <c r="G3" s="38"/>
    </row>
    <row r="4" spans="1:13" ht="15">
      <c r="A4" s="48" t="s">
        <v>42</v>
      </c>
      <c r="B4" s="48" t="s">
        <v>43</v>
      </c>
      <c r="C4" s="49" t="s">
        <v>44</v>
      </c>
      <c r="D4" s="49" t="s">
        <v>45</v>
      </c>
      <c r="E4" s="50" t="s">
        <v>46</v>
      </c>
      <c r="F4" s="51" t="s">
        <v>47</v>
      </c>
      <c r="G4" s="52" t="s">
        <v>48</v>
      </c>
      <c r="H4" s="53"/>
      <c r="K4" s="54"/>
    </row>
    <row r="5" spans="1:13" ht="12.75" customHeight="1">
      <c r="F5" s="60"/>
      <c r="G5" s="61"/>
      <c r="H5" s="62"/>
    </row>
    <row r="6" spans="1:13" ht="12.75" customHeight="1">
      <c r="F6" s="60"/>
      <c r="G6" s="61"/>
      <c r="H6" s="62"/>
    </row>
    <row r="7" spans="1:13" ht="12.75" customHeight="1">
      <c r="C7" s="66" t="s">
        <v>49</v>
      </c>
      <c r="F7" s="60"/>
      <c r="G7" s="61"/>
      <c r="H7" s="62"/>
      <c r="I7" s="69" t="s">
        <v>57</v>
      </c>
      <c r="J7" s="69" t="s">
        <v>58</v>
      </c>
      <c r="L7" s="69" t="s">
        <v>59</v>
      </c>
      <c r="M7" s="69" t="s">
        <v>60</v>
      </c>
    </row>
    <row r="8" spans="1:13" ht="12.75" customHeight="1">
      <c r="C8" s="66" t="s">
        <v>50</v>
      </c>
      <c r="F8" s="60"/>
      <c r="G8" s="61"/>
      <c r="H8" s="62"/>
      <c r="I8" s="61" t="s">
        <v>312</v>
      </c>
      <c r="J8" s="61">
        <f t="shared" ref="J8:J24" si="0">SUMIFS($G$4:$G$224,$D$4:$D$224,I8)</f>
        <v>0.23320000000000002</v>
      </c>
      <c r="L8" s="71" t="s">
        <v>64</v>
      </c>
      <c r="M8" s="61">
        <v>0.34749999999999998</v>
      </c>
    </row>
    <row r="9" spans="1:13" ht="12.75" customHeight="1">
      <c r="A9" s="32">
        <f>+MAX($A$5:A8)+1</f>
        <v>1</v>
      </c>
      <c r="B9" s="101" t="s">
        <v>51</v>
      </c>
      <c r="C9" s="32" t="s">
        <v>52</v>
      </c>
      <c r="D9" s="32" t="s">
        <v>53</v>
      </c>
      <c r="E9" s="59">
        <v>10000</v>
      </c>
      <c r="F9" s="60">
        <v>213.94499999999999</v>
      </c>
      <c r="G9" s="61">
        <f t="shared" ref="G9:G26" si="1">ROUND((F9/$F$67),4)</f>
        <v>3.9100000000000003E-2</v>
      </c>
      <c r="H9" s="62"/>
      <c r="I9" s="61" t="s">
        <v>179</v>
      </c>
      <c r="J9" s="61">
        <f t="shared" si="0"/>
        <v>0.1522</v>
      </c>
      <c r="L9" s="61" t="s">
        <v>352</v>
      </c>
      <c r="M9" s="61">
        <v>0.1522</v>
      </c>
    </row>
    <row r="10" spans="1:13" ht="12.75" customHeight="1">
      <c r="A10" s="32">
        <f>+MAX($A$5:A9)+1</f>
        <v>2</v>
      </c>
      <c r="B10" s="32" t="s">
        <v>73</v>
      </c>
      <c r="C10" s="32" t="s">
        <v>74</v>
      </c>
      <c r="D10" s="32" t="s">
        <v>75</v>
      </c>
      <c r="E10" s="59">
        <v>57000</v>
      </c>
      <c r="F10" s="60">
        <v>154.84049999999999</v>
      </c>
      <c r="G10" s="61">
        <f t="shared" si="1"/>
        <v>2.8299999999999999E-2</v>
      </c>
      <c r="H10" s="62"/>
      <c r="I10" s="61" t="s">
        <v>171</v>
      </c>
      <c r="J10" s="61">
        <f t="shared" si="0"/>
        <v>9.11E-2</v>
      </c>
      <c r="L10" s="61" t="s">
        <v>83</v>
      </c>
      <c r="M10" s="61">
        <v>0.1169</v>
      </c>
    </row>
    <row r="11" spans="1:13" ht="12.75" customHeight="1">
      <c r="A11" s="32">
        <f>+MAX($A$5:A10)+1</f>
        <v>3</v>
      </c>
      <c r="B11" s="32" t="s">
        <v>91</v>
      </c>
      <c r="C11" s="32" t="s">
        <v>92</v>
      </c>
      <c r="D11" s="32" t="s">
        <v>53</v>
      </c>
      <c r="E11" s="59">
        <v>7000</v>
      </c>
      <c r="F11" s="60">
        <v>136.88149999999999</v>
      </c>
      <c r="G11" s="61">
        <f t="shared" si="1"/>
        <v>2.5000000000000001E-2</v>
      </c>
      <c r="H11" s="62"/>
      <c r="I11" s="61" t="s">
        <v>186</v>
      </c>
      <c r="J11" s="61">
        <f t="shared" si="0"/>
        <v>8.7900000000000006E-2</v>
      </c>
      <c r="L11" s="61" t="s">
        <v>192</v>
      </c>
      <c r="M11" s="61">
        <v>8.7900000000000006E-2</v>
      </c>
    </row>
    <row r="12" spans="1:13" ht="12.75" customHeight="1">
      <c r="A12" s="32">
        <f>+MAX($A$5:A11)+1</f>
        <v>4</v>
      </c>
      <c r="B12" s="32" t="s">
        <v>271</v>
      </c>
      <c r="C12" s="32" t="s">
        <v>272</v>
      </c>
      <c r="D12" s="32" t="s">
        <v>63</v>
      </c>
      <c r="E12" s="59">
        <v>14000</v>
      </c>
      <c r="F12" s="60">
        <v>129.21299999999999</v>
      </c>
      <c r="G12" s="61">
        <f t="shared" si="1"/>
        <v>2.3599999999999999E-2</v>
      </c>
      <c r="H12" s="62"/>
      <c r="I12" s="61" t="s">
        <v>53</v>
      </c>
      <c r="J12" s="61">
        <f t="shared" si="0"/>
        <v>7.6000000000000012E-2</v>
      </c>
      <c r="L12" s="61" t="s">
        <v>68</v>
      </c>
      <c r="M12" s="61">
        <v>8.2299999999999998E-2</v>
      </c>
    </row>
    <row r="13" spans="1:13" ht="12.75" customHeight="1">
      <c r="A13" s="32">
        <f>+MAX($A$5:A12)+1</f>
        <v>5</v>
      </c>
      <c r="B13" s="32" t="s">
        <v>69</v>
      </c>
      <c r="C13" s="32" t="s">
        <v>70</v>
      </c>
      <c r="D13" s="32" t="s">
        <v>71</v>
      </c>
      <c r="E13" s="59">
        <v>8250</v>
      </c>
      <c r="F13" s="60">
        <v>113.05800000000001</v>
      </c>
      <c r="G13" s="61">
        <f t="shared" si="1"/>
        <v>2.06E-2</v>
      </c>
      <c r="H13" s="62"/>
      <c r="I13" s="61" t="s">
        <v>174</v>
      </c>
      <c r="J13" s="61">
        <f t="shared" si="0"/>
        <v>5.4699999999999999E-2</v>
      </c>
      <c r="L13" s="61" t="s">
        <v>76</v>
      </c>
      <c r="M13" s="61">
        <v>4.2900000000000001E-2</v>
      </c>
    </row>
    <row r="14" spans="1:13" ht="12.75" customHeight="1">
      <c r="A14" s="32">
        <f>+MAX($A$5:A13)+1</f>
        <v>6</v>
      </c>
      <c r="B14" s="32" t="s">
        <v>95</v>
      </c>
      <c r="C14" s="32" t="s">
        <v>96</v>
      </c>
      <c r="D14" s="32" t="s">
        <v>97</v>
      </c>
      <c r="E14" s="59">
        <v>6800</v>
      </c>
      <c r="F14" s="60">
        <v>93.775400000000005</v>
      </c>
      <c r="G14" s="61">
        <f t="shared" si="1"/>
        <v>1.7100000000000001E-2</v>
      </c>
      <c r="H14" s="62"/>
      <c r="I14" s="61" t="s">
        <v>75</v>
      </c>
      <c r="J14" s="61">
        <f t="shared" si="0"/>
        <v>4.2900000000000001E-2</v>
      </c>
      <c r="L14" s="61" t="s">
        <v>72</v>
      </c>
      <c r="M14" s="61">
        <v>3.3799999999999997E-2</v>
      </c>
    </row>
    <row r="15" spans="1:13" ht="12.75" customHeight="1">
      <c r="A15" s="32">
        <f>+MAX($A$5:A14)+1</f>
        <v>7</v>
      </c>
      <c r="B15" s="32" t="s">
        <v>104</v>
      </c>
      <c r="C15" s="32" t="s">
        <v>105</v>
      </c>
      <c r="D15" s="32" t="s">
        <v>67</v>
      </c>
      <c r="E15" s="59">
        <v>50000</v>
      </c>
      <c r="F15" s="60">
        <v>87.05</v>
      </c>
      <c r="G15" s="61">
        <f t="shared" si="1"/>
        <v>1.5900000000000001E-2</v>
      </c>
      <c r="H15" s="62"/>
      <c r="I15" s="61" t="s">
        <v>345</v>
      </c>
      <c r="J15" s="61">
        <f t="shared" si="0"/>
        <v>3.5700000000000003E-2</v>
      </c>
      <c r="L15" s="61" t="s">
        <v>79</v>
      </c>
      <c r="M15" s="61">
        <v>2.2100000000000002E-2</v>
      </c>
    </row>
    <row r="16" spans="1:13" ht="12.75" customHeight="1">
      <c r="A16" s="32">
        <f>+MAX($A$5:A15)+1</f>
        <v>8</v>
      </c>
      <c r="B16" s="32" t="s">
        <v>131</v>
      </c>
      <c r="C16" s="32" t="s">
        <v>132</v>
      </c>
      <c r="D16" s="32" t="s">
        <v>75</v>
      </c>
      <c r="E16" s="59">
        <v>7000</v>
      </c>
      <c r="F16" s="60">
        <v>79.740499999999997</v>
      </c>
      <c r="G16" s="61">
        <f t="shared" si="1"/>
        <v>1.46E-2</v>
      </c>
      <c r="H16" s="62"/>
      <c r="I16" s="61" t="s">
        <v>63</v>
      </c>
      <c r="J16" s="61">
        <f t="shared" si="0"/>
        <v>3.3799999999999997E-2</v>
      </c>
      <c r="L16" s="61" t="s">
        <v>86</v>
      </c>
      <c r="M16" s="61">
        <v>2.06E-2</v>
      </c>
    </row>
    <row r="17" spans="1:13" ht="12.75" customHeight="1">
      <c r="A17" s="32">
        <f>+MAX($A$5:A16)+1</f>
        <v>9</v>
      </c>
      <c r="B17" s="32" t="s">
        <v>80</v>
      </c>
      <c r="C17" s="32" t="s">
        <v>81</v>
      </c>
      <c r="D17" s="32" t="s">
        <v>82</v>
      </c>
      <c r="E17" s="59">
        <v>5386</v>
      </c>
      <c r="F17" s="60">
        <v>66.344747999999996</v>
      </c>
      <c r="G17" s="61">
        <f t="shared" si="1"/>
        <v>1.21E-2</v>
      </c>
      <c r="H17" s="62"/>
      <c r="I17" s="61" t="s">
        <v>71</v>
      </c>
      <c r="J17" s="61">
        <f t="shared" si="0"/>
        <v>2.9400000000000003E-2</v>
      </c>
      <c r="L17" s="61" t="s">
        <v>94</v>
      </c>
      <c r="M17" s="61">
        <v>1.7100000000000001E-2</v>
      </c>
    </row>
    <row r="18" spans="1:13" ht="12.75" customHeight="1">
      <c r="A18" s="32">
        <f>+MAX($A$5:A17)+1</f>
        <v>10</v>
      </c>
      <c r="B18" s="32" t="s">
        <v>77</v>
      </c>
      <c r="C18" s="32" t="s">
        <v>78</v>
      </c>
      <c r="D18" s="32" t="s">
        <v>53</v>
      </c>
      <c r="E18" s="59">
        <v>4900</v>
      </c>
      <c r="F18" s="60">
        <v>65.395399999999995</v>
      </c>
      <c r="G18" s="61">
        <f t="shared" si="1"/>
        <v>1.1900000000000001E-2</v>
      </c>
      <c r="H18" s="62"/>
      <c r="I18" s="61" t="s">
        <v>82</v>
      </c>
      <c r="J18" s="61">
        <f t="shared" si="0"/>
        <v>2.2100000000000002E-2</v>
      </c>
      <c r="L18" s="61" t="s">
        <v>187</v>
      </c>
      <c r="M18" s="61">
        <v>1.1599999999999999E-2</v>
      </c>
    </row>
    <row r="19" spans="1:13" ht="12.75" customHeight="1">
      <c r="A19" s="32">
        <f>+MAX($A$5:A18)+1</f>
        <v>11</v>
      </c>
      <c r="B19" s="32" t="s">
        <v>353</v>
      </c>
      <c r="C19" s="32" t="s">
        <v>354</v>
      </c>
      <c r="D19" s="32" t="s">
        <v>282</v>
      </c>
      <c r="E19" s="59">
        <v>21500</v>
      </c>
      <c r="F19" s="60">
        <v>63.693750000000001</v>
      </c>
      <c r="G19" s="61">
        <f t="shared" si="1"/>
        <v>1.1599999999999999E-2</v>
      </c>
      <c r="H19" s="62"/>
      <c r="I19" s="61" t="s">
        <v>89</v>
      </c>
      <c r="J19" s="61">
        <f t="shared" si="0"/>
        <v>2.06E-2</v>
      </c>
      <c r="L19" s="31" t="s">
        <v>99</v>
      </c>
      <c r="M19" s="61">
        <v>9.2999999999999992E-3</v>
      </c>
    </row>
    <row r="20" spans="1:13" ht="12.75" customHeight="1">
      <c r="A20" s="32">
        <f>+MAX($A$5:A19)+1</f>
        <v>12</v>
      </c>
      <c r="B20" s="32" t="s">
        <v>139</v>
      </c>
      <c r="C20" s="32" t="s">
        <v>140</v>
      </c>
      <c r="D20" s="32" t="s">
        <v>93</v>
      </c>
      <c r="E20" s="59">
        <v>16766</v>
      </c>
      <c r="F20" s="60">
        <v>58.831894000000005</v>
      </c>
      <c r="G20" s="61">
        <f t="shared" si="1"/>
        <v>1.0699999999999999E-2</v>
      </c>
      <c r="H20" s="62"/>
      <c r="I20" s="61" t="s">
        <v>97</v>
      </c>
      <c r="J20" s="61">
        <f t="shared" si="0"/>
        <v>1.7100000000000001E-2</v>
      </c>
      <c r="M20" s="72">
        <f>SUM(M8:M19)</f>
        <v>0.94420000000000004</v>
      </c>
    </row>
    <row r="21" spans="1:13" ht="12.75" customHeight="1">
      <c r="A21" s="32">
        <f>+MAX($A$5:A20)+1</f>
        <v>13</v>
      </c>
      <c r="B21" s="32" t="s">
        <v>107</v>
      </c>
      <c r="C21" s="32" t="s">
        <v>108</v>
      </c>
      <c r="D21" s="32" t="s">
        <v>89</v>
      </c>
      <c r="E21" s="59">
        <v>7350</v>
      </c>
      <c r="F21" s="60">
        <v>56.620725</v>
      </c>
      <c r="G21" s="61">
        <f t="shared" si="1"/>
        <v>1.03E-2</v>
      </c>
      <c r="H21" s="62"/>
      <c r="I21" s="61" t="s">
        <v>67</v>
      </c>
      <c r="J21" s="61">
        <f t="shared" si="0"/>
        <v>1.5900000000000001E-2</v>
      </c>
    </row>
    <row r="22" spans="1:13" ht="12.75" customHeight="1">
      <c r="A22" s="32">
        <f>+MAX($A$5:A21)+1</f>
        <v>14</v>
      </c>
      <c r="B22" s="32" t="s">
        <v>87</v>
      </c>
      <c r="C22" s="101" t="s">
        <v>88</v>
      </c>
      <c r="D22" s="32" t="s">
        <v>89</v>
      </c>
      <c r="E22" s="59">
        <v>11750</v>
      </c>
      <c r="F22" s="60">
        <v>56.441125</v>
      </c>
      <c r="G22" s="61">
        <f t="shared" si="1"/>
        <v>1.03E-2</v>
      </c>
      <c r="H22" s="62"/>
      <c r="I22" s="61" t="s">
        <v>282</v>
      </c>
      <c r="J22" s="61">
        <f t="shared" si="0"/>
        <v>1.1599999999999999E-2</v>
      </c>
    </row>
    <row r="23" spans="1:13" ht="12.75" customHeight="1">
      <c r="A23" s="32">
        <f>+MAX($A$5:A22)+1</f>
        <v>15</v>
      </c>
      <c r="B23" s="32" t="s">
        <v>109</v>
      </c>
      <c r="C23" s="101" t="s">
        <v>110</v>
      </c>
      <c r="D23" s="32" t="s">
        <v>63</v>
      </c>
      <c r="E23" s="59">
        <v>1570</v>
      </c>
      <c r="F23" s="60">
        <v>55.65493</v>
      </c>
      <c r="G23" s="61">
        <f t="shared" si="1"/>
        <v>1.0200000000000001E-2</v>
      </c>
      <c r="H23" s="62"/>
      <c r="I23" s="61" t="s">
        <v>93</v>
      </c>
      <c r="J23" s="61">
        <f t="shared" si="0"/>
        <v>1.0699999999999999E-2</v>
      </c>
    </row>
    <row r="24" spans="1:13" ht="12.75" customHeight="1">
      <c r="A24" s="32">
        <f>+MAX($A$5:A23)+1</f>
        <v>16</v>
      </c>
      <c r="B24" s="32" t="s">
        <v>84</v>
      </c>
      <c r="C24" s="101" t="s">
        <v>85</v>
      </c>
      <c r="D24" s="32" t="s">
        <v>82</v>
      </c>
      <c r="E24" s="59">
        <v>6023</v>
      </c>
      <c r="F24" s="60">
        <v>54.830380499999997</v>
      </c>
      <c r="G24" s="61">
        <f t="shared" si="1"/>
        <v>0.01</v>
      </c>
      <c r="H24" s="62"/>
      <c r="I24" s="32" t="s">
        <v>102</v>
      </c>
      <c r="J24" s="61">
        <f t="shared" si="0"/>
        <v>9.2999999999999992E-3</v>
      </c>
    </row>
    <row r="25" spans="1:13" ht="12.75" customHeight="1">
      <c r="A25" s="32">
        <f>+MAX($A$5:A24)+1</f>
        <v>17</v>
      </c>
      <c r="B25" s="32" t="s">
        <v>135</v>
      </c>
      <c r="C25" s="101" t="s">
        <v>136</v>
      </c>
      <c r="D25" s="32" t="s">
        <v>102</v>
      </c>
      <c r="E25" s="59">
        <v>6600</v>
      </c>
      <c r="F25" s="60">
        <v>51.054299999999998</v>
      </c>
      <c r="G25" s="61">
        <f t="shared" si="1"/>
        <v>9.2999999999999992E-3</v>
      </c>
      <c r="H25" s="62"/>
      <c r="I25" s="61" t="s">
        <v>126</v>
      </c>
      <c r="J25" s="74">
        <f>+SUMIFS($G:$G,$C:$C,"Net Receivable/Payable")+SUMIFS($G:$G,$C:$C,"CBLO / Reverse Repo Investments")</f>
        <v>5.58000000000001E-2</v>
      </c>
    </row>
    <row r="26" spans="1:13" ht="12.75" customHeight="1">
      <c r="A26" s="32">
        <f>+MAX($A$5:A25)+1</f>
        <v>18</v>
      </c>
      <c r="B26" s="32" t="s">
        <v>278</v>
      </c>
      <c r="C26" s="101" t="s">
        <v>279</v>
      </c>
      <c r="D26" s="32" t="s">
        <v>71</v>
      </c>
      <c r="E26" s="59">
        <v>36500</v>
      </c>
      <c r="F26" s="60">
        <v>47.997500000000002</v>
      </c>
      <c r="G26" s="61">
        <f t="shared" si="1"/>
        <v>8.8000000000000005E-3</v>
      </c>
      <c r="H26" s="62"/>
    </row>
    <row r="27" spans="1:13" ht="12.75" customHeight="1">
      <c r="F27" s="60"/>
      <c r="G27" s="61"/>
      <c r="H27" s="62"/>
      <c r="I27" s="61"/>
      <c r="J27" s="61"/>
    </row>
    <row r="28" spans="1:13" ht="12.75" customHeight="1">
      <c r="C28" s="75" t="s">
        <v>161</v>
      </c>
      <c r="D28" s="75"/>
      <c r="E28" s="76"/>
      <c r="F28" s="77">
        <f>SUM(F9:F27)</f>
        <v>1585.3686524999998</v>
      </c>
      <c r="G28" s="78">
        <f>SUM(G9:G27)</f>
        <v>0.28939999999999994</v>
      </c>
      <c r="H28" s="79"/>
    </row>
    <row r="29" spans="1:13" ht="12.75" customHeight="1">
      <c r="F29" s="60"/>
      <c r="G29" s="61"/>
      <c r="H29" s="62"/>
    </row>
    <row r="30" spans="1:13" ht="12.75" customHeight="1">
      <c r="C30" s="66" t="s">
        <v>167</v>
      </c>
      <c r="F30" s="60"/>
      <c r="G30" s="61"/>
      <c r="H30" s="62"/>
    </row>
    <row r="31" spans="1:13" ht="12.75" customHeight="1">
      <c r="C31" s="66" t="s">
        <v>339</v>
      </c>
      <c r="F31" s="60"/>
      <c r="G31" s="61"/>
      <c r="H31" s="62"/>
    </row>
    <row r="32" spans="1:13" ht="12.75" customHeight="1">
      <c r="A32" s="32">
        <f>+MAX($A$5:A31)+1</f>
        <v>19</v>
      </c>
      <c r="B32" s="32" t="s">
        <v>341</v>
      </c>
      <c r="C32" s="101" t="s">
        <v>342</v>
      </c>
      <c r="D32" s="32" t="s">
        <v>171</v>
      </c>
      <c r="E32" s="59">
        <v>50000000</v>
      </c>
      <c r="F32" s="60">
        <v>498.77600000000001</v>
      </c>
      <c r="G32" s="61">
        <f>ROUND((F32/$F$67),4)</f>
        <v>9.11E-2</v>
      </c>
      <c r="H32" s="62"/>
    </row>
    <row r="33" spans="1:8" ht="12.75" customHeight="1">
      <c r="F33" s="60"/>
      <c r="G33" s="61"/>
      <c r="H33" s="62"/>
    </row>
    <row r="34" spans="1:8" ht="12.75" customHeight="1">
      <c r="C34" s="75" t="s">
        <v>161</v>
      </c>
      <c r="D34" s="75"/>
      <c r="E34" s="76"/>
      <c r="F34" s="77">
        <f>SUM(F32:F33)</f>
        <v>498.77600000000001</v>
      </c>
      <c r="G34" s="78">
        <f>SUM(G32:G33)</f>
        <v>9.11E-2</v>
      </c>
      <c r="H34" s="79"/>
    </row>
    <row r="35" spans="1:8" ht="12.75" customHeight="1">
      <c r="F35" s="60"/>
      <c r="G35" s="61"/>
      <c r="H35" s="62"/>
    </row>
    <row r="36" spans="1:8" ht="12.75" customHeight="1">
      <c r="C36" s="66" t="s">
        <v>197</v>
      </c>
      <c r="F36" s="60"/>
      <c r="G36" s="61"/>
      <c r="H36" s="62"/>
    </row>
    <row r="37" spans="1:8" ht="12.75" customHeight="1">
      <c r="A37" s="32">
        <f>+MAX($A$5:A36)+1</f>
        <v>20</v>
      </c>
      <c r="B37" s="32" t="s">
        <v>346</v>
      </c>
      <c r="C37" s="101" t="s">
        <v>205</v>
      </c>
      <c r="D37" s="32" t="s">
        <v>174</v>
      </c>
      <c r="E37" s="59">
        <v>30000000</v>
      </c>
      <c r="F37" s="60">
        <v>299.42610000000002</v>
      </c>
      <c r="G37" s="61">
        <f>ROUND((F37/$F$67),4)</f>
        <v>5.4699999999999999E-2</v>
      </c>
      <c r="H37" s="62"/>
    </row>
    <row r="38" spans="1:8" ht="12.75" customHeight="1">
      <c r="F38" s="60"/>
      <c r="G38" s="61"/>
      <c r="H38" s="62"/>
    </row>
    <row r="39" spans="1:8" ht="12.75" customHeight="1">
      <c r="C39" s="75" t="s">
        <v>161</v>
      </c>
      <c r="D39" s="75"/>
      <c r="E39" s="76"/>
      <c r="F39" s="77">
        <f>SUM(F37:F38)</f>
        <v>299.42610000000002</v>
      </c>
      <c r="G39" s="78">
        <f>SUM(G37:G38)</f>
        <v>5.4699999999999999E-2</v>
      </c>
      <c r="H39" s="79"/>
    </row>
    <row r="40" spans="1:8" ht="12.75" customHeight="1">
      <c r="F40" s="60"/>
      <c r="G40" s="61"/>
      <c r="H40" s="62"/>
    </row>
    <row r="41" spans="1:8" ht="12.75" customHeight="1">
      <c r="C41" s="66" t="s">
        <v>313</v>
      </c>
      <c r="F41" s="60"/>
      <c r="G41" s="61"/>
      <c r="H41" s="62"/>
    </row>
    <row r="42" spans="1:8" ht="12.75" customHeight="1">
      <c r="A42" s="32">
        <f>+MAX($A$5:A41)+1</f>
        <v>21</v>
      </c>
      <c r="B42" s="32" t="s">
        <v>355</v>
      </c>
      <c r="C42" s="101" t="s">
        <v>356</v>
      </c>
      <c r="D42" s="32" t="s">
        <v>186</v>
      </c>
      <c r="E42" s="59">
        <v>50000000</v>
      </c>
      <c r="F42" s="60">
        <v>481.25</v>
      </c>
      <c r="G42" s="61">
        <f>ROUND((F42/$F$67),4)</f>
        <v>8.7900000000000006E-2</v>
      </c>
      <c r="H42" s="62"/>
    </row>
    <row r="43" spans="1:8" ht="12.75" customHeight="1">
      <c r="F43" s="60"/>
      <c r="G43" s="61"/>
      <c r="H43" s="62"/>
    </row>
    <row r="44" spans="1:8" ht="12.75" customHeight="1">
      <c r="C44" s="75" t="s">
        <v>161</v>
      </c>
      <c r="D44" s="75"/>
      <c r="E44" s="76"/>
      <c r="F44" s="77">
        <f>SUM(F42:F43)</f>
        <v>481.25</v>
      </c>
      <c r="G44" s="78">
        <f>SUM(G42:G43)</f>
        <v>8.7900000000000006E-2</v>
      </c>
      <c r="H44" s="79"/>
    </row>
    <row r="45" spans="1:8" ht="12.75" customHeight="1">
      <c r="F45" s="60"/>
      <c r="G45" s="61"/>
      <c r="H45" s="62"/>
    </row>
    <row r="46" spans="1:8" ht="12.75" customHeight="1">
      <c r="C46" s="66" t="s">
        <v>325</v>
      </c>
      <c r="F46" s="60"/>
      <c r="G46" s="61"/>
      <c r="H46" s="62"/>
    </row>
    <row r="47" spans="1:8" ht="12.75" customHeight="1">
      <c r="C47" s="66" t="s">
        <v>326</v>
      </c>
      <c r="F47" s="60"/>
      <c r="G47" s="61"/>
      <c r="H47" s="62"/>
    </row>
    <row r="48" spans="1:8" ht="12.75" customHeight="1">
      <c r="A48" s="32">
        <f>+MAX($A$5:A47)+1</f>
        <v>22</v>
      </c>
      <c r="B48" s="32" t="s">
        <v>333</v>
      </c>
      <c r="C48" s="101" t="s">
        <v>334</v>
      </c>
      <c r="D48" s="32" t="s">
        <v>312</v>
      </c>
      <c r="E48" s="59">
        <v>50000000</v>
      </c>
      <c r="F48" s="60">
        <v>479.565</v>
      </c>
      <c r="G48" s="61">
        <f>ROUND((F48/$F$67),4)</f>
        <v>8.7499999999999994E-2</v>
      </c>
      <c r="H48" s="62"/>
    </row>
    <row r="49" spans="1:8" ht="12.75" customHeight="1">
      <c r="A49" s="32">
        <f>+MAX($A$5:A48)+1</f>
        <v>23</v>
      </c>
      <c r="B49" s="32" t="s">
        <v>351</v>
      </c>
      <c r="C49" s="101" t="s">
        <v>101</v>
      </c>
      <c r="D49" s="32" t="s">
        <v>312</v>
      </c>
      <c r="E49" s="59">
        <v>30000000</v>
      </c>
      <c r="F49" s="60">
        <v>304.92899999999997</v>
      </c>
      <c r="G49" s="61">
        <f>ROUND((F49/$F$67),4)</f>
        <v>5.57E-2</v>
      </c>
      <c r="H49" s="62"/>
    </row>
    <row r="50" spans="1:8" ht="12.75" customHeight="1">
      <c r="A50" s="32">
        <f>+MAX($A$5:A49)+1</f>
        <v>24</v>
      </c>
      <c r="B50" s="32" t="s">
        <v>327</v>
      </c>
      <c r="C50" s="101" t="s">
        <v>328</v>
      </c>
      <c r="D50" s="32" t="s">
        <v>312</v>
      </c>
      <c r="E50" s="59">
        <v>30000000</v>
      </c>
      <c r="F50" s="60">
        <v>298.88909999999998</v>
      </c>
      <c r="G50" s="61">
        <f>ROUND((F50/$F$67),4)</f>
        <v>5.4600000000000003E-2</v>
      </c>
      <c r="H50" s="62"/>
    </row>
    <row r="51" spans="1:8" ht="12.75" customHeight="1">
      <c r="A51" s="32">
        <f>+MAX($A$5:A50)+1</f>
        <v>25</v>
      </c>
      <c r="B51" s="32" t="s">
        <v>348</v>
      </c>
      <c r="C51" s="101" t="s">
        <v>349</v>
      </c>
      <c r="D51" s="32" t="s">
        <v>345</v>
      </c>
      <c r="E51" s="59">
        <v>20000000</v>
      </c>
      <c r="F51" s="60">
        <v>195.58760000000001</v>
      </c>
      <c r="G51" s="61">
        <f>ROUND((F51/$F$67),4)</f>
        <v>3.5700000000000003E-2</v>
      </c>
      <c r="H51" s="62"/>
    </row>
    <row r="52" spans="1:8" ht="12.75" customHeight="1">
      <c r="A52" s="32">
        <f>+MAX($A$5:A51)+1</f>
        <v>26</v>
      </c>
      <c r="B52" s="32" t="s">
        <v>350</v>
      </c>
      <c r="C52" s="101" t="s">
        <v>55</v>
      </c>
      <c r="D52" s="32" t="s">
        <v>312</v>
      </c>
      <c r="E52" s="59">
        <v>20000000</v>
      </c>
      <c r="F52" s="60">
        <v>193.87440000000001</v>
      </c>
      <c r="G52" s="61">
        <f>ROUND((F52/$F$67),4)</f>
        <v>3.5400000000000001E-2</v>
      </c>
      <c r="H52" s="62"/>
    </row>
    <row r="53" spans="1:8" ht="12.75" customHeight="1">
      <c r="F53" s="60"/>
      <c r="G53" s="61"/>
      <c r="H53" s="62"/>
    </row>
    <row r="54" spans="1:8" ht="12.75" customHeight="1">
      <c r="C54" s="75" t="s">
        <v>161</v>
      </c>
      <c r="D54" s="75"/>
      <c r="E54" s="76"/>
      <c r="F54" s="77">
        <f>SUM(F48:F53)</f>
        <v>1472.8451</v>
      </c>
      <c r="G54" s="78">
        <f>SUM(G48:G53)</f>
        <v>0.26890000000000003</v>
      </c>
      <c r="H54" s="79"/>
    </row>
    <row r="55" spans="1:8" ht="12.75" customHeight="1">
      <c r="F55" s="60"/>
      <c r="G55" s="61"/>
      <c r="H55" s="62"/>
    </row>
    <row r="56" spans="1:8" ht="12.75" customHeight="1">
      <c r="C56" s="66" t="s">
        <v>357</v>
      </c>
      <c r="F56" s="60"/>
      <c r="G56" s="61"/>
      <c r="H56" s="62"/>
    </row>
    <row r="57" spans="1:8" ht="12.75" customHeight="1">
      <c r="A57" s="32">
        <f>+MAX($A$5:A56)+1</f>
        <v>27</v>
      </c>
      <c r="B57" s="32" t="s">
        <v>358</v>
      </c>
      <c r="C57" s="32" t="s">
        <v>359</v>
      </c>
      <c r="D57" s="32" t="s">
        <v>179</v>
      </c>
      <c r="E57" s="59">
        <v>30000</v>
      </c>
      <c r="F57" s="60">
        <v>833.46</v>
      </c>
      <c r="G57" s="61">
        <f>ROUND((F57/$F$67),4)</f>
        <v>0.1522</v>
      </c>
      <c r="H57" s="62"/>
    </row>
    <row r="58" spans="1:8" ht="12.75" customHeight="1">
      <c r="F58" s="60"/>
      <c r="G58" s="61"/>
      <c r="H58" s="62"/>
    </row>
    <row r="59" spans="1:8" ht="12.75" customHeight="1">
      <c r="C59" s="75" t="s">
        <v>161</v>
      </c>
      <c r="D59" s="75"/>
      <c r="E59" s="76"/>
      <c r="F59" s="77">
        <f>SUM(F57:F58)</f>
        <v>833.46</v>
      </c>
      <c r="G59" s="78">
        <f>SUM(G57:G58)</f>
        <v>0.1522</v>
      </c>
      <c r="H59" s="79"/>
    </row>
    <row r="60" spans="1:8" ht="12.75" customHeight="1">
      <c r="F60" s="60"/>
      <c r="G60" s="61"/>
      <c r="H60" s="62"/>
    </row>
    <row r="61" spans="1:8" ht="12.75" customHeight="1">
      <c r="C61" s="66" t="s">
        <v>162</v>
      </c>
      <c r="F61" s="60">
        <v>227.94682269999998</v>
      </c>
      <c r="G61" s="61">
        <f>ROUND((F61/$F$67),4)</f>
        <v>4.1599999999999998E-2</v>
      </c>
      <c r="H61" s="62"/>
    </row>
    <row r="62" spans="1:8" ht="12.75" customHeight="1">
      <c r="C62" s="75" t="s">
        <v>161</v>
      </c>
      <c r="D62" s="75"/>
      <c r="E62" s="76"/>
      <c r="F62" s="77">
        <f>SUM(F61)</f>
        <v>227.94682269999998</v>
      </c>
      <c r="G62" s="78">
        <f>SUM(G61)</f>
        <v>4.1599999999999998E-2</v>
      </c>
      <c r="H62" s="79"/>
    </row>
    <row r="63" spans="1:8" ht="12.75" customHeight="1">
      <c r="F63" s="60"/>
      <c r="G63" s="61"/>
      <c r="H63" s="62"/>
    </row>
    <row r="64" spans="1:8" ht="12.75" customHeight="1">
      <c r="C64" s="66" t="s">
        <v>163</v>
      </c>
      <c r="F64" s="60"/>
      <c r="G64" s="61"/>
      <c r="H64" s="62"/>
    </row>
    <row r="65" spans="2:11" ht="12.75" customHeight="1">
      <c r="C65" s="66" t="s">
        <v>164</v>
      </c>
      <c r="F65" s="86">
        <v>78.651441799999702</v>
      </c>
      <c r="G65" s="61">
        <f>(100%-SUMIFS($G$1:$G$64,$C$1:$C$64,"Total"))</f>
        <v>1.4200000000000101E-2</v>
      </c>
      <c r="H65" s="62"/>
    </row>
    <row r="66" spans="2:11" ht="12.75" customHeight="1">
      <c r="C66" s="75" t="s">
        <v>161</v>
      </c>
      <c r="D66" s="75"/>
      <c r="E66" s="76"/>
      <c r="F66" s="90">
        <f>SUM(F65)</f>
        <v>78.651441799999702</v>
      </c>
      <c r="G66" s="121">
        <f>SUM(G65)</f>
        <v>1.4200000000000101E-2</v>
      </c>
      <c r="H66" s="79"/>
    </row>
    <row r="67" spans="2:11" ht="12.75" customHeight="1">
      <c r="C67" s="92" t="s">
        <v>165</v>
      </c>
      <c r="D67" s="92"/>
      <c r="E67" s="93"/>
      <c r="F67" s="94">
        <f>SUMIFS($F$1:$F$207,$C$1:$C$207,"Total")</f>
        <v>5477.7241169999998</v>
      </c>
      <c r="G67" s="95">
        <f>SUMIFS($G$1:$G$207,$C$1:$C$207,"Total")</f>
        <v>1</v>
      </c>
      <c r="H67" s="96"/>
    </row>
    <row r="68" spans="2:11" ht="12.75" customHeight="1"/>
    <row r="69" spans="2:11" ht="12.75" customHeight="1">
      <c r="C69" s="66" t="s">
        <v>268</v>
      </c>
    </row>
    <row r="70" spans="2:11" ht="12.75" customHeight="1">
      <c r="C70" s="66" t="s">
        <v>269</v>
      </c>
      <c r="F70" s="100"/>
      <c r="G70" s="100"/>
    </row>
    <row r="71" spans="2:11" ht="12.75" customHeight="1">
      <c r="C71" s="66"/>
    </row>
    <row r="72" spans="2:11" ht="12.75" customHeight="1">
      <c r="C72" s="66"/>
      <c r="F72" s="117"/>
      <c r="G72" s="117"/>
    </row>
    <row r="73" spans="2:11" ht="12.75" customHeight="1">
      <c r="B73" s="134" t="s">
        <v>595</v>
      </c>
      <c r="C73" s="134"/>
      <c r="D73" s="134"/>
      <c r="E73" s="134"/>
      <c r="F73" s="134"/>
      <c r="G73" s="134"/>
    </row>
    <row r="74" spans="2:11" ht="12.75" customHeight="1">
      <c r="B74" s="134"/>
      <c r="C74" s="134"/>
      <c r="D74" s="134"/>
      <c r="E74" s="134"/>
      <c r="F74" s="134"/>
      <c r="G74" s="134"/>
    </row>
    <row r="75" spans="2:11" ht="12.75" customHeight="1">
      <c r="B75" s="134"/>
      <c r="C75" s="134"/>
      <c r="D75" s="134"/>
      <c r="E75" s="134"/>
      <c r="F75" s="134"/>
      <c r="G75" s="134"/>
    </row>
    <row r="76" spans="2:11" ht="12.75" customHeight="1">
      <c r="B76" s="134"/>
      <c r="C76" s="134"/>
      <c r="D76" s="134"/>
      <c r="E76" s="134"/>
      <c r="F76" s="134"/>
      <c r="G76" s="134"/>
    </row>
    <row r="77" spans="2:11" ht="12.75" customHeight="1">
      <c r="B77" s="134"/>
      <c r="C77" s="134"/>
      <c r="D77" s="134"/>
      <c r="E77" s="134"/>
      <c r="F77" s="134"/>
      <c r="G77" s="134"/>
    </row>
    <row r="78" spans="2:11" ht="12.75" customHeight="1">
      <c r="B78" s="134"/>
      <c r="C78" s="134"/>
      <c r="D78" s="134"/>
      <c r="E78" s="134"/>
      <c r="F78" s="134"/>
      <c r="G78" s="134"/>
      <c r="H78" s="32"/>
      <c r="K78" s="32"/>
    </row>
    <row r="79" spans="2:11" ht="12.75" customHeight="1">
      <c r="B79" s="134"/>
      <c r="C79" s="134"/>
      <c r="D79" s="134"/>
      <c r="E79" s="134"/>
      <c r="F79" s="134"/>
      <c r="G79" s="134"/>
      <c r="H79" s="32"/>
      <c r="K79" s="32"/>
    </row>
    <row r="80" spans="2:11" ht="12.75" customHeight="1">
      <c r="B80" s="134"/>
      <c r="C80" s="134"/>
      <c r="D80" s="134"/>
      <c r="E80" s="134"/>
      <c r="F80" s="134"/>
      <c r="G80" s="134"/>
      <c r="H80" s="32"/>
      <c r="K80" s="32"/>
    </row>
    <row r="81" spans="2:11" ht="12.75" customHeight="1">
      <c r="B81" s="127"/>
      <c r="C81" s="127"/>
      <c r="D81" s="127"/>
      <c r="E81" s="127"/>
      <c r="F81" s="127"/>
      <c r="G81" s="127"/>
      <c r="H81" s="32"/>
      <c r="K81" s="32"/>
    </row>
    <row r="82" spans="2:11" ht="12.75" customHeight="1">
      <c r="B82" s="135" t="s">
        <v>591</v>
      </c>
      <c r="C82" s="135"/>
      <c r="D82" s="135"/>
      <c r="E82" s="135"/>
      <c r="F82" s="135"/>
      <c r="G82" s="135"/>
      <c r="H82" s="32"/>
      <c r="K82" s="32"/>
    </row>
    <row r="83" spans="2:11" ht="12.75" customHeight="1">
      <c r="B83"/>
      <c r="C83"/>
      <c r="D83"/>
      <c r="E83" s="130"/>
      <c r="F83"/>
      <c r="G83"/>
      <c r="H83" s="32"/>
      <c r="K83" s="32"/>
    </row>
    <row r="84" spans="2:11" ht="12.75" customHeight="1">
      <c r="B84" s="129" t="s">
        <v>583</v>
      </c>
      <c r="C84"/>
      <c r="D84"/>
      <c r="E84" s="130"/>
      <c r="F84"/>
      <c r="G84"/>
      <c r="H84" s="32"/>
      <c r="K84" s="32"/>
    </row>
    <row r="85" spans="2:11" ht="12.75" customHeight="1">
      <c r="E85" s="32"/>
      <c r="H85" s="32"/>
      <c r="K85" s="32"/>
    </row>
    <row r="86" spans="2:11" ht="12.75" customHeight="1">
      <c r="E86" s="32"/>
      <c r="H86" s="32"/>
      <c r="K86" s="32"/>
    </row>
    <row r="87" spans="2:11" ht="12.75" customHeight="1">
      <c r="E87" s="32"/>
      <c r="H87" s="32"/>
      <c r="K87" s="32"/>
    </row>
    <row r="88" spans="2:11" ht="12.75" customHeight="1">
      <c r="E88" s="32"/>
      <c r="H88" s="32"/>
      <c r="K88" s="32"/>
    </row>
    <row r="89" spans="2:11" ht="12.75" customHeight="1">
      <c r="E89" s="32"/>
      <c r="H89" s="32"/>
      <c r="K89" s="32"/>
    </row>
    <row r="90" spans="2:11" ht="12.75" customHeight="1">
      <c r="E90" s="32"/>
      <c r="H90" s="32"/>
      <c r="K90" s="32"/>
    </row>
    <row r="91" spans="2:11" ht="12.75" customHeight="1">
      <c r="E91" s="32"/>
      <c r="H91" s="32"/>
      <c r="K91" s="32"/>
    </row>
    <row r="92" spans="2:11" ht="12.75" customHeight="1">
      <c r="E92" s="32"/>
      <c r="H92" s="32"/>
      <c r="K92" s="32"/>
    </row>
    <row r="93" spans="2:11" ht="12.75" customHeight="1">
      <c r="E93" s="32"/>
      <c r="H93" s="32"/>
      <c r="K93" s="32"/>
    </row>
    <row r="94" spans="2:11" ht="12.75" customHeight="1">
      <c r="E94" s="32"/>
      <c r="H94" s="32"/>
      <c r="K94" s="32"/>
    </row>
    <row r="95" spans="2:11" ht="12.75" customHeight="1">
      <c r="E95" s="32"/>
      <c r="H95" s="32"/>
      <c r="K95" s="32"/>
    </row>
    <row r="96" spans="2:11" ht="12.75" customHeight="1">
      <c r="E96" s="32"/>
      <c r="H96" s="32"/>
      <c r="K96" s="32"/>
    </row>
    <row r="97" spans="5:11" ht="12.75" customHeight="1">
      <c r="E97" s="32"/>
      <c r="H97" s="32"/>
      <c r="K97" s="32"/>
    </row>
    <row r="98" spans="5:11" ht="12.75" customHeight="1">
      <c r="E98" s="32"/>
      <c r="H98" s="32"/>
      <c r="K98" s="32"/>
    </row>
    <row r="99" spans="5:11" ht="12.75" customHeight="1">
      <c r="E99" s="32"/>
      <c r="H99" s="32"/>
      <c r="K99" s="32"/>
    </row>
    <row r="100" spans="5:11" ht="12.75" customHeight="1">
      <c r="E100" s="32"/>
      <c r="H100" s="32"/>
      <c r="K100" s="32"/>
    </row>
    <row r="101" spans="5:11" ht="12.75" customHeight="1">
      <c r="E101" s="32"/>
      <c r="H101" s="32"/>
      <c r="K101" s="32"/>
    </row>
    <row r="102" spans="5:11" ht="12.75" customHeight="1">
      <c r="E102" s="32"/>
      <c r="H102" s="32"/>
      <c r="K102" s="32"/>
    </row>
    <row r="103" spans="5:11" ht="12.75" customHeight="1">
      <c r="E103" s="32"/>
      <c r="H103" s="32"/>
      <c r="K103" s="32"/>
    </row>
    <row r="104" spans="5:11" ht="12.75" customHeight="1">
      <c r="E104" s="32"/>
      <c r="H104" s="32"/>
      <c r="K104" s="32"/>
    </row>
    <row r="105" spans="5:11" ht="12.75" customHeight="1">
      <c r="E105" s="32"/>
      <c r="H105" s="32"/>
      <c r="K105" s="32"/>
    </row>
    <row r="106" spans="5:11" ht="12.75" customHeight="1">
      <c r="E106" s="32"/>
      <c r="H106" s="32"/>
      <c r="K106" s="32"/>
    </row>
  </sheetData>
  <mergeCells count="3">
    <mergeCell ref="C1:G1"/>
    <mergeCell ref="B73:G80"/>
    <mergeCell ref="B82:G8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O116"/>
  <sheetViews>
    <sheetView zoomScale="90" zoomScaleNormal="90" workbookViewId="0">
      <selection activeCell="C1" sqref="C1:G1"/>
    </sheetView>
  </sheetViews>
  <sheetFormatPr defaultRowHeight="12.75"/>
  <cols>
    <col min="1" max="1" width="7" style="32" bestFit="1" customWidth="1"/>
    <col min="2" max="2" width="14.7109375" style="32" bestFit="1" customWidth="1"/>
    <col min="3" max="3" width="51" style="32" bestFit="1" customWidth="1"/>
    <col min="4" max="4" width="44.42578125" style="32" bestFit="1" customWidth="1"/>
    <col min="5" max="5" width="9.85546875" style="59" customWidth="1"/>
    <col min="6" max="6" width="24.28515625" style="32" bestFit="1" customWidth="1"/>
    <col min="7" max="7" width="14.140625" style="32" bestFit="1" customWidth="1"/>
    <col min="8" max="9" width="13.5703125" style="31" customWidth="1"/>
    <col min="10" max="10" width="23.42578125" style="32" bestFit="1" customWidth="1"/>
    <col min="11" max="11" width="8.85546875" style="32" bestFit="1" customWidth="1"/>
    <col min="12" max="12" width="14.7109375" style="31" customWidth="1"/>
    <col min="13" max="13" width="31.140625" style="32" bestFit="1" customWidth="1"/>
    <col min="14" max="14" width="8.7109375" style="32" customWidth="1"/>
    <col min="15" max="257" width="9.140625" style="32"/>
    <col min="258" max="258" width="7" style="32" bestFit="1" customWidth="1"/>
    <col min="259" max="259" width="14.7109375" style="32" bestFit="1" customWidth="1"/>
    <col min="260" max="260" width="51" style="32" bestFit="1" customWidth="1"/>
    <col min="261" max="261" width="44.42578125" style="32" bestFit="1" customWidth="1"/>
    <col min="262" max="262" width="9.85546875" style="32" customWidth="1"/>
    <col min="263" max="263" width="24.28515625" style="32" bestFit="1" customWidth="1"/>
    <col min="264" max="264" width="14.140625" style="32" bestFit="1" customWidth="1"/>
    <col min="265" max="265" width="13.5703125" style="32" customWidth="1"/>
    <col min="266" max="266" width="23.42578125" style="32" bestFit="1" customWidth="1"/>
    <col min="267" max="267" width="8.85546875" style="32" bestFit="1" customWidth="1"/>
    <col min="268" max="268" width="14.7109375" style="32" customWidth="1"/>
    <col min="269" max="269" width="31.140625" style="32" customWidth="1"/>
    <col min="270" max="270" width="12.85546875" style="32" bestFit="1" customWidth="1"/>
    <col min="271" max="513" width="9.140625" style="32"/>
    <col min="514" max="514" width="7" style="32" bestFit="1" customWidth="1"/>
    <col min="515" max="515" width="14.7109375" style="32" bestFit="1" customWidth="1"/>
    <col min="516" max="516" width="51" style="32" bestFit="1" customWidth="1"/>
    <col min="517" max="517" width="44.42578125" style="32" bestFit="1" customWidth="1"/>
    <col min="518" max="518" width="9.85546875" style="32" customWidth="1"/>
    <col min="519" max="519" width="24.28515625" style="32" bestFit="1" customWidth="1"/>
    <col min="520" max="520" width="14.140625" style="32" bestFit="1" customWidth="1"/>
    <col min="521" max="521" width="13.5703125" style="32" customWidth="1"/>
    <col min="522" max="522" width="23.42578125" style="32" bestFit="1" customWidth="1"/>
    <col min="523" max="523" width="8.85546875" style="32" bestFit="1" customWidth="1"/>
    <col min="524" max="524" width="14.7109375" style="32" customWidth="1"/>
    <col min="525" max="525" width="31.140625" style="32" customWidth="1"/>
    <col min="526" max="526" width="12.85546875" style="32" bestFit="1" customWidth="1"/>
    <col min="527" max="769" width="9.140625" style="32"/>
    <col min="770" max="770" width="7" style="32" bestFit="1" customWidth="1"/>
    <col min="771" max="771" width="14.7109375" style="32" bestFit="1" customWidth="1"/>
    <col min="772" max="772" width="51" style="32" bestFit="1" customWidth="1"/>
    <col min="773" max="773" width="44.42578125" style="32" bestFit="1" customWidth="1"/>
    <col min="774" max="774" width="9.85546875" style="32" customWidth="1"/>
    <col min="775" max="775" width="24.28515625" style="32" bestFit="1" customWidth="1"/>
    <col min="776" max="776" width="14.140625" style="32" bestFit="1" customWidth="1"/>
    <col min="777" max="777" width="13.5703125" style="32" customWidth="1"/>
    <col min="778" max="778" width="23.42578125" style="32" bestFit="1" customWidth="1"/>
    <col min="779" max="779" width="8.85546875" style="32" bestFit="1" customWidth="1"/>
    <col min="780" max="780" width="14.7109375" style="32" customWidth="1"/>
    <col min="781" max="781" width="31.140625" style="32" customWidth="1"/>
    <col min="782" max="782" width="12.85546875" style="32" bestFit="1" customWidth="1"/>
    <col min="783" max="1025" width="9.140625" style="32"/>
    <col min="1026" max="1026" width="7" style="32" bestFit="1" customWidth="1"/>
    <col min="1027" max="1027" width="14.7109375" style="32" bestFit="1" customWidth="1"/>
    <col min="1028" max="1028" width="51" style="32" bestFit="1" customWidth="1"/>
    <col min="1029" max="1029" width="44.42578125" style="32" bestFit="1" customWidth="1"/>
    <col min="1030" max="1030" width="9.85546875" style="32" customWidth="1"/>
    <col min="1031" max="1031" width="24.28515625" style="32" bestFit="1" customWidth="1"/>
    <col min="1032" max="1032" width="14.140625" style="32" bestFit="1" customWidth="1"/>
    <col min="1033" max="1033" width="13.5703125" style="32" customWidth="1"/>
    <col min="1034" max="1034" width="23.42578125" style="32" bestFit="1" customWidth="1"/>
    <col min="1035" max="1035" width="8.85546875" style="32" bestFit="1" customWidth="1"/>
    <col min="1036" max="1036" width="14.7109375" style="32" customWidth="1"/>
    <col min="1037" max="1037" width="31.140625" style="32" customWidth="1"/>
    <col min="1038" max="1038" width="12.85546875" style="32" bestFit="1" customWidth="1"/>
    <col min="1039" max="1281" width="9.140625" style="32"/>
    <col min="1282" max="1282" width="7" style="32" bestFit="1" customWidth="1"/>
    <col min="1283" max="1283" width="14.7109375" style="32" bestFit="1" customWidth="1"/>
    <col min="1284" max="1284" width="51" style="32" bestFit="1" customWidth="1"/>
    <col min="1285" max="1285" width="44.42578125" style="32" bestFit="1" customWidth="1"/>
    <col min="1286" max="1286" width="9.85546875" style="32" customWidth="1"/>
    <col min="1287" max="1287" width="24.28515625" style="32" bestFit="1" customWidth="1"/>
    <col min="1288" max="1288" width="14.140625" style="32" bestFit="1" customWidth="1"/>
    <col min="1289" max="1289" width="13.5703125" style="32" customWidth="1"/>
    <col min="1290" max="1290" width="23.42578125" style="32" bestFit="1" customWidth="1"/>
    <col min="1291" max="1291" width="8.85546875" style="32" bestFit="1" customWidth="1"/>
    <col min="1292" max="1292" width="14.7109375" style="32" customWidth="1"/>
    <col min="1293" max="1293" width="31.140625" style="32" customWidth="1"/>
    <col min="1294" max="1294" width="12.85546875" style="32" bestFit="1" customWidth="1"/>
    <col min="1295" max="1537" width="9.140625" style="32"/>
    <col min="1538" max="1538" width="7" style="32" bestFit="1" customWidth="1"/>
    <col min="1539" max="1539" width="14.7109375" style="32" bestFit="1" customWidth="1"/>
    <col min="1540" max="1540" width="51" style="32" bestFit="1" customWidth="1"/>
    <col min="1541" max="1541" width="44.42578125" style="32" bestFit="1" customWidth="1"/>
    <col min="1542" max="1542" width="9.85546875" style="32" customWidth="1"/>
    <col min="1543" max="1543" width="24.28515625" style="32" bestFit="1" customWidth="1"/>
    <col min="1544" max="1544" width="14.140625" style="32" bestFit="1" customWidth="1"/>
    <col min="1545" max="1545" width="13.5703125" style="32" customWidth="1"/>
    <col min="1546" max="1546" width="23.42578125" style="32" bestFit="1" customWidth="1"/>
    <col min="1547" max="1547" width="8.85546875" style="32" bestFit="1" customWidth="1"/>
    <col min="1548" max="1548" width="14.7109375" style="32" customWidth="1"/>
    <col min="1549" max="1549" width="31.140625" style="32" customWidth="1"/>
    <col min="1550" max="1550" width="12.85546875" style="32" bestFit="1" customWidth="1"/>
    <col min="1551" max="1793" width="9.140625" style="32"/>
    <col min="1794" max="1794" width="7" style="32" bestFit="1" customWidth="1"/>
    <col min="1795" max="1795" width="14.7109375" style="32" bestFit="1" customWidth="1"/>
    <col min="1796" max="1796" width="51" style="32" bestFit="1" customWidth="1"/>
    <col min="1797" max="1797" width="44.42578125" style="32" bestFit="1" customWidth="1"/>
    <col min="1798" max="1798" width="9.85546875" style="32" customWidth="1"/>
    <col min="1799" max="1799" width="24.28515625" style="32" bestFit="1" customWidth="1"/>
    <col min="1800" max="1800" width="14.140625" style="32" bestFit="1" customWidth="1"/>
    <col min="1801" max="1801" width="13.5703125" style="32" customWidth="1"/>
    <col min="1802" max="1802" width="23.42578125" style="32" bestFit="1" customWidth="1"/>
    <col min="1803" max="1803" width="8.85546875" style="32" bestFit="1" customWidth="1"/>
    <col min="1804" max="1804" width="14.7109375" style="32" customWidth="1"/>
    <col min="1805" max="1805" width="31.140625" style="32" customWidth="1"/>
    <col min="1806" max="1806" width="12.85546875" style="32" bestFit="1" customWidth="1"/>
    <col min="1807" max="2049" width="9.140625" style="32"/>
    <col min="2050" max="2050" width="7" style="32" bestFit="1" customWidth="1"/>
    <col min="2051" max="2051" width="14.7109375" style="32" bestFit="1" customWidth="1"/>
    <col min="2052" max="2052" width="51" style="32" bestFit="1" customWidth="1"/>
    <col min="2053" max="2053" width="44.42578125" style="32" bestFit="1" customWidth="1"/>
    <col min="2054" max="2054" width="9.85546875" style="32" customWidth="1"/>
    <col min="2055" max="2055" width="24.28515625" style="32" bestFit="1" customWidth="1"/>
    <col min="2056" max="2056" width="14.140625" style="32" bestFit="1" customWidth="1"/>
    <col min="2057" max="2057" width="13.5703125" style="32" customWidth="1"/>
    <col min="2058" max="2058" width="23.42578125" style="32" bestFit="1" customWidth="1"/>
    <col min="2059" max="2059" width="8.85546875" style="32" bestFit="1" customWidth="1"/>
    <col min="2060" max="2060" width="14.7109375" style="32" customWidth="1"/>
    <col min="2061" max="2061" width="31.140625" style="32" customWidth="1"/>
    <col min="2062" max="2062" width="12.85546875" style="32" bestFit="1" customWidth="1"/>
    <col min="2063" max="2305" width="9.140625" style="32"/>
    <col min="2306" max="2306" width="7" style="32" bestFit="1" customWidth="1"/>
    <col min="2307" max="2307" width="14.7109375" style="32" bestFit="1" customWidth="1"/>
    <col min="2308" max="2308" width="51" style="32" bestFit="1" customWidth="1"/>
    <col min="2309" max="2309" width="44.42578125" style="32" bestFit="1" customWidth="1"/>
    <col min="2310" max="2310" width="9.85546875" style="32" customWidth="1"/>
    <col min="2311" max="2311" width="24.28515625" style="32" bestFit="1" customWidth="1"/>
    <col min="2312" max="2312" width="14.140625" style="32" bestFit="1" customWidth="1"/>
    <col min="2313" max="2313" width="13.5703125" style="32" customWidth="1"/>
    <col min="2314" max="2314" width="23.42578125" style="32" bestFit="1" customWidth="1"/>
    <col min="2315" max="2315" width="8.85546875" style="32" bestFit="1" customWidth="1"/>
    <col min="2316" max="2316" width="14.7109375" style="32" customWidth="1"/>
    <col min="2317" max="2317" width="31.140625" style="32" customWidth="1"/>
    <col min="2318" max="2318" width="12.85546875" style="32" bestFit="1" customWidth="1"/>
    <col min="2319" max="2561" width="9.140625" style="32"/>
    <col min="2562" max="2562" width="7" style="32" bestFit="1" customWidth="1"/>
    <col min="2563" max="2563" width="14.7109375" style="32" bestFit="1" customWidth="1"/>
    <col min="2564" max="2564" width="51" style="32" bestFit="1" customWidth="1"/>
    <col min="2565" max="2565" width="44.42578125" style="32" bestFit="1" customWidth="1"/>
    <col min="2566" max="2566" width="9.85546875" style="32" customWidth="1"/>
    <col min="2567" max="2567" width="24.28515625" style="32" bestFit="1" customWidth="1"/>
    <col min="2568" max="2568" width="14.140625" style="32" bestFit="1" customWidth="1"/>
    <col min="2569" max="2569" width="13.5703125" style="32" customWidth="1"/>
    <col min="2570" max="2570" width="23.42578125" style="32" bestFit="1" customWidth="1"/>
    <col min="2571" max="2571" width="8.85546875" style="32" bestFit="1" customWidth="1"/>
    <col min="2572" max="2572" width="14.7109375" style="32" customWidth="1"/>
    <col min="2573" max="2573" width="31.140625" style="32" customWidth="1"/>
    <col min="2574" max="2574" width="12.85546875" style="32" bestFit="1" customWidth="1"/>
    <col min="2575" max="2817" width="9.140625" style="32"/>
    <col min="2818" max="2818" width="7" style="32" bestFit="1" customWidth="1"/>
    <col min="2819" max="2819" width="14.7109375" style="32" bestFit="1" customWidth="1"/>
    <col min="2820" max="2820" width="51" style="32" bestFit="1" customWidth="1"/>
    <col min="2821" max="2821" width="44.42578125" style="32" bestFit="1" customWidth="1"/>
    <col min="2822" max="2822" width="9.85546875" style="32" customWidth="1"/>
    <col min="2823" max="2823" width="24.28515625" style="32" bestFit="1" customWidth="1"/>
    <col min="2824" max="2824" width="14.140625" style="32" bestFit="1" customWidth="1"/>
    <col min="2825" max="2825" width="13.5703125" style="32" customWidth="1"/>
    <col min="2826" max="2826" width="23.42578125" style="32" bestFit="1" customWidth="1"/>
    <col min="2827" max="2827" width="8.85546875" style="32" bestFit="1" customWidth="1"/>
    <col min="2828" max="2828" width="14.7109375" style="32" customWidth="1"/>
    <col min="2829" max="2829" width="31.140625" style="32" customWidth="1"/>
    <col min="2830" max="2830" width="12.85546875" style="32" bestFit="1" customWidth="1"/>
    <col min="2831" max="3073" width="9.140625" style="32"/>
    <col min="3074" max="3074" width="7" style="32" bestFit="1" customWidth="1"/>
    <col min="3075" max="3075" width="14.7109375" style="32" bestFit="1" customWidth="1"/>
    <col min="3076" max="3076" width="51" style="32" bestFit="1" customWidth="1"/>
    <col min="3077" max="3077" width="44.42578125" style="32" bestFit="1" customWidth="1"/>
    <col min="3078" max="3078" width="9.85546875" style="32" customWidth="1"/>
    <col min="3079" max="3079" width="24.28515625" style="32" bestFit="1" customWidth="1"/>
    <col min="3080" max="3080" width="14.140625" style="32" bestFit="1" customWidth="1"/>
    <col min="3081" max="3081" width="13.5703125" style="32" customWidth="1"/>
    <col min="3082" max="3082" width="23.42578125" style="32" bestFit="1" customWidth="1"/>
    <col min="3083" max="3083" width="8.85546875" style="32" bestFit="1" customWidth="1"/>
    <col min="3084" max="3084" width="14.7109375" style="32" customWidth="1"/>
    <col min="3085" max="3085" width="31.140625" style="32" customWidth="1"/>
    <col min="3086" max="3086" width="12.85546875" style="32" bestFit="1" customWidth="1"/>
    <col min="3087" max="3329" width="9.140625" style="32"/>
    <col min="3330" max="3330" width="7" style="32" bestFit="1" customWidth="1"/>
    <col min="3331" max="3331" width="14.7109375" style="32" bestFit="1" customWidth="1"/>
    <col min="3332" max="3332" width="51" style="32" bestFit="1" customWidth="1"/>
    <col min="3333" max="3333" width="44.42578125" style="32" bestFit="1" customWidth="1"/>
    <col min="3334" max="3334" width="9.85546875" style="32" customWidth="1"/>
    <col min="3335" max="3335" width="24.28515625" style="32" bestFit="1" customWidth="1"/>
    <col min="3336" max="3336" width="14.140625" style="32" bestFit="1" customWidth="1"/>
    <col min="3337" max="3337" width="13.5703125" style="32" customWidth="1"/>
    <col min="3338" max="3338" width="23.42578125" style="32" bestFit="1" customWidth="1"/>
    <col min="3339" max="3339" width="8.85546875" style="32" bestFit="1" customWidth="1"/>
    <col min="3340" max="3340" width="14.7109375" style="32" customWidth="1"/>
    <col min="3341" max="3341" width="31.140625" style="32" customWidth="1"/>
    <col min="3342" max="3342" width="12.85546875" style="32" bestFit="1" customWidth="1"/>
    <col min="3343" max="3585" width="9.140625" style="32"/>
    <col min="3586" max="3586" width="7" style="32" bestFit="1" customWidth="1"/>
    <col min="3587" max="3587" width="14.7109375" style="32" bestFit="1" customWidth="1"/>
    <col min="3588" max="3588" width="51" style="32" bestFit="1" customWidth="1"/>
    <col min="3589" max="3589" width="44.42578125" style="32" bestFit="1" customWidth="1"/>
    <col min="3590" max="3590" width="9.85546875" style="32" customWidth="1"/>
    <col min="3591" max="3591" width="24.28515625" style="32" bestFit="1" customWidth="1"/>
    <col min="3592" max="3592" width="14.140625" style="32" bestFit="1" customWidth="1"/>
    <col min="3593" max="3593" width="13.5703125" style="32" customWidth="1"/>
    <col min="3594" max="3594" width="23.42578125" style="32" bestFit="1" customWidth="1"/>
    <col min="3595" max="3595" width="8.85546875" style="32" bestFit="1" customWidth="1"/>
    <col min="3596" max="3596" width="14.7109375" style="32" customWidth="1"/>
    <col min="3597" max="3597" width="31.140625" style="32" customWidth="1"/>
    <col min="3598" max="3598" width="12.85546875" style="32" bestFit="1" customWidth="1"/>
    <col min="3599" max="3841" width="9.140625" style="32"/>
    <col min="3842" max="3842" width="7" style="32" bestFit="1" customWidth="1"/>
    <col min="3843" max="3843" width="14.7109375" style="32" bestFit="1" customWidth="1"/>
    <col min="3844" max="3844" width="51" style="32" bestFit="1" customWidth="1"/>
    <col min="3845" max="3845" width="44.42578125" style="32" bestFit="1" customWidth="1"/>
    <col min="3846" max="3846" width="9.85546875" style="32" customWidth="1"/>
    <col min="3847" max="3847" width="24.28515625" style="32" bestFit="1" customWidth="1"/>
    <col min="3848" max="3848" width="14.140625" style="32" bestFit="1" customWidth="1"/>
    <col min="3849" max="3849" width="13.5703125" style="32" customWidth="1"/>
    <col min="3850" max="3850" width="23.42578125" style="32" bestFit="1" customWidth="1"/>
    <col min="3851" max="3851" width="8.85546875" style="32" bestFit="1" customWidth="1"/>
    <col min="3852" max="3852" width="14.7109375" style="32" customWidth="1"/>
    <col min="3853" max="3853" width="31.140625" style="32" customWidth="1"/>
    <col min="3854" max="3854" width="12.85546875" style="32" bestFit="1" customWidth="1"/>
    <col min="3855" max="4097" width="9.140625" style="32"/>
    <col min="4098" max="4098" width="7" style="32" bestFit="1" customWidth="1"/>
    <col min="4099" max="4099" width="14.7109375" style="32" bestFit="1" customWidth="1"/>
    <col min="4100" max="4100" width="51" style="32" bestFit="1" customWidth="1"/>
    <col min="4101" max="4101" width="44.42578125" style="32" bestFit="1" customWidth="1"/>
    <col min="4102" max="4102" width="9.85546875" style="32" customWidth="1"/>
    <col min="4103" max="4103" width="24.28515625" style="32" bestFit="1" customWidth="1"/>
    <col min="4104" max="4104" width="14.140625" style="32" bestFit="1" customWidth="1"/>
    <col min="4105" max="4105" width="13.5703125" style="32" customWidth="1"/>
    <col min="4106" max="4106" width="23.42578125" style="32" bestFit="1" customWidth="1"/>
    <col min="4107" max="4107" width="8.85546875" style="32" bestFit="1" customWidth="1"/>
    <col min="4108" max="4108" width="14.7109375" style="32" customWidth="1"/>
    <col min="4109" max="4109" width="31.140625" style="32" customWidth="1"/>
    <col min="4110" max="4110" width="12.85546875" style="32" bestFit="1" customWidth="1"/>
    <col min="4111" max="4353" width="9.140625" style="32"/>
    <col min="4354" max="4354" width="7" style="32" bestFit="1" customWidth="1"/>
    <col min="4355" max="4355" width="14.7109375" style="32" bestFit="1" customWidth="1"/>
    <col min="4356" max="4356" width="51" style="32" bestFit="1" customWidth="1"/>
    <col min="4357" max="4357" width="44.42578125" style="32" bestFit="1" customWidth="1"/>
    <col min="4358" max="4358" width="9.85546875" style="32" customWidth="1"/>
    <col min="4359" max="4359" width="24.28515625" style="32" bestFit="1" customWidth="1"/>
    <col min="4360" max="4360" width="14.140625" style="32" bestFit="1" customWidth="1"/>
    <col min="4361" max="4361" width="13.5703125" style="32" customWidth="1"/>
    <col min="4362" max="4362" width="23.42578125" style="32" bestFit="1" customWidth="1"/>
    <col min="4363" max="4363" width="8.85546875" style="32" bestFit="1" customWidth="1"/>
    <col min="4364" max="4364" width="14.7109375" style="32" customWidth="1"/>
    <col min="4365" max="4365" width="31.140625" style="32" customWidth="1"/>
    <col min="4366" max="4366" width="12.85546875" style="32" bestFit="1" customWidth="1"/>
    <col min="4367" max="4609" width="9.140625" style="32"/>
    <col min="4610" max="4610" width="7" style="32" bestFit="1" customWidth="1"/>
    <col min="4611" max="4611" width="14.7109375" style="32" bestFit="1" customWidth="1"/>
    <col min="4612" max="4612" width="51" style="32" bestFit="1" customWidth="1"/>
    <col min="4613" max="4613" width="44.42578125" style="32" bestFit="1" customWidth="1"/>
    <col min="4614" max="4614" width="9.85546875" style="32" customWidth="1"/>
    <col min="4615" max="4615" width="24.28515625" style="32" bestFit="1" customWidth="1"/>
    <col min="4616" max="4616" width="14.140625" style="32" bestFit="1" customWidth="1"/>
    <col min="4617" max="4617" width="13.5703125" style="32" customWidth="1"/>
    <col min="4618" max="4618" width="23.42578125" style="32" bestFit="1" customWidth="1"/>
    <col min="4619" max="4619" width="8.85546875" style="32" bestFit="1" customWidth="1"/>
    <col min="4620" max="4620" width="14.7109375" style="32" customWidth="1"/>
    <col min="4621" max="4621" width="31.140625" style="32" customWidth="1"/>
    <col min="4622" max="4622" width="12.85546875" style="32" bestFit="1" customWidth="1"/>
    <col min="4623" max="4865" width="9.140625" style="32"/>
    <col min="4866" max="4866" width="7" style="32" bestFit="1" customWidth="1"/>
    <col min="4867" max="4867" width="14.7109375" style="32" bestFit="1" customWidth="1"/>
    <col min="4868" max="4868" width="51" style="32" bestFit="1" customWidth="1"/>
    <col min="4869" max="4869" width="44.42578125" style="32" bestFit="1" customWidth="1"/>
    <col min="4870" max="4870" width="9.85546875" style="32" customWidth="1"/>
    <col min="4871" max="4871" width="24.28515625" style="32" bestFit="1" customWidth="1"/>
    <col min="4872" max="4872" width="14.140625" style="32" bestFit="1" customWidth="1"/>
    <col min="4873" max="4873" width="13.5703125" style="32" customWidth="1"/>
    <col min="4874" max="4874" width="23.42578125" style="32" bestFit="1" customWidth="1"/>
    <col min="4875" max="4875" width="8.85546875" style="32" bestFit="1" customWidth="1"/>
    <col min="4876" max="4876" width="14.7109375" style="32" customWidth="1"/>
    <col min="4877" max="4877" width="31.140625" style="32" customWidth="1"/>
    <col min="4878" max="4878" width="12.85546875" style="32" bestFit="1" customWidth="1"/>
    <col min="4879" max="5121" width="9.140625" style="32"/>
    <col min="5122" max="5122" width="7" style="32" bestFit="1" customWidth="1"/>
    <col min="5123" max="5123" width="14.7109375" style="32" bestFit="1" customWidth="1"/>
    <col min="5124" max="5124" width="51" style="32" bestFit="1" customWidth="1"/>
    <col min="5125" max="5125" width="44.42578125" style="32" bestFit="1" customWidth="1"/>
    <col min="5126" max="5126" width="9.85546875" style="32" customWidth="1"/>
    <col min="5127" max="5127" width="24.28515625" style="32" bestFit="1" customWidth="1"/>
    <col min="5128" max="5128" width="14.140625" style="32" bestFit="1" customWidth="1"/>
    <col min="5129" max="5129" width="13.5703125" style="32" customWidth="1"/>
    <col min="5130" max="5130" width="23.42578125" style="32" bestFit="1" customWidth="1"/>
    <col min="5131" max="5131" width="8.85546875" style="32" bestFit="1" customWidth="1"/>
    <col min="5132" max="5132" width="14.7109375" style="32" customWidth="1"/>
    <col min="5133" max="5133" width="31.140625" style="32" customWidth="1"/>
    <col min="5134" max="5134" width="12.85546875" style="32" bestFit="1" customWidth="1"/>
    <col min="5135" max="5377" width="9.140625" style="32"/>
    <col min="5378" max="5378" width="7" style="32" bestFit="1" customWidth="1"/>
    <col min="5379" max="5379" width="14.7109375" style="32" bestFit="1" customWidth="1"/>
    <col min="5380" max="5380" width="51" style="32" bestFit="1" customWidth="1"/>
    <col min="5381" max="5381" width="44.42578125" style="32" bestFit="1" customWidth="1"/>
    <col min="5382" max="5382" width="9.85546875" style="32" customWidth="1"/>
    <col min="5383" max="5383" width="24.28515625" style="32" bestFit="1" customWidth="1"/>
    <col min="5384" max="5384" width="14.140625" style="32" bestFit="1" customWidth="1"/>
    <col min="5385" max="5385" width="13.5703125" style="32" customWidth="1"/>
    <col min="5386" max="5386" width="23.42578125" style="32" bestFit="1" customWidth="1"/>
    <col min="5387" max="5387" width="8.85546875" style="32" bestFit="1" customWidth="1"/>
    <col min="5388" max="5388" width="14.7109375" style="32" customWidth="1"/>
    <col min="5389" max="5389" width="31.140625" style="32" customWidth="1"/>
    <col min="5390" max="5390" width="12.85546875" style="32" bestFit="1" customWidth="1"/>
    <col min="5391" max="5633" width="9.140625" style="32"/>
    <col min="5634" max="5634" width="7" style="32" bestFit="1" customWidth="1"/>
    <col min="5635" max="5635" width="14.7109375" style="32" bestFit="1" customWidth="1"/>
    <col min="5636" max="5636" width="51" style="32" bestFit="1" customWidth="1"/>
    <col min="5637" max="5637" width="44.42578125" style="32" bestFit="1" customWidth="1"/>
    <col min="5638" max="5638" width="9.85546875" style="32" customWidth="1"/>
    <col min="5639" max="5639" width="24.28515625" style="32" bestFit="1" customWidth="1"/>
    <col min="5640" max="5640" width="14.140625" style="32" bestFit="1" customWidth="1"/>
    <col min="5641" max="5641" width="13.5703125" style="32" customWidth="1"/>
    <col min="5642" max="5642" width="23.42578125" style="32" bestFit="1" customWidth="1"/>
    <col min="5643" max="5643" width="8.85546875" style="32" bestFit="1" customWidth="1"/>
    <col min="5644" max="5644" width="14.7109375" style="32" customWidth="1"/>
    <col min="5645" max="5645" width="31.140625" style="32" customWidth="1"/>
    <col min="5646" max="5646" width="12.85546875" style="32" bestFit="1" customWidth="1"/>
    <col min="5647" max="5889" width="9.140625" style="32"/>
    <col min="5890" max="5890" width="7" style="32" bestFit="1" customWidth="1"/>
    <col min="5891" max="5891" width="14.7109375" style="32" bestFit="1" customWidth="1"/>
    <col min="5892" max="5892" width="51" style="32" bestFit="1" customWidth="1"/>
    <col min="5893" max="5893" width="44.42578125" style="32" bestFit="1" customWidth="1"/>
    <col min="5894" max="5894" width="9.85546875" style="32" customWidth="1"/>
    <col min="5895" max="5895" width="24.28515625" style="32" bestFit="1" customWidth="1"/>
    <col min="5896" max="5896" width="14.140625" style="32" bestFit="1" customWidth="1"/>
    <col min="5897" max="5897" width="13.5703125" style="32" customWidth="1"/>
    <col min="5898" max="5898" width="23.42578125" style="32" bestFit="1" customWidth="1"/>
    <col min="5899" max="5899" width="8.85546875" style="32" bestFit="1" customWidth="1"/>
    <col min="5900" max="5900" width="14.7109375" style="32" customWidth="1"/>
    <col min="5901" max="5901" width="31.140625" style="32" customWidth="1"/>
    <col min="5902" max="5902" width="12.85546875" style="32" bestFit="1" customWidth="1"/>
    <col min="5903" max="6145" width="9.140625" style="32"/>
    <col min="6146" max="6146" width="7" style="32" bestFit="1" customWidth="1"/>
    <col min="6147" max="6147" width="14.7109375" style="32" bestFit="1" customWidth="1"/>
    <col min="6148" max="6148" width="51" style="32" bestFit="1" customWidth="1"/>
    <col min="6149" max="6149" width="44.42578125" style="32" bestFit="1" customWidth="1"/>
    <col min="6150" max="6150" width="9.85546875" style="32" customWidth="1"/>
    <col min="6151" max="6151" width="24.28515625" style="32" bestFit="1" customWidth="1"/>
    <col min="6152" max="6152" width="14.140625" style="32" bestFit="1" customWidth="1"/>
    <col min="6153" max="6153" width="13.5703125" style="32" customWidth="1"/>
    <col min="6154" max="6154" width="23.42578125" style="32" bestFit="1" customWidth="1"/>
    <col min="6155" max="6155" width="8.85546875" style="32" bestFit="1" customWidth="1"/>
    <col min="6156" max="6156" width="14.7109375" style="32" customWidth="1"/>
    <col min="6157" max="6157" width="31.140625" style="32" customWidth="1"/>
    <col min="6158" max="6158" width="12.85546875" style="32" bestFit="1" customWidth="1"/>
    <col min="6159" max="6401" width="9.140625" style="32"/>
    <col min="6402" max="6402" width="7" style="32" bestFit="1" customWidth="1"/>
    <col min="6403" max="6403" width="14.7109375" style="32" bestFit="1" customWidth="1"/>
    <col min="6404" max="6404" width="51" style="32" bestFit="1" customWidth="1"/>
    <col min="6405" max="6405" width="44.42578125" style="32" bestFit="1" customWidth="1"/>
    <col min="6406" max="6406" width="9.85546875" style="32" customWidth="1"/>
    <col min="6407" max="6407" width="24.28515625" style="32" bestFit="1" customWidth="1"/>
    <col min="6408" max="6408" width="14.140625" style="32" bestFit="1" customWidth="1"/>
    <col min="6409" max="6409" width="13.5703125" style="32" customWidth="1"/>
    <col min="6410" max="6410" width="23.42578125" style="32" bestFit="1" customWidth="1"/>
    <col min="6411" max="6411" width="8.85546875" style="32" bestFit="1" customWidth="1"/>
    <col min="6412" max="6412" width="14.7109375" style="32" customWidth="1"/>
    <col min="6413" max="6413" width="31.140625" style="32" customWidth="1"/>
    <col min="6414" max="6414" width="12.85546875" style="32" bestFit="1" customWidth="1"/>
    <col min="6415" max="6657" width="9.140625" style="32"/>
    <col min="6658" max="6658" width="7" style="32" bestFit="1" customWidth="1"/>
    <col min="6659" max="6659" width="14.7109375" style="32" bestFit="1" customWidth="1"/>
    <col min="6660" max="6660" width="51" style="32" bestFit="1" customWidth="1"/>
    <col min="6661" max="6661" width="44.42578125" style="32" bestFit="1" customWidth="1"/>
    <col min="6662" max="6662" width="9.85546875" style="32" customWidth="1"/>
    <col min="6663" max="6663" width="24.28515625" style="32" bestFit="1" customWidth="1"/>
    <col min="6664" max="6664" width="14.140625" style="32" bestFit="1" customWidth="1"/>
    <col min="6665" max="6665" width="13.5703125" style="32" customWidth="1"/>
    <col min="6666" max="6666" width="23.42578125" style="32" bestFit="1" customWidth="1"/>
    <col min="6667" max="6667" width="8.85546875" style="32" bestFit="1" customWidth="1"/>
    <col min="6668" max="6668" width="14.7109375" style="32" customWidth="1"/>
    <col min="6669" max="6669" width="31.140625" style="32" customWidth="1"/>
    <col min="6670" max="6670" width="12.85546875" style="32" bestFit="1" customWidth="1"/>
    <col min="6671" max="6913" width="9.140625" style="32"/>
    <col min="6914" max="6914" width="7" style="32" bestFit="1" customWidth="1"/>
    <col min="6915" max="6915" width="14.7109375" style="32" bestFit="1" customWidth="1"/>
    <col min="6916" max="6916" width="51" style="32" bestFit="1" customWidth="1"/>
    <col min="6917" max="6917" width="44.42578125" style="32" bestFit="1" customWidth="1"/>
    <col min="6918" max="6918" width="9.85546875" style="32" customWidth="1"/>
    <col min="6919" max="6919" width="24.28515625" style="32" bestFit="1" customWidth="1"/>
    <col min="6920" max="6920" width="14.140625" style="32" bestFit="1" customWidth="1"/>
    <col min="6921" max="6921" width="13.5703125" style="32" customWidth="1"/>
    <col min="6922" max="6922" width="23.42578125" style="32" bestFit="1" customWidth="1"/>
    <col min="6923" max="6923" width="8.85546875" style="32" bestFit="1" customWidth="1"/>
    <col min="6924" max="6924" width="14.7109375" style="32" customWidth="1"/>
    <col min="6925" max="6925" width="31.140625" style="32" customWidth="1"/>
    <col min="6926" max="6926" width="12.85546875" style="32" bestFit="1" customWidth="1"/>
    <col min="6927" max="7169" width="9.140625" style="32"/>
    <col min="7170" max="7170" width="7" style="32" bestFit="1" customWidth="1"/>
    <col min="7171" max="7171" width="14.7109375" style="32" bestFit="1" customWidth="1"/>
    <col min="7172" max="7172" width="51" style="32" bestFit="1" customWidth="1"/>
    <col min="7173" max="7173" width="44.42578125" style="32" bestFit="1" customWidth="1"/>
    <col min="7174" max="7174" width="9.85546875" style="32" customWidth="1"/>
    <col min="7175" max="7175" width="24.28515625" style="32" bestFit="1" customWidth="1"/>
    <col min="7176" max="7176" width="14.140625" style="32" bestFit="1" customWidth="1"/>
    <col min="7177" max="7177" width="13.5703125" style="32" customWidth="1"/>
    <col min="7178" max="7178" width="23.42578125" style="32" bestFit="1" customWidth="1"/>
    <col min="7179" max="7179" width="8.85546875" style="32" bestFit="1" customWidth="1"/>
    <col min="7180" max="7180" width="14.7109375" style="32" customWidth="1"/>
    <col min="7181" max="7181" width="31.140625" style="32" customWidth="1"/>
    <col min="7182" max="7182" width="12.85546875" style="32" bestFit="1" customWidth="1"/>
    <col min="7183" max="7425" width="9.140625" style="32"/>
    <col min="7426" max="7426" width="7" style="32" bestFit="1" customWidth="1"/>
    <col min="7427" max="7427" width="14.7109375" style="32" bestFit="1" customWidth="1"/>
    <col min="7428" max="7428" width="51" style="32" bestFit="1" customWidth="1"/>
    <col min="7429" max="7429" width="44.42578125" style="32" bestFit="1" customWidth="1"/>
    <col min="7430" max="7430" width="9.85546875" style="32" customWidth="1"/>
    <col min="7431" max="7431" width="24.28515625" style="32" bestFit="1" customWidth="1"/>
    <col min="7432" max="7432" width="14.140625" style="32" bestFit="1" customWidth="1"/>
    <col min="7433" max="7433" width="13.5703125" style="32" customWidth="1"/>
    <col min="7434" max="7434" width="23.42578125" style="32" bestFit="1" customWidth="1"/>
    <col min="7435" max="7435" width="8.85546875" style="32" bestFit="1" customWidth="1"/>
    <col min="7436" max="7436" width="14.7109375" style="32" customWidth="1"/>
    <col min="7437" max="7437" width="31.140625" style="32" customWidth="1"/>
    <col min="7438" max="7438" width="12.85546875" style="32" bestFit="1" customWidth="1"/>
    <col min="7439" max="7681" width="9.140625" style="32"/>
    <col min="7682" max="7682" width="7" style="32" bestFit="1" customWidth="1"/>
    <col min="7683" max="7683" width="14.7109375" style="32" bestFit="1" customWidth="1"/>
    <col min="7684" max="7684" width="51" style="32" bestFit="1" customWidth="1"/>
    <col min="7685" max="7685" width="44.42578125" style="32" bestFit="1" customWidth="1"/>
    <col min="7686" max="7686" width="9.85546875" style="32" customWidth="1"/>
    <col min="7687" max="7687" width="24.28515625" style="32" bestFit="1" customWidth="1"/>
    <col min="7688" max="7688" width="14.140625" style="32" bestFit="1" customWidth="1"/>
    <col min="7689" max="7689" width="13.5703125" style="32" customWidth="1"/>
    <col min="7690" max="7690" width="23.42578125" style="32" bestFit="1" customWidth="1"/>
    <col min="7691" max="7691" width="8.85546875" style="32" bestFit="1" customWidth="1"/>
    <col min="7692" max="7692" width="14.7109375" style="32" customWidth="1"/>
    <col min="7693" max="7693" width="31.140625" style="32" customWidth="1"/>
    <col min="7694" max="7694" width="12.85546875" style="32" bestFit="1" customWidth="1"/>
    <col min="7695" max="7937" width="9.140625" style="32"/>
    <col min="7938" max="7938" width="7" style="32" bestFit="1" customWidth="1"/>
    <col min="7939" max="7939" width="14.7109375" style="32" bestFit="1" customWidth="1"/>
    <col min="7940" max="7940" width="51" style="32" bestFit="1" customWidth="1"/>
    <col min="7941" max="7941" width="44.42578125" style="32" bestFit="1" customWidth="1"/>
    <col min="7942" max="7942" width="9.85546875" style="32" customWidth="1"/>
    <col min="7943" max="7943" width="24.28515625" style="32" bestFit="1" customWidth="1"/>
    <col min="7944" max="7944" width="14.140625" style="32" bestFit="1" customWidth="1"/>
    <col min="7945" max="7945" width="13.5703125" style="32" customWidth="1"/>
    <col min="7946" max="7946" width="23.42578125" style="32" bestFit="1" customWidth="1"/>
    <col min="7947" max="7947" width="8.85546875" style="32" bestFit="1" customWidth="1"/>
    <col min="7948" max="7948" width="14.7109375" style="32" customWidth="1"/>
    <col min="7949" max="7949" width="31.140625" style="32" customWidth="1"/>
    <col min="7950" max="7950" width="12.85546875" style="32" bestFit="1" customWidth="1"/>
    <col min="7951" max="8193" width="9.140625" style="32"/>
    <col min="8194" max="8194" width="7" style="32" bestFit="1" customWidth="1"/>
    <col min="8195" max="8195" width="14.7109375" style="32" bestFit="1" customWidth="1"/>
    <col min="8196" max="8196" width="51" style="32" bestFit="1" customWidth="1"/>
    <col min="8197" max="8197" width="44.42578125" style="32" bestFit="1" customWidth="1"/>
    <col min="8198" max="8198" width="9.85546875" style="32" customWidth="1"/>
    <col min="8199" max="8199" width="24.28515625" style="32" bestFit="1" customWidth="1"/>
    <col min="8200" max="8200" width="14.140625" style="32" bestFit="1" customWidth="1"/>
    <col min="8201" max="8201" width="13.5703125" style="32" customWidth="1"/>
    <col min="8202" max="8202" width="23.42578125" style="32" bestFit="1" customWidth="1"/>
    <col min="8203" max="8203" width="8.85546875" style="32" bestFit="1" customWidth="1"/>
    <col min="8204" max="8204" width="14.7109375" style="32" customWidth="1"/>
    <col min="8205" max="8205" width="31.140625" style="32" customWidth="1"/>
    <col min="8206" max="8206" width="12.85546875" style="32" bestFit="1" customWidth="1"/>
    <col min="8207" max="8449" width="9.140625" style="32"/>
    <col min="8450" max="8450" width="7" style="32" bestFit="1" customWidth="1"/>
    <col min="8451" max="8451" width="14.7109375" style="32" bestFit="1" customWidth="1"/>
    <col min="8452" max="8452" width="51" style="32" bestFit="1" customWidth="1"/>
    <col min="8453" max="8453" width="44.42578125" style="32" bestFit="1" customWidth="1"/>
    <col min="8454" max="8454" width="9.85546875" style="32" customWidth="1"/>
    <col min="8455" max="8455" width="24.28515625" style="32" bestFit="1" customWidth="1"/>
    <col min="8456" max="8456" width="14.140625" style="32" bestFit="1" customWidth="1"/>
    <col min="8457" max="8457" width="13.5703125" style="32" customWidth="1"/>
    <col min="8458" max="8458" width="23.42578125" style="32" bestFit="1" customWidth="1"/>
    <col min="8459" max="8459" width="8.85546875" style="32" bestFit="1" customWidth="1"/>
    <col min="8460" max="8460" width="14.7109375" style="32" customWidth="1"/>
    <col min="8461" max="8461" width="31.140625" style="32" customWidth="1"/>
    <col min="8462" max="8462" width="12.85546875" style="32" bestFit="1" customWidth="1"/>
    <col min="8463" max="8705" width="9.140625" style="32"/>
    <col min="8706" max="8706" width="7" style="32" bestFit="1" customWidth="1"/>
    <col min="8707" max="8707" width="14.7109375" style="32" bestFit="1" customWidth="1"/>
    <col min="8708" max="8708" width="51" style="32" bestFit="1" customWidth="1"/>
    <col min="8709" max="8709" width="44.42578125" style="32" bestFit="1" customWidth="1"/>
    <col min="8710" max="8710" width="9.85546875" style="32" customWidth="1"/>
    <col min="8711" max="8711" width="24.28515625" style="32" bestFit="1" customWidth="1"/>
    <col min="8712" max="8712" width="14.140625" style="32" bestFit="1" customWidth="1"/>
    <col min="8713" max="8713" width="13.5703125" style="32" customWidth="1"/>
    <col min="8714" max="8714" width="23.42578125" style="32" bestFit="1" customWidth="1"/>
    <col min="8715" max="8715" width="8.85546875" style="32" bestFit="1" customWidth="1"/>
    <col min="8716" max="8716" width="14.7109375" style="32" customWidth="1"/>
    <col min="8717" max="8717" width="31.140625" style="32" customWidth="1"/>
    <col min="8718" max="8718" width="12.85546875" style="32" bestFit="1" customWidth="1"/>
    <col min="8719" max="8961" width="9.140625" style="32"/>
    <col min="8962" max="8962" width="7" style="32" bestFit="1" customWidth="1"/>
    <col min="8963" max="8963" width="14.7109375" style="32" bestFit="1" customWidth="1"/>
    <col min="8964" max="8964" width="51" style="32" bestFit="1" customWidth="1"/>
    <col min="8965" max="8965" width="44.42578125" style="32" bestFit="1" customWidth="1"/>
    <col min="8966" max="8966" width="9.85546875" style="32" customWidth="1"/>
    <col min="8967" max="8967" width="24.28515625" style="32" bestFit="1" customWidth="1"/>
    <col min="8968" max="8968" width="14.140625" style="32" bestFit="1" customWidth="1"/>
    <col min="8969" max="8969" width="13.5703125" style="32" customWidth="1"/>
    <col min="8970" max="8970" width="23.42578125" style="32" bestFit="1" customWidth="1"/>
    <col min="8971" max="8971" width="8.85546875" style="32" bestFit="1" customWidth="1"/>
    <col min="8972" max="8972" width="14.7109375" style="32" customWidth="1"/>
    <col min="8973" max="8973" width="31.140625" style="32" customWidth="1"/>
    <col min="8974" max="8974" width="12.85546875" style="32" bestFit="1" customWidth="1"/>
    <col min="8975" max="9217" width="9.140625" style="32"/>
    <col min="9218" max="9218" width="7" style="32" bestFit="1" customWidth="1"/>
    <col min="9219" max="9219" width="14.7109375" style="32" bestFit="1" customWidth="1"/>
    <col min="9220" max="9220" width="51" style="32" bestFit="1" customWidth="1"/>
    <col min="9221" max="9221" width="44.42578125" style="32" bestFit="1" customWidth="1"/>
    <col min="9222" max="9222" width="9.85546875" style="32" customWidth="1"/>
    <col min="9223" max="9223" width="24.28515625" style="32" bestFit="1" customWidth="1"/>
    <col min="9224" max="9224" width="14.140625" style="32" bestFit="1" customWidth="1"/>
    <col min="9225" max="9225" width="13.5703125" style="32" customWidth="1"/>
    <col min="9226" max="9226" width="23.42578125" style="32" bestFit="1" customWidth="1"/>
    <col min="9227" max="9227" width="8.85546875" style="32" bestFit="1" customWidth="1"/>
    <col min="9228" max="9228" width="14.7109375" style="32" customWidth="1"/>
    <col min="9229" max="9229" width="31.140625" style="32" customWidth="1"/>
    <col min="9230" max="9230" width="12.85546875" style="32" bestFit="1" customWidth="1"/>
    <col min="9231" max="9473" width="9.140625" style="32"/>
    <col min="9474" max="9474" width="7" style="32" bestFit="1" customWidth="1"/>
    <col min="9475" max="9475" width="14.7109375" style="32" bestFit="1" customWidth="1"/>
    <col min="9476" max="9476" width="51" style="32" bestFit="1" customWidth="1"/>
    <col min="9477" max="9477" width="44.42578125" style="32" bestFit="1" customWidth="1"/>
    <col min="9478" max="9478" width="9.85546875" style="32" customWidth="1"/>
    <col min="9479" max="9479" width="24.28515625" style="32" bestFit="1" customWidth="1"/>
    <col min="9480" max="9480" width="14.140625" style="32" bestFit="1" customWidth="1"/>
    <col min="9481" max="9481" width="13.5703125" style="32" customWidth="1"/>
    <col min="9482" max="9482" width="23.42578125" style="32" bestFit="1" customWidth="1"/>
    <col min="9483" max="9483" width="8.85546875" style="32" bestFit="1" customWidth="1"/>
    <col min="9484" max="9484" width="14.7109375" style="32" customWidth="1"/>
    <col min="9485" max="9485" width="31.140625" style="32" customWidth="1"/>
    <col min="9486" max="9486" width="12.85546875" style="32" bestFit="1" customWidth="1"/>
    <col min="9487" max="9729" width="9.140625" style="32"/>
    <col min="9730" max="9730" width="7" style="32" bestFit="1" customWidth="1"/>
    <col min="9731" max="9731" width="14.7109375" style="32" bestFit="1" customWidth="1"/>
    <col min="9732" max="9732" width="51" style="32" bestFit="1" customWidth="1"/>
    <col min="9733" max="9733" width="44.42578125" style="32" bestFit="1" customWidth="1"/>
    <col min="9734" max="9734" width="9.85546875" style="32" customWidth="1"/>
    <col min="9735" max="9735" width="24.28515625" style="32" bestFit="1" customWidth="1"/>
    <col min="9736" max="9736" width="14.140625" style="32" bestFit="1" customWidth="1"/>
    <col min="9737" max="9737" width="13.5703125" style="32" customWidth="1"/>
    <col min="9738" max="9738" width="23.42578125" style="32" bestFit="1" customWidth="1"/>
    <col min="9739" max="9739" width="8.85546875" style="32" bestFit="1" customWidth="1"/>
    <col min="9740" max="9740" width="14.7109375" style="32" customWidth="1"/>
    <col min="9741" max="9741" width="31.140625" style="32" customWidth="1"/>
    <col min="9742" max="9742" width="12.85546875" style="32" bestFit="1" customWidth="1"/>
    <col min="9743" max="9985" width="9.140625" style="32"/>
    <col min="9986" max="9986" width="7" style="32" bestFit="1" customWidth="1"/>
    <col min="9987" max="9987" width="14.7109375" style="32" bestFit="1" customWidth="1"/>
    <col min="9988" max="9988" width="51" style="32" bestFit="1" customWidth="1"/>
    <col min="9989" max="9989" width="44.42578125" style="32" bestFit="1" customWidth="1"/>
    <col min="9990" max="9990" width="9.85546875" style="32" customWidth="1"/>
    <col min="9991" max="9991" width="24.28515625" style="32" bestFit="1" customWidth="1"/>
    <col min="9992" max="9992" width="14.140625" style="32" bestFit="1" customWidth="1"/>
    <col min="9993" max="9993" width="13.5703125" style="32" customWidth="1"/>
    <col min="9994" max="9994" width="23.42578125" style="32" bestFit="1" customWidth="1"/>
    <col min="9995" max="9995" width="8.85546875" style="32" bestFit="1" customWidth="1"/>
    <col min="9996" max="9996" width="14.7109375" style="32" customWidth="1"/>
    <col min="9997" max="9997" width="31.140625" style="32" customWidth="1"/>
    <col min="9998" max="9998" width="12.85546875" style="32" bestFit="1" customWidth="1"/>
    <col min="9999" max="10241" width="9.140625" style="32"/>
    <col min="10242" max="10242" width="7" style="32" bestFit="1" customWidth="1"/>
    <col min="10243" max="10243" width="14.7109375" style="32" bestFit="1" customWidth="1"/>
    <col min="10244" max="10244" width="51" style="32" bestFit="1" customWidth="1"/>
    <col min="10245" max="10245" width="44.42578125" style="32" bestFit="1" customWidth="1"/>
    <col min="10246" max="10246" width="9.85546875" style="32" customWidth="1"/>
    <col min="10247" max="10247" width="24.28515625" style="32" bestFit="1" customWidth="1"/>
    <col min="10248" max="10248" width="14.140625" style="32" bestFit="1" customWidth="1"/>
    <col min="10249" max="10249" width="13.5703125" style="32" customWidth="1"/>
    <col min="10250" max="10250" width="23.42578125" style="32" bestFit="1" customWidth="1"/>
    <col min="10251" max="10251" width="8.85546875" style="32" bestFit="1" customWidth="1"/>
    <col min="10252" max="10252" width="14.7109375" style="32" customWidth="1"/>
    <col min="10253" max="10253" width="31.140625" style="32" customWidth="1"/>
    <col min="10254" max="10254" width="12.85546875" style="32" bestFit="1" customWidth="1"/>
    <col min="10255" max="10497" width="9.140625" style="32"/>
    <col min="10498" max="10498" width="7" style="32" bestFit="1" customWidth="1"/>
    <col min="10499" max="10499" width="14.7109375" style="32" bestFit="1" customWidth="1"/>
    <col min="10500" max="10500" width="51" style="32" bestFit="1" customWidth="1"/>
    <col min="10501" max="10501" width="44.42578125" style="32" bestFit="1" customWidth="1"/>
    <col min="10502" max="10502" width="9.85546875" style="32" customWidth="1"/>
    <col min="10503" max="10503" width="24.28515625" style="32" bestFit="1" customWidth="1"/>
    <col min="10504" max="10504" width="14.140625" style="32" bestFit="1" customWidth="1"/>
    <col min="10505" max="10505" width="13.5703125" style="32" customWidth="1"/>
    <col min="10506" max="10506" width="23.42578125" style="32" bestFit="1" customWidth="1"/>
    <col min="10507" max="10507" width="8.85546875" style="32" bestFit="1" customWidth="1"/>
    <col min="10508" max="10508" width="14.7109375" style="32" customWidth="1"/>
    <col min="10509" max="10509" width="31.140625" style="32" customWidth="1"/>
    <col min="10510" max="10510" width="12.85546875" style="32" bestFit="1" customWidth="1"/>
    <col min="10511" max="10753" width="9.140625" style="32"/>
    <col min="10754" max="10754" width="7" style="32" bestFit="1" customWidth="1"/>
    <col min="10755" max="10755" width="14.7109375" style="32" bestFit="1" customWidth="1"/>
    <col min="10756" max="10756" width="51" style="32" bestFit="1" customWidth="1"/>
    <col min="10757" max="10757" width="44.42578125" style="32" bestFit="1" customWidth="1"/>
    <col min="10758" max="10758" width="9.85546875" style="32" customWidth="1"/>
    <col min="10759" max="10759" width="24.28515625" style="32" bestFit="1" customWidth="1"/>
    <col min="10760" max="10760" width="14.140625" style="32" bestFit="1" customWidth="1"/>
    <col min="10761" max="10761" width="13.5703125" style="32" customWidth="1"/>
    <col min="10762" max="10762" width="23.42578125" style="32" bestFit="1" customWidth="1"/>
    <col min="10763" max="10763" width="8.85546875" style="32" bestFit="1" customWidth="1"/>
    <col min="10764" max="10764" width="14.7109375" style="32" customWidth="1"/>
    <col min="10765" max="10765" width="31.140625" style="32" customWidth="1"/>
    <col min="10766" max="10766" width="12.85546875" style="32" bestFit="1" customWidth="1"/>
    <col min="10767" max="11009" width="9.140625" style="32"/>
    <col min="11010" max="11010" width="7" style="32" bestFit="1" customWidth="1"/>
    <col min="11011" max="11011" width="14.7109375" style="32" bestFit="1" customWidth="1"/>
    <col min="11012" max="11012" width="51" style="32" bestFit="1" customWidth="1"/>
    <col min="11013" max="11013" width="44.42578125" style="32" bestFit="1" customWidth="1"/>
    <col min="11014" max="11014" width="9.85546875" style="32" customWidth="1"/>
    <col min="11015" max="11015" width="24.28515625" style="32" bestFit="1" customWidth="1"/>
    <col min="11016" max="11016" width="14.140625" style="32" bestFit="1" customWidth="1"/>
    <col min="11017" max="11017" width="13.5703125" style="32" customWidth="1"/>
    <col min="11018" max="11018" width="23.42578125" style="32" bestFit="1" customWidth="1"/>
    <col min="11019" max="11019" width="8.85546875" style="32" bestFit="1" customWidth="1"/>
    <col min="11020" max="11020" width="14.7109375" style="32" customWidth="1"/>
    <col min="11021" max="11021" width="31.140625" style="32" customWidth="1"/>
    <col min="11022" max="11022" width="12.85546875" style="32" bestFit="1" customWidth="1"/>
    <col min="11023" max="11265" width="9.140625" style="32"/>
    <col min="11266" max="11266" width="7" style="32" bestFit="1" customWidth="1"/>
    <col min="11267" max="11267" width="14.7109375" style="32" bestFit="1" customWidth="1"/>
    <col min="11268" max="11268" width="51" style="32" bestFit="1" customWidth="1"/>
    <col min="11269" max="11269" width="44.42578125" style="32" bestFit="1" customWidth="1"/>
    <col min="11270" max="11270" width="9.85546875" style="32" customWidth="1"/>
    <col min="11271" max="11271" width="24.28515625" style="32" bestFit="1" customWidth="1"/>
    <col min="11272" max="11272" width="14.140625" style="32" bestFit="1" customWidth="1"/>
    <col min="11273" max="11273" width="13.5703125" style="32" customWidth="1"/>
    <col min="11274" max="11274" width="23.42578125" style="32" bestFit="1" customWidth="1"/>
    <col min="11275" max="11275" width="8.85546875" style="32" bestFit="1" customWidth="1"/>
    <col min="11276" max="11276" width="14.7109375" style="32" customWidth="1"/>
    <col min="11277" max="11277" width="31.140625" style="32" customWidth="1"/>
    <col min="11278" max="11278" width="12.85546875" style="32" bestFit="1" customWidth="1"/>
    <col min="11279" max="11521" width="9.140625" style="32"/>
    <col min="11522" max="11522" width="7" style="32" bestFit="1" customWidth="1"/>
    <col min="11523" max="11523" width="14.7109375" style="32" bestFit="1" customWidth="1"/>
    <col min="11524" max="11524" width="51" style="32" bestFit="1" customWidth="1"/>
    <col min="11525" max="11525" width="44.42578125" style="32" bestFit="1" customWidth="1"/>
    <col min="11526" max="11526" width="9.85546875" style="32" customWidth="1"/>
    <col min="11527" max="11527" width="24.28515625" style="32" bestFit="1" customWidth="1"/>
    <col min="11528" max="11528" width="14.140625" style="32" bestFit="1" customWidth="1"/>
    <col min="11529" max="11529" width="13.5703125" style="32" customWidth="1"/>
    <col min="11530" max="11530" width="23.42578125" style="32" bestFit="1" customWidth="1"/>
    <col min="11531" max="11531" width="8.85546875" style="32" bestFit="1" customWidth="1"/>
    <col min="11532" max="11532" width="14.7109375" style="32" customWidth="1"/>
    <col min="11533" max="11533" width="31.140625" style="32" customWidth="1"/>
    <col min="11534" max="11534" width="12.85546875" style="32" bestFit="1" customWidth="1"/>
    <col min="11535" max="11777" width="9.140625" style="32"/>
    <col min="11778" max="11778" width="7" style="32" bestFit="1" customWidth="1"/>
    <col min="11779" max="11779" width="14.7109375" style="32" bestFit="1" customWidth="1"/>
    <col min="11780" max="11780" width="51" style="32" bestFit="1" customWidth="1"/>
    <col min="11781" max="11781" width="44.42578125" style="32" bestFit="1" customWidth="1"/>
    <col min="11782" max="11782" width="9.85546875" style="32" customWidth="1"/>
    <col min="11783" max="11783" width="24.28515625" style="32" bestFit="1" customWidth="1"/>
    <col min="11784" max="11784" width="14.140625" style="32" bestFit="1" customWidth="1"/>
    <col min="11785" max="11785" width="13.5703125" style="32" customWidth="1"/>
    <col min="11786" max="11786" width="23.42578125" style="32" bestFit="1" customWidth="1"/>
    <col min="11787" max="11787" width="8.85546875" style="32" bestFit="1" customWidth="1"/>
    <col min="11788" max="11788" width="14.7109375" style="32" customWidth="1"/>
    <col min="11789" max="11789" width="31.140625" style="32" customWidth="1"/>
    <col min="11790" max="11790" width="12.85546875" style="32" bestFit="1" customWidth="1"/>
    <col min="11791" max="12033" width="9.140625" style="32"/>
    <col min="12034" max="12034" width="7" style="32" bestFit="1" customWidth="1"/>
    <col min="12035" max="12035" width="14.7109375" style="32" bestFit="1" customWidth="1"/>
    <col min="12036" max="12036" width="51" style="32" bestFit="1" customWidth="1"/>
    <col min="12037" max="12037" width="44.42578125" style="32" bestFit="1" customWidth="1"/>
    <col min="12038" max="12038" width="9.85546875" style="32" customWidth="1"/>
    <col min="12039" max="12039" width="24.28515625" style="32" bestFit="1" customWidth="1"/>
    <col min="12040" max="12040" width="14.140625" style="32" bestFit="1" customWidth="1"/>
    <col min="12041" max="12041" width="13.5703125" style="32" customWidth="1"/>
    <col min="12042" max="12042" width="23.42578125" style="32" bestFit="1" customWidth="1"/>
    <col min="12043" max="12043" width="8.85546875" style="32" bestFit="1" customWidth="1"/>
    <col min="12044" max="12044" width="14.7109375" style="32" customWidth="1"/>
    <col min="12045" max="12045" width="31.140625" style="32" customWidth="1"/>
    <col min="12046" max="12046" width="12.85546875" style="32" bestFit="1" customWidth="1"/>
    <col min="12047" max="12289" width="9.140625" style="32"/>
    <col min="12290" max="12290" width="7" style="32" bestFit="1" customWidth="1"/>
    <col min="12291" max="12291" width="14.7109375" style="32" bestFit="1" customWidth="1"/>
    <col min="12292" max="12292" width="51" style="32" bestFit="1" customWidth="1"/>
    <col min="12293" max="12293" width="44.42578125" style="32" bestFit="1" customWidth="1"/>
    <col min="12294" max="12294" width="9.85546875" style="32" customWidth="1"/>
    <col min="12295" max="12295" width="24.28515625" style="32" bestFit="1" customWidth="1"/>
    <col min="12296" max="12296" width="14.140625" style="32" bestFit="1" customWidth="1"/>
    <col min="12297" max="12297" width="13.5703125" style="32" customWidth="1"/>
    <col min="12298" max="12298" width="23.42578125" style="32" bestFit="1" customWidth="1"/>
    <col min="12299" max="12299" width="8.85546875" style="32" bestFit="1" customWidth="1"/>
    <col min="12300" max="12300" width="14.7109375" style="32" customWidth="1"/>
    <col min="12301" max="12301" width="31.140625" style="32" customWidth="1"/>
    <col min="12302" max="12302" width="12.85546875" style="32" bestFit="1" customWidth="1"/>
    <col min="12303" max="12545" width="9.140625" style="32"/>
    <col min="12546" max="12546" width="7" style="32" bestFit="1" customWidth="1"/>
    <col min="12547" max="12547" width="14.7109375" style="32" bestFit="1" customWidth="1"/>
    <col min="12548" max="12548" width="51" style="32" bestFit="1" customWidth="1"/>
    <col min="12549" max="12549" width="44.42578125" style="32" bestFit="1" customWidth="1"/>
    <col min="12550" max="12550" width="9.85546875" style="32" customWidth="1"/>
    <col min="12551" max="12551" width="24.28515625" style="32" bestFit="1" customWidth="1"/>
    <col min="12552" max="12552" width="14.140625" style="32" bestFit="1" customWidth="1"/>
    <col min="12553" max="12553" width="13.5703125" style="32" customWidth="1"/>
    <col min="12554" max="12554" width="23.42578125" style="32" bestFit="1" customWidth="1"/>
    <col min="12555" max="12555" width="8.85546875" style="32" bestFit="1" customWidth="1"/>
    <col min="12556" max="12556" width="14.7109375" style="32" customWidth="1"/>
    <col min="12557" max="12557" width="31.140625" style="32" customWidth="1"/>
    <col min="12558" max="12558" width="12.85546875" style="32" bestFit="1" customWidth="1"/>
    <col min="12559" max="12801" width="9.140625" style="32"/>
    <col min="12802" max="12802" width="7" style="32" bestFit="1" customWidth="1"/>
    <col min="12803" max="12803" width="14.7109375" style="32" bestFit="1" customWidth="1"/>
    <col min="12804" max="12804" width="51" style="32" bestFit="1" customWidth="1"/>
    <col min="12805" max="12805" width="44.42578125" style="32" bestFit="1" customWidth="1"/>
    <col min="12806" max="12806" width="9.85546875" style="32" customWidth="1"/>
    <col min="12807" max="12807" width="24.28515625" style="32" bestFit="1" customWidth="1"/>
    <col min="12808" max="12808" width="14.140625" style="32" bestFit="1" customWidth="1"/>
    <col min="12809" max="12809" width="13.5703125" style="32" customWidth="1"/>
    <col min="12810" max="12810" width="23.42578125" style="32" bestFit="1" customWidth="1"/>
    <col min="12811" max="12811" width="8.85546875" style="32" bestFit="1" customWidth="1"/>
    <col min="12812" max="12812" width="14.7109375" style="32" customWidth="1"/>
    <col min="12813" max="12813" width="31.140625" style="32" customWidth="1"/>
    <col min="12814" max="12814" width="12.85546875" style="32" bestFit="1" customWidth="1"/>
    <col min="12815" max="13057" width="9.140625" style="32"/>
    <col min="13058" max="13058" width="7" style="32" bestFit="1" customWidth="1"/>
    <col min="13059" max="13059" width="14.7109375" style="32" bestFit="1" customWidth="1"/>
    <col min="13060" max="13060" width="51" style="32" bestFit="1" customWidth="1"/>
    <col min="13061" max="13061" width="44.42578125" style="32" bestFit="1" customWidth="1"/>
    <col min="13062" max="13062" width="9.85546875" style="32" customWidth="1"/>
    <col min="13063" max="13063" width="24.28515625" style="32" bestFit="1" customWidth="1"/>
    <col min="13064" max="13064" width="14.140625" style="32" bestFit="1" customWidth="1"/>
    <col min="13065" max="13065" width="13.5703125" style="32" customWidth="1"/>
    <col min="13066" max="13066" width="23.42578125" style="32" bestFit="1" customWidth="1"/>
    <col min="13067" max="13067" width="8.85546875" style="32" bestFit="1" customWidth="1"/>
    <col min="13068" max="13068" width="14.7109375" style="32" customWidth="1"/>
    <col min="13069" max="13069" width="31.140625" style="32" customWidth="1"/>
    <col min="13070" max="13070" width="12.85546875" style="32" bestFit="1" customWidth="1"/>
    <col min="13071" max="13313" width="9.140625" style="32"/>
    <col min="13314" max="13314" width="7" style="32" bestFit="1" customWidth="1"/>
    <col min="13315" max="13315" width="14.7109375" style="32" bestFit="1" customWidth="1"/>
    <col min="13316" max="13316" width="51" style="32" bestFit="1" customWidth="1"/>
    <col min="13317" max="13317" width="44.42578125" style="32" bestFit="1" customWidth="1"/>
    <col min="13318" max="13318" width="9.85546875" style="32" customWidth="1"/>
    <col min="13319" max="13319" width="24.28515625" style="32" bestFit="1" customWidth="1"/>
    <col min="13320" max="13320" width="14.140625" style="32" bestFit="1" customWidth="1"/>
    <col min="13321" max="13321" width="13.5703125" style="32" customWidth="1"/>
    <col min="13322" max="13322" width="23.42578125" style="32" bestFit="1" customWidth="1"/>
    <col min="13323" max="13323" width="8.85546875" style="32" bestFit="1" customWidth="1"/>
    <col min="13324" max="13324" width="14.7109375" style="32" customWidth="1"/>
    <col min="13325" max="13325" width="31.140625" style="32" customWidth="1"/>
    <col min="13326" max="13326" width="12.85546875" style="32" bestFit="1" customWidth="1"/>
    <col min="13327" max="13569" width="9.140625" style="32"/>
    <col min="13570" max="13570" width="7" style="32" bestFit="1" customWidth="1"/>
    <col min="13571" max="13571" width="14.7109375" style="32" bestFit="1" customWidth="1"/>
    <col min="13572" max="13572" width="51" style="32" bestFit="1" customWidth="1"/>
    <col min="13573" max="13573" width="44.42578125" style="32" bestFit="1" customWidth="1"/>
    <col min="13574" max="13574" width="9.85546875" style="32" customWidth="1"/>
    <col min="13575" max="13575" width="24.28515625" style="32" bestFit="1" customWidth="1"/>
    <col min="13576" max="13576" width="14.140625" style="32" bestFit="1" customWidth="1"/>
    <col min="13577" max="13577" width="13.5703125" style="32" customWidth="1"/>
    <col min="13578" max="13578" width="23.42578125" style="32" bestFit="1" customWidth="1"/>
    <col min="13579" max="13579" width="8.85546875" style="32" bestFit="1" customWidth="1"/>
    <col min="13580" max="13580" width="14.7109375" style="32" customWidth="1"/>
    <col min="13581" max="13581" width="31.140625" style="32" customWidth="1"/>
    <col min="13582" max="13582" width="12.85546875" style="32" bestFit="1" customWidth="1"/>
    <col min="13583" max="13825" width="9.140625" style="32"/>
    <col min="13826" max="13826" width="7" style="32" bestFit="1" customWidth="1"/>
    <col min="13827" max="13827" width="14.7109375" style="32" bestFit="1" customWidth="1"/>
    <col min="13828" max="13828" width="51" style="32" bestFit="1" customWidth="1"/>
    <col min="13829" max="13829" width="44.42578125" style="32" bestFit="1" customWidth="1"/>
    <col min="13830" max="13830" width="9.85546875" style="32" customWidth="1"/>
    <col min="13831" max="13831" width="24.28515625" style="32" bestFit="1" customWidth="1"/>
    <col min="13832" max="13832" width="14.140625" style="32" bestFit="1" customWidth="1"/>
    <col min="13833" max="13833" width="13.5703125" style="32" customWidth="1"/>
    <col min="13834" max="13834" width="23.42578125" style="32" bestFit="1" customWidth="1"/>
    <col min="13835" max="13835" width="8.85546875" style="32" bestFit="1" customWidth="1"/>
    <col min="13836" max="13836" width="14.7109375" style="32" customWidth="1"/>
    <col min="13837" max="13837" width="31.140625" style="32" customWidth="1"/>
    <col min="13838" max="13838" width="12.85546875" style="32" bestFit="1" customWidth="1"/>
    <col min="13839" max="14081" width="9.140625" style="32"/>
    <col min="14082" max="14082" width="7" style="32" bestFit="1" customWidth="1"/>
    <col min="14083" max="14083" width="14.7109375" style="32" bestFit="1" customWidth="1"/>
    <col min="14084" max="14084" width="51" style="32" bestFit="1" customWidth="1"/>
    <col min="14085" max="14085" width="44.42578125" style="32" bestFit="1" customWidth="1"/>
    <col min="14086" max="14086" width="9.85546875" style="32" customWidth="1"/>
    <col min="14087" max="14087" width="24.28515625" style="32" bestFit="1" customWidth="1"/>
    <col min="14088" max="14088" width="14.140625" style="32" bestFit="1" customWidth="1"/>
    <col min="14089" max="14089" width="13.5703125" style="32" customWidth="1"/>
    <col min="14090" max="14090" width="23.42578125" style="32" bestFit="1" customWidth="1"/>
    <col min="14091" max="14091" width="8.85546875" style="32" bestFit="1" customWidth="1"/>
    <col min="14092" max="14092" width="14.7109375" style="32" customWidth="1"/>
    <col min="14093" max="14093" width="31.140625" style="32" customWidth="1"/>
    <col min="14094" max="14094" width="12.85546875" style="32" bestFit="1" customWidth="1"/>
    <col min="14095" max="14337" width="9.140625" style="32"/>
    <col min="14338" max="14338" width="7" style="32" bestFit="1" customWidth="1"/>
    <col min="14339" max="14339" width="14.7109375" style="32" bestFit="1" customWidth="1"/>
    <col min="14340" max="14340" width="51" style="32" bestFit="1" customWidth="1"/>
    <col min="14341" max="14341" width="44.42578125" style="32" bestFit="1" customWidth="1"/>
    <col min="14342" max="14342" width="9.85546875" style="32" customWidth="1"/>
    <col min="14343" max="14343" width="24.28515625" style="32" bestFit="1" customWidth="1"/>
    <col min="14344" max="14344" width="14.140625" style="32" bestFit="1" customWidth="1"/>
    <col min="14345" max="14345" width="13.5703125" style="32" customWidth="1"/>
    <col min="14346" max="14346" width="23.42578125" style="32" bestFit="1" customWidth="1"/>
    <col min="14347" max="14347" width="8.85546875" style="32" bestFit="1" customWidth="1"/>
    <col min="14348" max="14348" width="14.7109375" style="32" customWidth="1"/>
    <col min="14349" max="14349" width="31.140625" style="32" customWidth="1"/>
    <col min="14350" max="14350" width="12.85546875" style="32" bestFit="1" customWidth="1"/>
    <col min="14351" max="14593" width="9.140625" style="32"/>
    <col min="14594" max="14594" width="7" style="32" bestFit="1" customWidth="1"/>
    <col min="14595" max="14595" width="14.7109375" style="32" bestFit="1" customWidth="1"/>
    <col min="14596" max="14596" width="51" style="32" bestFit="1" customWidth="1"/>
    <col min="14597" max="14597" width="44.42578125" style="32" bestFit="1" customWidth="1"/>
    <col min="14598" max="14598" width="9.85546875" style="32" customWidth="1"/>
    <col min="14599" max="14599" width="24.28515625" style="32" bestFit="1" customWidth="1"/>
    <col min="14600" max="14600" width="14.140625" style="32" bestFit="1" customWidth="1"/>
    <col min="14601" max="14601" width="13.5703125" style="32" customWidth="1"/>
    <col min="14602" max="14602" width="23.42578125" style="32" bestFit="1" customWidth="1"/>
    <col min="14603" max="14603" width="8.85546875" style="32" bestFit="1" customWidth="1"/>
    <col min="14604" max="14604" width="14.7109375" style="32" customWidth="1"/>
    <col min="14605" max="14605" width="31.140625" style="32" customWidth="1"/>
    <col min="14606" max="14606" width="12.85546875" style="32" bestFit="1" customWidth="1"/>
    <col min="14607" max="14849" width="9.140625" style="32"/>
    <col min="14850" max="14850" width="7" style="32" bestFit="1" customWidth="1"/>
    <col min="14851" max="14851" width="14.7109375" style="32" bestFit="1" customWidth="1"/>
    <col min="14852" max="14852" width="51" style="32" bestFit="1" customWidth="1"/>
    <col min="14853" max="14853" width="44.42578125" style="32" bestFit="1" customWidth="1"/>
    <col min="14854" max="14854" width="9.85546875" style="32" customWidth="1"/>
    <col min="14855" max="14855" width="24.28515625" style="32" bestFit="1" customWidth="1"/>
    <col min="14856" max="14856" width="14.140625" style="32" bestFit="1" customWidth="1"/>
    <col min="14857" max="14857" width="13.5703125" style="32" customWidth="1"/>
    <col min="14858" max="14858" width="23.42578125" style="32" bestFit="1" customWidth="1"/>
    <col min="14859" max="14859" width="8.85546875" style="32" bestFit="1" customWidth="1"/>
    <col min="14860" max="14860" width="14.7109375" style="32" customWidth="1"/>
    <col min="14861" max="14861" width="31.140625" style="32" customWidth="1"/>
    <col min="14862" max="14862" width="12.85546875" style="32" bestFit="1" customWidth="1"/>
    <col min="14863" max="15105" width="9.140625" style="32"/>
    <col min="15106" max="15106" width="7" style="32" bestFit="1" customWidth="1"/>
    <col min="15107" max="15107" width="14.7109375" style="32" bestFit="1" customWidth="1"/>
    <col min="15108" max="15108" width="51" style="32" bestFit="1" customWidth="1"/>
    <col min="15109" max="15109" width="44.42578125" style="32" bestFit="1" customWidth="1"/>
    <col min="15110" max="15110" width="9.85546875" style="32" customWidth="1"/>
    <col min="15111" max="15111" width="24.28515625" style="32" bestFit="1" customWidth="1"/>
    <col min="15112" max="15112" width="14.140625" style="32" bestFit="1" customWidth="1"/>
    <col min="15113" max="15113" width="13.5703125" style="32" customWidth="1"/>
    <col min="15114" max="15114" width="23.42578125" style="32" bestFit="1" customWidth="1"/>
    <col min="15115" max="15115" width="8.85546875" style="32" bestFit="1" customWidth="1"/>
    <col min="15116" max="15116" width="14.7109375" style="32" customWidth="1"/>
    <col min="15117" max="15117" width="31.140625" style="32" customWidth="1"/>
    <col min="15118" max="15118" width="12.85546875" style="32" bestFit="1" customWidth="1"/>
    <col min="15119" max="15361" width="9.140625" style="32"/>
    <col min="15362" max="15362" width="7" style="32" bestFit="1" customWidth="1"/>
    <col min="15363" max="15363" width="14.7109375" style="32" bestFit="1" customWidth="1"/>
    <col min="15364" max="15364" width="51" style="32" bestFit="1" customWidth="1"/>
    <col min="15365" max="15365" width="44.42578125" style="32" bestFit="1" customWidth="1"/>
    <col min="15366" max="15366" width="9.85546875" style="32" customWidth="1"/>
    <col min="15367" max="15367" width="24.28515625" style="32" bestFit="1" customWidth="1"/>
    <col min="15368" max="15368" width="14.140625" style="32" bestFit="1" customWidth="1"/>
    <col min="15369" max="15369" width="13.5703125" style="32" customWidth="1"/>
    <col min="15370" max="15370" width="23.42578125" style="32" bestFit="1" customWidth="1"/>
    <col min="15371" max="15371" width="8.85546875" style="32" bestFit="1" customWidth="1"/>
    <col min="15372" max="15372" width="14.7109375" style="32" customWidth="1"/>
    <col min="15373" max="15373" width="31.140625" style="32" customWidth="1"/>
    <col min="15374" max="15374" width="12.85546875" style="32" bestFit="1" customWidth="1"/>
    <col min="15375" max="15617" width="9.140625" style="32"/>
    <col min="15618" max="15618" width="7" style="32" bestFit="1" customWidth="1"/>
    <col min="15619" max="15619" width="14.7109375" style="32" bestFit="1" customWidth="1"/>
    <col min="15620" max="15620" width="51" style="32" bestFit="1" customWidth="1"/>
    <col min="15621" max="15621" width="44.42578125" style="32" bestFit="1" customWidth="1"/>
    <col min="15622" max="15622" width="9.85546875" style="32" customWidth="1"/>
    <col min="15623" max="15623" width="24.28515625" style="32" bestFit="1" customWidth="1"/>
    <col min="15624" max="15624" width="14.140625" style="32" bestFit="1" customWidth="1"/>
    <col min="15625" max="15625" width="13.5703125" style="32" customWidth="1"/>
    <col min="15626" max="15626" width="23.42578125" style="32" bestFit="1" customWidth="1"/>
    <col min="15627" max="15627" width="8.85546875" style="32" bestFit="1" customWidth="1"/>
    <col min="15628" max="15628" width="14.7109375" style="32" customWidth="1"/>
    <col min="15629" max="15629" width="31.140625" style="32" customWidth="1"/>
    <col min="15630" max="15630" width="12.85546875" style="32" bestFit="1" customWidth="1"/>
    <col min="15631" max="15873" width="9.140625" style="32"/>
    <col min="15874" max="15874" width="7" style="32" bestFit="1" customWidth="1"/>
    <col min="15875" max="15875" width="14.7109375" style="32" bestFit="1" customWidth="1"/>
    <col min="15876" max="15876" width="51" style="32" bestFit="1" customWidth="1"/>
    <col min="15877" max="15877" width="44.42578125" style="32" bestFit="1" customWidth="1"/>
    <col min="15878" max="15878" width="9.85546875" style="32" customWidth="1"/>
    <col min="15879" max="15879" width="24.28515625" style="32" bestFit="1" customWidth="1"/>
    <col min="15880" max="15880" width="14.140625" style="32" bestFit="1" customWidth="1"/>
    <col min="15881" max="15881" width="13.5703125" style="32" customWidth="1"/>
    <col min="15882" max="15882" width="23.42578125" style="32" bestFit="1" customWidth="1"/>
    <col min="15883" max="15883" width="8.85546875" style="32" bestFit="1" customWidth="1"/>
    <col min="15884" max="15884" width="14.7109375" style="32" customWidth="1"/>
    <col min="15885" max="15885" width="31.140625" style="32" customWidth="1"/>
    <col min="15886" max="15886" width="12.85546875" style="32" bestFit="1" customWidth="1"/>
    <col min="15887" max="16129" width="9.140625" style="32"/>
    <col min="16130" max="16130" width="7" style="32" bestFit="1" customWidth="1"/>
    <col min="16131" max="16131" width="14.7109375" style="32" bestFit="1" customWidth="1"/>
    <col min="16132" max="16132" width="51" style="32" bestFit="1" customWidth="1"/>
    <col min="16133" max="16133" width="44.42578125" style="32" bestFit="1" customWidth="1"/>
    <col min="16134" max="16134" width="9.85546875" style="32" customWidth="1"/>
    <col min="16135" max="16135" width="24.28515625" style="32" bestFit="1" customWidth="1"/>
    <col min="16136" max="16136" width="14.140625" style="32" bestFit="1" customWidth="1"/>
    <col min="16137" max="16137" width="13.5703125" style="32" customWidth="1"/>
    <col min="16138" max="16138" width="23.42578125" style="32" bestFit="1" customWidth="1"/>
    <col min="16139" max="16139" width="8.85546875" style="32" bestFit="1" customWidth="1"/>
    <col min="16140" max="16140" width="14.7109375" style="32" customWidth="1"/>
    <col min="16141" max="16141" width="31.140625" style="32" customWidth="1"/>
    <col min="16142" max="16142" width="12.85546875" style="32" bestFit="1" customWidth="1"/>
    <col min="16143" max="16384" width="9.140625" style="32"/>
  </cols>
  <sheetData>
    <row r="1" spans="1:14" ht="18.75">
      <c r="A1" s="30"/>
      <c r="B1" s="30"/>
      <c r="C1" s="132" t="s">
        <v>602</v>
      </c>
      <c r="D1" s="132"/>
      <c r="E1" s="132"/>
      <c r="F1" s="132"/>
      <c r="G1" s="132"/>
    </row>
    <row r="2" spans="1:14">
      <c r="A2" s="33" t="s">
        <v>40</v>
      </c>
      <c r="B2" s="33"/>
      <c r="C2" s="34" t="s">
        <v>41</v>
      </c>
      <c r="D2" s="35"/>
      <c r="E2" s="36"/>
      <c r="F2" s="37"/>
      <c r="G2" s="38"/>
    </row>
    <row r="3" spans="1:14" ht="15.75" customHeight="1">
      <c r="A3" s="44"/>
      <c r="B3" s="44"/>
      <c r="C3" s="45"/>
      <c r="D3" s="33"/>
      <c r="E3" s="36"/>
      <c r="F3" s="37"/>
      <c r="G3" s="38"/>
    </row>
    <row r="4" spans="1:14" ht="15">
      <c r="A4" s="48" t="s">
        <v>42</v>
      </c>
      <c r="B4" s="48" t="s">
        <v>43</v>
      </c>
      <c r="C4" s="49" t="s">
        <v>44</v>
      </c>
      <c r="D4" s="49" t="s">
        <v>45</v>
      </c>
      <c r="E4" s="50" t="s">
        <v>46</v>
      </c>
      <c r="F4" s="51" t="s">
        <v>47</v>
      </c>
      <c r="G4" s="52" t="s">
        <v>48</v>
      </c>
      <c r="H4" s="52"/>
      <c r="I4" s="124"/>
      <c r="L4" s="54"/>
    </row>
    <row r="5" spans="1:14" ht="12.75" customHeight="1">
      <c r="F5" s="60"/>
      <c r="G5" s="61"/>
      <c r="H5" s="62"/>
      <c r="I5" s="62"/>
    </row>
    <row r="6" spans="1:14" ht="12.75" customHeight="1">
      <c r="F6" s="60"/>
      <c r="G6" s="61"/>
      <c r="H6" s="62"/>
      <c r="I6" s="62"/>
    </row>
    <row r="7" spans="1:14" ht="12.75" customHeight="1">
      <c r="C7" s="66" t="s">
        <v>49</v>
      </c>
      <c r="F7" s="60"/>
      <c r="G7" s="61"/>
      <c r="H7" s="62"/>
      <c r="I7" s="62"/>
    </row>
    <row r="8" spans="1:14" ht="12.75" customHeight="1">
      <c r="C8" s="66" t="s">
        <v>50</v>
      </c>
      <c r="F8" s="60"/>
      <c r="G8" s="61"/>
      <c r="H8" s="62"/>
      <c r="I8" s="62"/>
    </row>
    <row r="9" spans="1:14" ht="12.75" customHeight="1">
      <c r="A9" s="32">
        <f>+MAX($A$5:A8)+1</f>
        <v>1</v>
      </c>
      <c r="B9" s="32" t="s">
        <v>360</v>
      </c>
      <c r="C9" s="32" t="s">
        <v>361</v>
      </c>
      <c r="D9" s="32" t="s">
        <v>111</v>
      </c>
      <c r="E9" s="59">
        <v>150000</v>
      </c>
      <c r="F9" s="60">
        <v>950.47500000000002</v>
      </c>
      <c r="G9" s="61">
        <f t="shared" ref="G9:G60" si="0">ROUND((F9/$F$71),4)</f>
        <v>2.9600000000000001E-2</v>
      </c>
      <c r="H9" s="88"/>
      <c r="I9" s="88"/>
      <c r="J9" s="69" t="s">
        <v>57</v>
      </c>
      <c r="K9" s="69" t="s">
        <v>58</v>
      </c>
      <c r="L9" s="88"/>
      <c r="M9" s="69" t="s">
        <v>59</v>
      </c>
      <c r="N9" s="69" t="s">
        <v>60</v>
      </c>
    </row>
    <row r="10" spans="1:14" ht="12.75" customHeight="1">
      <c r="A10" s="32">
        <f>+MAX($A$5:A9)+1</f>
        <v>2</v>
      </c>
      <c r="B10" s="32" t="s">
        <v>301</v>
      </c>
      <c r="C10" s="32" t="s">
        <v>302</v>
      </c>
      <c r="D10" s="32" t="s">
        <v>75</v>
      </c>
      <c r="E10" s="59">
        <v>125097</v>
      </c>
      <c r="F10" s="60">
        <v>896.19490799999994</v>
      </c>
      <c r="G10" s="61">
        <f t="shared" si="0"/>
        <v>2.7900000000000001E-2</v>
      </c>
      <c r="H10" s="88"/>
      <c r="I10" s="88"/>
      <c r="J10" s="71" t="s">
        <v>56</v>
      </c>
      <c r="K10" s="61">
        <f t="shared" ref="K10:K34" si="1">SUMIFS($G$4:$G$208,$D$4:$D$208,J10)</f>
        <v>0.1169</v>
      </c>
      <c r="L10" s="88"/>
      <c r="M10" s="71" t="s">
        <v>64</v>
      </c>
      <c r="N10" s="61">
        <v>0.18840000000000001</v>
      </c>
    </row>
    <row r="11" spans="1:14" ht="12.75" customHeight="1">
      <c r="A11" s="32">
        <f>+MAX($A$5:A10)+1</f>
        <v>3</v>
      </c>
      <c r="B11" s="32" t="s">
        <v>362</v>
      </c>
      <c r="C11" s="32" t="s">
        <v>363</v>
      </c>
      <c r="D11" s="32" t="s">
        <v>364</v>
      </c>
      <c r="E11" s="59">
        <v>155964</v>
      </c>
      <c r="F11" s="60">
        <v>879.16906799999992</v>
      </c>
      <c r="G11" s="61">
        <f t="shared" si="0"/>
        <v>2.7400000000000001E-2</v>
      </c>
      <c r="H11" s="88"/>
      <c r="I11" s="88"/>
      <c r="J11" s="61" t="s">
        <v>117</v>
      </c>
      <c r="K11" s="61">
        <f t="shared" si="1"/>
        <v>0.1028</v>
      </c>
      <c r="L11" s="88"/>
      <c r="M11" s="61" t="s">
        <v>90</v>
      </c>
      <c r="N11" s="61">
        <v>0.1444</v>
      </c>
    </row>
    <row r="12" spans="1:14" ht="12.75" customHeight="1">
      <c r="A12" s="32">
        <f>+MAX($A$5:A11)+1</f>
        <v>4</v>
      </c>
      <c r="B12" s="32" t="s">
        <v>145</v>
      </c>
      <c r="C12" s="32" t="s">
        <v>146</v>
      </c>
      <c r="D12" s="32" t="s">
        <v>106</v>
      </c>
      <c r="E12" s="59">
        <v>173826</v>
      </c>
      <c r="F12" s="60">
        <v>876.60451799999998</v>
      </c>
      <c r="G12" s="61">
        <f t="shared" si="0"/>
        <v>2.7300000000000001E-2</v>
      </c>
      <c r="H12" s="88"/>
      <c r="I12" s="88"/>
      <c r="J12" s="32" t="s">
        <v>111</v>
      </c>
      <c r="K12" s="61">
        <f t="shared" si="1"/>
        <v>9.4600000000000004E-2</v>
      </c>
      <c r="L12" s="88"/>
      <c r="M12" s="61" t="s">
        <v>72</v>
      </c>
      <c r="N12" s="61">
        <v>0.1129</v>
      </c>
    </row>
    <row r="13" spans="1:14" ht="12.75" customHeight="1">
      <c r="A13" s="32">
        <f>+MAX($A$5:A12)+1</f>
        <v>5</v>
      </c>
      <c r="B13" s="32" t="s">
        <v>295</v>
      </c>
      <c r="C13" s="32" t="s">
        <v>296</v>
      </c>
      <c r="D13" s="32" t="s">
        <v>283</v>
      </c>
      <c r="E13" s="59">
        <v>111188</v>
      </c>
      <c r="F13" s="60">
        <v>869.99050599999998</v>
      </c>
      <c r="G13" s="61">
        <f t="shared" si="0"/>
        <v>2.7099999999999999E-2</v>
      </c>
      <c r="H13" s="88"/>
      <c r="I13" s="88"/>
      <c r="J13" s="61" t="s">
        <v>53</v>
      </c>
      <c r="K13" s="61">
        <f t="shared" si="1"/>
        <v>7.1499999999999994E-2</v>
      </c>
      <c r="L13" s="88"/>
      <c r="M13" s="61" t="s">
        <v>76</v>
      </c>
      <c r="N13" s="61">
        <v>0.1118</v>
      </c>
    </row>
    <row r="14" spans="1:14" ht="12.75" customHeight="1">
      <c r="A14" s="32">
        <f>+MAX($A$5:A13)+1</f>
        <v>6</v>
      </c>
      <c r="B14" s="32" t="s">
        <v>365</v>
      </c>
      <c r="C14" s="32" t="s">
        <v>366</v>
      </c>
      <c r="D14" s="32" t="s">
        <v>97</v>
      </c>
      <c r="E14" s="59">
        <v>147805</v>
      </c>
      <c r="F14" s="60">
        <v>842.04508499999997</v>
      </c>
      <c r="G14" s="61">
        <f t="shared" si="0"/>
        <v>2.6200000000000001E-2</v>
      </c>
      <c r="H14" s="88"/>
      <c r="I14" s="88"/>
      <c r="J14" s="61" t="s">
        <v>123</v>
      </c>
      <c r="K14" s="61">
        <f t="shared" si="1"/>
        <v>6.9400000000000003E-2</v>
      </c>
      <c r="L14" s="88"/>
      <c r="M14" s="61" t="s">
        <v>94</v>
      </c>
      <c r="N14" s="61">
        <v>7.7600000000000002E-2</v>
      </c>
    </row>
    <row r="15" spans="1:14" ht="12.75" customHeight="1">
      <c r="A15" s="32">
        <f>+MAX($A$5:A14)+1</f>
        <v>7</v>
      </c>
      <c r="B15" s="32" t="s">
        <v>367</v>
      </c>
      <c r="C15" s="32" t="s">
        <v>368</v>
      </c>
      <c r="D15" s="32" t="s">
        <v>56</v>
      </c>
      <c r="E15" s="59">
        <v>63969</v>
      </c>
      <c r="F15" s="60">
        <v>829.26213150000001</v>
      </c>
      <c r="G15" s="61">
        <f t="shared" si="0"/>
        <v>2.58E-2</v>
      </c>
      <c r="H15" s="88"/>
      <c r="I15" s="88"/>
      <c r="J15" s="61" t="s">
        <v>106</v>
      </c>
      <c r="K15" s="61">
        <f t="shared" si="1"/>
        <v>4.1599999999999998E-2</v>
      </c>
      <c r="L15" s="88"/>
      <c r="M15" s="61" t="s">
        <v>83</v>
      </c>
      <c r="N15" s="61">
        <v>6.0200000000000004E-2</v>
      </c>
    </row>
    <row r="16" spans="1:14" ht="12.75" customHeight="1">
      <c r="A16" s="32">
        <f>+MAX($A$5:A15)+1</f>
        <v>8</v>
      </c>
      <c r="B16" s="32" t="s">
        <v>369</v>
      </c>
      <c r="C16" s="32" t="s">
        <v>370</v>
      </c>
      <c r="D16" s="32" t="s">
        <v>53</v>
      </c>
      <c r="E16" s="59">
        <v>421113</v>
      </c>
      <c r="F16" s="60">
        <v>826.85537549999992</v>
      </c>
      <c r="G16" s="61">
        <f t="shared" si="0"/>
        <v>2.5700000000000001E-2</v>
      </c>
      <c r="H16" s="88"/>
      <c r="I16" s="88"/>
      <c r="J16" s="61" t="s">
        <v>75</v>
      </c>
      <c r="K16" s="61">
        <f t="shared" si="1"/>
        <v>3.7999999999999999E-2</v>
      </c>
      <c r="L16" s="88"/>
      <c r="M16" s="61" t="s">
        <v>68</v>
      </c>
      <c r="N16" s="61">
        <v>4.53E-2</v>
      </c>
    </row>
    <row r="17" spans="1:15" ht="12.75" customHeight="1">
      <c r="A17" s="32">
        <f>+MAX($A$5:A16)+1</f>
        <v>9</v>
      </c>
      <c r="B17" s="32" t="s">
        <v>371</v>
      </c>
      <c r="C17" s="32" t="s">
        <v>372</v>
      </c>
      <c r="D17" s="32" t="s">
        <v>82</v>
      </c>
      <c r="E17" s="59">
        <v>65136</v>
      </c>
      <c r="F17" s="60">
        <v>805.7974559999999</v>
      </c>
      <c r="G17" s="61">
        <f t="shared" si="0"/>
        <v>2.5100000000000001E-2</v>
      </c>
      <c r="H17" s="88"/>
      <c r="I17" s="88"/>
      <c r="J17" s="61" t="s">
        <v>283</v>
      </c>
      <c r="K17" s="61">
        <f t="shared" si="1"/>
        <v>3.3099999999999997E-2</v>
      </c>
      <c r="L17" s="88"/>
      <c r="M17" s="61" t="s">
        <v>79</v>
      </c>
      <c r="N17" s="61">
        <v>4.3800000000000006E-2</v>
      </c>
    </row>
    <row r="18" spans="1:15" ht="12.75" customHeight="1">
      <c r="A18" s="32">
        <f>+MAX($A$5:A17)+1</f>
        <v>10</v>
      </c>
      <c r="B18" s="32" t="s">
        <v>151</v>
      </c>
      <c r="C18" s="32" t="s">
        <v>152</v>
      </c>
      <c r="D18" s="32" t="s">
        <v>93</v>
      </c>
      <c r="E18" s="59">
        <v>96231</v>
      </c>
      <c r="F18" s="60">
        <v>788.0837745</v>
      </c>
      <c r="G18" s="61">
        <f t="shared" si="0"/>
        <v>2.4500000000000001E-2</v>
      </c>
      <c r="H18" s="88"/>
      <c r="I18" s="88"/>
      <c r="J18" s="61" t="s">
        <v>373</v>
      </c>
      <c r="K18" s="61">
        <f t="shared" si="1"/>
        <v>3.0499999999999999E-2</v>
      </c>
      <c r="L18" s="88"/>
      <c r="M18" s="61" t="s">
        <v>187</v>
      </c>
      <c r="N18" s="61">
        <v>3.3099999999999997E-2</v>
      </c>
    </row>
    <row r="19" spans="1:15" ht="12.75" customHeight="1">
      <c r="A19" s="32">
        <f>+MAX($A$5:A18)+1</f>
        <v>11</v>
      </c>
      <c r="B19" s="32" t="s">
        <v>155</v>
      </c>
      <c r="C19" s="32" t="s">
        <v>156</v>
      </c>
      <c r="D19" s="32" t="s">
        <v>120</v>
      </c>
      <c r="E19" s="59">
        <v>223288</v>
      </c>
      <c r="F19" s="60">
        <v>769.56209200000001</v>
      </c>
      <c r="G19" s="61">
        <f t="shared" si="0"/>
        <v>2.4E-2</v>
      </c>
      <c r="H19" s="88"/>
      <c r="I19" s="88"/>
      <c r="J19" s="61" t="s">
        <v>71</v>
      </c>
      <c r="K19" s="61">
        <f t="shared" si="1"/>
        <v>2.9699999999999997E-2</v>
      </c>
      <c r="L19" s="88"/>
      <c r="M19" s="61" t="s">
        <v>276</v>
      </c>
      <c r="N19" s="61">
        <v>2.6000000000000002E-2</v>
      </c>
    </row>
    <row r="20" spans="1:15" ht="12.75" customHeight="1">
      <c r="A20" s="32">
        <f>+MAX($A$5:A19)+1</f>
        <v>12</v>
      </c>
      <c r="B20" s="32" t="s">
        <v>374</v>
      </c>
      <c r="C20" s="32" t="s">
        <v>375</v>
      </c>
      <c r="D20" s="32" t="s">
        <v>111</v>
      </c>
      <c r="E20" s="59">
        <v>267652</v>
      </c>
      <c r="F20" s="60">
        <v>745.94612400000005</v>
      </c>
      <c r="G20" s="61">
        <f t="shared" si="0"/>
        <v>2.3199999999999998E-2</v>
      </c>
      <c r="H20" s="88"/>
      <c r="I20" s="88"/>
      <c r="J20" s="61" t="s">
        <v>364</v>
      </c>
      <c r="K20" s="61">
        <f t="shared" si="1"/>
        <v>2.7400000000000001E-2</v>
      </c>
      <c r="L20" s="88"/>
      <c r="M20" s="61" t="s">
        <v>376</v>
      </c>
      <c r="N20" s="61">
        <v>2.4299999999999999E-2</v>
      </c>
    </row>
    <row r="21" spans="1:15" ht="12.75" customHeight="1">
      <c r="A21" s="32">
        <f>+MAX($A$5:A20)+1</f>
        <v>13</v>
      </c>
      <c r="B21" s="32" t="s">
        <v>377</v>
      </c>
      <c r="C21" s="32" t="s">
        <v>378</v>
      </c>
      <c r="D21" s="32" t="s">
        <v>56</v>
      </c>
      <c r="E21" s="59">
        <v>35000</v>
      </c>
      <c r="F21" s="60">
        <v>738.46500000000003</v>
      </c>
      <c r="G21" s="61">
        <f t="shared" si="0"/>
        <v>2.3E-2</v>
      </c>
      <c r="H21" s="88"/>
      <c r="I21" s="88"/>
      <c r="J21" s="61" t="s">
        <v>97</v>
      </c>
      <c r="K21" s="61">
        <f t="shared" si="1"/>
        <v>2.6200000000000001E-2</v>
      </c>
      <c r="L21" s="88"/>
      <c r="M21" s="31" t="s">
        <v>86</v>
      </c>
      <c r="N21" s="61">
        <v>2.3800000000000002E-2</v>
      </c>
    </row>
    <row r="22" spans="1:15" ht="12.75" customHeight="1">
      <c r="A22" s="32">
        <f>+MAX($A$5:A21)+1</f>
        <v>14</v>
      </c>
      <c r="B22" s="32" t="s">
        <v>153</v>
      </c>
      <c r="C22" s="32" t="s">
        <v>154</v>
      </c>
      <c r="D22" s="32" t="s">
        <v>117</v>
      </c>
      <c r="E22" s="59">
        <v>119061</v>
      </c>
      <c r="F22" s="60">
        <v>735.67791900000009</v>
      </c>
      <c r="G22" s="61">
        <f t="shared" si="0"/>
        <v>2.29E-2</v>
      </c>
      <c r="H22" s="88"/>
      <c r="I22" s="88"/>
      <c r="J22" s="61" t="s">
        <v>275</v>
      </c>
      <c r="K22" s="61">
        <f t="shared" si="1"/>
        <v>2.6000000000000002E-2</v>
      </c>
      <c r="L22" s="88"/>
      <c r="M22" s="32" t="s">
        <v>277</v>
      </c>
      <c r="N22" s="61">
        <v>1.9800000000000002E-2</v>
      </c>
    </row>
    <row r="23" spans="1:15" ht="12.75" customHeight="1">
      <c r="A23" s="32">
        <f>+MAX($A$5:A22)+1</f>
        <v>15</v>
      </c>
      <c r="B23" s="32" t="s">
        <v>379</v>
      </c>
      <c r="C23" s="32" t="s">
        <v>380</v>
      </c>
      <c r="D23" s="32" t="s">
        <v>111</v>
      </c>
      <c r="E23" s="59">
        <v>768843</v>
      </c>
      <c r="F23" s="60">
        <v>715.79283299999997</v>
      </c>
      <c r="G23" s="61">
        <f t="shared" si="0"/>
        <v>2.23E-2</v>
      </c>
      <c r="H23" s="88"/>
      <c r="I23" s="88"/>
      <c r="J23" s="61" t="s">
        <v>82</v>
      </c>
      <c r="K23" s="61">
        <f t="shared" si="1"/>
        <v>2.5100000000000001E-2</v>
      </c>
      <c r="L23" s="88"/>
      <c r="M23" s="32" t="s">
        <v>99</v>
      </c>
      <c r="N23" s="61">
        <v>1.8700000000000001E-2</v>
      </c>
    </row>
    <row r="24" spans="1:15" ht="12.75" customHeight="1">
      <c r="A24" s="32">
        <f>+MAX($A$5:A23)+1</f>
        <v>16</v>
      </c>
      <c r="B24" s="32" t="s">
        <v>157</v>
      </c>
      <c r="C24" s="32" t="s">
        <v>158</v>
      </c>
      <c r="D24" s="32" t="s">
        <v>123</v>
      </c>
      <c r="E24" s="59">
        <v>274228</v>
      </c>
      <c r="F24" s="60">
        <v>710.38763400000005</v>
      </c>
      <c r="G24" s="61">
        <f t="shared" si="0"/>
        <v>2.2100000000000002E-2</v>
      </c>
      <c r="H24" s="88"/>
      <c r="I24" s="88"/>
      <c r="J24" s="61" t="s">
        <v>93</v>
      </c>
      <c r="K24" s="61">
        <f t="shared" si="1"/>
        <v>2.4500000000000001E-2</v>
      </c>
      <c r="L24" s="88"/>
      <c r="M24" s="32" t="s">
        <v>180</v>
      </c>
      <c r="N24" s="61">
        <v>1.6500000000000001E-2</v>
      </c>
    </row>
    <row r="25" spans="1:15" ht="12.75" customHeight="1">
      <c r="A25" s="32">
        <f>+MAX($A$5:A24)+1</f>
        <v>17</v>
      </c>
      <c r="B25" s="32" t="s">
        <v>381</v>
      </c>
      <c r="C25" s="32" t="s">
        <v>382</v>
      </c>
      <c r="D25" s="32" t="s">
        <v>117</v>
      </c>
      <c r="E25" s="59">
        <v>200989</v>
      </c>
      <c r="F25" s="60">
        <v>700.6476540000001</v>
      </c>
      <c r="G25" s="61">
        <f t="shared" si="0"/>
        <v>2.18E-2</v>
      </c>
      <c r="H25" s="88"/>
      <c r="I25" s="88"/>
      <c r="J25" s="61" t="s">
        <v>383</v>
      </c>
      <c r="K25" s="61">
        <f t="shared" si="1"/>
        <v>2.4299999999999999E-2</v>
      </c>
      <c r="L25" s="88"/>
      <c r="N25" s="72">
        <v>0.94660000000000011</v>
      </c>
    </row>
    <row r="26" spans="1:15" ht="12.75" customHeight="1">
      <c r="A26" s="32">
        <f>+MAX($A$5:A25)+1</f>
        <v>18</v>
      </c>
      <c r="B26" s="32" t="s">
        <v>299</v>
      </c>
      <c r="C26" s="32" t="s">
        <v>300</v>
      </c>
      <c r="D26" s="32" t="s">
        <v>117</v>
      </c>
      <c r="E26" s="59">
        <v>100000</v>
      </c>
      <c r="F26" s="60">
        <v>685.1</v>
      </c>
      <c r="G26" s="61">
        <f t="shared" si="0"/>
        <v>2.1299999999999999E-2</v>
      </c>
      <c r="H26" s="88"/>
      <c r="I26" s="88"/>
      <c r="J26" s="61" t="s">
        <v>120</v>
      </c>
      <c r="K26" s="61">
        <f t="shared" si="1"/>
        <v>2.4E-2</v>
      </c>
      <c r="L26" s="88"/>
    </row>
    <row r="27" spans="1:15" ht="12.75" customHeight="1">
      <c r="A27" s="32">
        <f>+MAX($A$5:A26)+1</f>
        <v>19</v>
      </c>
      <c r="B27" s="32" t="s">
        <v>384</v>
      </c>
      <c r="C27" s="32" t="s">
        <v>385</v>
      </c>
      <c r="D27" s="32" t="s">
        <v>53</v>
      </c>
      <c r="E27" s="59">
        <v>367000</v>
      </c>
      <c r="F27" s="60">
        <v>679.68399999999997</v>
      </c>
      <c r="G27" s="61">
        <f t="shared" si="0"/>
        <v>2.12E-2</v>
      </c>
      <c r="H27" s="88"/>
      <c r="I27" s="88"/>
      <c r="J27" s="61" t="s">
        <v>89</v>
      </c>
      <c r="K27" s="61">
        <f t="shared" si="1"/>
        <v>2.3800000000000002E-2</v>
      </c>
      <c r="L27" s="88"/>
    </row>
    <row r="28" spans="1:15" ht="12.75" customHeight="1">
      <c r="A28" s="32">
        <f>+MAX($A$5:A27)+1</f>
        <v>20</v>
      </c>
      <c r="B28" s="32" t="s">
        <v>386</v>
      </c>
      <c r="C28" s="32" t="s">
        <v>387</v>
      </c>
      <c r="D28" s="32" t="s">
        <v>98</v>
      </c>
      <c r="E28" s="59">
        <v>150000</v>
      </c>
      <c r="F28" s="60">
        <v>669.375</v>
      </c>
      <c r="G28" s="61">
        <f t="shared" si="0"/>
        <v>2.0799999999999999E-2</v>
      </c>
      <c r="H28" s="88"/>
      <c r="I28" s="88"/>
      <c r="J28" s="61" t="s">
        <v>98</v>
      </c>
      <c r="K28" s="61">
        <f t="shared" si="1"/>
        <v>2.0799999999999999E-2</v>
      </c>
      <c r="L28" s="88"/>
    </row>
    <row r="29" spans="1:15" ht="12.75" customHeight="1">
      <c r="A29" s="32">
        <f>+MAX($A$5:A28)+1</f>
        <v>21</v>
      </c>
      <c r="B29" s="32" t="s">
        <v>388</v>
      </c>
      <c r="C29" s="32" t="s">
        <v>389</v>
      </c>
      <c r="D29" s="32" t="s">
        <v>56</v>
      </c>
      <c r="E29" s="59">
        <v>42000</v>
      </c>
      <c r="F29" s="60">
        <v>642.05399999999997</v>
      </c>
      <c r="G29" s="61">
        <f t="shared" si="0"/>
        <v>0.02</v>
      </c>
      <c r="H29" s="88"/>
      <c r="I29" s="88"/>
      <c r="J29" s="61" t="s">
        <v>286</v>
      </c>
      <c r="K29" s="61">
        <f t="shared" si="1"/>
        <v>1.9800000000000002E-2</v>
      </c>
      <c r="L29" s="88"/>
    </row>
    <row r="30" spans="1:15" ht="12.75" customHeight="1">
      <c r="A30" s="32">
        <f>+MAX($A$5:A29)+1</f>
        <v>22</v>
      </c>
      <c r="B30" s="32" t="s">
        <v>303</v>
      </c>
      <c r="C30" s="101" t="s">
        <v>304</v>
      </c>
      <c r="D30" s="32" t="s">
        <v>286</v>
      </c>
      <c r="E30" s="59">
        <v>200000</v>
      </c>
      <c r="F30" s="60">
        <v>636</v>
      </c>
      <c r="G30" s="61">
        <f t="shared" si="0"/>
        <v>1.9800000000000002E-2</v>
      </c>
      <c r="H30" s="88"/>
      <c r="I30" s="88"/>
      <c r="J30" s="61" t="s">
        <v>390</v>
      </c>
      <c r="K30" s="61">
        <f t="shared" si="1"/>
        <v>1.8700000000000001E-2</v>
      </c>
      <c r="L30" s="88"/>
      <c r="M30"/>
      <c r="N30" s="125"/>
      <c r="O30"/>
    </row>
    <row r="31" spans="1:15" ht="12.75" customHeight="1">
      <c r="A31" s="32">
        <f>+MAX($A$5:A30)+1</f>
        <v>23</v>
      </c>
      <c r="B31" s="32" t="s">
        <v>391</v>
      </c>
      <c r="C31" s="32" t="s">
        <v>392</v>
      </c>
      <c r="D31" s="32" t="s">
        <v>383</v>
      </c>
      <c r="E31" s="59">
        <v>140000</v>
      </c>
      <c r="F31" s="60">
        <v>634.20000000000005</v>
      </c>
      <c r="G31" s="61">
        <f t="shared" si="0"/>
        <v>1.9699999999999999E-2</v>
      </c>
      <c r="H31" s="88"/>
      <c r="I31" s="88"/>
      <c r="J31" s="61" t="s">
        <v>102</v>
      </c>
      <c r="K31" s="61">
        <f t="shared" si="1"/>
        <v>1.8700000000000001E-2</v>
      </c>
      <c r="L31" s="88"/>
      <c r="M31" s="25"/>
      <c r="N31" s="125"/>
      <c r="O31"/>
    </row>
    <row r="32" spans="1:15" ht="12.75" customHeight="1">
      <c r="A32" s="32">
        <f>+MAX($A$5:A31)+1</f>
        <v>24</v>
      </c>
      <c r="B32" s="32" t="s">
        <v>393</v>
      </c>
      <c r="C32" s="32" t="s">
        <v>394</v>
      </c>
      <c r="D32" s="32" t="s">
        <v>123</v>
      </c>
      <c r="E32" s="59">
        <v>88863</v>
      </c>
      <c r="F32" s="60">
        <v>631.41604649999999</v>
      </c>
      <c r="G32" s="61">
        <f t="shared" si="0"/>
        <v>1.9699999999999999E-2</v>
      </c>
      <c r="H32" s="88"/>
      <c r="I32" s="88"/>
      <c r="J32" s="61" t="s">
        <v>63</v>
      </c>
      <c r="K32" s="61">
        <f t="shared" si="1"/>
        <v>1.83E-2</v>
      </c>
      <c r="L32" s="88"/>
      <c r="M32" s="25"/>
      <c r="N32" s="125"/>
      <c r="O32"/>
    </row>
    <row r="33" spans="1:15" ht="12.75" customHeight="1">
      <c r="A33" s="32">
        <f>+MAX($A$5:A32)+1</f>
        <v>25</v>
      </c>
      <c r="B33" s="32" t="s">
        <v>395</v>
      </c>
      <c r="C33" s="32" t="s">
        <v>396</v>
      </c>
      <c r="D33" s="32" t="s">
        <v>117</v>
      </c>
      <c r="E33" s="59">
        <v>47616</v>
      </c>
      <c r="F33" s="60">
        <v>619.91270399999996</v>
      </c>
      <c r="G33" s="61">
        <f t="shared" si="0"/>
        <v>1.9300000000000001E-2</v>
      </c>
      <c r="H33" s="88"/>
      <c r="I33" s="88"/>
      <c r="J33" s="61" t="s">
        <v>397</v>
      </c>
      <c r="K33" s="61">
        <f t="shared" si="1"/>
        <v>1.6500000000000001E-2</v>
      </c>
      <c r="L33" s="88"/>
      <c r="M33" s="25"/>
      <c r="N33" s="125"/>
      <c r="O33"/>
    </row>
    <row r="34" spans="1:15" ht="12.75" customHeight="1">
      <c r="A34" s="32">
        <f>+MAX($A$5:A33)+1</f>
        <v>26</v>
      </c>
      <c r="B34" s="32" t="s">
        <v>398</v>
      </c>
      <c r="C34" s="32" t="s">
        <v>399</v>
      </c>
      <c r="D34" s="32" t="s">
        <v>390</v>
      </c>
      <c r="E34" s="59">
        <v>143000</v>
      </c>
      <c r="F34" s="60">
        <v>601.45799999999997</v>
      </c>
      <c r="G34" s="61">
        <f t="shared" si="0"/>
        <v>1.8700000000000001E-2</v>
      </c>
      <c r="H34" s="88"/>
      <c r="I34" s="88"/>
      <c r="J34" s="61" t="s">
        <v>400</v>
      </c>
      <c r="K34" s="61">
        <f t="shared" si="1"/>
        <v>4.4000000000000003E-3</v>
      </c>
      <c r="L34" s="88"/>
      <c r="M34" s="25"/>
      <c r="N34" s="125"/>
      <c r="O34"/>
    </row>
    <row r="35" spans="1:15" ht="12.75" customHeight="1">
      <c r="A35" s="32">
        <f>+MAX($A$5:A34)+1</f>
        <v>27</v>
      </c>
      <c r="B35" s="32" t="s">
        <v>280</v>
      </c>
      <c r="C35" s="32" t="s">
        <v>281</v>
      </c>
      <c r="D35" s="32" t="s">
        <v>102</v>
      </c>
      <c r="E35" s="59">
        <v>27794</v>
      </c>
      <c r="F35" s="60">
        <v>600.03076899999996</v>
      </c>
      <c r="G35" s="61">
        <f t="shared" si="0"/>
        <v>1.8700000000000001E-2</v>
      </c>
      <c r="H35" s="88"/>
      <c r="I35" s="88"/>
      <c r="J35" s="61" t="s">
        <v>126</v>
      </c>
      <c r="K35" s="74">
        <f>+SUMIFS($G:$G,$C:$C,"Net Receivable/Payable")+SUMIFS($G:$G,$C:$C,"CBLO / Reverse Repo Investments")</f>
        <v>5.3399999999999934E-2</v>
      </c>
      <c r="L35" s="88"/>
      <c r="M35" s="25"/>
      <c r="N35" s="125"/>
      <c r="O35"/>
    </row>
    <row r="36" spans="1:15" ht="12.75" customHeight="1">
      <c r="A36" s="32">
        <f>+MAX($A$5:A35)+1</f>
        <v>28</v>
      </c>
      <c r="B36" s="32" t="s">
        <v>401</v>
      </c>
      <c r="C36" s="32" t="s">
        <v>402</v>
      </c>
      <c r="D36" s="32" t="s">
        <v>373</v>
      </c>
      <c r="E36" s="59">
        <v>200000</v>
      </c>
      <c r="F36" s="60">
        <v>586.70000000000005</v>
      </c>
      <c r="G36" s="61">
        <f t="shared" si="0"/>
        <v>1.83E-2</v>
      </c>
      <c r="H36" s="88"/>
      <c r="I36" s="88"/>
      <c r="L36" s="88"/>
      <c r="M36"/>
      <c r="N36"/>
      <c r="O36"/>
    </row>
    <row r="37" spans="1:15" ht="12.75" customHeight="1">
      <c r="A37" s="32">
        <f>+MAX($A$5:A36)+1</f>
        <v>29</v>
      </c>
      <c r="B37" s="32" t="s">
        <v>297</v>
      </c>
      <c r="C37" s="32" t="s">
        <v>298</v>
      </c>
      <c r="D37" s="32" t="s">
        <v>63</v>
      </c>
      <c r="E37" s="59">
        <v>22050</v>
      </c>
      <c r="F37" s="60">
        <v>586.64025000000004</v>
      </c>
      <c r="G37" s="61">
        <f t="shared" si="0"/>
        <v>1.83E-2</v>
      </c>
      <c r="H37" s="88"/>
      <c r="I37" s="88"/>
      <c r="L37" s="88"/>
      <c r="M37"/>
      <c r="N37"/>
      <c r="O37"/>
    </row>
    <row r="38" spans="1:15" ht="12.75" customHeight="1">
      <c r="A38" s="32">
        <f>+MAX($A$5:A37)+1</f>
        <v>30</v>
      </c>
      <c r="B38" s="32" t="s">
        <v>403</v>
      </c>
      <c r="C38" s="32" t="s">
        <v>173</v>
      </c>
      <c r="D38" s="32" t="s">
        <v>53</v>
      </c>
      <c r="E38" s="59">
        <v>690000</v>
      </c>
      <c r="F38" s="60">
        <v>585.12</v>
      </c>
      <c r="G38" s="61">
        <f t="shared" si="0"/>
        <v>1.8200000000000001E-2</v>
      </c>
      <c r="H38" s="88"/>
      <c r="I38" s="88"/>
      <c r="L38" s="88"/>
      <c r="M38"/>
      <c r="N38"/>
      <c r="O38"/>
    </row>
    <row r="39" spans="1:15" ht="12.75" customHeight="1">
      <c r="A39" s="32">
        <f>+MAX($A$5:A38)+1</f>
        <v>31</v>
      </c>
      <c r="B39" s="32" t="s">
        <v>404</v>
      </c>
      <c r="C39" s="32" t="s">
        <v>405</v>
      </c>
      <c r="D39" s="32" t="s">
        <v>56</v>
      </c>
      <c r="E39" s="59">
        <v>100000</v>
      </c>
      <c r="F39" s="60">
        <v>570.75</v>
      </c>
      <c r="G39" s="61">
        <f t="shared" si="0"/>
        <v>1.78E-2</v>
      </c>
      <c r="H39" s="88"/>
      <c r="I39" s="88"/>
      <c r="L39" s="88"/>
      <c r="M39"/>
      <c r="N39"/>
      <c r="O39"/>
    </row>
    <row r="40" spans="1:15" ht="12.75" customHeight="1">
      <c r="A40" s="32">
        <f>+MAX($A$5:A39)+1</f>
        <v>32</v>
      </c>
      <c r="B40" s="32" t="s">
        <v>406</v>
      </c>
      <c r="C40" s="32" t="s">
        <v>407</v>
      </c>
      <c r="D40" s="32" t="s">
        <v>117</v>
      </c>
      <c r="E40" s="59">
        <v>175000</v>
      </c>
      <c r="F40" s="60">
        <v>561.4</v>
      </c>
      <c r="G40" s="61">
        <f t="shared" si="0"/>
        <v>1.7500000000000002E-2</v>
      </c>
      <c r="H40" s="88"/>
      <c r="I40" s="88"/>
      <c r="L40" s="88"/>
      <c r="M40"/>
      <c r="N40"/>
      <c r="O40"/>
    </row>
    <row r="41" spans="1:15" ht="12.75" customHeight="1">
      <c r="A41" s="32">
        <f>+MAX($A$5:A40)+1</f>
        <v>33</v>
      </c>
      <c r="B41" s="32" t="s">
        <v>408</v>
      </c>
      <c r="C41" s="32" t="s">
        <v>409</v>
      </c>
      <c r="D41" s="32" t="s">
        <v>275</v>
      </c>
      <c r="E41" s="59">
        <v>42847</v>
      </c>
      <c r="F41" s="60">
        <v>533.23091499999998</v>
      </c>
      <c r="G41" s="61">
        <f t="shared" si="0"/>
        <v>1.66E-2</v>
      </c>
      <c r="H41" s="88"/>
      <c r="I41" s="88"/>
      <c r="L41" s="88"/>
      <c r="M41"/>
      <c r="N41"/>
      <c r="O41"/>
    </row>
    <row r="42" spans="1:15" ht="12.75" customHeight="1">
      <c r="A42" s="32">
        <f>+MAX($A$5:A41)+1</f>
        <v>34</v>
      </c>
      <c r="B42" s="32" t="s">
        <v>410</v>
      </c>
      <c r="C42" s="32" t="s">
        <v>411</v>
      </c>
      <c r="D42" s="32" t="s">
        <v>397</v>
      </c>
      <c r="E42" s="59">
        <v>92200</v>
      </c>
      <c r="F42" s="60">
        <v>528.90530000000001</v>
      </c>
      <c r="G42" s="61">
        <f t="shared" si="0"/>
        <v>1.6500000000000001E-2</v>
      </c>
      <c r="H42" s="88"/>
      <c r="I42" s="88"/>
      <c r="L42" s="88"/>
      <c r="M42"/>
      <c r="N42"/>
      <c r="O42"/>
    </row>
    <row r="43" spans="1:15" ht="12.75" customHeight="1">
      <c r="A43" s="32">
        <f>+MAX($A$5:A42)+1</f>
        <v>35</v>
      </c>
      <c r="B43" s="32" t="s">
        <v>305</v>
      </c>
      <c r="C43" s="32" t="s">
        <v>306</v>
      </c>
      <c r="D43" s="32" t="s">
        <v>71</v>
      </c>
      <c r="E43" s="59">
        <v>145000</v>
      </c>
      <c r="F43" s="60">
        <v>523.59500000000003</v>
      </c>
      <c r="G43" s="61">
        <f t="shared" si="0"/>
        <v>1.6299999999999999E-2</v>
      </c>
      <c r="H43" s="88"/>
      <c r="I43" s="88"/>
      <c r="L43" s="88"/>
      <c r="M43"/>
      <c r="N43"/>
      <c r="O43"/>
    </row>
    <row r="44" spans="1:15" ht="12.75" customHeight="1">
      <c r="A44" s="32">
        <f>+MAX($A$5:A43)+1</f>
        <v>36</v>
      </c>
      <c r="B44" s="32" t="s">
        <v>412</v>
      </c>
      <c r="C44" s="32" t="s">
        <v>413</v>
      </c>
      <c r="D44" s="32" t="s">
        <v>123</v>
      </c>
      <c r="E44" s="59">
        <v>180000</v>
      </c>
      <c r="F44" s="60">
        <v>502.83</v>
      </c>
      <c r="G44" s="61">
        <f t="shared" si="0"/>
        <v>1.5699999999999999E-2</v>
      </c>
      <c r="H44" s="88"/>
      <c r="I44" s="88"/>
      <c r="L44" s="88"/>
      <c r="M44"/>
      <c r="N44"/>
      <c r="O44"/>
    </row>
    <row r="45" spans="1:15" ht="12.75" customHeight="1">
      <c r="A45" s="32">
        <f>+MAX($A$5:A44)+1</f>
        <v>37</v>
      </c>
      <c r="B45" s="32" t="s">
        <v>414</v>
      </c>
      <c r="C45" s="101" t="s">
        <v>415</v>
      </c>
      <c r="D45" s="101" t="s">
        <v>56</v>
      </c>
      <c r="E45" s="59">
        <v>80000</v>
      </c>
      <c r="F45" s="60">
        <v>472.32</v>
      </c>
      <c r="G45" s="61">
        <f t="shared" si="0"/>
        <v>1.47E-2</v>
      </c>
      <c r="H45" s="88"/>
      <c r="I45" s="88"/>
      <c r="L45" s="88"/>
      <c r="M45"/>
      <c r="N45"/>
      <c r="O45"/>
    </row>
    <row r="46" spans="1:15" ht="12.75" customHeight="1">
      <c r="A46" s="32">
        <f>+MAX($A$5:A45)+1</f>
        <v>38</v>
      </c>
      <c r="B46" s="32" t="s">
        <v>416</v>
      </c>
      <c r="C46" s="32" t="s">
        <v>417</v>
      </c>
      <c r="D46" s="32" t="s">
        <v>56</v>
      </c>
      <c r="E46" s="59">
        <v>120000</v>
      </c>
      <c r="F46" s="60">
        <v>470.64</v>
      </c>
      <c r="G46" s="61">
        <f t="shared" si="0"/>
        <v>1.47E-2</v>
      </c>
      <c r="H46" s="88"/>
      <c r="I46" s="88"/>
      <c r="L46" s="88"/>
      <c r="M46"/>
      <c r="N46"/>
      <c r="O46"/>
    </row>
    <row r="47" spans="1:15" ht="12.75" customHeight="1">
      <c r="A47" s="32">
        <f>+MAX($A$5:A46)+1</f>
        <v>39</v>
      </c>
      <c r="B47" s="32" t="s">
        <v>293</v>
      </c>
      <c r="C47" s="32" t="s">
        <v>294</v>
      </c>
      <c r="D47" s="32" t="s">
        <v>111</v>
      </c>
      <c r="E47" s="59">
        <v>6230</v>
      </c>
      <c r="F47" s="60">
        <v>464.85456499999998</v>
      </c>
      <c r="G47" s="61">
        <f t="shared" si="0"/>
        <v>1.4500000000000001E-2</v>
      </c>
      <c r="H47" s="88"/>
      <c r="I47" s="88"/>
      <c r="L47" s="88"/>
      <c r="M47"/>
      <c r="N47"/>
      <c r="O47"/>
    </row>
    <row r="48" spans="1:15" ht="12.75" customHeight="1">
      <c r="A48" s="32">
        <f>+MAX($A$5:A47)+1</f>
        <v>40</v>
      </c>
      <c r="B48" s="32" t="s">
        <v>418</v>
      </c>
      <c r="C48" s="32" t="s">
        <v>419</v>
      </c>
      <c r="D48" s="32" t="s">
        <v>106</v>
      </c>
      <c r="E48" s="59">
        <v>65000</v>
      </c>
      <c r="F48" s="60">
        <v>458.57499999999999</v>
      </c>
      <c r="G48" s="61">
        <f t="shared" si="0"/>
        <v>1.43E-2</v>
      </c>
      <c r="H48" s="88"/>
      <c r="I48" s="88"/>
      <c r="L48" s="88"/>
    </row>
    <row r="49" spans="1:12" ht="12.75" customHeight="1">
      <c r="A49" s="32">
        <f>+MAX($A$5:A48)+1</f>
        <v>41</v>
      </c>
      <c r="B49" s="32" t="s">
        <v>420</v>
      </c>
      <c r="C49" s="32" t="s">
        <v>421</v>
      </c>
      <c r="D49" s="32" t="s">
        <v>71</v>
      </c>
      <c r="E49" s="59">
        <v>80000</v>
      </c>
      <c r="F49" s="60">
        <v>431.96</v>
      </c>
      <c r="G49" s="61">
        <f t="shared" si="0"/>
        <v>1.34E-2</v>
      </c>
      <c r="H49" s="88"/>
      <c r="I49" s="88"/>
      <c r="L49" s="88"/>
    </row>
    <row r="50" spans="1:12" ht="12.75" customHeight="1">
      <c r="A50" s="32">
        <f>+MAX($A$5:A49)+1</f>
        <v>42</v>
      </c>
      <c r="B50" s="32" t="s">
        <v>159</v>
      </c>
      <c r="C50" s="101" t="s">
        <v>160</v>
      </c>
      <c r="D50" s="32" t="s">
        <v>89</v>
      </c>
      <c r="E50" s="59">
        <v>44786</v>
      </c>
      <c r="F50" s="60">
        <v>430.99807100000004</v>
      </c>
      <c r="G50" s="61">
        <f t="shared" si="0"/>
        <v>1.34E-2</v>
      </c>
      <c r="H50" s="88"/>
      <c r="I50" s="88"/>
      <c r="L50" s="88"/>
    </row>
    <row r="51" spans="1:12" ht="12.75" customHeight="1">
      <c r="A51" s="32">
        <f>+MAX($A$5:A50)+1</f>
        <v>43</v>
      </c>
      <c r="B51" s="32" t="s">
        <v>422</v>
      </c>
      <c r="C51" s="101" t="s">
        <v>423</v>
      </c>
      <c r="D51" s="32" t="s">
        <v>373</v>
      </c>
      <c r="E51" s="59">
        <v>250000</v>
      </c>
      <c r="F51" s="60">
        <v>392.125</v>
      </c>
      <c r="G51" s="61">
        <f t="shared" si="0"/>
        <v>1.2200000000000001E-2</v>
      </c>
      <c r="H51" s="88"/>
      <c r="I51" s="88"/>
      <c r="L51" s="88"/>
    </row>
    <row r="52" spans="1:12" ht="12.75" customHeight="1">
      <c r="A52" s="32">
        <f>+MAX($A$5:A51)+1</f>
        <v>44</v>
      </c>
      <c r="B52" s="32" t="s">
        <v>424</v>
      </c>
      <c r="C52" s="101" t="s">
        <v>425</v>
      </c>
      <c r="D52" s="32" t="s">
        <v>123</v>
      </c>
      <c r="E52" s="59">
        <v>25000</v>
      </c>
      <c r="F52" s="60">
        <v>382.0625</v>
      </c>
      <c r="G52" s="61">
        <f t="shared" si="0"/>
        <v>1.1900000000000001E-2</v>
      </c>
      <c r="H52" s="88"/>
      <c r="I52" s="88"/>
      <c r="L52" s="88"/>
    </row>
    <row r="53" spans="1:12" ht="12.75" customHeight="1">
      <c r="A53" s="32">
        <f>+MAX($A$5:A52)+1</f>
        <v>45</v>
      </c>
      <c r="B53" s="32" t="s">
        <v>426</v>
      </c>
      <c r="C53" s="101" t="s">
        <v>427</v>
      </c>
      <c r="D53" s="32" t="s">
        <v>89</v>
      </c>
      <c r="E53" s="59">
        <v>77772</v>
      </c>
      <c r="F53" s="60">
        <v>332.4753</v>
      </c>
      <c r="G53" s="61">
        <f t="shared" si="0"/>
        <v>1.04E-2</v>
      </c>
      <c r="H53" s="88"/>
      <c r="I53" s="88"/>
      <c r="L53" s="88"/>
    </row>
    <row r="54" spans="1:12" ht="12.75" customHeight="1">
      <c r="A54" s="32">
        <f>+MAX($A$5:A53)+1</f>
        <v>46</v>
      </c>
      <c r="B54" s="32" t="s">
        <v>428</v>
      </c>
      <c r="C54" s="101" t="s">
        <v>429</v>
      </c>
      <c r="D54" s="32" t="s">
        <v>75</v>
      </c>
      <c r="E54" s="59">
        <v>66500</v>
      </c>
      <c r="F54" s="60">
        <v>325.983</v>
      </c>
      <c r="G54" s="61">
        <f t="shared" si="0"/>
        <v>1.01E-2</v>
      </c>
      <c r="H54" s="88"/>
      <c r="I54" s="88"/>
      <c r="L54" s="88"/>
    </row>
    <row r="55" spans="1:12" ht="12.75" customHeight="1">
      <c r="A55" s="32">
        <f>+MAX($A$5:A54)+1</f>
        <v>47</v>
      </c>
      <c r="B55" s="32" t="s">
        <v>430</v>
      </c>
      <c r="C55" s="101" t="s">
        <v>431</v>
      </c>
      <c r="D55" s="32" t="s">
        <v>275</v>
      </c>
      <c r="E55" s="59">
        <v>50000</v>
      </c>
      <c r="F55" s="60">
        <v>300.5</v>
      </c>
      <c r="G55" s="61">
        <f t="shared" si="0"/>
        <v>9.4000000000000004E-3</v>
      </c>
      <c r="H55" s="88"/>
      <c r="I55" s="88"/>
      <c r="L55" s="88"/>
    </row>
    <row r="56" spans="1:12" ht="12.75" customHeight="1">
      <c r="A56" s="32">
        <f>+MAX($A$5:A55)+1</f>
        <v>48</v>
      </c>
      <c r="B56" s="32" t="s">
        <v>432</v>
      </c>
      <c r="C56" s="101" t="s">
        <v>433</v>
      </c>
      <c r="D56" s="32" t="s">
        <v>53</v>
      </c>
      <c r="E56" s="59">
        <v>350000</v>
      </c>
      <c r="F56" s="60">
        <v>206.67500000000001</v>
      </c>
      <c r="G56" s="61">
        <f t="shared" si="0"/>
        <v>6.4000000000000003E-3</v>
      </c>
      <c r="H56" s="88"/>
      <c r="I56" s="88"/>
      <c r="L56" s="88"/>
    </row>
    <row r="57" spans="1:12" ht="12.75" customHeight="1">
      <c r="A57" s="32">
        <f>+MAX($A$5:A56)+1</f>
        <v>49</v>
      </c>
      <c r="B57" s="32" t="s">
        <v>434</v>
      </c>
      <c r="C57" s="101" t="s">
        <v>435</v>
      </c>
      <c r="D57" s="32" t="s">
        <v>283</v>
      </c>
      <c r="E57" s="59">
        <v>56755</v>
      </c>
      <c r="F57" s="60">
        <v>194.0737225</v>
      </c>
      <c r="G57" s="61">
        <f t="shared" si="0"/>
        <v>6.0000000000000001E-3</v>
      </c>
      <c r="H57" s="88"/>
      <c r="I57" s="88"/>
      <c r="L57" s="88"/>
    </row>
    <row r="58" spans="1:12" ht="12.75" customHeight="1">
      <c r="A58" s="32">
        <f>+MAX($A$5:A57)+1</f>
        <v>50</v>
      </c>
      <c r="B58" s="32" t="s">
        <v>436</v>
      </c>
      <c r="C58" s="101" t="s">
        <v>437</v>
      </c>
      <c r="D58" s="32" t="s">
        <v>111</v>
      </c>
      <c r="E58" s="59">
        <v>120369</v>
      </c>
      <c r="F58" s="60">
        <v>161.65556699999999</v>
      </c>
      <c r="G58" s="61">
        <f t="shared" si="0"/>
        <v>5.0000000000000001E-3</v>
      </c>
      <c r="H58" s="88"/>
      <c r="I58" s="88"/>
      <c r="L58" s="88"/>
    </row>
    <row r="59" spans="1:12" ht="12.75" customHeight="1">
      <c r="A59" s="32">
        <f>+MAX($A$5:A58)+1</f>
        <v>51</v>
      </c>
      <c r="B59" s="32" t="s">
        <v>438</v>
      </c>
      <c r="C59" s="101" t="s">
        <v>439</v>
      </c>
      <c r="D59" s="32" t="s">
        <v>383</v>
      </c>
      <c r="E59" s="59">
        <v>39505</v>
      </c>
      <c r="F59" s="60">
        <v>148.28201749999999</v>
      </c>
      <c r="G59" s="61">
        <f t="shared" si="0"/>
        <v>4.5999999999999999E-3</v>
      </c>
      <c r="H59" s="88"/>
      <c r="I59" s="88"/>
      <c r="L59" s="88"/>
    </row>
    <row r="60" spans="1:12" ht="12.75" customHeight="1">
      <c r="A60" s="32">
        <f>+MAX($A$5:A59)+1</f>
        <v>52</v>
      </c>
      <c r="B60" s="32" t="s">
        <v>440</v>
      </c>
      <c r="C60" s="101" t="s">
        <v>441</v>
      </c>
      <c r="D60" s="32" t="s">
        <v>400</v>
      </c>
      <c r="E60" s="59">
        <v>33268</v>
      </c>
      <c r="F60" s="60">
        <v>142.22069999999999</v>
      </c>
      <c r="G60" s="61">
        <f t="shared" si="0"/>
        <v>4.4000000000000003E-3</v>
      </c>
      <c r="H60" s="88"/>
      <c r="I60" s="88"/>
      <c r="L60" s="88"/>
    </row>
    <row r="61" spans="1:12" ht="12.75" customHeight="1">
      <c r="A61" s="32">
        <f>+MAX($A$5:A60)+1</f>
        <v>53</v>
      </c>
      <c r="B61" s="32" t="s">
        <v>149</v>
      </c>
      <c r="C61" s="101" t="s">
        <v>150</v>
      </c>
      <c r="D61" s="32" t="s">
        <v>56</v>
      </c>
      <c r="E61" s="59">
        <v>2013</v>
      </c>
      <c r="F61" s="60">
        <v>29.275058999999999</v>
      </c>
      <c r="G61" s="61">
        <f>ROUND((F61/$F$71),4)</f>
        <v>8.9999999999999998E-4</v>
      </c>
      <c r="H61" s="88"/>
      <c r="I61" s="88"/>
      <c r="L61" s="88"/>
    </row>
    <row r="62" spans="1:12" ht="12.75" customHeight="1">
      <c r="F62" s="60"/>
      <c r="G62" s="61"/>
      <c r="H62" s="62"/>
      <c r="I62" s="62"/>
    </row>
    <row r="63" spans="1:12" ht="12.75" customHeight="1">
      <c r="C63" s="75" t="s">
        <v>161</v>
      </c>
      <c r="D63" s="75"/>
      <c r="E63" s="76"/>
      <c r="F63" s="77">
        <f>SUM(F9:F62)</f>
        <v>30404.034565000005</v>
      </c>
      <c r="G63" s="78">
        <f>SUM(G9:G62)</f>
        <v>0.9466</v>
      </c>
      <c r="H63" s="79"/>
      <c r="I63" s="79"/>
    </row>
    <row r="64" spans="1:12" ht="12.75" customHeight="1">
      <c r="F64" s="60"/>
      <c r="G64" s="61"/>
      <c r="H64" s="62"/>
      <c r="I64" s="62"/>
    </row>
    <row r="65" spans="2:9" ht="12.75" customHeight="1">
      <c r="C65" s="66" t="s">
        <v>162</v>
      </c>
      <c r="F65" s="60">
        <v>2408.1711203</v>
      </c>
      <c r="G65" s="61">
        <f>ROUND((F65/$F$71),4)</f>
        <v>7.4999999999999997E-2</v>
      </c>
      <c r="H65" s="62"/>
      <c r="I65" s="62"/>
    </row>
    <row r="66" spans="2:9" ht="12.75" customHeight="1">
      <c r="C66" s="75" t="s">
        <v>161</v>
      </c>
      <c r="D66" s="75"/>
      <c r="E66" s="76"/>
      <c r="F66" s="77">
        <f>SUM(F65)</f>
        <v>2408.1711203</v>
      </c>
      <c r="G66" s="78">
        <f>SUM(G65)</f>
        <v>7.4999999999999997E-2</v>
      </c>
      <c r="H66" s="79"/>
      <c r="I66" s="79"/>
    </row>
    <row r="67" spans="2:9" ht="12.75" customHeight="1">
      <c r="F67" s="60"/>
      <c r="G67" s="61"/>
      <c r="H67" s="62"/>
      <c r="I67" s="62"/>
    </row>
    <row r="68" spans="2:9" ht="12.75" customHeight="1">
      <c r="C68" s="66" t="s">
        <v>163</v>
      </c>
      <c r="F68" s="60"/>
      <c r="G68" s="61"/>
      <c r="H68" s="62"/>
      <c r="I68" s="62"/>
    </row>
    <row r="69" spans="2:9" ht="12.75" customHeight="1">
      <c r="C69" s="66" t="s">
        <v>164</v>
      </c>
      <c r="F69" s="86">
        <v>-694.33612490001178</v>
      </c>
      <c r="G69" s="87">
        <f>(100%-SUMIFS($G$1:$G$68,$C$1:$C$68,"Total"))</f>
        <v>-2.1600000000000064E-2</v>
      </c>
      <c r="H69" s="62"/>
      <c r="I69" s="62"/>
    </row>
    <row r="70" spans="2:9" ht="12.75" customHeight="1">
      <c r="C70" s="75" t="s">
        <v>161</v>
      </c>
      <c r="D70" s="75"/>
      <c r="E70" s="76"/>
      <c r="F70" s="90">
        <f>SUM(F69)</f>
        <v>-694.33612490001178</v>
      </c>
      <c r="G70" s="91">
        <f>SUM(G69)</f>
        <v>-2.1600000000000064E-2</v>
      </c>
      <c r="H70" s="79"/>
      <c r="I70" s="79"/>
    </row>
    <row r="71" spans="2:9" ht="12.75" customHeight="1">
      <c r="C71" s="92" t="s">
        <v>165</v>
      </c>
      <c r="D71" s="92"/>
      <c r="E71" s="93"/>
      <c r="F71" s="94">
        <f>SUMIFS($F$1:$F$203,$C$1:$C$203,"Total")</f>
        <v>32117.869560399991</v>
      </c>
      <c r="G71" s="95">
        <f>SUMIFS($G$1:$G$203,$C$1:$C$203,"Total")</f>
        <v>1</v>
      </c>
      <c r="H71" s="96"/>
      <c r="I71" s="96"/>
    </row>
    <row r="72" spans="2:9" ht="12.75" customHeight="1"/>
    <row r="73" spans="2:9" ht="12.75" customHeight="1">
      <c r="C73" s="66"/>
    </row>
    <row r="74" spans="2:9" ht="12.75" customHeight="1">
      <c r="B74" s="134" t="s">
        <v>595</v>
      </c>
      <c r="C74" s="134"/>
      <c r="D74" s="134"/>
      <c r="E74" s="134"/>
      <c r="F74" s="134"/>
      <c r="G74" s="134"/>
    </row>
    <row r="75" spans="2:9" ht="12.75" customHeight="1">
      <c r="B75" s="134"/>
      <c r="C75" s="134"/>
      <c r="D75" s="134"/>
      <c r="E75" s="134"/>
      <c r="F75" s="134"/>
      <c r="G75" s="134"/>
    </row>
    <row r="76" spans="2:9" ht="12.75" customHeight="1">
      <c r="B76" s="134"/>
      <c r="C76" s="134"/>
      <c r="D76" s="134"/>
      <c r="E76" s="134"/>
      <c r="F76" s="134"/>
      <c r="G76" s="134"/>
    </row>
    <row r="77" spans="2:9" ht="12.75" customHeight="1">
      <c r="B77" s="134"/>
      <c r="C77" s="134"/>
      <c r="D77" s="134"/>
      <c r="E77" s="134"/>
      <c r="F77" s="134"/>
      <c r="G77" s="134"/>
    </row>
    <row r="78" spans="2:9" ht="12.75" customHeight="1">
      <c r="B78" s="134"/>
      <c r="C78" s="134"/>
      <c r="D78" s="134"/>
      <c r="E78" s="134"/>
      <c r="F78" s="134"/>
      <c r="G78" s="134"/>
    </row>
    <row r="79" spans="2:9" ht="12.75" customHeight="1">
      <c r="B79" s="134"/>
      <c r="C79" s="134"/>
      <c r="D79" s="134"/>
      <c r="E79" s="134"/>
      <c r="F79" s="134"/>
      <c r="G79" s="134"/>
    </row>
    <row r="80" spans="2:9" ht="12.75" customHeight="1">
      <c r="B80" s="134"/>
      <c r="C80" s="134"/>
      <c r="D80" s="134"/>
      <c r="E80" s="134"/>
      <c r="F80" s="134"/>
      <c r="G80" s="134"/>
    </row>
    <row r="81" spans="2:7" ht="33" customHeight="1">
      <c r="B81" s="134"/>
      <c r="C81" s="134"/>
      <c r="D81" s="134"/>
      <c r="E81" s="134"/>
      <c r="F81" s="134"/>
      <c r="G81" s="134"/>
    </row>
    <row r="82" spans="2:7" ht="12.75" customHeight="1">
      <c r="B82" s="127"/>
      <c r="C82" s="127"/>
      <c r="D82" s="127"/>
      <c r="E82" s="127"/>
      <c r="F82" s="127"/>
      <c r="G82" s="127"/>
    </row>
    <row r="83" spans="2:7" ht="12.75" customHeight="1">
      <c r="B83" s="135" t="s">
        <v>592</v>
      </c>
      <c r="C83" s="135"/>
      <c r="D83" s="135"/>
      <c r="E83" s="135"/>
      <c r="F83" s="135"/>
      <c r="G83" s="135"/>
    </row>
    <row r="84" spans="2:7" ht="12.75" customHeight="1">
      <c r="B84"/>
      <c r="C84"/>
      <c r="D84"/>
      <c r="E84" s="130"/>
      <c r="F84"/>
      <c r="G84"/>
    </row>
    <row r="85" spans="2:7" ht="12.75" customHeight="1">
      <c r="B85" s="129" t="s">
        <v>583</v>
      </c>
      <c r="C85"/>
      <c r="D85"/>
      <c r="E85" s="130"/>
      <c r="F85"/>
      <c r="G85"/>
    </row>
    <row r="86" spans="2:7" ht="12.75" customHeight="1"/>
    <row r="87" spans="2:7" ht="12.75" customHeight="1"/>
    <row r="88" spans="2:7" ht="12.75" customHeight="1"/>
    <row r="89" spans="2:7" ht="12.75" customHeight="1"/>
    <row r="90" spans="2:7" ht="12.75" customHeight="1"/>
    <row r="91" spans="2:7" ht="12.75" customHeight="1"/>
    <row r="92" spans="2:7" ht="12.75" customHeight="1"/>
    <row r="93" spans="2:7" ht="12.75" customHeight="1"/>
    <row r="94" spans="2:7" ht="12.75" customHeight="1"/>
    <row r="95" spans="2:7" ht="12.75" customHeight="1"/>
    <row r="96" spans="2:7"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sheetData>
  <mergeCells count="3">
    <mergeCell ref="C1:G1"/>
    <mergeCell ref="B74:G81"/>
    <mergeCell ref="B83:G8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zoomScale="90" zoomScaleNormal="90" workbookViewId="0">
      <selection activeCell="B43" sqref="B43:G50"/>
    </sheetView>
  </sheetViews>
  <sheetFormatPr defaultRowHeight="12.75"/>
  <cols>
    <col min="1" max="1" width="7" style="32" bestFit="1" customWidth="1"/>
    <col min="2" max="2" width="33.140625" style="32" bestFit="1" customWidth="1"/>
    <col min="3" max="3" width="49.7109375" style="32" customWidth="1"/>
    <col min="4" max="4" width="15.7109375" style="32" bestFit="1" customWidth="1"/>
    <col min="5" max="5" width="12.5703125" style="59" bestFit="1" customWidth="1"/>
    <col min="6" max="6" width="24.28515625" style="32" bestFit="1" customWidth="1"/>
    <col min="7" max="7" width="14.140625" style="32" bestFit="1" customWidth="1"/>
    <col min="8" max="8" width="13.5703125" style="31" customWidth="1"/>
    <col min="9" max="9" width="17.28515625" style="32" bestFit="1" customWidth="1"/>
    <col min="10" max="10" width="8.42578125" style="32" customWidth="1"/>
    <col min="11" max="11" width="8.85546875" style="32" customWidth="1"/>
    <col min="12" max="12" width="31" style="32" customWidth="1"/>
    <col min="13" max="13" width="12.85546875" style="32" bestFit="1" customWidth="1"/>
    <col min="14" max="256" width="9.140625" style="32"/>
    <col min="257" max="257" width="7" style="32" bestFit="1" customWidth="1"/>
    <col min="258" max="258" width="33.140625" style="32" bestFit="1" customWidth="1"/>
    <col min="259" max="259" width="49.7109375" style="32" customWidth="1"/>
    <col min="260" max="260" width="15.7109375" style="32" bestFit="1" customWidth="1"/>
    <col min="261" max="261" width="12.5703125" style="32" bestFit="1" customWidth="1"/>
    <col min="262" max="262" width="24.28515625" style="32" bestFit="1" customWidth="1"/>
    <col min="263" max="263" width="14.140625" style="32" bestFit="1" customWidth="1"/>
    <col min="264" max="264" width="13.5703125" style="32" customWidth="1"/>
    <col min="265" max="265" width="17.28515625" style="32" bestFit="1" customWidth="1"/>
    <col min="266" max="266" width="8.42578125" style="32" customWidth="1"/>
    <col min="267" max="267" width="8.85546875" style="32" customWidth="1"/>
    <col min="268" max="268" width="31" style="32" customWidth="1"/>
    <col min="269" max="269" width="12.85546875" style="32" bestFit="1" customWidth="1"/>
    <col min="270" max="512" width="9.140625" style="32"/>
    <col min="513" max="513" width="7" style="32" bestFit="1" customWidth="1"/>
    <col min="514" max="514" width="33.140625" style="32" bestFit="1" customWidth="1"/>
    <col min="515" max="515" width="49.7109375" style="32" customWidth="1"/>
    <col min="516" max="516" width="15.7109375" style="32" bestFit="1" customWidth="1"/>
    <col min="517" max="517" width="12.5703125" style="32" bestFit="1" customWidth="1"/>
    <col min="518" max="518" width="24.28515625" style="32" bestFit="1" customWidth="1"/>
    <col min="519" max="519" width="14.140625" style="32" bestFit="1" customWidth="1"/>
    <col min="520" max="520" width="13.5703125" style="32" customWidth="1"/>
    <col min="521" max="521" width="17.28515625" style="32" bestFit="1" customWidth="1"/>
    <col min="522" max="522" width="8.42578125" style="32" customWidth="1"/>
    <col min="523" max="523" width="8.85546875" style="32" customWidth="1"/>
    <col min="524" max="524" width="31" style="32" customWidth="1"/>
    <col min="525" max="525" width="12.85546875" style="32" bestFit="1" customWidth="1"/>
    <col min="526" max="768" width="9.140625" style="32"/>
    <col min="769" max="769" width="7" style="32" bestFit="1" customWidth="1"/>
    <col min="770" max="770" width="33.140625" style="32" bestFit="1" customWidth="1"/>
    <col min="771" max="771" width="49.7109375" style="32" customWidth="1"/>
    <col min="772" max="772" width="15.7109375" style="32" bestFit="1" customWidth="1"/>
    <col min="773" max="773" width="12.5703125" style="32" bestFit="1" customWidth="1"/>
    <col min="774" max="774" width="24.28515625" style="32" bestFit="1" customWidth="1"/>
    <col min="775" max="775" width="14.140625" style="32" bestFit="1" customWidth="1"/>
    <col min="776" max="776" width="13.5703125" style="32" customWidth="1"/>
    <col min="777" max="777" width="17.28515625" style="32" bestFit="1" customWidth="1"/>
    <col min="778" max="778" width="8.42578125" style="32" customWidth="1"/>
    <col min="779" max="779" width="8.85546875" style="32" customWidth="1"/>
    <col min="780" max="780" width="31" style="32" customWidth="1"/>
    <col min="781" max="781" width="12.85546875" style="32" bestFit="1" customWidth="1"/>
    <col min="782" max="1024" width="9.140625" style="32"/>
    <col min="1025" max="1025" width="7" style="32" bestFit="1" customWidth="1"/>
    <col min="1026" max="1026" width="33.140625" style="32" bestFit="1" customWidth="1"/>
    <col min="1027" max="1027" width="49.7109375" style="32" customWidth="1"/>
    <col min="1028" max="1028" width="15.7109375" style="32" bestFit="1" customWidth="1"/>
    <col min="1029" max="1029" width="12.5703125" style="32" bestFit="1" customWidth="1"/>
    <col min="1030" max="1030" width="24.28515625" style="32" bestFit="1" customWidth="1"/>
    <col min="1031" max="1031" width="14.140625" style="32" bestFit="1" customWidth="1"/>
    <col min="1032" max="1032" width="13.5703125" style="32" customWidth="1"/>
    <col min="1033" max="1033" width="17.28515625" style="32" bestFit="1" customWidth="1"/>
    <col min="1034" max="1034" width="8.42578125" style="32" customWidth="1"/>
    <col min="1035" max="1035" width="8.85546875" style="32" customWidth="1"/>
    <col min="1036" max="1036" width="31" style="32" customWidth="1"/>
    <col min="1037" max="1037" width="12.85546875" style="32" bestFit="1" customWidth="1"/>
    <col min="1038" max="1280" width="9.140625" style="32"/>
    <col min="1281" max="1281" width="7" style="32" bestFit="1" customWidth="1"/>
    <col min="1282" max="1282" width="33.140625" style="32" bestFit="1" customWidth="1"/>
    <col min="1283" max="1283" width="49.7109375" style="32" customWidth="1"/>
    <col min="1284" max="1284" width="15.7109375" style="32" bestFit="1" customWidth="1"/>
    <col min="1285" max="1285" width="12.5703125" style="32" bestFit="1" customWidth="1"/>
    <col min="1286" max="1286" width="24.28515625" style="32" bestFit="1" customWidth="1"/>
    <col min="1287" max="1287" width="14.140625" style="32" bestFit="1" customWidth="1"/>
    <col min="1288" max="1288" width="13.5703125" style="32" customWidth="1"/>
    <col min="1289" max="1289" width="17.28515625" style="32" bestFit="1" customWidth="1"/>
    <col min="1290" max="1290" width="8.42578125" style="32" customWidth="1"/>
    <col min="1291" max="1291" width="8.85546875" style="32" customWidth="1"/>
    <col min="1292" max="1292" width="31" style="32" customWidth="1"/>
    <col min="1293" max="1293" width="12.85546875" style="32" bestFit="1" customWidth="1"/>
    <col min="1294" max="1536" width="9.140625" style="32"/>
    <col min="1537" max="1537" width="7" style="32" bestFit="1" customWidth="1"/>
    <col min="1538" max="1538" width="33.140625" style="32" bestFit="1" customWidth="1"/>
    <col min="1539" max="1539" width="49.7109375" style="32" customWidth="1"/>
    <col min="1540" max="1540" width="15.7109375" style="32" bestFit="1" customWidth="1"/>
    <col min="1541" max="1541" width="12.5703125" style="32" bestFit="1" customWidth="1"/>
    <col min="1542" max="1542" width="24.28515625" style="32" bestFit="1" customWidth="1"/>
    <col min="1543" max="1543" width="14.140625" style="32" bestFit="1" customWidth="1"/>
    <col min="1544" max="1544" width="13.5703125" style="32" customWidth="1"/>
    <col min="1545" max="1545" width="17.28515625" style="32" bestFit="1" customWidth="1"/>
    <col min="1546" max="1546" width="8.42578125" style="32" customWidth="1"/>
    <col min="1547" max="1547" width="8.85546875" style="32" customWidth="1"/>
    <col min="1548" max="1548" width="31" style="32" customWidth="1"/>
    <col min="1549" max="1549" width="12.85546875" style="32" bestFit="1" customWidth="1"/>
    <col min="1550" max="1792" width="9.140625" style="32"/>
    <col min="1793" max="1793" width="7" style="32" bestFit="1" customWidth="1"/>
    <col min="1794" max="1794" width="33.140625" style="32" bestFit="1" customWidth="1"/>
    <col min="1795" max="1795" width="49.7109375" style="32" customWidth="1"/>
    <col min="1796" max="1796" width="15.7109375" style="32" bestFit="1" customWidth="1"/>
    <col min="1797" max="1797" width="12.5703125" style="32" bestFit="1" customWidth="1"/>
    <col min="1798" max="1798" width="24.28515625" style="32" bestFit="1" customWidth="1"/>
    <col min="1799" max="1799" width="14.140625" style="32" bestFit="1" customWidth="1"/>
    <col min="1800" max="1800" width="13.5703125" style="32" customWidth="1"/>
    <col min="1801" max="1801" width="17.28515625" style="32" bestFit="1" customWidth="1"/>
    <col min="1802" max="1802" width="8.42578125" style="32" customWidth="1"/>
    <col min="1803" max="1803" width="8.85546875" style="32" customWidth="1"/>
    <col min="1804" max="1804" width="31" style="32" customWidth="1"/>
    <col min="1805" max="1805" width="12.85546875" style="32" bestFit="1" customWidth="1"/>
    <col min="1806" max="2048" width="9.140625" style="32"/>
    <col min="2049" max="2049" width="7" style="32" bestFit="1" customWidth="1"/>
    <col min="2050" max="2050" width="33.140625" style="32" bestFit="1" customWidth="1"/>
    <col min="2051" max="2051" width="49.7109375" style="32" customWidth="1"/>
    <col min="2052" max="2052" width="15.7109375" style="32" bestFit="1" customWidth="1"/>
    <col min="2053" max="2053" width="12.5703125" style="32" bestFit="1" customWidth="1"/>
    <col min="2054" max="2054" width="24.28515625" style="32" bestFit="1" customWidth="1"/>
    <col min="2055" max="2055" width="14.140625" style="32" bestFit="1" customWidth="1"/>
    <col min="2056" max="2056" width="13.5703125" style="32" customWidth="1"/>
    <col min="2057" max="2057" width="17.28515625" style="32" bestFit="1" customWidth="1"/>
    <col min="2058" max="2058" width="8.42578125" style="32" customWidth="1"/>
    <col min="2059" max="2059" width="8.85546875" style="32" customWidth="1"/>
    <col min="2060" max="2060" width="31" style="32" customWidth="1"/>
    <col min="2061" max="2061" width="12.85546875" style="32" bestFit="1" customWidth="1"/>
    <col min="2062" max="2304" width="9.140625" style="32"/>
    <col min="2305" max="2305" width="7" style="32" bestFit="1" customWidth="1"/>
    <col min="2306" max="2306" width="33.140625" style="32" bestFit="1" customWidth="1"/>
    <col min="2307" max="2307" width="49.7109375" style="32" customWidth="1"/>
    <col min="2308" max="2308" width="15.7109375" style="32" bestFit="1" customWidth="1"/>
    <col min="2309" max="2309" width="12.5703125" style="32" bestFit="1" customWidth="1"/>
    <col min="2310" max="2310" width="24.28515625" style="32" bestFit="1" customWidth="1"/>
    <col min="2311" max="2311" width="14.140625" style="32" bestFit="1" customWidth="1"/>
    <col min="2312" max="2312" width="13.5703125" style="32" customWidth="1"/>
    <col min="2313" max="2313" width="17.28515625" style="32" bestFit="1" customWidth="1"/>
    <col min="2314" max="2314" width="8.42578125" style="32" customWidth="1"/>
    <col min="2315" max="2315" width="8.85546875" style="32" customWidth="1"/>
    <col min="2316" max="2316" width="31" style="32" customWidth="1"/>
    <col min="2317" max="2317" width="12.85546875" style="32" bestFit="1" customWidth="1"/>
    <col min="2318" max="2560" width="9.140625" style="32"/>
    <col min="2561" max="2561" width="7" style="32" bestFit="1" customWidth="1"/>
    <col min="2562" max="2562" width="33.140625" style="32" bestFit="1" customWidth="1"/>
    <col min="2563" max="2563" width="49.7109375" style="32" customWidth="1"/>
    <col min="2564" max="2564" width="15.7109375" style="32" bestFit="1" customWidth="1"/>
    <col min="2565" max="2565" width="12.5703125" style="32" bestFit="1" customWidth="1"/>
    <col min="2566" max="2566" width="24.28515625" style="32" bestFit="1" customWidth="1"/>
    <col min="2567" max="2567" width="14.140625" style="32" bestFit="1" customWidth="1"/>
    <col min="2568" max="2568" width="13.5703125" style="32" customWidth="1"/>
    <col min="2569" max="2569" width="17.28515625" style="32" bestFit="1" customWidth="1"/>
    <col min="2570" max="2570" width="8.42578125" style="32" customWidth="1"/>
    <col min="2571" max="2571" width="8.85546875" style="32" customWidth="1"/>
    <col min="2572" max="2572" width="31" style="32" customWidth="1"/>
    <col min="2573" max="2573" width="12.85546875" style="32" bestFit="1" customWidth="1"/>
    <col min="2574" max="2816" width="9.140625" style="32"/>
    <col min="2817" max="2817" width="7" style="32" bestFit="1" customWidth="1"/>
    <col min="2818" max="2818" width="33.140625" style="32" bestFit="1" customWidth="1"/>
    <col min="2819" max="2819" width="49.7109375" style="32" customWidth="1"/>
    <col min="2820" max="2820" width="15.7109375" style="32" bestFit="1" customWidth="1"/>
    <col min="2821" max="2821" width="12.5703125" style="32" bestFit="1" customWidth="1"/>
    <col min="2822" max="2822" width="24.28515625" style="32" bestFit="1" customWidth="1"/>
    <col min="2823" max="2823" width="14.140625" style="32" bestFit="1" customWidth="1"/>
    <col min="2824" max="2824" width="13.5703125" style="32" customWidth="1"/>
    <col min="2825" max="2825" width="17.28515625" style="32" bestFit="1" customWidth="1"/>
    <col min="2826" max="2826" width="8.42578125" style="32" customWidth="1"/>
    <col min="2827" max="2827" width="8.85546875" style="32" customWidth="1"/>
    <col min="2828" max="2828" width="31" style="32" customWidth="1"/>
    <col min="2829" max="2829" width="12.85546875" style="32" bestFit="1" customWidth="1"/>
    <col min="2830" max="3072" width="9.140625" style="32"/>
    <col min="3073" max="3073" width="7" style="32" bestFit="1" customWidth="1"/>
    <col min="3074" max="3074" width="33.140625" style="32" bestFit="1" customWidth="1"/>
    <col min="3075" max="3075" width="49.7109375" style="32" customWidth="1"/>
    <col min="3076" max="3076" width="15.7109375" style="32" bestFit="1" customWidth="1"/>
    <col min="3077" max="3077" width="12.5703125" style="32" bestFit="1" customWidth="1"/>
    <col min="3078" max="3078" width="24.28515625" style="32" bestFit="1" customWidth="1"/>
    <col min="3079" max="3079" width="14.140625" style="32" bestFit="1" customWidth="1"/>
    <col min="3080" max="3080" width="13.5703125" style="32" customWidth="1"/>
    <col min="3081" max="3081" width="17.28515625" style="32" bestFit="1" customWidth="1"/>
    <col min="3082" max="3082" width="8.42578125" style="32" customWidth="1"/>
    <col min="3083" max="3083" width="8.85546875" style="32" customWidth="1"/>
    <col min="3084" max="3084" width="31" style="32" customWidth="1"/>
    <col min="3085" max="3085" width="12.85546875" style="32" bestFit="1" customWidth="1"/>
    <col min="3086" max="3328" width="9.140625" style="32"/>
    <col min="3329" max="3329" width="7" style="32" bestFit="1" customWidth="1"/>
    <col min="3330" max="3330" width="33.140625" style="32" bestFit="1" customWidth="1"/>
    <col min="3331" max="3331" width="49.7109375" style="32" customWidth="1"/>
    <col min="3332" max="3332" width="15.7109375" style="32" bestFit="1" customWidth="1"/>
    <col min="3333" max="3333" width="12.5703125" style="32" bestFit="1" customWidth="1"/>
    <col min="3334" max="3334" width="24.28515625" style="32" bestFit="1" customWidth="1"/>
    <col min="3335" max="3335" width="14.140625" style="32" bestFit="1" customWidth="1"/>
    <col min="3336" max="3336" width="13.5703125" style="32" customWidth="1"/>
    <col min="3337" max="3337" width="17.28515625" style="32" bestFit="1" customWidth="1"/>
    <col min="3338" max="3338" width="8.42578125" style="32" customWidth="1"/>
    <col min="3339" max="3339" width="8.85546875" style="32" customWidth="1"/>
    <col min="3340" max="3340" width="31" style="32" customWidth="1"/>
    <col min="3341" max="3341" width="12.85546875" style="32" bestFit="1" customWidth="1"/>
    <col min="3342" max="3584" width="9.140625" style="32"/>
    <col min="3585" max="3585" width="7" style="32" bestFit="1" customWidth="1"/>
    <col min="3586" max="3586" width="33.140625" style="32" bestFit="1" customWidth="1"/>
    <col min="3587" max="3587" width="49.7109375" style="32" customWidth="1"/>
    <col min="3588" max="3588" width="15.7109375" style="32" bestFit="1" customWidth="1"/>
    <col min="3589" max="3589" width="12.5703125" style="32" bestFit="1" customWidth="1"/>
    <col min="3590" max="3590" width="24.28515625" style="32" bestFit="1" customWidth="1"/>
    <col min="3591" max="3591" width="14.140625" style="32" bestFit="1" customWidth="1"/>
    <col min="3592" max="3592" width="13.5703125" style="32" customWidth="1"/>
    <col min="3593" max="3593" width="17.28515625" style="32" bestFit="1" customWidth="1"/>
    <col min="3594" max="3594" width="8.42578125" style="32" customWidth="1"/>
    <col min="3595" max="3595" width="8.85546875" style="32" customWidth="1"/>
    <col min="3596" max="3596" width="31" style="32" customWidth="1"/>
    <col min="3597" max="3597" width="12.85546875" style="32" bestFit="1" customWidth="1"/>
    <col min="3598" max="3840" width="9.140625" style="32"/>
    <col min="3841" max="3841" width="7" style="32" bestFit="1" customWidth="1"/>
    <col min="3842" max="3842" width="33.140625" style="32" bestFit="1" customWidth="1"/>
    <col min="3843" max="3843" width="49.7109375" style="32" customWidth="1"/>
    <col min="3844" max="3844" width="15.7109375" style="32" bestFit="1" customWidth="1"/>
    <col min="3845" max="3845" width="12.5703125" style="32" bestFit="1" customWidth="1"/>
    <col min="3846" max="3846" width="24.28515625" style="32" bestFit="1" customWidth="1"/>
    <col min="3847" max="3847" width="14.140625" style="32" bestFit="1" customWidth="1"/>
    <col min="3848" max="3848" width="13.5703125" style="32" customWidth="1"/>
    <col min="3849" max="3849" width="17.28515625" style="32" bestFit="1" customWidth="1"/>
    <col min="3850" max="3850" width="8.42578125" style="32" customWidth="1"/>
    <col min="3851" max="3851" width="8.85546875" style="32" customWidth="1"/>
    <col min="3852" max="3852" width="31" style="32" customWidth="1"/>
    <col min="3853" max="3853" width="12.85546875" style="32" bestFit="1" customWidth="1"/>
    <col min="3854" max="4096" width="9.140625" style="32"/>
    <col min="4097" max="4097" width="7" style="32" bestFit="1" customWidth="1"/>
    <col min="4098" max="4098" width="33.140625" style="32" bestFit="1" customWidth="1"/>
    <col min="4099" max="4099" width="49.7109375" style="32" customWidth="1"/>
    <col min="4100" max="4100" width="15.7109375" style="32" bestFit="1" customWidth="1"/>
    <col min="4101" max="4101" width="12.5703125" style="32" bestFit="1" customWidth="1"/>
    <col min="4102" max="4102" width="24.28515625" style="32" bestFit="1" customWidth="1"/>
    <col min="4103" max="4103" width="14.140625" style="32" bestFit="1" customWidth="1"/>
    <col min="4104" max="4104" width="13.5703125" style="32" customWidth="1"/>
    <col min="4105" max="4105" width="17.28515625" style="32" bestFit="1" customWidth="1"/>
    <col min="4106" max="4106" width="8.42578125" style="32" customWidth="1"/>
    <col min="4107" max="4107" width="8.85546875" style="32" customWidth="1"/>
    <col min="4108" max="4108" width="31" style="32" customWidth="1"/>
    <col min="4109" max="4109" width="12.85546875" style="32" bestFit="1" customWidth="1"/>
    <col min="4110" max="4352" width="9.140625" style="32"/>
    <col min="4353" max="4353" width="7" style="32" bestFit="1" customWidth="1"/>
    <col min="4354" max="4354" width="33.140625" style="32" bestFit="1" customWidth="1"/>
    <col min="4355" max="4355" width="49.7109375" style="32" customWidth="1"/>
    <col min="4356" max="4356" width="15.7109375" style="32" bestFit="1" customWidth="1"/>
    <col min="4357" max="4357" width="12.5703125" style="32" bestFit="1" customWidth="1"/>
    <col min="4358" max="4358" width="24.28515625" style="32" bestFit="1" customWidth="1"/>
    <col min="4359" max="4359" width="14.140625" style="32" bestFit="1" customWidth="1"/>
    <col min="4360" max="4360" width="13.5703125" style="32" customWidth="1"/>
    <col min="4361" max="4361" width="17.28515625" style="32" bestFit="1" customWidth="1"/>
    <col min="4362" max="4362" width="8.42578125" style="32" customWidth="1"/>
    <col min="4363" max="4363" width="8.85546875" style="32" customWidth="1"/>
    <col min="4364" max="4364" width="31" style="32" customWidth="1"/>
    <col min="4365" max="4365" width="12.85546875" style="32" bestFit="1" customWidth="1"/>
    <col min="4366" max="4608" width="9.140625" style="32"/>
    <col min="4609" max="4609" width="7" style="32" bestFit="1" customWidth="1"/>
    <col min="4610" max="4610" width="33.140625" style="32" bestFit="1" customWidth="1"/>
    <col min="4611" max="4611" width="49.7109375" style="32" customWidth="1"/>
    <col min="4612" max="4612" width="15.7109375" style="32" bestFit="1" customWidth="1"/>
    <col min="4613" max="4613" width="12.5703125" style="32" bestFit="1" customWidth="1"/>
    <col min="4614" max="4614" width="24.28515625" style="32" bestFit="1" customWidth="1"/>
    <col min="4615" max="4615" width="14.140625" style="32" bestFit="1" customWidth="1"/>
    <col min="4616" max="4616" width="13.5703125" style="32" customWidth="1"/>
    <col min="4617" max="4617" width="17.28515625" style="32" bestFit="1" customWidth="1"/>
    <col min="4618" max="4618" width="8.42578125" style="32" customWidth="1"/>
    <col min="4619" max="4619" width="8.85546875" style="32" customWidth="1"/>
    <col min="4620" max="4620" width="31" style="32" customWidth="1"/>
    <col min="4621" max="4621" width="12.85546875" style="32" bestFit="1" customWidth="1"/>
    <col min="4622" max="4864" width="9.140625" style="32"/>
    <col min="4865" max="4865" width="7" style="32" bestFit="1" customWidth="1"/>
    <col min="4866" max="4866" width="33.140625" style="32" bestFit="1" customWidth="1"/>
    <col min="4867" max="4867" width="49.7109375" style="32" customWidth="1"/>
    <col min="4868" max="4868" width="15.7109375" style="32" bestFit="1" customWidth="1"/>
    <col min="4869" max="4869" width="12.5703125" style="32" bestFit="1" customWidth="1"/>
    <col min="4870" max="4870" width="24.28515625" style="32" bestFit="1" customWidth="1"/>
    <col min="4871" max="4871" width="14.140625" style="32" bestFit="1" customWidth="1"/>
    <col min="4872" max="4872" width="13.5703125" style="32" customWidth="1"/>
    <col min="4873" max="4873" width="17.28515625" style="32" bestFit="1" customWidth="1"/>
    <col min="4874" max="4874" width="8.42578125" style="32" customWidth="1"/>
    <col min="4875" max="4875" width="8.85546875" style="32" customWidth="1"/>
    <col min="4876" max="4876" width="31" style="32" customWidth="1"/>
    <col min="4877" max="4877" width="12.85546875" style="32" bestFit="1" customWidth="1"/>
    <col min="4878" max="5120" width="9.140625" style="32"/>
    <col min="5121" max="5121" width="7" style="32" bestFit="1" customWidth="1"/>
    <col min="5122" max="5122" width="33.140625" style="32" bestFit="1" customWidth="1"/>
    <col min="5123" max="5123" width="49.7109375" style="32" customWidth="1"/>
    <col min="5124" max="5124" width="15.7109375" style="32" bestFit="1" customWidth="1"/>
    <col min="5125" max="5125" width="12.5703125" style="32" bestFit="1" customWidth="1"/>
    <col min="5126" max="5126" width="24.28515625" style="32" bestFit="1" customWidth="1"/>
    <col min="5127" max="5127" width="14.140625" style="32" bestFit="1" customWidth="1"/>
    <col min="5128" max="5128" width="13.5703125" style="32" customWidth="1"/>
    <col min="5129" max="5129" width="17.28515625" style="32" bestFit="1" customWidth="1"/>
    <col min="5130" max="5130" width="8.42578125" style="32" customWidth="1"/>
    <col min="5131" max="5131" width="8.85546875" style="32" customWidth="1"/>
    <col min="5132" max="5132" width="31" style="32" customWidth="1"/>
    <col min="5133" max="5133" width="12.85546875" style="32" bestFit="1" customWidth="1"/>
    <col min="5134" max="5376" width="9.140625" style="32"/>
    <col min="5377" max="5377" width="7" style="32" bestFit="1" customWidth="1"/>
    <col min="5378" max="5378" width="33.140625" style="32" bestFit="1" customWidth="1"/>
    <col min="5379" max="5379" width="49.7109375" style="32" customWidth="1"/>
    <col min="5380" max="5380" width="15.7109375" style="32" bestFit="1" customWidth="1"/>
    <col min="5381" max="5381" width="12.5703125" style="32" bestFit="1" customWidth="1"/>
    <col min="5382" max="5382" width="24.28515625" style="32" bestFit="1" customWidth="1"/>
    <col min="5383" max="5383" width="14.140625" style="32" bestFit="1" customWidth="1"/>
    <col min="5384" max="5384" width="13.5703125" style="32" customWidth="1"/>
    <col min="5385" max="5385" width="17.28515625" style="32" bestFit="1" customWidth="1"/>
    <col min="5386" max="5386" width="8.42578125" style="32" customWidth="1"/>
    <col min="5387" max="5387" width="8.85546875" style="32" customWidth="1"/>
    <col min="5388" max="5388" width="31" style="32" customWidth="1"/>
    <col min="5389" max="5389" width="12.85546875" style="32" bestFit="1" customWidth="1"/>
    <col min="5390" max="5632" width="9.140625" style="32"/>
    <col min="5633" max="5633" width="7" style="32" bestFit="1" customWidth="1"/>
    <col min="5634" max="5634" width="33.140625" style="32" bestFit="1" customWidth="1"/>
    <col min="5635" max="5635" width="49.7109375" style="32" customWidth="1"/>
    <col min="5636" max="5636" width="15.7109375" style="32" bestFit="1" customWidth="1"/>
    <col min="5637" max="5637" width="12.5703125" style="32" bestFit="1" customWidth="1"/>
    <col min="5638" max="5638" width="24.28515625" style="32" bestFit="1" customWidth="1"/>
    <col min="5639" max="5639" width="14.140625" style="32" bestFit="1" customWidth="1"/>
    <col min="5640" max="5640" width="13.5703125" style="32" customWidth="1"/>
    <col min="5641" max="5641" width="17.28515625" style="32" bestFit="1" customWidth="1"/>
    <col min="5642" max="5642" width="8.42578125" style="32" customWidth="1"/>
    <col min="5643" max="5643" width="8.85546875" style="32" customWidth="1"/>
    <col min="5644" max="5644" width="31" style="32" customWidth="1"/>
    <col min="5645" max="5645" width="12.85546875" style="32" bestFit="1" customWidth="1"/>
    <col min="5646" max="5888" width="9.140625" style="32"/>
    <col min="5889" max="5889" width="7" style="32" bestFit="1" customWidth="1"/>
    <col min="5890" max="5890" width="33.140625" style="32" bestFit="1" customWidth="1"/>
    <col min="5891" max="5891" width="49.7109375" style="32" customWidth="1"/>
    <col min="5892" max="5892" width="15.7109375" style="32" bestFit="1" customWidth="1"/>
    <col min="5893" max="5893" width="12.5703125" style="32" bestFit="1" customWidth="1"/>
    <col min="5894" max="5894" width="24.28515625" style="32" bestFit="1" customWidth="1"/>
    <col min="5895" max="5895" width="14.140625" style="32" bestFit="1" customWidth="1"/>
    <col min="5896" max="5896" width="13.5703125" style="32" customWidth="1"/>
    <col min="5897" max="5897" width="17.28515625" style="32" bestFit="1" customWidth="1"/>
    <col min="5898" max="5898" width="8.42578125" style="32" customWidth="1"/>
    <col min="5899" max="5899" width="8.85546875" style="32" customWidth="1"/>
    <col min="5900" max="5900" width="31" style="32" customWidth="1"/>
    <col min="5901" max="5901" width="12.85546875" style="32" bestFit="1" customWidth="1"/>
    <col min="5902" max="6144" width="9.140625" style="32"/>
    <col min="6145" max="6145" width="7" style="32" bestFit="1" customWidth="1"/>
    <col min="6146" max="6146" width="33.140625" style="32" bestFit="1" customWidth="1"/>
    <col min="6147" max="6147" width="49.7109375" style="32" customWidth="1"/>
    <col min="6148" max="6148" width="15.7109375" style="32" bestFit="1" customWidth="1"/>
    <col min="6149" max="6149" width="12.5703125" style="32" bestFit="1" customWidth="1"/>
    <col min="6150" max="6150" width="24.28515625" style="32" bestFit="1" customWidth="1"/>
    <col min="6151" max="6151" width="14.140625" style="32" bestFit="1" customWidth="1"/>
    <col min="6152" max="6152" width="13.5703125" style="32" customWidth="1"/>
    <col min="6153" max="6153" width="17.28515625" style="32" bestFit="1" customWidth="1"/>
    <col min="6154" max="6154" width="8.42578125" style="32" customWidth="1"/>
    <col min="6155" max="6155" width="8.85546875" style="32" customWidth="1"/>
    <col min="6156" max="6156" width="31" style="32" customWidth="1"/>
    <col min="6157" max="6157" width="12.85546875" style="32" bestFit="1" customWidth="1"/>
    <col min="6158" max="6400" width="9.140625" style="32"/>
    <col min="6401" max="6401" width="7" style="32" bestFit="1" customWidth="1"/>
    <col min="6402" max="6402" width="33.140625" style="32" bestFit="1" customWidth="1"/>
    <col min="6403" max="6403" width="49.7109375" style="32" customWidth="1"/>
    <col min="6404" max="6404" width="15.7109375" style="32" bestFit="1" customWidth="1"/>
    <col min="6405" max="6405" width="12.5703125" style="32" bestFit="1" customWidth="1"/>
    <col min="6406" max="6406" width="24.28515625" style="32" bestFit="1" customWidth="1"/>
    <col min="6407" max="6407" width="14.140625" style="32" bestFit="1" customWidth="1"/>
    <col min="6408" max="6408" width="13.5703125" style="32" customWidth="1"/>
    <col min="6409" max="6409" width="17.28515625" style="32" bestFit="1" customWidth="1"/>
    <col min="6410" max="6410" width="8.42578125" style="32" customWidth="1"/>
    <col min="6411" max="6411" width="8.85546875" style="32" customWidth="1"/>
    <col min="6412" max="6412" width="31" style="32" customWidth="1"/>
    <col min="6413" max="6413" width="12.85546875" style="32" bestFit="1" customWidth="1"/>
    <col min="6414" max="6656" width="9.140625" style="32"/>
    <col min="6657" max="6657" width="7" style="32" bestFit="1" customWidth="1"/>
    <col min="6658" max="6658" width="33.140625" style="32" bestFit="1" customWidth="1"/>
    <col min="6659" max="6659" width="49.7109375" style="32" customWidth="1"/>
    <col min="6660" max="6660" width="15.7109375" style="32" bestFit="1" customWidth="1"/>
    <col min="6661" max="6661" width="12.5703125" style="32" bestFit="1" customWidth="1"/>
    <col min="6662" max="6662" width="24.28515625" style="32" bestFit="1" customWidth="1"/>
    <col min="6663" max="6663" width="14.140625" style="32" bestFit="1" customWidth="1"/>
    <col min="6664" max="6664" width="13.5703125" style="32" customWidth="1"/>
    <col min="6665" max="6665" width="17.28515625" style="32" bestFit="1" customWidth="1"/>
    <col min="6666" max="6666" width="8.42578125" style="32" customWidth="1"/>
    <col min="6667" max="6667" width="8.85546875" style="32" customWidth="1"/>
    <col min="6668" max="6668" width="31" style="32" customWidth="1"/>
    <col min="6669" max="6669" width="12.85546875" style="32" bestFit="1" customWidth="1"/>
    <col min="6670" max="6912" width="9.140625" style="32"/>
    <col min="6913" max="6913" width="7" style="32" bestFit="1" customWidth="1"/>
    <col min="6914" max="6914" width="33.140625" style="32" bestFit="1" customWidth="1"/>
    <col min="6915" max="6915" width="49.7109375" style="32" customWidth="1"/>
    <col min="6916" max="6916" width="15.7109375" style="32" bestFit="1" customWidth="1"/>
    <col min="6917" max="6917" width="12.5703125" style="32" bestFit="1" customWidth="1"/>
    <col min="6918" max="6918" width="24.28515625" style="32" bestFit="1" customWidth="1"/>
    <col min="6919" max="6919" width="14.140625" style="32" bestFit="1" customWidth="1"/>
    <col min="6920" max="6920" width="13.5703125" style="32" customWidth="1"/>
    <col min="6921" max="6921" width="17.28515625" style="32" bestFit="1" customWidth="1"/>
    <col min="6922" max="6922" width="8.42578125" style="32" customWidth="1"/>
    <col min="6923" max="6923" width="8.85546875" style="32" customWidth="1"/>
    <col min="6924" max="6924" width="31" style="32" customWidth="1"/>
    <col min="6925" max="6925" width="12.85546875" style="32" bestFit="1" customWidth="1"/>
    <col min="6926" max="7168" width="9.140625" style="32"/>
    <col min="7169" max="7169" width="7" style="32" bestFit="1" customWidth="1"/>
    <col min="7170" max="7170" width="33.140625" style="32" bestFit="1" customWidth="1"/>
    <col min="7171" max="7171" width="49.7109375" style="32" customWidth="1"/>
    <col min="7172" max="7172" width="15.7109375" style="32" bestFit="1" customWidth="1"/>
    <col min="7173" max="7173" width="12.5703125" style="32" bestFit="1" customWidth="1"/>
    <col min="7174" max="7174" width="24.28515625" style="32" bestFit="1" customWidth="1"/>
    <col min="7175" max="7175" width="14.140625" style="32" bestFit="1" customWidth="1"/>
    <col min="7176" max="7176" width="13.5703125" style="32" customWidth="1"/>
    <col min="7177" max="7177" width="17.28515625" style="32" bestFit="1" customWidth="1"/>
    <col min="7178" max="7178" width="8.42578125" style="32" customWidth="1"/>
    <col min="7179" max="7179" width="8.85546875" style="32" customWidth="1"/>
    <col min="7180" max="7180" width="31" style="32" customWidth="1"/>
    <col min="7181" max="7181" width="12.85546875" style="32" bestFit="1" customWidth="1"/>
    <col min="7182" max="7424" width="9.140625" style="32"/>
    <col min="7425" max="7425" width="7" style="32" bestFit="1" customWidth="1"/>
    <col min="7426" max="7426" width="33.140625" style="32" bestFit="1" customWidth="1"/>
    <col min="7427" max="7427" width="49.7109375" style="32" customWidth="1"/>
    <col min="7428" max="7428" width="15.7109375" style="32" bestFit="1" customWidth="1"/>
    <col min="7429" max="7429" width="12.5703125" style="32" bestFit="1" customWidth="1"/>
    <col min="7430" max="7430" width="24.28515625" style="32" bestFit="1" customWidth="1"/>
    <col min="7431" max="7431" width="14.140625" style="32" bestFit="1" customWidth="1"/>
    <col min="7432" max="7432" width="13.5703125" style="32" customWidth="1"/>
    <col min="7433" max="7433" width="17.28515625" style="32" bestFit="1" customWidth="1"/>
    <col min="7434" max="7434" width="8.42578125" style="32" customWidth="1"/>
    <col min="7435" max="7435" width="8.85546875" style="32" customWidth="1"/>
    <col min="7436" max="7436" width="31" style="32" customWidth="1"/>
    <col min="7437" max="7437" width="12.85546875" style="32" bestFit="1" customWidth="1"/>
    <col min="7438" max="7680" width="9.140625" style="32"/>
    <col min="7681" max="7681" width="7" style="32" bestFit="1" customWidth="1"/>
    <col min="7682" max="7682" width="33.140625" style="32" bestFit="1" customWidth="1"/>
    <col min="7683" max="7683" width="49.7109375" style="32" customWidth="1"/>
    <col min="7684" max="7684" width="15.7109375" style="32" bestFit="1" customWidth="1"/>
    <col min="7685" max="7685" width="12.5703125" style="32" bestFit="1" customWidth="1"/>
    <col min="7686" max="7686" width="24.28515625" style="32" bestFit="1" customWidth="1"/>
    <col min="7687" max="7687" width="14.140625" style="32" bestFit="1" customWidth="1"/>
    <col min="7688" max="7688" width="13.5703125" style="32" customWidth="1"/>
    <col min="7689" max="7689" width="17.28515625" style="32" bestFit="1" customWidth="1"/>
    <col min="7690" max="7690" width="8.42578125" style="32" customWidth="1"/>
    <col min="7691" max="7691" width="8.85546875" style="32" customWidth="1"/>
    <col min="7692" max="7692" width="31" style="32" customWidth="1"/>
    <col min="7693" max="7693" width="12.85546875" style="32" bestFit="1" customWidth="1"/>
    <col min="7694" max="7936" width="9.140625" style="32"/>
    <col min="7937" max="7937" width="7" style="32" bestFit="1" customWidth="1"/>
    <col min="7938" max="7938" width="33.140625" style="32" bestFit="1" customWidth="1"/>
    <col min="7939" max="7939" width="49.7109375" style="32" customWidth="1"/>
    <col min="7940" max="7940" width="15.7109375" style="32" bestFit="1" customWidth="1"/>
    <col min="7941" max="7941" width="12.5703125" style="32" bestFit="1" customWidth="1"/>
    <col min="7942" max="7942" width="24.28515625" style="32" bestFit="1" customWidth="1"/>
    <col min="7943" max="7943" width="14.140625" style="32" bestFit="1" customWidth="1"/>
    <col min="7944" max="7944" width="13.5703125" style="32" customWidth="1"/>
    <col min="7945" max="7945" width="17.28515625" style="32" bestFit="1" customWidth="1"/>
    <col min="7946" max="7946" width="8.42578125" style="32" customWidth="1"/>
    <col min="7947" max="7947" width="8.85546875" style="32" customWidth="1"/>
    <col min="7948" max="7948" width="31" style="32" customWidth="1"/>
    <col min="7949" max="7949" width="12.85546875" style="32" bestFit="1" customWidth="1"/>
    <col min="7950" max="8192" width="9.140625" style="32"/>
    <col min="8193" max="8193" width="7" style="32" bestFit="1" customWidth="1"/>
    <col min="8194" max="8194" width="33.140625" style="32" bestFit="1" customWidth="1"/>
    <col min="8195" max="8195" width="49.7109375" style="32" customWidth="1"/>
    <col min="8196" max="8196" width="15.7109375" style="32" bestFit="1" customWidth="1"/>
    <col min="8197" max="8197" width="12.5703125" style="32" bestFit="1" customWidth="1"/>
    <col min="8198" max="8198" width="24.28515625" style="32" bestFit="1" customWidth="1"/>
    <col min="8199" max="8199" width="14.140625" style="32" bestFit="1" customWidth="1"/>
    <col min="8200" max="8200" width="13.5703125" style="32" customWidth="1"/>
    <col min="8201" max="8201" width="17.28515625" style="32" bestFit="1" customWidth="1"/>
    <col min="8202" max="8202" width="8.42578125" style="32" customWidth="1"/>
    <col min="8203" max="8203" width="8.85546875" style="32" customWidth="1"/>
    <col min="8204" max="8204" width="31" style="32" customWidth="1"/>
    <col min="8205" max="8205" width="12.85546875" style="32" bestFit="1" customWidth="1"/>
    <col min="8206" max="8448" width="9.140625" style="32"/>
    <col min="8449" max="8449" width="7" style="32" bestFit="1" customWidth="1"/>
    <col min="8450" max="8450" width="33.140625" style="32" bestFit="1" customWidth="1"/>
    <col min="8451" max="8451" width="49.7109375" style="32" customWidth="1"/>
    <col min="8452" max="8452" width="15.7109375" style="32" bestFit="1" customWidth="1"/>
    <col min="8453" max="8453" width="12.5703125" style="32" bestFit="1" customWidth="1"/>
    <col min="8454" max="8454" width="24.28515625" style="32" bestFit="1" customWidth="1"/>
    <col min="8455" max="8455" width="14.140625" style="32" bestFit="1" customWidth="1"/>
    <col min="8456" max="8456" width="13.5703125" style="32" customWidth="1"/>
    <col min="8457" max="8457" width="17.28515625" style="32" bestFit="1" customWidth="1"/>
    <col min="8458" max="8458" width="8.42578125" style="32" customWidth="1"/>
    <col min="8459" max="8459" width="8.85546875" style="32" customWidth="1"/>
    <col min="8460" max="8460" width="31" style="32" customWidth="1"/>
    <col min="8461" max="8461" width="12.85546875" style="32" bestFit="1" customWidth="1"/>
    <col min="8462" max="8704" width="9.140625" style="32"/>
    <col min="8705" max="8705" width="7" style="32" bestFit="1" customWidth="1"/>
    <col min="8706" max="8706" width="33.140625" style="32" bestFit="1" customWidth="1"/>
    <col min="8707" max="8707" width="49.7109375" style="32" customWidth="1"/>
    <col min="8708" max="8708" width="15.7109375" style="32" bestFit="1" customWidth="1"/>
    <col min="8709" max="8709" width="12.5703125" style="32" bestFit="1" customWidth="1"/>
    <col min="8710" max="8710" width="24.28515625" style="32" bestFit="1" customWidth="1"/>
    <col min="8711" max="8711" width="14.140625" style="32" bestFit="1" customWidth="1"/>
    <col min="8712" max="8712" width="13.5703125" style="32" customWidth="1"/>
    <col min="8713" max="8713" width="17.28515625" style="32" bestFit="1" customWidth="1"/>
    <col min="8714" max="8714" width="8.42578125" style="32" customWidth="1"/>
    <col min="8715" max="8715" width="8.85546875" style="32" customWidth="1"/>
    <col min="8716" max="8716" width="31" style="32" customWidth="1"/>
    <col min="8717" max="8717" width="12.85546875" style="32" bestFit="1" customWidth="1"/>
    <col min="8718" max="8960" width="9.140625" style="32"/>
    <col min="8961" max="8961" width="7" style="32" bestFit="1" customWidth="1"/>
    <col min="8962" max="8962" width="33.140625" style="32" bestFit="1" customWidth="1"/>
    <col min="8963" max="8963" width="49.7109375" style="32" customWidth="1"/>
    <col min="8964" max="8964" width="15.7109375" style="32" bestFit="1" customWidth="1"/>
    <col min="8965" max="8965" width="12.5703125" style="32" bestFit="1" customWidth="1"/>
    <col min="8966" max="8966" width="24.28515625" style="32" bestFit="1" customWidth="1"/>
    <col min="8967" max="8967" width="14.140625" style="32" bestFit="1" customWidth="1"/>
    <col min="8968" max="8968" width="13.5703125" style="32" customWidth="1"/>
    <col min="8969" max="8969" width="17.28515625" style="32" bestFit="1" customWidth="1"/>
    <col min="8970" max="8970" width="8.42578125" style="32" customWidth="1"/>
    <col min="8971" max="8971" width="8.85546875" style="32" customWidth="1"/>
    <col min="8972" max="8972" width="31" style="32" customWidth="1"/>
    <col min="8973" max="8973" width="12.85546875" style="32" bestFit="1" customWidth="1"/>
    <col min="8974" max="9216" width="9.140625" style="32"/>
    <col min="9217" max="9217" width="7" style="32" bestFit="1" customWidth="1"/>
    <col min="9218" max="9218" width="33.140625" style="32" bestFit="1" customWidth="1"/>
    <col min="9219" max="9219" width="49.7109375" style="32" customWidth="1"/>
    <col min="9220" max="9220" width="15.7109375" style="32" bestFit="1" customWidth="1"/>
    <col min="9221" max="9221" width="12.5703125" style="32" bestFit="1" customWidth="1"/>
    <col min="9222" max="9222" width="24.28515625" style="32" bestFit="1" customWidth="1"/>
    <col min="9223" max="9223" width="14.140625" style="32" bestFit="1" customWidth="1"/>
    <col min="9224" max="9224" width="13.5703125" style="32" customWidth="1"/>
    <col min="9225" max="9225" width="17.28515625" style="32" bestFit="1" customWidth="1"/>
    <col min="9226" max="9226" width="8.42578125" style="32" customWidth="1"/>
    <col min="9227" max="9227" width="8.85546875" style="32" customWidth="1"/>
    <col min="9228" max="9228" width="31" style="32" customWidth="1"/>
    <col min="9229" max="9229" width="12.85546875" style="32" bestFit="1" customWidth="1"/>
    <col min="9230" max="9472" width="9.140625" style="32"/>
    <col min="9473" max="9473" width="7" style="32" bestFit="1" customWidth="1"/>
    <col min="9474" max="9474" width="33.140625" style="32" bestFit="1" customWidth="1"/>
    <col min="9475" max="9475" width="49.7109375" style="32" customWidth="1"/>
    <col min="9476" max="9476" width="15.7109375" style="32" bestFit="1" customWidth="1"/>
    <col min="9477" max="9477" width="12.5703125" style="32" bestFit="1" customWidth="1"/>
    <col min="9478" max="9478" width="24.28515625" style="32" bestFit="1" customWidth="1"/>
    <col min="9479" max="9479" width="14.140625" style="32" bestFit="1" customWidth="1"/>
    <col min="9480" max="9480" width="13.5703125" style="32" customWidth="1"/>
    <col min="9481" max="9481" width="17.28515625" style="32" bestFit="1" customWidth="1"/>
    <col min="9482" max="9482" width="8.42578125" style="32" customWidth="1"/>
    <col min="9483" max="9483" width="8.85546875" style="32" customWidth="1"/>
    <col min="9484" max="9484" width="31" style="32" customWidth="1"/>
    <col min="9485" max="9485" width="12.85546875" style="32" bestFit="1" customWidth="1"/>
    <col min="9486" max="9728" width="9.140625" style="32"/>
    <col min="9729" max="9729" width="7" style="32" bestFit="1" customWidth="1"/>
    <col min="9730" max="9730" width="33.140625" style="32" bestFit="1" customWidth="1"/>
    <col min="9731" max="9731" width="49.7109375" style="32" customWidth="1"/>
    <col min="9732" max="9732" width="15.7109375" style="32" bestFit="1" customWidth="1"/>
    <col min="9733" max="9733" width="12.5703125" style="32" bestFit="1" customWidth="1"/>
    <col min="9734" max="9734" width="24.28515625" style="32" bestFit="1" customWidth="1"/>
    <col min="9735" max="9735" width="14.140625" style="32" bestFit="1" customWidth="1"/>
    <col min="9736" max="9736" width="13.5703125" style="32" customWidth="1"/>
    <col min="9737" max="9737" width="17.28515625" style="32" bestFit="1" customWidth="1"/>
    <col min="9738" max="9738" width="8.42578125" style="32" customWidth="1"/>
    <col min="9739" max="9739" width="8.85546875" style="32" customWidth="1"/>
    <col min="9740" max="9740" width="31" style="32" customWidth="1"/>
    <col min="9741" max="9741" width="12.85546875" style="32" bestFit="1" customWidth="1"/>
    <col min="9742" max="9984" width="9.140625" style="32"/>
    <col min="9985" max="9985" width="7" style="32" bestFit="1" customWidth="1"/>
    <col min="9986" max="9986" width="33.140625" style="32" bestFit="1" customWidth="1"/>
    <col min="9987" max="9987" width="49.7109375" style="32" customWidth="1"/>
    <col min="9988" max="9988" width="15.7109375" style="32" bestFit="1" customWidth="1"/>
    <col min="9989" max="9989" width="12.5703125" style="32" bestFit="1" customWidth="1"/>
    <col min="9990" max="9990" width="24.28515625" style="32" bestFit="1" customWidth="1"/>
    <col min="9991" max="9991" width="14.140625" style="32" bestFit="1" customWidth="1"/>
    <col min="9992" max="9992" width="13.5703125" style="32" customWidth="1"/>
    <col min="9993" max="9993" width="17.28515625" style="32" bestFit="1" customWidth="1"/>
    <col min="9994" max="9994" width="8.42578125" style="32" customWidth="1"/>
    <col min="9995" max="9995" width="8.85546875" style="32" customWidth="1"/>
    <col min="9996" max="9996" width="31" style="32" customWidth="1"/>
    <col min="9997" max="9997" width="12.85546875" style="32" bestFit="1" customWidth="1"/>
    <col min="9998" max="10240" width="9.140625" style="32"/>
    <col min="10241" max="10241" width="7" style="32" bestFit="1" customWidth="1"/>
    <col min="10242" max="10242" width="33.140625" style="32" bestFit="1" customWidth="1"/>
    <col min="10243" max="10243" width="49.7109375" style="32" customWidth="1"/>
    <col min="10244" max="10244" width="15.7109375" style="32" bestFit="1" customWidth="1"/>
    <col min="10245" max="10245" width="12.5703125" style="32" bestFit="1" customWidth="1"/>
    <col min="10246" max="10246" width="24.28515625" style="32" bestFit="1" customWidth="1"/>
    <col min="10247" max="10247" width="14.140625" style="32" bestFit="1" customWidth="1"/>
    <col min="10248" max="10248" width="13.5703125" style="32" customWidth="1"/>
    <col min="10249" max="10249" width="17.28515625" style="32" bestFit="1" customWidth="1"/>
    <col min="10250" max="10250" width="8.42578125" style="32" customWidth="1"/>
    <col min="10251" max="10251" width="8.85546875" style="32" customWidth="1"/>
    <col min="10252" max="10252" width="31" style="32" customWidth="1"/>
    <col min="10253" max="10253" width="12.85546875" style="32" bestFit="1" customWidth="1"/>
    <col min="10254" max="10496" width="9.140625" style="32"/>
    <col min="10497" max="10497" width="7" style="32" bestFit="1" customWidth="1"/>
    <col min="10498" max="10498" width="33.140625" style="32" bestFit="1" customWidth="1"/>
    <col min="10499" max="10499" width="49.7109375" style="32" customWidth="1"/>
    <col min="10500" max="10500" width="15.7109375" style="32" bestFit="1" customWidth="1"/>
    <col min="10501" max="10501" width="12.5703125" style="32" bestFit="1" customWidth="1"/>
    <col min="10502" max="10502" width="24.28515625" style="32" bestFit="1" customWidth="1"/>
    <col min="10503" max="10503" width="14.140625" style="32" bestFit="1" customWidth="1"/>
    <col min="10504" max="10504" width="13.5703125" style="32" customWidth="1"/>
    <col min="10505" max="10505" width="17.28515625" style="32" bestFit="1" customWidth="1"/>
    <col min="10506" max="10506" width="8.42578125" style="32" customWidth="1"/>
    <col min="10507" max="10507" width="8.85546875" style="32" customWidth="1"/>
    <col min="10508" max="10508" width="31" style="32" customWidth="1"/>
    <col min="10509" max="10509" width="12.85546875" style="32" bestFit="1" customWidth="1"/>
    <col min="10510" max="10752" width="9.140625" style="32"/>
    <col min="10753" max="10753" width="7" style="32" bestFit="1" customWidth="1"/>
    <col min="10754" max="10754" width="33.140625" style="32" bestFit="1" customWidth="1"/>
    <col min="10755" max="10755" width="49.7109375" style="32" customWidth="1"/>
    <col min="10756" max="10756" width="15.7109375" style="32" bestFit="1" customWidth="1"/>
    <col min="10757" max="10757" width="12.5703125" style="32" bestFit="1" customWidth="1"/>
    <col min="10758" max="10758" width="24.28515625" style="32" bestFit="1" customWidth="1"/>
    <col min="10759" max="10759" width="14.140625" style="32" bestFit="1" customWidth="1"/>
    <col min="10760" max="10760" width="13.5703125" style="32" customWidth="1"/>
    <col min="10761" max="10761" width="17.28515625" style="32" bestFit="1" customWidth="1"/>
    <col min="10762" max="10762" width="8.42578125" style="32" customWidth="1"/>
    <col min="10763" max="10763" width="8.85546875" style="32" customWidth="1"/>
    <col min="10764" max="10764" width="31" style="32" customWidth="1"/>
    <col min="10765" max="10765" width="12.85546875" style="32" bestFit="1" customWidth="1"/>
    <col min="10766" max="11008" width="9.140625" style="32"/>
    <col min="11009" max="11009" width="7" style="32" bestFit="1" customWidth="1"/>
    <col min="11010" max="11010" width="33.140625" style="32" bestFit="1" customWidth="1"/>
    <col min="11011" max="11011" width="49.7109375" style="32" customWidth="1"/>
    <col min="11012" max="11012" width="15.7109375" style="32" bestFit="1" customWidth="1"/>
    <col min="11013" max="11013" width="12.5703125" style="32" bestFit="1" customWidth="1"/>
    <col min="11014" max="11014" width="24.28515625" style="32" bestFit="1" customWidth="1"/>
    <col min="11015" max="11015" width="14.140625" style="32" bestFit="1" customWidth="1"/>
    <col min="11016" max="11016" width="13.5703125" style="32" customWidth="1"/>
    <col min="11017" max="11017" width="17.28515625" style="32" bestFit="1" customWidth="1"/>
    <col min="11018" max="11018" width="8.42578125" style="32" customWidth="1"/>
    <col min="11019" max="11019" width="8.85546875" style="32" customWidth="1"/>
    <col min="11020" max="11020" width="31" style="32" customWidth="1"/>
    <col min="11021" max="11021" width="12.85546875" style="32" bestFit="1" customWidth="1"/>
    <col min="11022" max="11264" width="9.140625" style="32"/>
    <col min="11265" max="11265" width="7" style="32" bestFit="1" customWidth="1"/>
    <col min="11266" max="11266" width="33.140625" style="32" bestFit="1" customWidth="1"/>
    <col min="11267" max="11267" width="49.7109375" style="32" customWidth="1"/>
    <col min="11268" max="11268" width="15.7109375" style="32" bestFit="1" customWidth="1"/>
    <col min="11269" max="11269" width="12.5703125" style="32" bestFit="1" customWidth="1"/>
    <col min="11270" max="11270" width="24.28515625" style="32" bestFit="1" customWidth="1"/>
    <col min="11271" max="11271" width="14.140625" style="32" bestFit="1" customWidth="1"/>
    <col min="11272" max="11272" width="13.5703125" style="32" customWidth="1"/>
    <col min="11273" max="11273" width="17.28515625" style="32" bestFit="1" customWidth="1"/>
    <col min="11274" max="11274" width="8.42578125" style="32" customWidth="1"/>
    <col min="11275" max="11275" width="8.85546875" style="32" customWidth="1"/>
    <col min="11276" max="11276" width="31" style="32" customWidth="1"/>
    <col min="11277" max="11277" width="12.85546875" style="32" bestFit="1" customWidth="1"/>
    <col min="11278" max="11520" width="9.140625" style="32"/>
    <col min="11521" max="11521" width="7" style="32" bestFit="1" customWidth="1"/>
    <col min="11522" max="11522" width="33.140625" style="32" bestFit="1" customWidth="1"/>
    <col min="11523" max="11523" width="49.7109375" style="32" customWidth="1"/>
    <col min="11524" max="11524" width="15.7109375" style="32" bestFit="1" customWidth="1"/>
    <col min="11525" max="11525" width="12.5703125" style="32" bestFit="1" customWidth="1"/>
    <col min="11526" max="11526" width="24.28515625" style="32" bestFit="1" customWidth="1"/>
    <col min="11527" max="11527" width="14.140625" style="32" bestFit="1" customWidth="1"/>
    <col min="11528" max="11528" width="13.5703125" style="32" customWidth="1"/>
    <col min="11529" max="11529" width="17.28515625" style="32" bestFit="1" customWidth="1"/>
    <col min="11530" max="11530" width="8.42578125" style="32" customWidth="1"/>
    <col min="11531" max="11531" width="8.85546875" style="32" customWidth="1"/>
    <col min="11532" max="11532" width="31" style="32" customWidth="1"/>
    <col min="11533" max="11533" width="12.85546875" style="32" bestFit="1" customWidth="1"/>
    <col min="11534" max="11776" width="9.140625" style="32"/>
    <col min="11777" max="11777" width="7" style="32" bestFit="1" customWidth="1"/>
    <col min="11778" max="11778" width="33.140625" style="32" bestFit="1" customWidth="1"/>
    <col min="11779" max="11779" width="49.7109375" style="32" customWidth="1"/>
    <col min="11780" max="11780" width="15.7109375" style="32" bestFit="1" customWidth="1"/>
    <col min="11781" max="11781" width="12.5703125" style="32" bestFit="1" customWidth="1"/>
    <col min="11782" max="11782" width="24.28515625" style="32" bestFit="1" customWidth="1"/>
    <col min="11783" max="11783" width="14.140625" style="32" bestFit="1" customWidth="1"/>
    <col min="11784" max="11784" width="13.5703125" style="32" customWidth="1"/>
    <col min="11785" max="11785" width="17.28515625" style="32" bestFit="1" customWidth="1"/>
    <col min="11786" max="11786" width="8.42578125" style="32" customWidth="1"/>
    <col min="11787" max="11787" width="8.85546875" style="32" customWidth="1"/>
    <col min="11788" max="11788" width="31" style="32" customWidth="1"/>
    <col min="11789" max="11789" width="12.85546875" style="32" bestFit="1" customWidth="1"/>
    <col min="11790" max="12032" width="9.140625" style="32"/>
    <col min="12033" max="12033" width="7" style="32" bestFit="1" customWidth="1"/>
    <col min="12034" max="12034" width="33.140625" style="32" bestFit="1" customWidth="1"/>
    <col min="12035" max="12035" width="49.7109375" style="32" customWidth="1"/>
    <col min="12036" max="12036" width="15.7109375" style="32" bestFit="1" customWidth="1"/>
    <col min="12037" max="12037" width="12.5703125" style="32" bestFit="1" customWidth="1"/>
    <col min="12038" max="12038" width="24.28515625" style="32" bestFit="1" customWidth="1"/>
    <col min="12039" max="12039" width="14.140625" style="32" bestFit="1" customWidth="1"/>
    <col min="12040" max="12040" width="13.5703125" style="32" customWidth="1"/>
    <col min="12041" max="12041" width="17.28515625" style="32" bestFit="1" customWidth="1"/>
    <col min="12042" max="12042" width="8.42578125" style="32" customWidth="1"/>
    <col min="12043" max="12043" width="8.85546875" style="32" customWidth="1"/>
    <col min="12044" max="12044" width="31" style="32" customWidth="1"/>
    <col min="12045" max="12045" width="12.85546875" style="32" bestFit="1" customWidth="1"/>
    <col min="12046" max="12288" width="9.140625" style="32"/>
    <col min="12289" max="12289" width="7" style="32" bestFit="1" customWidth="1"/>
    <col min="12290" max="12290" width="33.140625" style="32" bestFit="1" customWidth="1"/>
    <col min="12291" max="12291" width="49.7109375" style="32" customWidth="1"/>
    <col min="12292" max="12292" width="15.7109375" style="32" bestFit="1" customWidth="1"/>
    <col min="12293" max="12293" width="12.5703125" style="32" bestFit="1" customWidth="1"/>
    <col min="12294" max="12294" width="24.28515625" style="32" bestFit="1" customWidth="1"/>
    <col min="12295" max="12295" width="14.140625" style="32" bestFit="1" customWidth="1"/>
    <col min="12296" max="12296" width="13.5703125" style="32" customWidth="1"/>
    <col min="12297" max="12297" width="17.28515625" style="32" bestFit="1" customWidth="1"/>
    <col min="12298" max="12298" width="8.42578125" style="32" customWidth="1"/>
    <col min="12299" max="12299" width="8.85546875" style="32" customWidth="1"/>
    <col min="12300" max="12300" width="31" style="32" customWidth="1"/>
    <col min="12301" max="12301" width="12.85546875" style="32" bestFit="1" customWidth="1"/>
    <col min="12302" max="12544" width="9.140625" style="32"/>
    <col min="12545" max="12545" width="7" style="32" bestFit="1" customWidth="1"/>
    <col min="12546" max="12546" width="33.140625" style="32" bestFit="1" customWidth="1"/>
    <col min="12547" max="12547" width="49.7109375" style="32" customWidth="1"/>
    <col min="12548" max="12548" width="15.7109375" style="32" bestFit="1" customWidth="1"/>
    <col min="12549" max="12549" width="12.5703125" style="32" bestFit="1" customWidth="1"/>
    <col min="12550" max="12550" width="24.28515625" style="32" bestFit="1" customWidth="1"/>
    <col min="12551" max="12551" width="14.140625" style="32" bestFit="1" customWidth="1"/>
    <col min="12552" max="12552" width="13.5703125" style="32" customWidth="1"/>
    <col min="12553" max="12553" width="17.28515625" style="32" bestFit="1" customWidth="1"/>
    <col min="12554" max="12554" width="8.42578125" style="32" customWidth="1"/>
    <col min="12555" max="12555" width="8.85546875" style="32" customWidth="1"/>
    <col min="12556" max="12556" width="31" style="32" customWidth="1"/>
    <col min="12557" max="12557" width="12.85546875" style="32" bestFit="1" customWidth="1"/>
    <col min="12558" max="12800" width="9.140625" style="32"/>
    <col min="12801" max="12801" width="7" style="32" bestFit="1" customWidth="1"/>
    <col min="12802" max="12802" width="33.140625" style="32" bestFit="1" customWidth="1"/>
    <col min="12803" max="12803" width="49.7109375" style="32" customWidth="1"/>
    <col min="12804" max="12804" width="15.7109375" style="32" bestFit="1" customWidth="1"/>
    <col min="12805" max="12805" width="12.5703125" style="32" bestFit="1" customWidth="1"/>
    <col min="12806" max="12806" width="24.28515625" style="32" bestFit="1" customWidth="1"/>
    <col min="12807" max="12807" width="14.140625" style="32" bestFit="1" customWidth="1"/>
    <col min="12808" max="12808" width="13.5703125" style="32" customWidth="1"/>
    <col min="12809" max="12809" width="17.28515625" style="32" bestFit="1" customWidth="1"/>
    <col min="12810" max="12810" width="8.42578125" style="32" customWidth="1"/>
    <col min="12811" max="12811" width="8.85546875" style="32" customWidth="1"/>
    <col min="12812" max="12812" width="31" style="32" customWidth="1"/>
    <col min="12813" max="12813" width="12.85546875" style="32" bestFit="1" customWidth="1"/>
    <col min="12814" max="13056" width="9.140625" style="32"/>
    <col min="13057" max="13057" width="7" style="32" bestFit="1" customWidth="1"/>
    <col min="13058" max="13058" width="33.140625" style="32" bestFit="1" customWidth="1"/>
    <col min="13059" max="13059" width="49.7109375" style="32" customWidth="1"/>
    <col min="13060" max="13060" width="15.7109375" style="32" bestFit="1" customWidth="1"/>
    <col min="13061" max="13061" width="12.5703125" style="32" bestFit="1" customWidth="1"/>
    <col min="13062" max="13062" width="24.28515625" style="32" bestFit="1" customWidth="1"/>
    <col min="13063" max="13063" width="14.140625" style="32" bestFit="1" customWidth="1"/>
    <col min="13064" max="13064" width="13.5703125" style="32" customWidth="1"/>
    <col min="13065" max="13065" width="17.28515625" style="32" bestFit="1" customWidth="1"/>
    <col min="13066" max="13066" width="8.42578125" style="32" customWidth="1"/>
    <col min="13067" max="13067" width="8.85546875" style="32" customWidth="1"/>
    <col min="13068" max="13068" width="31" style="32" customWidth="1"/>
    <col min="13069" max="13069" width="12.85546875" style="32" bestFit="1" customWidth="1"/>
    <col min="13070" max="13312" width="9.140625" style="32"/>
    <col min="13313" max="13313" width="7" style="32" bestFit="1" customWidth="1"/>
    <col min="13314" max="13314" width="33.140625" style="32" bestFit="1" customWidth="1"/>
    <col min="13315" max="13315" width="49.7109375" style="32" customWidth="1"/>
    <col min="13316" max="13316" width="15.7109375" style="32" bestFit="1" customWidth="1"/>
    <col min="13317" max="13317" width="12.5703125" style="32" bestFit="1" customWidth="1"/>
    <col min="13318" max="13318" width="24.28515625" style="32" bestFit="1" customWidth="1"/>
    <col min="13319" max="13319" width="14.140625" style="32" bestFit="1" customWidth="1"/>
    <col min="13320" max="13320" width="13.5703125" style="32" customWidth="1"/>
    <col min="13321" max="13321" width="17.28515625" style="32" bestFit="1" customWidth="1"/>
    <col min="13322" max="13322" width="8.42578125" style="32" customWidth="1"/>
    <col min="13323" max="13323" width="8.85546875" style="32" customWidth="1"/>
    <col min="13324" max="13324" width="31" style="32" customWidth="1"/>
    <col min="13325" max="13325" width="12.85546875" style="32" bestFit="1" customWidth="1"/>
    <col min="13326" max="13568" width="9.140625" style="32"/>
    <col min="13569" max="13569" width="7" style="32" bestFit="1" customWidth="1"/>
    <col min="13570" max="13570" width="33.140625" style="32" bestFit="1" customWidth="1"/>
    <col min="13571" max="13571" width="49.7109375" style="32" customWidth="1"/>
    <col min="13572" max="13572" width="15.7109375" style="32" bestFit="1" customWidth="1"/>
    <col min="13573" max="13573" width="12.5703125" style="32" bestFit="1" customWidth="1"/>
    <col min="13574" max="13574" width="24.28515625" style="32" bestFit="1" customWidth="1"/>
    <col min="13575" max="13575" width="14.140625" style="32" bestFit="1" customWidth="1"/>
    <col min="13576" max="13576" width="13.5703125" style="32" customWidth="1"/>
    <col min="13577" max="13577" width="17.28515625" style="32" bestFit="1" customWidth="1"/>
    <col min="13578" max="13578" width="8.42578125" style="32" customWidth="1"/>
    <col min="13579" max="13579" width="8.85546875" style="32" customWidth="1"/>
    <col min="13580" max="13580" width="31" style="32" customWidth="1"/>
    <col min="13581" max="13581" width="12.85546875" style="32" bestFit="1" customWidth="1"/>
    <col min="13582" max="13824" width="9.140625" style="32"/>
    <col min="13825" max="13825" width="7" style="32" bestFit="1" customWidth="1"/>
    <col min="13826" max="13826" width="33.140625" style="32" bestFit="1" customWidth="1"/>
    <col min="13827" max="13827" width="49.7109375" style="32" customWidth="1"/>
    <col min="13828" max="13828" width="15.7109375" style="32" bestFit="1" customWidth="1"/>
    <col min="13829" max="13829" width="12.5703125" style="32" bestFit="1" customWidth="1"/>
    <col min="13830" max="13830" width="24.28515625" style="32" bestFit="1" customWidth="1"/>
    <col min="13831" max="13831" width="14.140625" style="32" bestFit="1" customWidth="1"/>
    <col min="13832" max="13832" width="13.5703125" style="32" customWidth="1"/>
    <col min="13833" max="13833" width="17.28515625" style="32" bestFit="1" customWidth="1"/>
    <col min="13834" max="13834" width="8.42578125" style="32" customWidth="1"/>
    <col min="13835" max="13835" width="8.85546875" style="32" customWidth="1"/>
    <col min="13836" max="13836" width="31" style="32" customWidth="1"/>
    <col min="13837" max="13837" width="12.85546875" style="32" bestFit="1" customWidth="1"/>
    <col min="13838" max="14080" width="9.140625" style="32"/>
    <col min="14081" max="14081" width="7" style="32" bestFit="1" customWidth="1"/>
    <col min="14082" max="14082" width="33.140625" style="32" bestFit="1" customWidth="1"/>
    <col min="14083" max="14083" width="49.7109375" style="32" customWidth="1"/>
    <col min="14084" max="14084" width="15.7109375" style="32" bestFit="1" customWidth="1"/>
    <col min="14085" max="14085" width="12.5703125" style="32" bestFit="1" customWidth="1"/>
    <col min="14086" max="14086" width="24.28515625" style="32" bestFit="1" customWidth="1"/>
    <col min="14087" max="14087" width="14.140625" style="32" bestFit="1" customWidth="1"/>
    <col min="14088" max="14088" width="13.5703125" style="32" customWidth="1"/>
    <col min="14089" max="14089" width="17.28515625" style="32" bestFit="1" customWidth="1"/>
    <col min="14090" max="14090" width="8.42578125" style="32" customWidth="1"/>
    <col min="14091" max="14091" width="8.85546875" style="32" customWidth="1"/>
    <col min="14092" max="14092" width="31" style="32" customWidth="1"/>
    <col min="14093" max="14093" width="12.85546875" style="32" bestFit="1" customWidth="1"/>
    <col min="14094" max="14336" width="9.140625" style="32"/>
    <col min="14337" max="14337" width="7" style="32" bestFit="1" customWidth="1"/>
    <col min="14338" max="14338" width="33.140625" style="32" bestFit="1" customWidth="1"/>
    <col min="14339" max="14339" width="49.7109375" style="32" customWidth="1"/>
    <col min="14340" max="14340" width="15.7109375" style="32" bestFit="1" customWidth="1"/>
    <col min="14341" max="14341" width="12.5703125" style="32" bestFit="1" customWidth="1"/>
    <col min="14342" max="14342" width="24.28515625" style="32" bestFit="1" customWidth="1"/>
    <col min="14343" max="14343" width="14.140625" style="32" bestFit="1" customWidth="1"/>
    <col min="14344" max="14344" width="13.5703125" style="32" customWidth="1"/>
    <col min="14345" max="14345" width="17.28515625" style="32" bestFit="1" customWidth="1"/>
    <col min="14346" max="14346" width="8.42578125" style="32" customWidth="1"/>
    <col min="14347" max="14347" width="8.85546875" style="32" customWidth="1"/>
    <col min="14348" max="14348" width="31" style="32" customWidth="1"/>
    <col min="14349" max="14349" width="12.85546875" style="32" bestFit="1" customWidth="1"/>
    <col min="14350" max="14592" width="9.140625" style="32"/>
    <col min="14593" max="14593" width="7" style="32" bestFit="1" customWidth="1"/>
    <col min="14594" max="14594" width="33.140625" style="32" bestFit="1" customWidth="1"/>
    <col min="14595" max="14595" width="49.7109375" style="32" customWidth="1"/>
    <col min="14596" max="14596" width="15.7109375" style="32" bestFit="1" customWidth="1"/>
    <col min="14597" max="14597" width="12.5703125" style="32" bestFit="1" customWidth="1"/>
    <col min="14598" max="14598" width="24.28515625" style="32" bestFit="1" customWidth="1"/>
    <col min="14599" max="14599" width="14.140625" style="32" bestFit="1" customWidth="1"/>
    <col min="14600" max="14600" width="13.5703125" style="32" customWidth="1"/>
    <col min="14601" max="14601" width="17.28515625" style="32" bestFit="1" customWidth="1"/>
    <col min="14602" max="14602" width="8.42578125" style="32" customWidth="1"/>
    <col min="14603" max="14603" width="8.85546875" style="32" customWidth="1"/>
    <col min="14604" max="14604" width="31" style="32" customWidth="1"/>
    <col min="14605" max="14605" width="12.85546875" style="32" bestFit="1" customWidth="1"/>
    <col min="14606" max="14848" width="9.140625" style="32"/>
    <col min="14849" max="14849" width="7" style="32" bestFit="1" customWidth="1"/>
    <col min="14850" max="14850" width="33.140625" style="32" bestFit="1" customWidth="1"/>
    <col min="14851" max="14851" width="49.7109375" style="32" customWidth="1"/>
    <col min="14852" max="14852" width="15.7109375" style="32" bestFit="1" customWidth="1"/>
    <col min="14853" max="14853" width="12.5703125" style="32" bestFit="1" customWidth="1"/>
    <col min="14854" max="14854" width="24.28515625" style="32" bestFit="1" customWidth="1"/>
    <col min="14855" max="14855" width="14.140625" style="32" bestFit="1" customWidth="1"/>
    <col min="14856" max="14856" width="13.5703125" style="32" customWidth="1"/>
    <col min="14857" max="14857" width="17.28515625" style="32" bestFit="1" customWidth="1"/>
    <col min="14858" max="14858" width="8.42578125" style="32" customWidth="1"/>
    <col min="14859" max="14859" width="8.85546875" style="32" customWidth="1"/>
    <col min="14860" max="14860" width="31" style="32" customWidth="1"/>
    <col min="14861" max="14861" width="12.85546875" style="32" bestFit="1" customWidth="1"/>
    <col min="14862" max="15104" width="9.140625" style="32"/>
    <col min="15105" max="15105" width="7" style="32" bestFit="1" customWidth="1"/>
    <col min="15106" max="15106" width="33.140625" style="32" bestFit="1" customWidth="1"/>
    <col min="15107" max="15107" width="49.7109375" style="32" customWidth="1"/>
    <col min="15108" max="15108" width="15.7109375" style="32" bestFit="1" customWidth="1"/>
    <col min="15109" max="15109" width="12.5703125" style="32" bestFit="1" customWidth="1"/>
    <col min="15110" max="15110" width="24.28515625" style="32" bestFit="1" customWidth="1"/>
    <col min="15111" max="15111" width="14.140625" style="32" bestFit="1" customWidth="1"/>
    <col min="15112" max="15112" width="13.5703125" style="32" customWidth="1"/>
    <col min="15113" max="15113" width="17.28515625" style="32" bestFit="1" customWidth="1"/>
    <col min="15114" max="15114" width="8.42578125" style="32" customWidth="1"/>
    <col min="15115" max="15115" width="8.85546875" style="32" customWidth="1"/>
    <col min="15116" max="15116" width="31" style="32" customWidth="1"/>
    <col min="15117" max="15117" width="12.85546875" style="32" bestFit="1" customWidth="1"/>
    <col min="15118" max="15360" width="9.140625" style="32"/>
    <col min="15361" max="15361" width="7" style="32" bestFit="1" customWidth="1"/>
    <col min="15362" max="15362" width="33.140625" style="32" bestFit="1" customWidth="1"/>
    <col min="15363" max="15363" width="49.7109375" style="32" customWidth="1"/>
    <col min="15364" max="15364" width="15.7109375" style="32" bestFit="1" customWidth="1"/>
    <col min="15365" max="15365" width="12.5703125" style="32" bestFit="1" customWidth="1"/>
    <col min="15366" max="15366" width="24.28515625" style="32" bestFit="1" customWidth="1"/>
    <col min="15367" max="15367" width="14.140625" style="32" bestFit="1" customWidth="1"/>
    <col min="15368" max="15368" width="13.5703125" style="32" customWidth="1"/>
    <col min="15369" max="15369" width="17.28515625" style="32" bestFit="1" customWidth="1"/>
    <col min="15370" max="15370" width="8.42578125" style="32" customWidth="1"/>
    <col min="15371" max="15371" width="8.85546875" style="32" customWidth="1"/>
    <col min="15372" max="15372" width="31" style="32" customWidth="1"/>
    <col min="15373" max="15373" width="12.85546875" style="32" bestFit="1" customWidth="1"/>
    <col min="15374" max="15616" width="9.140625" style="32"/>
    <col min="15617" max="15617" width="7" style="32" bestFit="1" customWidth="1"/>
    <col min="15618" max="15618" width="33.140625" style="32" bestFit="1" customWidth="1"/>
    <col min="15619" max="15619" width="49.7109375" style="32" customWidth="1"/>
    <col min="15620" max="15620" width="15.7109375" style="32" bestFit="1" customWidth="1"/>
    <col min="15621" max="15621" width="12.5703125" style="32" bestFit="1" customWidth="1"/>
    <col min="15622" max="15622" width="24.28515625" style="32" bestFit="1" customWidth="1"/>
    <col min="15623" max="15623" width="14.140625" style="32" bestFit="1" customWidth="1"/>
    <col min="15624" max="15624" width="13.5703125" style="32" customWidth="1"/>
    <col min="15625" max="15625" width="17.28515625" style="32" bestFit="1" customWidth="1"/>
    <col min="15626" max="15626" width="8.42578125" style="32" customWidth="1"/>
    <col min="15627" max="15627" width="8.85546875" style="32" customWidth="1"/>
    <col min="15628" max="15628" width="31" style="32" customWidth="1"/>
    <col min="15629" max="15629" width="12.85546875" style="32" bestFit="1" customWidth="1"/>
    <col min="15630" max="15872" width="9.140625" style="32"/>
    <col min="15873" max="15873" width="7" style="32" bestFit="1" customWidth="1"/>
    <col min="15874" max="15874" width="33.140625" style="32" bestFit="1" customWidth="1"/>
    <col min="15875" max="15875" width="49.7109375" style="32" customWidth="1"/>
    <col min="15876" max="15876" width="15.7109375" style="32" bestFit="1" customWidth="1"/>
    <col min="15877" max="15877" width="12.5703125" style="32" bestFit="1" customWidth="1"/>
    <col min="15878" max="15878" width="24.28515625" style="32" bestFit="1" customWidth="1"/>
    <col min="15879" max="15879" width="14.140625" style="32" bestFit="1" customWidth="1"/>
    <col min="15880" max="15880" width="13.5703125" style="32" customWidth="1"/>
    <col min="15881" max="15881" width="17.28515625" style="32" bestFit="1" customWidth="1"/>
    <col min="15882" max="15882" width="8.42578125" style="32" customWidth="1"/>
    <col min="15883" max="15883" width="8.85546875" style="32" customWidth="1"/>
    <col min="15884" max="15884" width="31" style="32" customWidth="1"/>
    <col min="15885" max="15885" width="12.85546875" style="32" bestFit="1" customWidth="1"/>
    <col min="15886" max="16128" width="9.140625" style="32"/>
    <col min="16129" max="16129" width="7" style="32" bestFit="1" customWidth="1"/>
    <col min="16130" max="16130" width="33.140625" style="32" bestFit="1" customWidth="1"/>
    <col min="16131" max="16131" width="49.7109375" style="32" customWidth="1"/>
    <col min="16132" max="16132" width="15.7109375" style="32" bestFit="1" customWidth="1"/>
    <col min="16133" max="16133" width="12.5703125" style="32" bestFit="1" customWidth="1"/>
    <col min="16134" max="16134" width="24.28515625" style="32" bestFit="1" customWidth="1"/>
    <col min="16135" max="16135" width="14.140625" style="32" bestFit="1" customWidth="1"/>
    <col min="16136" max="16136" width="13.5703125" style="32" customWidth="1"/>
    <col min="16137" max="16137" width="17.28515625" style="32" bestFit="1" customWidth="1"/>
    <col min="16138" max="16138" width="8.42578125" style="32" customWidth="1"/>
    <col min="16139" max="16139" width="8.85546875" style="32" customWidth="1"/>
    <col min="16140" max="16140" width="31" style="32" customWidth="1"/>
    <col min="16141" max="16141" width="12.85546875" style="32" bestFit="1" customWidth="1"/>
    <col min="16142" max="16384" width="9.140625" style="32"/>
  </cols>
  <sheetData>
    <row r="1" spans="1:13" ht="18.75">
      <c r="A1" s="30"/>
      <c r="B1" s="30"/>
      <c r="C1" s="132" t="s">
        <v>442</v>
      </c>
      <c r="D1" s="132"/>
      <c r="E1" s="132"/>
      <c r="F1" s="132"/>
      <c r="G1" s="132"/>
    </row>
    <row r="2" spans="1:13">
      <c r="A2" s="33" t="s">
        <v>40</v>
      </c>
      <c r="B2" s="33"/>
      <c r="C2" s="34" t="s">
        <v>41</v>
      </c>
      <c r="D2" s="35"/>
      <c r="E2" s="36"/>
      <c r="F2" s="37"/>
      <c r="G2" s="38"/>
    </row>
    <row r="3" spans="1:13">
      <c r="A3" s="44"/>
      <c r="B3" s="44"/>
      <c r="C3" s="45"/>
      <c r="D3" s="33"/>
      <c r="E3" s="36"/>
      <c r="F3" s="37"/>
      <c r="G3" s="38"/>
    </row>
    <row r="4" spans="1:13">
      <c r="A4" s="48" t="s">
        <v>42</v>
      </c>
      <c r="B4" s="48" t="s">
        <v>43</v>
      </c>
      <c r="C4" s="49" t="s">
        <v>44</v>
      </c>
      <c r="D4" s="49" t="s">
        <v>45</v>
      </c>
      <c r="E4" s="50" t="s">
        <v>46</v>
      </c>
      <c r="F4" s="51" t="s">
        <v>47</v>
      </c>
      <c r="G4" s="52" t="s">
        <v>48</v>
      </c>
      <c r="H4" s="53"/>
    </row>
    <row r="5" spans="1:13">
      <c r="F5" s="60"/>
      <c r="G5" s="61"/>
      <c r="H5" s="62"/>
    </row>
    <row r="6" spans="1:13">
      <c r="F6" s="60"/>
      <c r="G6" s="61"/>
      <c r="H6" s="62"/>
      <c r="I6" s="69"/>
      <c r="J6" s="69"/>
    </row>
    <row r="7" spans="1:13">
      <c r="C7" s="66" t="s">
        <v>443</v>
      </c>
      <c r="F7" s="60"/>
      <c r="G7" s="61"/>
      <c r="H7" s="62"/>
      <c r="I7" s="69" t="s">
        <v>57</v>
      </c>
      <c r="J7" s="69" t="s">
        <v>58</v>
      </c>
      <c r="L7" s="69" t="s">
        <v>59</v>
      </c>
      <c r="M7" s="69" t="s">
        <v>60</v>
      </c>
    </row>
    <row r="8" spans="1:13">
      <c r="A8" s="32">
        <f>+MAX($A$5:A7)+1</f>
        <v>1</v>
      </c>
      <c r="B8" s="32" t="s">
        <v>444</v>
      </c>
      <c r="C8" s="101" t="s">
        <v>445</v>
      </c>
      <c r="D8" s="32" t="s">
        <v>446</v>
      </c>
      <c r="E8" s="59">
        <v>90000</v>
      </c>
      <c r="F8" s="60">
        <v>2570.895</v>
      </c>
      <c r="G8" s="61">
        <f>ROUND((F8/$F$37),4)</f>
        <v>7.6999999999999999E-2</v>
      </c>
      <c r="H8" s="62"/>
      <c r="I8" s="61" t="s">
        <v>312</v>
      </c>
      <c r="J8" s="61">
        <f>SUMIFS($G$4:$G$200,$D$4:$D$200,I8)</f>
        <v>0.77660000000000007</v>
      </c>
      <c r="L8" s="71" t="s">
        <v>64</v>
      </c>
      <c r="M8" s="61">
        <v>0.6119</v>
      </c>
    </row>
    <row r="9" spans="1:13">
      <c r="A9" s="32">
        <f>+MAX($A$5:A8)+1</f>
        <v>2</v>
      </c>
      <c r="B9" s="32" t="s">
        <v>447</v>
      </c>
      <c r="C9" s="101" t="s">
        <v>448</v>
      </c>
      <c r="D9" s="32" t="s">
        <v>446</v>
      </c>
      <c r="E9" s="59">
        <v>121125</v>
      </c>
      <c r="F9" s="60">
        <v>1920.558</v>
      </c>
      <c r="G9" s="61">
        <f>ROUND((F9/$F$37),4)</f>
        <v>5.7500000000000002E-2</v>
      </c>
      <c r="H9" s="62"/>
      <c r="I9" s="61" t="s">
        <v>446</v>
      </c>
      <c r="J9" s="61">
        <f>SUMIFS($G$4:$G$200,$D$4:$D$200,I9)</f>
        <v>0.13450000000000001</v>
      </c>
      <c r="L9" s="61" t="s">
        <v>68</v>
      </c>
      <c r="M9" s="61">
        <v>0.22470000000000001</v>
      </c>
    </row>
    <row r="10" spans="1:13">
      <c r="F10" s="60"/>
      <c r="G10" s="61"/>
      <c r="H10" s="62"/>
      <c r="I10" s="61" t="s">
        <v>449</v>
      </c>
      <c r="J10" s="61">
        <f>SUMIFS($G$4:$G$200,$D$4:$D$200,I10)</f>
        <v>0.06</v>
      </c>
      <c r="L10" s="61"/>
      <c r="M10" s="72">
        <v>0.83660000000000001</v>
      </c>
    </row>
    <row r="11" spans="1:13" ht="15">
      <c r="C11" s="75" t="s">
        <v>161</v>
      </c>
      <c r="D11" s="75"/>
      <c r="E11" s="76"/>
      <c r="F11" s="77">
        <f>SUM(F8:F10)</f>
        <v>4491.4529999999995</v>
      </c>
      <c r="G11" s="78">
        <f>SUM(G8:G10)</f>
        <v>0.13450000000000001</v>
      </c>
      <c r="H11" s="79"/>
      <c r="I11" s="61" t="s">
        <v>126</v>
      </c>
      <c r="J11" s="74">
        <f>+SUMIFS($G:$G,$C:$C,"Net Receivable/Payable")+SUMIFS($G:$G,$C:$C,"CBLO / Reverse Repo Investments")</f>
        <v>2.8899999999999964E-2</v>
      </c>
      <c r="L11" s="61"/>
      <c r="M11" s="61"/>
    </row>
    <row r="12" spans="1:13" ht="15">
      <c r="F12" s="60"/>
      <c r="G12" s="61"/>
      <c r="H12" s="62"/>
      <c r="I12" s="61"/>
      <c r="J12" s="74"/>
      <c r="L12" s="61"/>
      <c r="M12" s="61"/>
    </row>
    <row r="13" spans="1:13">
      <c r="C13" s="66" t="s">
        <v>325</v>
      </c>
      <c r="F13" s="60"/>
      <c r="G13" s="61"/>
      <c r="H13" s="62"/>
      <c r="I13" s="61"/>
      <c r="J13" s="61"/>
      <c r="L13" s="61"/>
      <c r="M13" s="61"/>
    </row>
    <row r="14" spans="1:13">
      <c r="C14" s="66" t="s">
        <v>326</v>
      </c>
      <c r="F14" s="60"/>
      <c r="G14" s="61"/>
      <c r="H14" s="62"/>
      <c r="J14" s="61"/>
      <c r="L14" s="61"/>
      <c r="M14" s="61"/>
    </row>
    <row r="15" spans="1:13">
      <c r="A15" s="32">
        <f>+MAX($A$5:A14)+1</f>
        <v>3</v>
      </c>
      <c r="B15" s="32" t="s">
        <v>450</v>
      </c>
      <c r="C15" s="101" t="s">
        <v>331</v>
      </c>
      <c r="D15" s="32" t="s">
        <v>312</v>
      </c>
      <c r="E15" s="59">
        <v>300000000</v>
      </c>
      <c r="F15" s="60">
        <v>2990.7060000000001</v>
      </c>
      <c r="G15" s="61">
        <f t="shared" ref="G15:G23" si="0">ROUND((F15/$F$37),4)</f>
        <v>8.9599999999999999E-2</v>
      </c>
      <c r="H15" s="88"/>
      <c r="L15" s="61"/>
      <c r="M15" s="61"/>
    </row>
    <row r="16" spans="1:13">
      <c r="A16" s="32">
        <f>+MAX($A$5:A15)+1</f>
        <v>4</v>
      </c>
      <c r="B16" s="32" t="s">
        <v>451</v>
      </c>
      <c r="C16" s="101" t="s">
        <v>101</v>
      </c>
      <c r="D16" s="32" t="s">
        <v>312</v>
      </c>
      <c r="E16" s="59">
        <v>300000000</v>
      </c>
      <c r="F16" s="60">
        <v>2989.0830000000001</v>
      </c>
      <c r="G16" s="61">
        <f t="shared" si="0"/>
        <v>8.9499999999999996E-2</v>
      </c>
      <c r="H16" s="88"/>
      <c r="L16" s="61"/>
      <c r="M16" s="61"/>
    </row>
    <row r="17" spans="1:13">
      <c r="A17" s="32">
        <f>+MAX($A$5:A16)+1</f>
        <v>5</v>
      </c>
      <c r="B17" s="32" t="s">
        <v>452</v>
      </c>
      <c r="C17" s="101" t="s">
        <v>328</v>
      </c>
      <c r="D17" s="32" t="s">
        <v>312</v>
      </c>
      <c r="E17" s="59">
        <v>300000000</v>
      </c>
      <c r="F17" s="60">
        <v>2964.6030000000001</v>
      </c>
      <c r="G17" s="61">
        <f t="shared" si="0"/>
        <v>8.8800000000000004E-2</v>
      </c>
      <c r="H17" s="88"/>
      <c r="L17" s="61"/>
      <c r="M17" s="61"/>
    </row>
    <row r="18" spans="1:13">
      <c r="A18" s="32">
        <f>+MAX($A$5:A17)+1</f>
        <v>6</v>
      </c>
      <c r="B18" s="32" t="s">
        <v>453</v>
      </c>
      <c r="C18" s="101" t="s">
        <v>454</v>
      </c>
      <c r="D18" s="32" t="s">
        <v>312</v>
      </c>
      <c r="E18" s="59">
        <v>300000000</v>
      </c>
      <c r="F18" s="60">
        <v>2937.2579999999998</v>
      </c>
      <c r="G18" s="61">
        <f t="shared" si="0"/>
        <v>8.7999999999999995E-2</v>
      </c>
      <c r="H18" s="88"/>
      <c r="L18" s="61"/>
      <c r="M18" s="61"/>
    </row>
    <row r="19" spans="1:13">
      <c r="A19" s="101">
        <f>+MAX($A$5:A18)+1</f>
        <v>7</v>
      </c>
      <c r="B19" s="32" t="s">
        <v>455</v>
      </c>
      <c r="C19" s="101" t="s">
        <v>456</v>
      </c>
      <c r="D19" s="32" t="s">
        <v>312</v>
      </c>
      <c r="E19" s="59">
        <v>250000000</v>
      </c>
      <c r="F19" s="60">
        <v>2510.6950000000002</v>
      </c>
      <c r="G19" s="61">
        <f t="shared" si="0"/>
        <v>7.5200000000000003E-2</v>
      </c>
      <c r="H19" s="88"/>
      <c r="L19" s="31"/>
      <c r="M19" s="31"/>
    </row>
    <row r="20" spans="1:13" ht="15">
      <c r="A20" s="32">
        <f>+MAX($A$5:A19)+1</f>
        <v>8</v>
      </c>
      <c r="B20" s="32" t="s">
        <v>457</v>
      </c>
      <c r="C20" s="101" t="s">
        <v>336</v>
      </c>
      <c r="D20" s="32" t="s">
        <v>312</v>
      </c>
      <c r="E20" s="59">
        <v>250000000</v>
      </c>
      <c r="F20" s="60">
        <v>2503.9549999999999</v>
      </c>
      <c r="G20" s="61">
        <f t="shared" si="0"/>
        <v>7.4999999999999997E-2</v>
      </c>
      <c r="H20" s="88"/>
      <c r="I20" s="61"/>
      <c r="J20" s="74"/>
    </row>
    <row r="21" spans="1:13">
      <c r="A21" s="32">
        <f>+MAX($A$5:A20)+1</f>
        <v>9</v>
      </c>
      <c r="B21" s="32" t="s">
        <v>458</v>
      </c>
      <c r="C21" s="101" t="s">
        <v>459</v>
      </c>
      <c r="D21" s="32" t="s">
        <v>312</v>
      </c>
      <c r="E21" s="59">
        <v>250000000</v>
      </c>
      <c r="F21" s="60">
        <v>2494.2325000000001</v>
      </c>
      <c r="G21" s="61">
        <f t="shared" si="0"/>
        <v>7.4700000000000003E-2</v>
      </c>
      <c r="H21" s="88"/>
      <c r="J21" s="61"/>
    </row>
    <row r="22" spans="1:13">
      <c r="A22" s="32">
        <f>+MAX($A$5:A21)+1</f>
        <v>10</v>
      </c>
      <c r="B22" s="32" t="s">
        <v>460</v>
      </c>
      <c r="C22" s="101" t="s">
        <v>205</v>
      </c>
      <c r="D22" s="32" t="s">
        <v>312</v>
      </c>
      <c r="E22" s="59">
        <v>250000000</v>
      </c>
      <c r="F22" s="60">
        <v>2491.6574999999998</v>
      </c>
      <c r="G22" s="61">
        <f t="shared" si="0"/>
        <v>7.46E-2</v>
      </c>
      <c r="H22" s="88"/>
    </row>
    <row r="23" spans="1:13">
      <c r="A23" s="32">
        <f>+MAX($A$5:A22)+1</f>
        <v>11</v>
      </c>
      <c r="B23" s="32" t="s">
        <v>461</v>
      </c>
      <c r="C23" s="101" t="s">
        <v>462</v>
      </c>
      <c r="D23" s="32" t="s">
        <v>449</v>
      </c>
      <c r="E23" s="59">
        <v>200000000</v>
      </c>
      <c r="F23" s="60">
        <v>2004.6479999999999</v>
      </c>
      <c r="G23" s="61">
        <f t="shared" si="0"/>
        <v>0.06</v>
      </c>
      <c r="H23" s="88"/>
    </row>
    <row r="24" spans="1:13">
      <c r="A24" s="32">
        <f>+MAX($A$5:A23)+1</f>
        <v>12</v>
      </c>
      <c r="B24" s="32" t="s">
        <v>463</v>
      </c>
      <c r="C24" s="101" t="s">
        <v>55</v>
      </c>
      <c r="D24" s="32" t="s">
        <v>312</v>
      </c>
      <c r="E24" s="59">
        <v>150000000</v>
      </c>
      <c r="F24" s="60">
        <v>1544.5229999999999</v>
      </c>
      <c r="G24" s="61">
        <f>ROUND((F24/$F$37),4)</f>
        <v>4.6300000000000001E-2</v>
      </c>
      <c r="H24" s="88"/>
    </row>
    <row r="25" spans="1:13">
      <c r="A25" s="32">
        <f>+MAX($A$5:A24)+1</f>
        <v>13</v>
      </c>
      <c r="B25" s="32" t="s">
        <v>464</v>
      </c>
      <c r="C25" s="101" t="s">
        <v>55</v>
      </c>
      <c r="D25" s="32" t="s">
        <v>312</v>
      </c>
      <c r="E25" s="59">
        <v>150000000</v>
      </c>
      <c r="F25" s="60">
        <v>1499.1795</v>
      </c>
      <c r="G25" s="61">
        <f>ROUND((F25/$F$37),4)</f>
        <v>4.4900000000000002E-2</v>
      </c>
      <c r="H25" s="88"/>
    </row>
    <row r="26" spans="1:13">
      <c r="A26" s="32">
        <f>+MAX($A$5:A25)+1</f>
        <v>14</v>
      </c>
      <c r="B26" s="32" t="s">
        <v>465</v>
      </c>
      <c r="C26" s="101" t="s">
        <v>336</v>
      </c>
      <c r="D26" s="32" t="s">
        <v>312</v>
      </c>
      <c r="E26" s="59">
        <v>50000000</v>
      </c>
      <c r="F26" s="60">
        <v>503.83800000000002</v>
      </c>
      <c r="G26" s="61">
        <f>ROUND((F26/$F$37),4)</f>
        <v>1.5100000000000001E-2</v>
      </c>
      <c r="H26" s="88"/>
    </row>
    <row r="27" spans="1:13">
      <c r="A27" s="32">
        <f>+MAX($A$5:A26)+1</f>
        <v>15</v>
      </c>
      <c r="B27" s="32" t="s">
        <v>466</v>
      </c>
      <c r="C27" s="101" t="s">
        <v>205</v>
      </c>
      <c r="D27" s="32" t="s">
        <v>312</v>
      </c>
      <c r="E27" s="59">
        <v>50000000</v>
      </c>
      <c r="F27" s="60">
        <v>498.029</v>
      </c>
      <c r="G27" s="61">
        <f>ROUND((F27/$F$37),4)</f>
        <v>1.49E-2</v>
      </c>
      <c r="H27" s="88"/>
    </row>
    <row r="28" spans="1:13">
      <c r="F28" s="60"/>
      <c r="G28" s="61"/>
      <c r="H28" s="62"/>
    </row>
    <row r="29" spans="1:13">
      <c r="C29" s="75" t="s">
        <v>161</v>
      </c>
      <c r="D29" s="75"/>
      <c r="E29" s="76"/>
      <c r="F29" s="77">
        <f>SUM(F15:F28)</f>
        <v>27932.407500000001</v>
      </c>
      <c r="G29" s="78">
        <f>SUM(G15:G28)</f>
        <v>0.83660000000000012</v>
      </c>
      <c r="H29" s="62"/>
    </row>
    <row r="30" spans="1:13">
      <c r="F30" s="60"/>
      <c r="G30" s="61"/>
      <c r="H30" s="62"/>
    </row>
    <row r="31" spans="1:13">
      <c r="C31" s="66" t="s">
        <v>162</v>
      </c>
      <c r="F31" s="60">
        <v>215.26250050000002</v>
      </c>
      <c r="G31" s="61">
        <f>ROUND((F31/$F$37),4)</f>
        <v>6.4000000000000003E-3</v>
      </c>
      <c r="H31" s="62"/>
    </row>
    <row r="32" spans="1:13">
      <c r="C32" s="75" t="s">
        <v>161</v>
      </c>
      <c r="D32" s="75"/>
      <c r="E32" s="76"/>
      <c r="F32" s="77">
        <f>SUM(F31)</f>
        <v>215.26250050000002</v>
      </c>
      <c r="G32" s="78">
        <f>SUM(G31)</f>
        <v>6.4000000000000003E-3</v>
      </c>
      <c r="H32" s="62"/>
    </row>
    <row r="33" spans="2:8">
      <c r="F33" s="60"/>
      <c r="G33" s="61"/>
      <c r="H33" s="62"/>
    </row>
    <row r="34" spans="2:8">
      <c r="C34" s="66" t="s">
        <v>163</v>
      </c>
      <c r="F34" s="60"/>
      <c r="G34" s="61"/>
      <c r="H34" s="62"/>
    </row>
    <row r="35" spans="2:8">
      <c r="C35" s="66" t="s">
        <v>164</v>
      </c>
      <c r="F35" s="103">
        <v>745.2363952000087</v>
      </c>
      <c r="G35" s="61">
        <f>(100%-SUMIFS($G$1:$G$34,$C$1:$C$34,"Total"))</f>
        <v>2.2499999999999964E-2</v>
      </c>
      <c r="H35" s="79"/>
    </row>
    <row r="36" spans="2:8">
      <c r="C36" s="75" t="s">
        <v>161</v>
      </c>
      <c r="D36" s="75"/>
      <c r="E36" s="76"/>
      <c r="F36" s="119">
        <f>SUM(F35)</f>
        <v>745.2363952000087</v>
      </c>
      <c r="G36" s="120">
        <f>SUM(G35)</f>
        <v>2.2499999999999964E-2</v>
      </c>
      <c r="H36" s="62"/>
    </row>
    <row r="37" spans="2:8">
      <c r="C37" s="92" t="s">
        <v>165</v>
      </c>
      <c r="D37" s="92"/>
      <c r="E37" s="93"/>
      <c r="F37" s="94">
        <f>SUMIFS($F$1:$F$196,$C$1:$C$196,"Total")</f>
        <v>33384.359395700012</v>
      </c>
      <c r="G37" s="95">
        <f>SUMIFS($G$1:$G$196,$C$1:$C$196,"Total")</f>
        <v>1</v>
      </c>
      <c r="H37" s="62"/>
    </row>
    <row r="38" spans="2:8">
      <c r="H38" s="79"/>
    </row>
    <row r="39" spans="2:8">
      <c r="C39" s="66" t="s">
        <v>268</v>
      </c>
      <c r="H39" s="62"/>
    </row>
    <row r="40" spans="2:8" ht="15">
      <c r="C40" s="66" t="s">
        <v>269</v>
      </c>
      <c r="F40" s="100"/>
      <c r="G40" s="100"/>
      <c r="H40" s="62"/>
    </row>
    <row r="41" spans="2:8">
      <c r="C41" s="66"/>
      <c r="H41" s="62"/>
    </row>
    <row r="42" spans="2:8">
      <c r="C42" s="66"/>
      <c r="F42" s="117"/>
      <c r="G42" s="117"/>
      <c r="H42" s="79"/>
    </row>
    <row r="43" spans="2:8" ht="12.75" customHeight="1">
      <c r="B43" s="134" t="s">
        <v>595</v>
      </c>
      <c r="C43" s="134"/>
      <c r="D43" s="134"/>
      <c r="E43" s="134"/>
      <c r="F43" s="134"/>
      <c r="G43" s="134"/>
      <c r="H43" s="96"/>
    </row>
    <row r="44" spans="2:8">
      <c r="B44" s="134"/>
      <c r="C44" s="134"/>
      <c r="D44" s="134"/>
      <c r="E44" s="134"/>
      <c r="F44" s="134"/>
      <c r="G44" s="134"/>
    </row>
    <row r="45" spans="2:8">
      <c r="B45" s="134"/>
      <c r="C45" s="134"/>
      <c r="D45" s="134"/>
      <c r="E45" s="134"/>
      <c r="F45" s="134"/>
      <c r="G45" s="134"/>
    </row>
    <row r="46" spans="2:8">
      <c r="B46" s="134"/>
      <c r="C46" s="134"/>
      <c r="D46" s="134"/>
      <c r="E46" s="134"/>
      <c r="F46" s="134"/>
      <c r="G46" s="134"/>
    </row>
    <row r="47" spans="2:8">
      <c r="B47" s="134"/>
      <c r="C47" s="134"/>
      <c r="D47" s="134"/>
      <c r="E47" s="134"/>
      <c r="F47" s="134"/>
      <c r="G47" s="134"/>
    </row>
    <row r="48" spans="2:8">
      <c r="B48" s="134"/>
      <c r="C48" s="134"/>
      <c r="D48" s="134"/>
      <c r="E48" s="134"/>
      <c r="F48" s="134"/>
      <c r="G48" s="134"/>
    </row>
    <row r="49" spans="2:7">
      <c r="B49" s="134"/>
      <c r="C49" s="134"/>
      <c r="D49" s="134"/>
      <c r="E49" s="134"/>
      <c r="F49" s="134"/>
      <c r="G49" s="134"/>
    </row>
    <row r="50" spans="2:7" ht="40.5" customHeight="1">
      <c r="B50" s="134"/>
      <c r="C50" s="134"/>
      <c r="D50" s="134"/>
      <c r="E50" s="134"/>
      <c r="F50" s="134"/>
      <c r="G50" s="134"/>
    </row>
    <row r="51" spans="2:7">
      <c r="B51" s="131"/>
      <c r="C51" s="131"/>
      <c r="D51" s="131"/>
      <c r="E51" s="131"/>
      <c r="F51" s="131"/>
      <c r="G51" s="131"/>
    </row>
    <row r="52" spans="2:7">
      <c r="B52" s="136" t="s">
        <v>584</v>
      </c>
      <c r="C52" s="136"/>
      <c r="D52" s="136"/>
      <c r="E52" s="136"/>
      <c r="F52" s="136"/>
      <c r="G52" s="136"/>
    </row>
    <row r="53" spans="2:7">
      <c r="B53" s="127"/>
      <c r="C53" s="127"/>
      <c r="D53" s="127"/>
      <c r="E53" s="127"/>
      <c r="F53" s="127"/>
      <c r="G53" s="127"/>
    </row>
    <row r="54" spans="2:7" ht="30" customHeight="1">
      <c r="B54" s="135" t="s">
        <v>596</v>
      </c>
      <c r="C54" s="135"/>
      <c r="D54" s="135"/>
      <c r="E54" s="135"/>
      <c r="F54" s="135"/>
      <c r="G54" s="135"/>
    </row>
    <row r="55" spans="2:7" ht="15">
      <c r="B55"/>
      <c r="C55"/>
      <c r="D55"/>
      <c r="E55" s="130"/>
      <c r="F55"/>
      <c r="G55"/>
    </row>
    <row r="56" spans="2:7" ht="15">
      <c r="B56" s="129" t="s">
        <v>583</v>
      </c>
      <c r="C56"/>
      <c r="D56"/>
      <c r="E56" s="130"/>
      <c r="F56"/>
      <c r="G56"/>
    </row>
  </sheetData>
  <mergeCells count="4">
    <mergeCell ref="C1:G1"/>
    <mergeCell ref="B43:G50"/>
    <mergeCell ref="B52:G52"/>
    <mergeCell ref="B54:G5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Risk Ratios</vt:lpstr>
      <vt:lpstr>Union Equity Fund</vt:lpstr>
      <vt:lpstr>Union Liquid Fund</vt:lpstr>
      <vt:lpstr>Union Tax Saver Scheme</vt:lpstr>
      <vt:lpstr>Union Dynamic Bond Fund</vt:lpstr>
      <vt:lpstr>Union Short Term Fund</vt:lpstr>
      <vt:lpstr>Union AAF</vt:lpstr>
      <vt:lpstr>Union Small Cap Fund</vt:lpstr>
      <vt:lpstr>Union CPOF - Series 7</vt:lpstr>
      <vt:lpstr>Union Largecap Fund</vt:lpstr>
      <vt:lpstr>Union CPOF - Series 8</vt:lpstr>
      <vt:lpstr>Union Balanced Advantage Fund</vt:lpstr>
      <vt:lpstr>Union Corporate Bond Fund</vt:lpstr>
      <vt:lpstr>SIP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2018-06-08T13:32:36Z</dcterms:modified>
</cp:coreProperties>
</file>