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196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/>
</workbook>
</file>

<file path=xl/calcChain.xml><?xml version="1.0" encoding="utf-8"?>
<calcChain xmlns="http://schemas.openxmlformats.org/spreadsheetml/2006/main">
  <c r="K5" i="9"/>
  <c r="K37"/>
  <c r="D42"/>
  <c r="BK8" i="8"/>
  <c r="BK9" s="1"/>
  <c r="BK1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A34" s="1"/>
  <c r="AB9"/>
  <c r="AC9"/>
  <c r="AD9"/>
  <c r="AE9"/>
  <c r="AE34" s="1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11"/>
  <c r="BK12" s="1"/>
  <c r="C12"/>
  <c r="D12"/>
  <c r="E12"/>
  <c r="F12"/>
  <c r="G12"/>
  <c r="H12"/>
  <c r="I12"/>
  <c r="J12"/>
  <c r="K12"/>
  <c r="L12"/>
  <c r="M12"/>
  <c r="N12"/>
  <c r="N34" s="1"/>
  <c r="O12"/>
  <c r="P12"/>
  <c r="Q12"/>
  <c r="R12"/>
  <c r="R34" s="1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P34" s="1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4"/>
  <c r="BK15"/>
  <c r="BK16"/>
  <c r="BK17"/>
  <c r="BK18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Y34" s="1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2"/>
  <c r="BK23" s="1"/>
  <c r="C23"/>
  <c r="D23"/>
  <c r="E23"/>
  <c r="F23"/>
  <c r="G23"/>
  <c r="H23"/>
  <c r="H34" s="1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5"/>
  <c r="BK26" s="1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8"/>
  <c r="BK29"/>
  <c r="BK30"/>
  <c r="BK31"/>
  <c r="BK32"/>
  <c r="C33"/>
  <c r="D33"/>
  <c r="E33"/>
  <c r="F33"/>
  <c r="G33"/>
  <c r="H33"/>
  <c r="I33"/>
  <c r="J33"/>
  <c r="J34" s="1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D34" s="1"/>
  <c r="AE33"/>
  <c r="AF33"/>
  <c r="AG33"/>
  <c r="AH33"/>
  <c r="AI33"/>
  <c r="AJ33"/>
  <c r="AK33"/>
  <c r="AL33"/>
  <c r="AL34" s="1"/>
  <c r="AM33"/>
  <c r="AN33"/>
  <c r="AO33"/>
  <c r="AP33"/>
  <c r="AQ33"/>
  <c r="AR33"/>
  <c r="AS33"/>
  <c r="AT33"/>
  <c r="AT34" s="1"/>
  <c r="AU33"/>
  <c r="AV33"/>
  <c r="AW33"/>
  <c r="AX33"/>
  <c r="AX34" s="1"/>
  <c r="AY33"/>
  <c r="AZ33"/>
  <c r="BA33"/>
  <c r="BB33"/>
  <c r="BB34" s="1"/>
  <c r="BC33"/>
  <c r="BD33"/>
  <c r="BE33"/>
  <c r="BF33"/>
  <c r="BF34" s="1"/>
  <c r="BG33"/>
  <c r="BH33"/>
  <c r="BI33"/>
  <c r="BJ33"/>
  <c r="BJ34" s="1"/>
  <c r="W34"/>
  <c r="AH34"/>
  <c r="BK38"/>
  <c r="BK39" s="1"/>
  <c r="C39"/>
  <c r="D39"/>
  <c r="E39"/>
  <c r="E46" s="1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B46" s="1"/>
  <c r="AC39"/>
  <c r="AD39"/>
  <c r="AE39"/>
  <c r="AF39"/>
  <c r="AF46" s="1"/>
  <c r="AG39"/>
  <c r="AH39"/>
  <c r="AI39"/>
  <c r="AJ39"/>
  <c r="AJ46" s="1"/>
  <c r="AK39"/>
  <c r="AL39"/>
  <c r="AM39"/>
  <c r="AN39"/>
  <c r="AO39"/>
  <c r="AP39"/>
  <c r="AQ39"/>
  <c r="AR39"/>
  <c r="AS39"/>
  <c r="AT39"/>
  <c r="AU39"/>
  <c r="AV39"/>
  <c r="AW39"/>
  <c r="AX39"/>
  <c r="AY39"/>
  <c r="AZ39"/>
  <c r="AZ46" s="1"/>
  <c r="BA39"/>
  <c r="BB39"/>
  <c r="BC39"/>
  <c r="BD39"/>
  <c r="BE39"/>
  <c r="BF39"/>
  <c r="BG39"/>
  <c r="BH39"/>
  <c r="BH46" s="1"/>
  <c r="BI39"/>
  <c r="BJ39"/>
  <c r="BK41"/>
  <c r="BK42"/>
  <c r="BK43"/>
  <c r="BK44"/>
  <c r="C45"/>
  <c r="D45"/>
  <c r="E45"/>
  <c r="F45"/>
  <c r="F46" s="1"/>
  <c r="G45"/>
  <c r="H45"/>
  <c r="H46" s="1"/>
  <c r="I45"/>
  <c r="J45"/>
  <c r="J46" s="1"/>
  <c r="K45"/>
  <c r="L45"/>
  <c r="L46" s="1"/>
  <c r="M45"/>
  <c r="N45"/>
  <c r="O45"/>
  <c r="P45"/>
  <c r="P46" s="1"/>
  <c r="Q45"/>
  <c r="R45"/>
  <c r="S45"/>
  <c r="T45"/>
  <c r="T46" s="1"/>
  <c r="U45"/>
  <c r="V45"/>
  <c r="V46" s="1"/>
  <c r="W45"/>
  <c r="X45"/>
  <c r="Y45"/>
  <c r="Z45"/>
  <c r="Z46" s="1"/>
  <c r="AA45"/>
  <c r="AB45"/>
  <c r="AC45"/>
  <c r="AD45"/>
  <c r="AD46" s="1"/>
  <c r="AE45"/>
  <c r="AF45"/>
  <c r="AG45"/>
  <c r="AH45"/>
  <c r="AH46" s="1"/>
  <c r="AI45"/>
  <c r="AJ45"/>
  <c r="AK45"/>
  <c r="AL45"/>
  <c r="AL46" s="1"/>
  <c r="AM45"/>
  <c r="AN45"/>
  <c r="AN46" s="1"/>
  <c r="AO45"/>
  <c r="AP45"/>
  <c r="AQ45"/>
  <c r="AR45"/>
  <c r="AR46" s="1"/>
  <c r="AS45"/>
  <c r="AT45"/>
  <c r="AU45"/>
  <c r="AV45"/>
  <c r="AV46" s="1"/>
  <c r="AW45"/>
  <c r="AX45"/>
  <c r="AX46" s="1"/>
  <c r="AY45"/>
  <c r="AZ45"/>
  <c r="BA45"/>
  <c r="BB45"/>
  <c r="BB46" s="1"/>
  <c r="BC45"/>
  <c r="BD45"/>
  <c r="BD46" s="1"/>
  <c r="BE45"/>
  <c r="BF45"/>
  <c r="BF46" s="1"/>
  <c r="BG45"/>
  <c r="BH45"/>
  <c r="BI45"/>
  <c r="BJ45"/>
  <c r="BJ46" s="1"/>
  <c r="G46"/>
  <c r="K46"/>
  <c r="N46"/>
  <c r="R46"/>
  <c r="X46"/>
  <c r="AP46"/>
  <c r="AT46"/>
  <c r="BK50"/>
  <c r="BK51" s="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5"/>
  <c r="BK56" s="1"/>
  <c r="C56"/>
  <c r="D56"/>
  <c r="E56"/>
  <c r="F56"/>
  <c r="G56"/>
  <c r="H56"/>
  <c r="I56"/>
  <c r="I60" s="1"/>
  <c r="J56"/>
  <c r="K56"/>
  <c r="L56"/>
  <c r="M56"/>
  <c r="N56"/>
  <c r="O56"/>
  <c r="P56"/>
  <c r="Q56"/>
  <c r="R56"/>
  <c r="S56"/>
  <c r="T56"/>
  <c r="U56"/>
  <c r="V56"/>
  <c r="W56"/>
  <c r="X56"/>
  <c r="X60" s="1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8"/>
  <c r="BK59" s="1"/>
  <c r="C59"/>
  <c r="D59"/>
  <c r="E59"/>
  <c r="F59"/>
  <c r="F60" s="1"/>
  <c r="G59"/>
  <c r="G60" s="1"/>
  <c r="H59"/>
  <c r="I59"/>
  <c r="J59"/>
  <c r="J60" s="1"/>
  <c r="K59"/>
  <c r="L59"/>
  <c r="M59"/>
  <c r="N59"/>
  <c r="O59"/>
  <c r="P59"/>
  <c r="P60" s="1"/>
  <c r="Q59"/>
  <c r="R59"/>
  <c r="S59"/>
  <c r="T59"/>
  <c r="T60" s="1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C60"/>
  <c r="E60"/>
  <c r="K60"/>
  <c r="N60"/>
  <c r="V60"/>
  <c r="Z60"/>
  <c r="AD60"/>
  <c r="AH60"/>
  <c r="AL60"/>
  <c r="AP60"/>
  <c r="AT60"/>
  <c r="AX60"/>
  <c r="BB60"/>
  <c r="BF60"/>
  <c r="BJ60"/>
  <c r="BK64"/>
  <c r="BK65" s="1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70"/>
  <c r="BK71" s="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G42" i="9"/>
  <c r="E42"/>
  <c r="L42"/>
  <c r="F42"/>
  <c r="J42"/>
  <c r="I42"/>
  <c r="H42"/>
  <c r="K41"/>
  <c r="K40"/>
  <c r="K39"/>
  <c r="K38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BH60" i="8" l="1"/>
  <c r="AZ60"/>
  <c r="AR60"/>
  <c r="AJ60"/>
  <c r="AB60"/>
  <c r="H60"/>
  <c r="H67" s="1"/>
  <c r="R60"/>
  <c r="R67" s="1"/>
  <c r="BH34"/>
  <c r="BD34"/>
  <c r="AZ34"/>
  <c r="AZ67" s="1"/>
  <c r="AV34"/>
  <c r="AV67" s="1"/>
  <c r="AR34"/>
  <c r="AN34"/>
  <c r="AF34"/>
  <c r="AF67" s="1"/>
  <c r="AB34"/>
  <c r="D34"/>
  <c r="BD60"/>
  <c r="AV60"/>
  <c r="AN60"/>
  <c r="AF60"/>
  <c r="D60"/>
  <c r="BI46"/>
  <c r="BG46"/>
  <c r="BE46"/>
  <c r="BC46"/>
  <c r="BA46"/>
  <c r="AY46"/>
  <c r="AW46"/>
  <c r="AU46"/>
  <c r="AS46"/>
  <c r="AQ46"/>
  <c r="AO46"/>
  <c r="AM46"/>
  <c r="AK46"/>
  <c r="AI46"/>
  <c r="AG46"/>
  <c r="AE46"/>
  <c r="AC46"/>
  <c r="AA46"/>
  <c r="Y46"/>
  <c r="W46"/>
  <c r="U46"/>
  <c r="Q46"/>
  <c r="O46"/>
  <c r="M46"/>
  <c r="I46"/>
  <c r="C46"/>
  <c r="AJ34"/>
  <c r="Z34"/>
  <c r="Z67" s="1"/>
  <c r="X34"/>
  <c r="X67" s="1"/>
  <c r="T34"/>
  <c r="T67" s="1"/>
  <c r="P34"/>
  <c r="L34"/>
  <c r="F34"/>
  <c r="F67" s="1"/>
  <c r="BI60"/>
  <c r="BG60"/>
  <c r="BE60"/>
  <c r="BC60"/>
  <c r="BA60"/>
  <c r="AY60"/>
  <c r="AW60"/>
  <c r="AU60"/>
  <c r="AS60"/>
  <c r="AQ60"/>
  <c r="AO60"/>
  <c r="AM60"/>
  <c r="AK60"/>
  <c r="AI60"/>
  <c r="AG60"/>
  <c r="AE60"/>
  <c r="AE67" s="1"/>
  <c r="AC60"/>
  <c r="AA60"/>
  <c r="Y60"/>
  <c r="W60"/>
  <c r="W67" s="1"/>
  <c r="U60"/>
  <c r="S60"/>
  <c r="Q60"/>
  <c r="O60"/>
  <c r="M60"/>
  <c r="L60"/>
  <c r="BK60"/>
  <c r="BI34"/>
  <c r="BG34"/>
  <c r="BE34"/>
  <c r="BC34"/>
  <c r="BA34"/>
  <c r="AY34"/>
  <c r="AW34"/>
  <c r="AU34"/>
  <c r="AP67"/>
  <c r="BH67"/>
  <c r="BD67"/>
  <c r="AJ67"/>
  <c r="P67"/>
  <c r="BJ67"/>
  <c r="BF67"/>
  <c r="BB67"/>
  <c r="AX67"/>
  <c r="AT67"/>
  <c r="AH67"/>
  <c r="Y67"/>
  <c r="N67"/>
  <c r="AS34"/>
  <c r="AQ34"/>
  <c r="AO34"/>
  <c r="AO67" s="1"/>
  <c r="AM34"/>
  <c r="AK34"/>
  <c r="AI34"/>
  <c r="AG34"/>
  <c r="AG67" s="1"/>
  <c r="AC34"/>
  <c r="U34"/>
  <c r="S34"/>
  <c r="Q34"/>
  <c r="Q67" s="1"/>
  <c r="O34"/>
  <c r="M34"/>
  <c r="K34"/>
  <c r="G34"/>
  <c r="G67" s="1"/>
  <c r="E34"/>
  <c r="E67" s="1"/>
  <c r="C34"/>
  <c r="K42" i="9"/>
  <c r="AN67" i="8"/>
  <c r="AL67"/>
  <c r="S46"/>
  <c r="S67" s="1"/>
  <c r="BK45"/>
  <c r="BK46" s="1"/>
  <c r="D46"/>
  <c r="D67" s="1"/>
  <c r="AR67"/>
  <c r="AD67"/>
  <c r="AB67"/>
  <c r="J67"/>
  <c r="V34"/>
  <c r="V67" s="1"/>
  <c r="BK33"/>
  <c r="BK20"/>
  <c r="I34"/>
  <c r="I67" s="1"/>
  <c r="K67"/>
  <c r="AU67" l="1"/>
  <c r="AY67"/>
  <c r="BG67"/>
  <c r="O67"/>
  <c r="BC67"/>
  <c r="M67"/>
  <c r="U67"/>
  <c r="AK67"/>
  <c r="AS67"/>
  <c r="L67"/>
  <c r="AA67"/>
  <c r="AM67"/>
  <c r="C67"/>
  <c r="AC67"/>
  <c r="AI67"/>
  <c r="AQ67"/>
  <c r="AW67"/>
  <c r="BA67"/>
  <c r="BE67"/>
  <c r="BI67"/>
  <c r="BK34"/>
  <c r="BK67" s="1"/>
</calcChain>
</file>

<file path=xl/sharedStrings.xml><?xml version="1.0" encoding="utf-8"?>
<sst xmlns="http://schemas.openxmlformats.org/spreadsheetml/2006/main" count="165" uniqueCount="129">
  <si>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</si>
  <si>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</si>
  <si>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</si>
  <si>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</si>
  <si>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</si>
  <si>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</si>
  <si>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</si>
  <si>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</si>
  <si>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</si>
  <si>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</si>
  <si>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</si>
  <si>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</si>
  <si>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</si>
  <si>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</si>
  <si>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</si>
  <si>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</si>
  <si>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</si>
  <si>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</si>
  <si>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</si>
  <si>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</si>
  <si>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</si>
  <si>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</si>
  <si>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</si>
  <si>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</si>
  <si>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</si>
  <si>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</si>
  <si>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</si>
  <si>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</si>
  <si>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</si>
  <si>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</si>
  <si>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</si>
  <si>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</si>
  <si>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</si>
  <si>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</si>
  <si>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</si>
  <si>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</si>
  <si>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</si>
  <si>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</si>
  <si>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</si>
  <si>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</si>
  <si>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</si>
  <si>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</si>
  <si>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</si>
  <si>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</si>
  <si>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</si>
  <si>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</si>
  <si>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</si>
  <si>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</si>
  <si>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</si>
  <si>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</si>
  <si>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</si>
  <si>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</si>
  <si>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</si>
  <si>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</si>
  <si>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</si>
  <si>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</si>
  <si>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</si>
  <si>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</si>
  <si>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</si>
  <si>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</si>
  <si>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</si>
  <si>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</si>
  <si>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</si>
  <si>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</si>
  <si>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</si>
  <si>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</si>
  <si>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</si>
  <si>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</si>
  <si>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</si>
  <si>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</si>
  <si>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</si>
  <si>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</si>
  <si>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</si>
  <si>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</si>
  <si>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</si>
  <si>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</si>
  <si>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</si>
  <si>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</si>
  <si>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</si>
  <si>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</si>
  <si>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</si>
  <si>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</si>
  <si>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</si>
  <si>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</si>
  <si>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</si>
  <si>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</si>
  <si>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</si>
  <si>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</si>
  <si>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</si>
  <si>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</si>
  <si>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</si>
  <si>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</si>
  <si>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</si>
  <si>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</si>
  <si>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</si>
  <si>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</si>
  <si>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</si>
  <si>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</si>
  <si>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</si>
  <si>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</si>
  <si>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</si>
  <si>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</si>
  <si>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</si>
  <si>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</si>
  <si>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</si>
  <si>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</si>
  <si>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</si>
  <si>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FMP - Series III - 24 Months(July 2013) - F</t>
  </si>
  <si>
    <t>IDBI FMP - Series III – 494 days(December 2013)–O</t>
  </si>
  <si>
    <t>IDBI FMP - Series III–564 days (Sept 2013)–L</t>
  </si>
  <si>
    <t>IDBI FMP - Series IV–518 Days (January 2014)–B</t>
  </si>
  <si>
    <t>IDBI Debt Opportunities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</si>
  <si>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</si>
  <si>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</si>
  <si>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</si>
  <si>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</si>
  <si>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</si>
  <si>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</si>
  <si>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</si>
  <si>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</si>
  <si>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</si>
  <si>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</si>
  <si>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</si>
  <si>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</si>
  <si>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</si>
  <si>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30th June, 2016(All figures in Rs. Crore)</t>
  </si>
  <si>
    <t>Table showing State wise /Union Territory wise contribution to AAUM of category of schemes as on 30th June, 2016</t>
  </si>
  <si>
    <t>IDBI FMP-Series III-368 Days (Sept 2013)–K</t>
  </si>
  <si>
    <t>IDBI FMP-Series IV–542 Days(February 2014)–F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</si>
</sst>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2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43" fontId="0" fillId="0" borderId="0" xfId="0" applyNumberFormat="1"/>
    <xf numFmtId="11" fontId="0" fillId="0" borderId="0" xfId="0" applyNumberFormat="1"/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6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C1" sqref="C1:BK1"/>
    </sheetView>
  </sheetViews>
  <sheetFormatPr defaultColWidth="9.109375" defaultRowHeight="13.2"/>
  <cols>
    <col min="1" max="1" width="5" style="3" customWidth="1"/>
    <col min="2" max="2" width="47.5546875" style="3" customWidth="1"/>
    <col min="3" max="3" width="15.44140625" style="3" customWidth="1"/>
    <col min="4" max="4" width="15.44140625" style="3" bestFit="1" customWidth="1"/>
    <col min="5" max="62" width="15.44140625" style="3" customWidth="1"/>
    <col min="63" max="63" width="9.5546875" style="3" customWidth="1"/>
    <col min="64" max="64" width="16.6640625" style="3" bestFit="1" customWidth="1"/>
    <col min="65" max="65" width="18" style="3" bestFit="1" customWidth="1"/>
    <col min="66" max="66" width="24.88671875" style="3" bestFit="1" customWidth="1"/>
    <col min="67" max="16384" width="9.109375" style="3"/>
  </cols>
  <sheetData>
    <row r="1" spans="1:107" s="1" customFormat="1" ht="19.5" customHeight="1" thickBot="1">
      <c r="A1" s="53" t="s">
        <v>79</v>
      </c>
      <c r="B1" s="75" t="s">
        <v>32</v>
      </c>
      <c r="C1" s="63" t="s">
        <v>125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5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54"/>
      <c r="B2" s="76"/>
      <c r="C2" s="77" t="s">
        <v>31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9"/>
      <c r="W2" s="77" t="s">
        <v>27</v>
      </c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9"/>
      <c r="AQ2" s="77" t="s">
        <v>28</v>
      </c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9"/>
      <c r="BK2" s="69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6.8" thickBot="1">
      <c r="A3" s="54"/>
      <c r="B3" s="76"/>
      <c r="C3" s="66" t="s">
        <v>12</v>
      </c>
      <c r="D3" s="67"/>
      <c r="E3" s="67"/>
      <c r="F3" s="67"/>
      <c r="G3" s="67"/>
      <c r="H3" s="67"/>
      <c r="I3" s="67"/>
      <c r="J3" s="67"/>
      <c r="K3" s="67"/>
      <c r="L3" s="68"/>
      <c r="M3" s="66" t="s">
        <v>13</v>
      </c>
      <c r="N3" s="67"/>
      <c r="O3" s="67"/>
      <c r="P3" s="67"/>
      <c r="Q3" s="67"/>
      <c r="R3" s="67"/>
      <c r="S3" s="67"/>
      <c r="T3" s="67"/>
      <c r="U3" s="67"/>
      <c r="V3" s="68"/>
      <c r="W3" s="66" t="s">
        <v>12</v>
      </c>
      <c r="X3" s="67"/>
      <c r="Y3" s="67"/>
      <c r="Z3" s="67"/>
      <c r="AA3" s="67"/>
      <c r="AB3" s="67"/>
      <c r="AC3" s="67"/>
      <c r="AD3" s="67"/>
      <c r="AE3" s="67"/>
      <c r="AF3" s="68"/>
      <c r="AG3" s="66" t="s">
        <v>13</v>
      </c>
      <c r="AH3" s="67"/>
      <c r="AI3" s="67"/>
      <c r="AJ3" s="67"/>
      <c r="AK3" s="67"/>
      <c r="AL3" s="67"/>
      <c r="AM3" s="67"/>
      <c r="AN3" s="67"/>
      <c r="AO3" s="67"/>
      <c r="AP3" s="68"/>
      <c r="AQ3" s="66" t="s">
        <v>12</v>
      </c>
      <c r="AR3" s="67"/>
      <c r="AS3" s="67"/>
      <c r="AT3" s="67"/>
      <c r="AU3" s="67"/>
      <c r="AV3" s="67"/>
      <c r="AW3" s="67"/>
      <c r="AX3" s="67"/>
      <c r="AY3" s="67"/>
      <c r="AZ3" s="68"/>
      <c r="BA3" s="66" t="s">
        <v>13</v>
      </c>
      <c r="BB3" s="67"/>
      <c r="BC3" s="67"/>
      <c r="BD3" s="67"/>
      <c r="BE3" s="67"/>
      <c r="BF3" s="67"/>
      <c r="BG3" s="67"/>
      <c r="BH3" s="67"/>
      <c r="BI3" s="67"/>
      <c r="BJ3" s="68"/>
      <c r="BK3" s="70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6.2">
      <c r="A4" s="54"/>
      <c r="B4" s="76"/>
      <c r="C4" s="72" t="s">
        <v>38</v>
      </c>
      <c r="D4" s="73"/>
      <c r="E4" s="73"/>
      <c r="F4" s="73"/>
      <c r="G4" s="74"/>
      <c r="H4" s="72" t="s">
        <v>39</v>
      </c>
      <c r="I4" s="73"/>
      <c r="J4" s="73"/>
      <c r="K4" s="73"/>
      <c r="L4" s="74"/>
      <c r="M4" s="72" t="s">
        <v>38</v>
      </c>
      <c r="N4" s="73"/>
      <c r="O4" s="73"/>
      <c r="P4" s="73"/>
      <c r="Q4" s="74"/>
      <c r="R4" s="72" t="s">
        <v>39</v>
      </c>
      <c r="S4" s="73"/>
      <c r="T4" s="73"/>
      <c r="U4" s="73"/>
      <c r="V4" s="74"/>
      <c r="W4" s="72" t="s">
        <v>38</v>
      </c>
      <c r="X4" s="73"/>
      <c r="Y4" s="73"/>
      <c r="Z4" s="73"/>
      <c r="AA4" s="74"/>
      <c r="AB4" s="72" t="s">
        <v>39</v>
      </c>
      <c r="AC4" s="73"/>
      <c r="AD4" s="73"/>
      <c r="AE4" s="73"/>
      <c r="AF4" s="74"/>
      <c r="AG4" s="72" t="s">
        <v>38</v>
      </c>
      <c r="AH4" s="73"/>
      <c r="AI4" s="73"/>
      <c r="AJ4" s="73"/>
      <c r="AK4" s="74"/>
      <c r="AL4" s="72" t="s">
        <v>39</v>
      </c>
      <c r="AM4" s="73"/>
      <c r="AN4" s="73"/>
      <c r="AO4" s="73"/>
      <c r="AP4" s="74"/>
      <c r="AQ4" s="72" t="s">
        <v>38</v>
      </c>
      <c r="AR4" s="73"/>
      <c r="AS4" s="73"/>
      <c r="AT4" s="73"/>
      <c r="AU4" s="74"/>
      <c r="AV4" s="72" t="s">
        <v>39</v>
      </c>
      <c r="AW4" s="73"/>
      <c r="AX4" s="73"/>
      <c r="AY4" s="73"/>
      <c r="AZ4" s="74"/>
      <c r="BA4" s="72" t="s">
        <v>38</v>
      </c>
      <c r="BB4" s="73"/>
      <c r="BC4" s="73"/>
      <c r="BD4" s="73"/>
      <c r="BE4" s="74"/>
      <c r="BF4" s="72" t="s">
        <v>39</v>
      </c>
      <c r="BG4" s="73"/>
      <c r="BH4" s="73"/>
      <c r="BI4" s="73"/>
      <c r="BJ4" s="74"/>
      <c r="BK4" s="70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54"/>
      <c r="B5" s="76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1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58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9"/>
    </row>
    <row r="7" spans="1:107">
      <c r="A7" s="17" t="s">
        <v>80</v>
      </c>
      <c r="B7" s="24" t="s">
        <v>14</v>
      </c>
      <c r="C7" s="58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9"/>
    </row>
    <row r="8" spans="1:107">
      <c r="A8" s="17"/>
      <c r="B8" s="34" t="s">
        <v>105</v>
      </c>
      <c r="C8" s="40">
        <v>0</v>
      </c>
      <c r="D8" s="40">
        <v>71.198999912899708</v>
      </c>
      <c r="E8" s="40">
        <v>679.3903781716333</v>
      </c>
      <c r="F8" s="40">
        <v>0</v>
      </c>
      <c r="G8" s="40">
        <v>0</v>
      </c>
      <c r="H8" s="40">
        <v>3.1140931434274992</v>
      </c>
      <c r="I8" s="40">
        <v>1863.7744309536652</v>
      </c>
      <c r="J8" s="40">
        <v>709.11032032699848</v>
      </c>
      <c r="K8" s="40">
        <v>0</v>
      </c>
      <c r="L8" s="40">
        <v>24.079591083362107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1.5825149941269003</v>
      </c>
      <c r="S8" s="40">
        <v>205.80231098479939</v>
      </c>
      <c r="T8" s="40">
        <v>176.56741878776512</v>
      </c>
      <c r="U8" s="40">
        <v>0</v>
      </c>
      <c r="V8" s="40">
        <v>6.3967216543654013</v>
      </c>
      <c r="W8" s="40">
        <v>0</v>
      </c>
      <c r="X8" s="40">
        <v>0.16666666923330001</v>
      </c>
      <c r="Y8" s="40">
        <v>0</v>
      </c>
      <c r="Z8" s="40">
        <v>0</v>
      </c>
      <c r="AA8" s="40">
        <v>0</v>
      </c>
      <c r="AB8" s="40">
        <v>2.0211668110725731</v>
      </c>
      <c r="AC8" s="40">
        <v>63.354883585530594</v>
      </c>
      <c r="AD8" s="40">
        <v>78.671449979765981</v>
      </c>
      <c r="AE8" s="40">
        <v>0</v>
      </c>
      <c r="AF8" s="40">
        <v>88.005688538757397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4.6382370204866001</v>
      </c>
      <c r="AM8" s="40">
        <v>25.096022513298394</v>
      </c>
      <c r="AN8" s="40">
        <v>158.20966552911642</v>
      </c>
      <c r="AO8" s="40">
        <v>0</v>
      </c>
      <c r="AP8" s="40">
        <v>34.008716453926304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7.0931383370786998</v>
      </c>
      <c r="AW8" s="40">
        <v>145.83484859583078</v>
      </c>
      <c r="AX8" s="40">
        <v>63.071717149799696</v>
      </c>
      <c r="AY8" s="40">
        <v>0</v>
      </c>
      <c r="AZ8" s="40">
        <v>34.912295315694294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1.6557615427918004</v>
      </c>
      <c r="BG8" s="40">
        <v>2.3026380462331</v>
      </c>
      <c r="BH8" s="40">
        <v>53.719914558532999</v>
      </c>
      <c r="BI8" s="40">
        <v>0</v>
      </c>
      <c r="BJ8" s="40">
        <v>2.1903021272991996</v>
      </c>
      <c r="BK8" s="41">
        <f>SUM(C8:BJ8)</f>
        <v>4505.9698927874915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71.198999912899708</v>
      </c>
      <c r="E9" s="38">
        <f t="shared" si="0"/>
        <v>679.3903781716333</v>
      </c>
      <c r="F9" s="38">
        <f t="shared" si="0"/>
        <v>0</v>
      </c>
      <c r="G9" s="38">
        <f t="shared" si="0"/>
        <v>0</v>
      </c>
      <c r="H9" s="38">
        <f t="shared" si="0"/>
        <v>3.1140931434274992</v>
      </c>
      <c r="I9" s="38">
        <f t="shared" si="0"/>
        <v>1863.7744309536652</v>
      </c>
      <c r="J9" s="38">
        <f t="shared" si="0"/>
        <v>709.11032032699848</v>
      </c>
      <c r="K9" s="38">
        <f t="shared" si="0"/>
        <v>0</v>
      </c>
      <c r="L9" s="38">
        <f t="shared" si="0"/>
        <v>24.079591083362107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1.5825149941269003</v>
      </c>
      <c r="S9" s="38">
        <f t="shared" si="0"/>
        <v>205.80231098479939</v>
      </c>
      <c r="T9" s="38">
        <f t="shared" si="0"/>
        <v>176.56741878776512</v>
      </c>
      <c r="U9" s="38">
        <f t="shared" si="0"/>
        <v>0</v>
      </c>
      <c r="V9" s="38">
        <f t="shared" si="0"/>
        <v>6.3967216543654013</v>
      </c>
      <c r="W9" s="38">
        <f t="shared" si="0"/>
        <v>0</v>
      </c>
      <c r="X9" s="38">
        <f t="shared" si="0"/>
        <v>0.16666666923330001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2.0211668110725731</v>
      </c>
      <c r="AC9" s="38">
        <f t="shared" si="0"/>
        <v>63.354883585530594</v>
      </c>
      <c r="AD9" s="38">
        <f t="shared" si="0"/>
        <v>78.671449979765981</v>
      </c>
      <c r="AE9" s="38">
        <f t="shared" si="0"/>
        <v>0</v>
      </c>
      <c r="AF9" s="38">
        <f t="shared" si="0"/>
        <v>88.005688538757397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4.6382370204866001</v>
      </c>
      <c r="AM9" s="38">
        <f t="shared" si="0"/>
        <v>25.096022513298394</v>
      </c>
      <c r="AN9" s="38">
        <f t="shared" si="0"/>
        <v>158.20966552911642</v>
      </c>
      <c r="AO9" s="38">
        <f t="shared" si="0"/>
        <v>0</v>
      </c>
      <c r="AP9" s="38">
        <f t="shared" si="0"/>
        <v>34.008716453926304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7.0931383370786998</v>
      </c>
      <c r="AW9" s="38">
        <f>(SUM(AW8))</f>
        <v>145.83484859583078</v>
      </c>
      <c r="AX9" s="38">
        <f t="shared" si="0"/>
        <v>63.071717149799696</v>
      </c>
      <c r="AY9" s="38">
        <f t="shared" si="0"/>
        <v>0</v>
      </c>
      <c r="AZ9" s="38">
        <f t="shared" si="0"/>
        <v>34.912295315694294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1.6557615427918004</v>
      </c>
      <c r="BG9" s="38">
        <f t="shared" si="0"/>
        <v>2.3026380462331</v>
      </c>
      <c r="BH9" s="38">
        <f t="shared" si="0"/>
        <v>53.719914558532999</v>
      </c>
      <c r="BI9" s="38">
        <f t="shared" si="0"/>
        <v>0</v>
      </c>
      <c r="BJ9" s="38">
        <f t="shared" si="0"/>
        <v>2.1903021272991996</v>
      </c>
      <c r="BK9" s="36">
        <f>SUM(BK8)</f>
        <v>4505.9698927874915</v>
      </c>
    </row>
    <row r="10" spans="1:107">
      <c r="A10" s="17" t="s">
        <v>81</v>
      </c>
      <c r="B10" s="25" t="s">
        <v>3</v>
      </c>
      <c r="C10" s="58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9"/>
    </row>
    <row r="11" spans="1:107">
      <c r="A11" s="17"/>
      <c r="B11" s="34" t="s">
        <v>106</v>
      </c>
      <c r="C11" s="40">
        <v>0</v>
      </c>
      <c r="D11" s="40">
        <v>2.7234261649665998</v>
      </c>
      <c r="E11" s="40">
        <v>0</v>
      </c>
      <c r="F11" s="40">
        <v>0</v>
      </c>
      <c r="G11" s="40">
        <v>0</v>
      </c>
      <c r="H11" s="40">
        <v>0.14379735093269999</v>
      </c>
      <c r="I11" s="40">
        <v>0</v>
      </c>
      <c r="J11" s="40">
        <v>0</v>
      </c>
      <c r="K11" s="40">
        <v>0</v>
      </c>
      <c r="L11" s="40">
        <v>0.11079601496659999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6.6167333699500008E-2</v>
      </c>
      <c r="S11" s="40">
        <v>2.2343273233299998E-2</v>
      </c>
      <c r="T11" s="40">
        <v>0</v>
      </c>
      <c r="U11" s="40">
        <v>0</v>
      </c>
      <c r="V11" s="40">
        <v>3.4259656633299995E-2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0.89557422976190126</v>
      </c>
      <c r="AC11" s="40">
        <v>0.1214044867666</v>
      </c>
      <c r="AD11" s="40">
        <v>0</v>
      </c>
      <c r="AE11" s="40">
        <v>0</v>
      </c>
      <c r="AF11" s="40">
        <v>0.76837044019970002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0.85973421185920107</v>
      </c>
      <c r="AM11" s="40">
        <v>4.4609349266599999E-2</v>
      </c>
      <c r="AN11" s="40">
        <v>1.2979223333333001</v>
      </c>
      <c r="AO11" s="40">
        <v>0</v>
      </c>
      <c r="AP11" s="40">
        <v>0.56451365266619991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0.84390801569700002</v>
      </c>
      <c r="AW11" s="40">
        <v>8.0182830148661992</v>
      </c>
      <c r="AX11" s="40">
        <v>0.52549590359999998</v>
      </c>
      <c r="AY11" s="40">
        <v>0</v>
      </c>
      <c r="AZ11" s="40">
        <v>1.0129739315329001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0.15987808279889998</v>
      </c>
      <c r="BG11" s="40">
        <v>5.8727775766599995E-2</v>
      </c>
      <c r="BH11" s="40">
        <v>0</v>
      </c>
      <c r="BI11" s="40">
        <v>0</v>
      </c>
      <c r="BJ11" s="40">
        <v>0.24105191816659999</v>
      </c>
      <c r="BK11" s="41">
        <f>SUM(C11:BJ11)</f>
        <v>18.513237140713702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2.7234261649665998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0.14379735093269999</v>
      </c>
      <c r="I12" s="38">
        <f t="shared" si="1"/>
        <v>0</v>
      </c>
      <c r="J12" s="38">
        <f t="shared" si="1"/>
        <v>0</v>
      </c>
      <c r="K12" s="38">
        <f t="shared" si="1"/>
        <v>0</v>
      </c>
      <c r="L12" s="38">
        <f t="shared" si="1"/>
        <v>0.11079601496659999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6.6167333699500008E-2</v>
      </c>
      <c r="S12" s="38">
        <f t="shared" si="1"/>
        <v>2.2343273233299998E-2</v>
      </c>
      <c r="T12" s="38">
        <f t="shared" si="1"/>
        <v>0</v>
      </c>
      <c r="U12" s="38">
        <f t="shared" si="1"/>
        <v>0</v>
      </c>
      <c r="V12" s="38">
        <f t="shared" si="1"/>
        <v>3.4259656633299995E-2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0.89557422976190126</v>
      </c>
      <c r="AC12" s="38">
        <f t="shared" si="1"/>
        <v>0.1214044867666</v>
      </c>
      <c r="AD12" s="38">
        <f t="shared" si="1"/>
        <v>0</v>
      </c>
      <c r="AE12" s="38">
        <f t="shared" si="1"/>
        <v>0</v>
      </c>
      <c r="AF12" s="38">
        <f t="shared" si="1"/>
        <v>0.76837044019970002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0.85973421185920107</v>
      </c>
      <c r="AM12" s="38">
        <f t="shared" si="1"/>
        <v>4.4609349266599999E-2</v>
      </c>
      <c r="AN12" s="38">
        <f t="shared" si="1"/>
        <v>1.2979223333333001</v>
      </c>
      <c r="AO12" s="38">
        <f t="shared" si="1"/>
        <v>0</v>
      </c>
      <c r="AP12" s="38">
        <f t="shared" si="1"/>
        <v>0.56451365266619991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0.84390801569700002</v>
      </c>
      <c r="AW12" s="38">
        <f>(SUM(AW11))</f>
        <v>8.0182830148661992</v>
      </c>
      <c r="AX12" s="38">
        <f t="shared" si="1"/>
        <v>0.52549590359999998</v>
      </c>
      <c r="AY12" s="38">
        <f t="shared" si="1"/>
        <v>0</v>
      </c>
      <c r="AZ12" s="38">
        <f t="shared" si="1"/>
        <v>1.0129739315329001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0.15987808279889998</v>
      </c>
      <c r="BG12" s="38">
        <f t="shared" si="1"/>
        <v>5.8727775766599995E-2</v>
      </c>
      <c r="BH12" s="38">
        <f t="shared" si="1"/>
        <v>0</v>
      </c>
      <c r="BI12" s="38">
        <f t="shared" si="1"/>
        <v>0</v>
      </c>
      <c r="BJ12" s="38">
        <f t="shared" si="1"/>
        <v>0.24105191816659999</v>
      </c>
      <c r="BK12" s="39">
        <f>SUM(BK11)</f>
        <v>18.513237140713702</v>
      </c>
    </row>
    <row r="13" spans="1:107">
      <c r="A13" s="17" t="s">
        <v>82</v>
      </c>
      <c r="B13" s="25" t="s">
        <v>10</v>
      </c>
      <c r="C13" s="58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9"/>
    </row>
    <row r="14" spans="1:107">
      <c r="A14" s="17"/>
      <c r="B14" s="34" t="s">
        <v>107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0.31672029979910005</v>
      </c>
      <c r="I14" s="40">
        <v>0</v>
      </c>
      <c r="J14" s="40">
        <v>0</v>
      </c>
      <c r="K14" s="40">
        <v>0</v>
      </c>
      <c r="L14" s="40">
        <v>2.4492246950327998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4.8360024999899998E-2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0.60672084850000008</v>
      </c>
      <c r="AC14" s="40">
        <v>0</v>
      </c>
      <c r="AD14" s="40">
        <v>0</v>
      </c>
      <c r="AE14" s="40">
        <v>0</v>
      </c>
      <c r="AF14" s="40">
        <v>4.043467494399799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0.23381060296660006</v>
      </c>
      <c r="AM14" s="40">
        <v>6.4238334999999994E-2</v>
      </c>
      <c r="AN14" s="40">
        <v>0</v>
      </c>
      <c r="AO14" s="40">
        <v>0</v>
      </c>
      <c r="AP14" s="40">
        <v>0.47949532896659997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4.2547088280988001</v>
      </c>
      <c r="AW14" s="40">
        <v>3.8359589999999999</v>
      </c>
      <c r="AX14" s="40">
        <v>0</v>
      </c>
      <c r="AY14" s="40">
        <v>0</v>
      </c>
      <c r="AZ14" s="40">
        <v>23.668103389632801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8.9480136599999996E-2</v>
      </c>
      <c r="BG14" s="40">
        <v>1.9856202436999999</v>
      </c>
      <c r="BH14" s="40">
        <v>0</v>
      </c>
      <c r="BI14" s="40">
        <v>0</v>
      </c>
      <c r="BJ14" s="40">
        <v>0.87862593696659985</v>
      </c>
      <c r="BK14" s="41">
        <f t="shared" ref="BK14:BK19" si="2">SUM(C14:BJ14)</f>
        <v>42.954535164663</v>
      </c>
    </row>
    <row r="15" spans="1:107">
      <c r="A15" s="17"/>
      <c r="B15" s="34" t="s">
        <v>108</v>
      </c>
      <c r="C15" s="40">
        <v>0</v>
      </c>
      <c r="D15" s="40">
        <v>2.4850793333332999</v>
      </c>
      <c r="E15" s="40">
        <v>0</v>
      </c>
      <c r="F15" s="40">
        <v>0</v>
      </c>
      <c r="G15" s="40">
        <v>0</v>
      </c>
      <c r="H15" s="40">
        <v>0.18192591343290002</v>
      </c>
      <c r="I15" s="40">
        <v>0</v>
      </c>
      <c r="J15" s="40">
        <v>0</v>
      </c>
      <c r="K15" s="40">
        <v>0</v>
      </c>
      <c r="L15" s="40">
        <v>6.2126983333299995E-2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6.7718411833331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0.28257263999959997</v>
      </c>
      <c r="AC15" s="40">
        <v>0</v>
      </c>
      <c r="AD15" s="40">
        <v>0</v>
      </c>
      <c r="AE15" s="40">
        <v>0</v>
      </c>
      <c r="AF15" s="40">
        <v>2.4632969922328005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0.18508815966629993</v>
      </c>
      <c r="AM15" s="40">
        <v>0</v>
      </c>
      <c r="AN15" s="40">
        <v>0</v>
      </c>
      <c r="AO15" s="40">
        <v>0</v>
      </c>
      <c r="AP15" s="40">
        <v>1.3800592239329998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1.9090590803969008</v>
      </c>
      <c r="AW15" s="40">
        <v>3.216021394133</v>
      </c>
      <c r="AX15" s="40">
        <v>0</v>
      </c>
      <c r="AY15" s="40">
        <v>0</v>
      </c>
      <c r="AZ15" s="40">
        <v>15.498490600264194</v>
      </c>
      <c r="BA15" s="40">
        <v>0</v>
      </c>
      <c r="BB15" s="40">
        <v>0</v>
      </c>
      <c r="BC15" s="40">
        <v>0</v>
      </c>
      <c r="BD15" s="40">
        <v>0</v>
      </c>
      <c r="BE15" s="40">
        <v>0</v>
      </c>
      <c r="BF15" s="40">
        <v>0.1557412341329</v>
      </c>
      <c r="BG15" s="40">
        <v>3.0781333333300003E-2</v>
      </c>
      <c r="BH15" s="40">
        <v>1.2312410208</v>
      </c>
      <c r="BI15" s="40">
        <v>0</v>
      </c>
      <c r="BJ15" s="40">
        <v>9.4645245599800004E-2</v>
      </c>
      <c r="BK15" s="41">
        <f t="shared" si="2"/>
        <v>35.947970337924396</v>
      </c>
    </row>
    <row r="16" spans="1:107">
      <c r="A16" s="17"/>
      <c r="B16" s="34" t="s">
        <v>109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0.15757947093309999</v>
      </c>
      <c r="I16" s="40">
        <v>0</v>
      </c>
      <c r="J16" s="40">
        <v>0</v>
      </c>
      <c r="K16" s="40">
        <v>0</v>
      </c>
      <c r="L16" s="40">
        <v>4.7783472399998006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2.5472596299999997E-2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0.270687167033</v>
      </c>
      <c r="AC16" s="40">
        <v>0</v>
      </c>
      <c r="AD16" s="40">
        <v>0</v>
      </c>
      <c r="AE16" s="40">
        <v>0</v>
      </c>
      <c r="AF16" s="40">
        <v>1.5397709899992997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0.17271156413270003</v>
      </c>
      <c r="AM16" s="40">
        <v>0.12518463333330002</v>
      </c>
      <c r="AN16" s="40">
        <v>0</v>
      </c>
      <c r="AO16" s="40">
        <v>0</v>
      </c>
      <c r="AP16" s="40">
        <v>1.1765208955330002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1.0200669845310999</v>
      </c>
      <c r="AW16" s="40">
        <v>0.25036926666660003</v>
      </c>
      <c r="AX16" s="40">
        <v>0</v>
      </c>
      <c r="AY16" s="40">
        <v>0</v>
      </c>
      <c r="AZ16" s="40">
        <v>10.056391001932001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0.14704187016629999</v>
      </c>
      <c r="BG16" s="40">
        <v>0</v>
      </c>
      <c r="BH16" s="40">
        <v>0</v>
      </c>
      <c r="BI16" s="40">
        <v>0</v>
      </c>
      <c r="BJ16" s="40">
        <v>0.9273262983331001</v>
      </c>
      <c r="BK16" s="41">
        <f t="shared" si="2"/>
        <v>20.647469978893302</v>
      </c>
    </row>
    <row r="17" spans="1:67">
      <c r="A17" s="17"/>
      <c r="B17" s="34" t="s">
        <v>110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0.1010919740664</v>
      </c>
      <c r="I17" s="40">
        <v>0</v>
      </c>
      <c r="J17" s="40">
        <v>0</v>
      </c>
      <c r="K17" s="40">
        <v>0</v>
      </c>
      <c r="L17" s="40">
        <v>1.9861309886664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3.5454829333199996E-2</v>
      </c>
      <c r="S17" s="40">
        <v>0</v>
      </c>
      <c r="T17" s="40">
        <v>0.3078318333333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0.26048789263330002</v>
      </c>
      <c r="AC17" s="40">
        <v>0</v>
      </c>
      <c r="AD17" s="40">
        <v>0.1218085</v>
      </c>
      <c r="AE17" s="40">
        <v>0</v>
      </c>
      <c r="AF17" s="40">
        <v>3.9422758501997999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0.18383968569999998</v>
      </c>
      <c r="AM17" s="40">
        <v>0</v>
      </c>
      <c r="AN17" s="40">
        <v>0</v>
      </c>
      <c r="AO17" s="40">
        <v>0</v>
      </c>
      <c r="AP17" s="40">
        <v>0.78475333686659998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0.9676065972997</v>
      </c>
      <c r="AW17" s="40">
        <v>5.0856432884</v>
      </c>
      <c r="AX17" s="40">
        <v>0</v>
      </c>
      <c r="AY17" s="40">
        <v>0</v>
      </c>
      <c r="AZ17" s="40">
        <v>9.5766265461332001</v>
      </c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0.34328160879940001</v>
      </c>
      <c r="BG17" s="40">
        <v>2.43617E-2</v>
      </c>
      <c r="BH17" s="40">
        <v>0</v>
      </c>
      <c r="BI17" s="40">
        <v>0</v>
      </c>
      <c r="BJ17" s="40">
        <v>0.20007253686660001</v>
      </c>
      <c r="BK17" s="41">
        <f t="shared" si="2"/>
        <v>23.921267168297902</v>
      </c>
    </row>
    <row r="18" spans="1:67">
      <c r="A18" s="17"/>
      <c r="B18" s="34" t="s">
        <v>127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1.8482589333199999E-2</v>
      </c>
      <c r="I18" s="40">
        <v>0</v>
      </c>
      <c r="J18" s="40">
        <v>0</v>
      </c>
      <c r="K18" s="40">
        <v>0</v>
      </c>
      <c r="L18" s="40">
        <v>0.3823983999999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1.2491681066600001E-2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0.1228106006664</v>
      </c>
      <c r="AC18" s="40">
        <v>0</v>
      </c>
      <c r="AD18" s="40">
        <v>0</v>
      </c>
      <c r="AE18" s="40">
        <v>0</v>
      </c>
      <c r="AF18" s="40">
        <v>1.8991329999900001E-2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8.5460984999699993E-2</v>
      </c>
      <c r="AM18" s="40">
        <v>0</v>
      </c>
      <c r="AN18" s="40">
        <v>0</v>
      </c>
      <c r="AO18" s="40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0.96532930466590017</v>
      </c>
      <c r="AW18" s="40">
        <v>0.39211075803280004</v>
      </c>
      <c r="AX18" s="40">
        <v>0</v>
      </c>
      <c r="AY18" s="40">
        <v>0</v>
      </c>
      <c r="AZ18" s="40">
        <v>1.2555499269660999</v>
      </c>
      <c r="BA18" s="40">
        <v>0</v>
      </c>
      <c r="BB18" s="40">
        <v>0</v>
      </c>
      <c r="BC18" s="40">
        <v>0</v>
      </c>
      <c r="BD18" s="40">
        <v>0</v>
      </c>
      <c r="BE18" s="40">
        <v>0</v>
      </c>
      <c r="BF18" s="40">
        <v>3.5237834166500004E-2</v>
      </c>
      <c r="BG18" s="40">
        <v>0</v>
      </c>
      <c r="BH18" s="40">
        <v>0</v>
      </c>
      <c r="BI18" s="40">
        <v>0</v>
      </c>
      <c r="BJ18" s="40">
        <v>0</v>
      </c>
      <c r="BK18" s="41">
        <f t="shared" si="2"/>
        <v>3.288863409897</v>
      </c>
    </row>
    <row r="19" spans="1:67">
      <c r="A19" s="17"/>
      <c r="B19" s="34" t="s">
        <v>128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4.7365617000000006E-2</v>
      </c>
      <c r="I19" s="40">
        <v>2.4290060000000002</v>
      </c>
      <c r="J19" s="40">
        <v>0</v>
      </c>
      <c r="K19" s="40">
        <v>0</v>
      </c>
      <c r="L19" s="40">
        <v>0.18217544999999999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0.11493124413310001</v>
      </c>
      <c r="AC19" s="40">
        <v>0</v>
      </c>
      <c r="AD19" s="40">
        <v>0</v>
      </c>
      <c r="AE19" s="40">
        <v>0</v>
      </c>
      <c r="AF19" s="40">
        <v>0.4327954799998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0.17144240309979999</v>
      </c>
      <c r="AM19" s="40">
        <v>0</v>
      </c>
      <c r="AN19" s="40">
        <v>0.36066290000000001</v>
      </c>
      <c r="AO19" s="40">
        <v>0</v>
      </c>
      <c r="AP19" s="40">
        <v>0.5757210874666</v>
      </c>
      <c r="AQ19" s="40">
        <v>0</v>
      </c>
      <c r="AR19" s="40">
        <v>0</v>
      </c>
      <c r="AS19" s="40">
        <v>0</v>
      </c>
      <c r="AT19" s="40">
        <v>0</v>
      </c>
      <c r="AU19" s="40">
        <v>0</v>
      </c>
      <c r="AV19" s="40">
        <v>0.76387801036490011</v>
      </c>
      <c r="AW19" s="40">
        <v>7.9345837999999</v>
      </c>
      <c r="AX19" s="40">
        <v>0</v>
      </c>
      <c r="AY19" s="40">
        <v>0</v>
      </c>
      <c r="AZ19" s="40">
        <v>4.1656564949993005</v>
      </c>
      <c r="BA19" s="40">
        <v>0</v>
      </c>
      <c r="BB19" s="40">
        <v>0</v>
      </c>
      <c r="BC19" s="40">
        <v>0</v>
      </c>
      <c r="BD19" s="40">
        <v>0</v>
      </c>
      <c r="BE19" s="40">
        <v>0</v>
      </c>
      <c r="BF19" s="40">
        <v>7.2873475433100007E-2</v>
      </c>
      <c r="BG19" s="40">
        <v>2.5663889651664999</v>
      </c>
      <c r="BH19" s="40">
        <v>0</v>
      </c>
      <c r="BI19" s="40">
        <v>0</v>
      </c>
      <c r="BJ19" s="40">
        <v>0.3164299683665</v>
      </c>
      <c r="BK19" s="41">
        <f t="shared" si="2"/>
        <v>20.133910896029498</v>
      </c>
    </row>
    <row r="20" spans="1:67">
      <c r="A20" s="17"/>
      <c r="B20" s="26" t="s">
        <v>97</v>
      </c>
      <c r="C20" s="39">
        <f t="shared" ref="C20:AH20" si="3">SUM(C14:C19)</f>
        <v>0</v>
      </c>
      <c r="D20" s="39">
        <f t="shared" si="3"/>
        <v>2.4850793333332999</v>
      </c>
      <c r="E20" s="39">
        <f t="shared" si="3"/>
        <v>0</v>
      </c>
      <c r="F20" s="39">
        <f t="shared" si="3"/>
        <v>0</v>
      </c>
      <c r="G20" s="39">
        <f t="shared" si="3"/>
        <v>0</v>
      </c>
      <c r="H20" s="39">
        <f t="shared" si="3"/>
        <v>0.82316586456470009</v>
      </c>
      <c r="I20" s="39">
        <f t="shared" si="3"/>
        <v>2.4290060000000002</v>
      </c>
      <c r="J20" s="39">
        <f t="shared" si="3"/>
        <v>0</v>
      </c>
      <c r="K20" s="39">
        <f t="shared" si="3"/>
        <v>0</v>
      </c>
      <c r="L20" s="39">
        <f t="shared" si="3"/>
        <v>9.8404037570322007</v>
      </c>
      <c r="M20" s="39">
        <f t="shared" si="3"/>
        <v>0</v>
      </c>
      <c r="N20" s="39">
        <f t="shared" si="3"/>
        <v>0</v>
      </c>
      <c r="O20" s="39">
        <f t="shared" si="3"/>
        <v>0</v>
      </c>
      <c r="P20" s="39">
        <f t="shared" si="3"/>
        <v>0</v>
      </c>
      <c r="Q20" s="39">
        <f t="shared" si="3"/>
        <v>0</v>
      </c>
      <c r="R20" s="39">
        <f t="shared" si="3"/>
        <v>9.6306535399699994E-2</v>
      </c>
      <c r="S20" s="39">
        <f t="shared" si="3"/>
        <v>2.5472596299999997E-2</v>
      </c>
      <c r="T20" s="39">
        <f t="shared" si="3"/>
        <v>0.3078318333333</v>
      </c>
      <c r="U20" s="39">
        <f t="shared" si="3"/>
        <v>0</v>
      </c>
      <c r="V20" s="39">
        <f t="shared" si="3"/>
        <v>6.7718411833331</v>
      </c>
      <c r="W20" s="39">
        <f t="shared" si="3"/>
        <v>0</v>
      </c>
      <c r="X20" s="39">
        <f t="shared" si="3"/>
        <v>0</v>
      </c>
      <c r="Y20" s="39">
        <f t="shared" si="3"/>
        <v>0</v>
      </c>
      <c r="Z20" s="39">
        <f t="shared" si="3"/>
        <v>0</v>
      </c>
      <c r="AA20" s="39">
        <f t="shared" si="3"/>
        <v>0</v>
      </c>
      <c r="AB20" s="39">
        <f t="shared" si="3"/>
        <v>1.6582103929654002</v>
      </c>
      <c r="AC20" s="39">
        <f t="shared" si="3"/>
        <v>0</v>
      </c>
      <c r="AD20" s="39">
        <f t="shared" si="3"/>
        <v>0.1218085</v>
      </c>
      <c r="AE20" s="39">
        <f t="shared" si="3"/>
        <v>0</v>
      </c>
      <c r="AF20" s="39">
        <f t="shared" si="3"/>
        <v>12.440598136831397</v>
      </c>
      <c r="AG20" s="39">
        <f t="shared" si="3"/>
        <v>0</v>
      </c>
      <c r="AH20" s="39">
        <f t="shared" si="3"/>
        <v>0</v>
      </c>
      <c r="AI20" s="39">
        <f t="shared" ref="AI20:BK20" si="4">SUM(AI14:AI19)</f>
        <v>0</v>
      </c>
      <c r="AJ20" s="39">
        <f t="shared" si="4"/>
        <v>0</v>
      </c>
      <c r="AK20" s="39">
        <f t="shared" si="4"/>
        <v>0</v>
      </c>
      <c r="AL20" s="39">
        <f t="shared" si="4"/>
        <v>1.0323534005651001</v>
      </c>
      <c r="AM20" s="39">
        <f t="shared" si="4"/>
        <v>0.18942296833330002</v>
      </c>
      <c r="AN20" s="39">
        <f t="shared" si="4"/>
        <v>0.36066290000000001</v>
      </c>
      <c r="AO20" s="39">
        <f t="shared" si="4"/>
        <v>0</v>
      </c>
      <c r="AP20" s="39">
        <f t="shared" si="4"/>
        <v>4.3965498727657994</v>
      </c>
      <c r="AQ20" s="39">
        <f t="shared" si="4"/>
        <v>0</v>
      </c>
      <c r="AR20" s="39">
        <f t="shared" si="4"/>
        <v>0</v>
      </c>
      <c r="AS20" s="39">
        <f t="shared" si="4"/>
        <v>0</v>
      </c>
      <c r="AT20" s="39">
        <f t="shared" si="4"/>
        <v>0</v>
      </c>
      <c r="AU20" s="39">
        <f t="shared" si="4"/>
        <v>0</v>
      </c>
      <c r="AV20" s="39">
        <f t="shared" si="4"/>
        <v>9.8806488053573016</v>
      </c>
      <c r="AW20" s="39">
        <f t="shared" si="4"/>
        <v>20.714687507232298</v>
      </c>
      <c r="AX20" s="39">
        <f t="shared" si="4"/>
        <v>0</v>
      </c>
      <c r="AY20" s="39">
        <f t="shared" si="4"/>
        <v>0</v>
      </c>
      <c r="AZ20" s="39">
        <f t="shared" si="4"/>
        <v>64.220817959927587</v>
      </c>
      <c r="BA20" s="39">
        <f t="shared" si="4"/>
        <v>0</v>
      </c>
      <c r="BB20" s="39">
        <f t="shared" si="4"/>
        <v>0</v>
      </c>
      <c r="BC20" s="39">
        <f t="shared" si="4"/>
        <v>0</v>
      </c>
      <c r="BD20" s="39">
        <f t="shared" si="4"/>
        <v>0</v>
      </c>
      <c r="BE20" s="39">
        <f t="shared" si="4"/>
        <v>0</v>
      </c>
      <c r="BF20" s="39">
        <f t="shared" si="4"/>
        <v>0.84365615929819993</v>
      </c>
      <c r="BG20" s="39">
        <f t="shared" si="4"/>
        <v>4.6071522421997999</v>
      </c>
      <c r="BH20" s="39">
        <f t="shared" si="4"/>
        <v>1.2312410208</v>
      </c>
      <c r="BI20" s="39">
        <f t="shared" si="4"/>
        <v>0</v>
      </c>
      <c r="BJ20" s="39">
        <f t="shared" si="4"/>
        <v>2.4170999861326004</v>
      </c>
      <c r="BK20" s="39">
        <f t="shared" si="4"/>
        <v>146.8940169557051</v>
      </c>
    </row>
    <row r="21" spans="1:67">
      <c r="A21" s="17" t="s">
        <v>83</v>
      </c>
      <c r="B21" s="25" t="s">
        <v>15</v>
      </c>
      <c r="C21" s="58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9"/>
    </row>
    <row r="22" spans="1:67">
      <c r="A22" s="17"/>
      <c r="B22" s="26" t="s">
        <v>40</v>
      </c>
      <c r="C22" s="36">
        <v>0</v>
      </c>
      <c r="D22" s="35">
        <v>0</v>
      </c>
      <c r="E22" s="35">
        <v>0</v>
      </c>
      <c r="F22" s="35">
        <v>0</v>
      </c>
      <c r="G22" s="37">
        <v>0</v>
      </c>
      <c r="H22" s="36">
        <v>0</v>
      </c>
      <c r="I22" s="35">
        <v>0</v>
      </c>
      <c r="J22" s="35">
        <v>0</v>
      </c>
      <c r="K22" s="35">
        <v>0</v>
      </c>
      <c r="L22" s="37">
        <v>0</v>
      </c>
      <c r="M22" s="36">
        <v>0</v>
      </c>
      <c r="N22" s="35">
        <v>0</v>
      </c>
      <c r="O22" s="35">
        <v>0</v>
      </c>
      <c r="P22" s="35">
        <v>0</v>
      </c>
      <c r="Q22" s="37">
        <v>0</v>
      </c>
      <c r="R22" s="36">
        <v>0</v>
      </c>
      <c r="S22" s="35">
        <v>0</v>
      </c>
      <c r="T22" s="35">
        <v>0</v>
      </c>
      <c r="U22" s="35">
        <v>0</v>
      </c>
      <c r="V22" s="37">
        <v>0</v>
      </c>
      <c r="W22" s="36">
        <v>0</v>
      </c>
      <c r="X22" s="35">
        <v>0</v>
      </c>
      <c r="Y22" s="35">
        <v>0</v>
      </c>
      <c r="Z22" s="35">
        <v>0</v>
      </c>
      <c r="AA22" s="37">
        <v>0</v>
      </c>
      <c r="AB22" s="36">
        <v>0</v>
      </c>
      <c r="AC22" s="35">
        <v>0</v>
      </c>
      <c r="AD22" s="35">
        <v>0</v>
      </c>
      <c r="AE22" s="35">
        <v>0</v>
      </c>
      <c r="AF22" s="37">
        <v>0</v>
      </c>
      <c r="AG22" s="36">
        <v>0</v>
      </c>
      <c r="AH22" s="35">
        <v>0</v>
      </c>
      <c r="AI22" s="35">
        <v>0</v>
      </c>
      <c r="AJ22" s="35">
        <v>0</v>
      </c>
      <c r="AK22" s="37">
        <v>0</v>
      </c>
      <c r="AL22" s="36">
        <v>0</v>
      </c>
      <c r="AM22" s="35">
        <v>0</v>
      </c>
      <c r="AN22" s="35">
        <v>0</v>
      </c>
      <c r="AO22" s="35">
        <v>0</v>
      </c>
      <c r="AP22" s="37">
        <v>0</v>
      </c>
      <c r="AQ22" s="36">
        <v>0</v>
      </c>
      <c r="AR22" s="35">
        <v>0</v>
      </c>
      <c r="AS22" s="35">
        <v>0</v>
      </c>
      <c r="AT22" s="35">
        <v>0</v>
      </c>
      <c r="AU22" s="37">
        <v>0</v>
      </c>
      <c r="AV22" s="36">
        <v>0</v>
      </c>
      <c r="AW22" s="35">
        <v>0</v>
      </c>
      <c r="AX22" s="35">
        <v>0</v>
      </c>
      <c r="AY22" s="35">
        <v>0</v>
      </c>
      <c r="AZ22" s="37">
        <v>0</v>
      </c>
      <c r="BA22" s="36">
        <v>0</v>
      </c>
      <c r="BB22" s="35">
        <v>0</v>
      </c>
      <c r="BC22" s="35">
        <v>0</v>
      </c>
      <c r="BD22" s="35">
        <v>0</v>
      </c>
      <c r="BE22" s="37">
        <v>0</v>
      </c>
      <c r="BF22" s="36">
        <v>0</v>
      </c>
      <c r="BG22" s="35">
        <v>0</v>
      </c>
      <c r="BH22" s="35">
        <v>0</v>
      </c>
      <c r="BI22" s="35">
        <v>0</v>
      </c>
      <c r="BJ22" s="37">
        <v>0</v>
      </c>
      <c r="BK22" s="41">
        <f>SUM(C22:BJ22)</f>
        <v>0</v>
      </c>
    </row>
    <row r="23" spans="1:67">
      <c r="A23" s="17"/>
      <c r="B23" s="26" t="s">
        <v>96</v>
      </c>
      <c r="C23" s="38">
        <f t="shared" ref="C23:BJ23" si="5">SUM(C22)</f>
        <v>0</v>
      </c>
      <c r="D23" s="38">
        <f t="shared" si="5"/>
        <v>0</v>
      </c>
      <c r="E23" s="38">
        <f t="shared" si="5"/>
        <v>0</v>
      </c>
      <c r="F23" s="38">
        <f t="shared" si="5"/>
        <v>0</v>
      </c>
      <c r="G23" s="38">
        <f t="shared" si="5"/>
        <v>0</v>
      </c>
      <c r="H23" s="38">
        <f t="shared" si="5"/>
        <v>0</v>
      </c>
      <c r="I23" s="38">
        <f t="shared" si="5"/>
        <v>0</v>
      </c>
      <c r="J23" s="38">
        <f t="shared" si="5"/>
        <v>0</v>
      </c>
      <c r="K23" s="38">
        <f t="shared" si="5"/>
        <v>0</v>
      </c>
      <c r="L23" s="38">
        <f t="shared" si="5"/>
        <v>0</v>
      </c>
      <c r="M23" s="38">
        <f t="shared" si="5"/>
        <v>0</v>
      </c>
      <c r="N23" s="38">
        <f t="shared" si="5"/>
        <v>0</v>
      </c>
      <c r="O23" s="38">
        <f t="shared" si="5"/>
        <v>0</v>
      </c>
      <c r="P23" s="38">
        <f t="shared" si="5"/>
        <v>0</v>
      </c>
      <c r="Q23" s="38">
        <f t="shared" si="5"/>
        <v>0</v>
      </c>
      <c r="R23" s="38">
        <f t="shared" si="5"/>
        <v>0</v>
      </c>
      <c r="S23" s="38">
        <f t="shared" si="5"/>
        <v>0</v>
      </c>
      <c r="T23" s="38">
        <f t="shared" si="5"/>
        <v>0</v>
      </c>
      <c r="U23" s="38">
        <f t="shared" si="5"/>
        <v>0</v>
      </c>
      <c r="V23" s="38">
        <f t="shared" si="5"/>
        <v>0</v>
      </c>
      <c r="W23" s="38">
        <f t="shared" si="5"/>
        <v>0</v>
      </c>
      <c r="X23" s="38">
        <f t="shared" si="5"/>
        <v>0</v>
      </c>
      <c r="Y23" s="38">
        <f t="shared" si="5"/>
        <v>0</v>
      </c>
      <c r="Z23" s="38">
        <f t="shared" si="5"/>
        <v>0</v>
      </c>
      <c r="AA23" s="38">
        <f t="shared" si="5"/>
        <v>0</v>
      </c>
      <c r="AB23" s="38">
        <f t="shared" si="5"/>
        <v>0</v>
      </c>
      <c r="AC23" s="38">
        <f t="shared" si="5"/>
        <v>0</v>
      </c>
      <c r="AD23" s="38">
        <f t="shared" si="5"/>
        <v>0</v>
      </c>
      <c r="AE23" s="38">
        <f t="shared" si="5"/>
        <v>0</v>
      </c>
      <c r="AF23" s="38">
        <f t="shared" si="5"/>
        <v>0</v>
      </c>
      <c r="AG23" s="38">
        <f t="shared" si="5"/>
        <v>0</v>
      </c>
      <c r="AH23" s="38">
        <f t="shared" si="5"/>
        <v>0</v>
      </c>
      <c r="AI23" s="38">
        <f t="shared" si="5"/>
        <v>0</v>
      </c>
      <c r="AJ23" s="38">
        <f t="shared" si="5"/>
        <v>0</v>
      </c>
      <c r="AK23" s="38">
        <f t="shared" si="5"/>
        <v>0</v>
      </c>
      <c r="AL23" s="38">
        <f t="shared" si="5"/>
        <v>0</v>
      </c>
      <c r="AM23" s="38">
        <f t="shared" si="5"/>
        <v>0</v>
      </c>
      <c r="AN23" s="38">
        <f t="shared" si="5"/>
        <v>0</v>
      </c>
      <c r="AO23" s="38">
        <f t="shared" si="5"/>
        <v>0</v>
      </c>
      <c r="AP23" s="38">
        <f t="shared" si="5"/>
        <v>0</v>
      </c>
      <c r="AQ23" s="38">
        <f t="shared" si="5"/>
        <v>0</v>
      </c>
      <c r="AR23" s="38">
        <f t="shared" si="5"/>
        <v>0</v>
      </c>
      <c r="AS23" s="38">
        <f t="shared" si="5"/>
        <v>0</v>
      </c>
      <c r="AT23" s="38">
        <f t="shared" si="5"/>
        <v>0</v>
      </c>
      <c r="AU23" s="38">
        <f t="shared" si="5"/>
        <v>0</v>
      </c>
      <c r="AV23" s="38">
        <f t="shared" si="5"/>
        <v>0</v>
      </c>
      <c r="AW23" s="38">
        <f t="shared" si="5"/>
        <v>0</v>
      </c>
      <c r="AX23" s="38">
        <f t="shared" si="5"/>
        <v>0</v>
      </c>
      <c r="AY23" s="38">
        <f t="shared" si="5"/>
        <v>0</v>
      </c>
      <c r="AZ23" s="38">
        <f t="shared" si="5"/>
        <v>0</v>
      </c>
      <c r="BA23" s="38">
        <f t="shared" si="5"/>
        <v>0</v>
      </c>
      <c r="BB23" s="38">
        <f t="shared" si="5"/>
        <v>0</v>
      </c>
      <c r="BC23" s="38">
        <f t="shared" si="5"/>
        <v>0</v>
      </c>
      <c r="BD23" s="38">
        <f t="shared" si="5"/>
        <v>0</v>
      </c>
      <c r="BE23" s="38">
        <f t="shared" si="5"/>
        <v>0</v>
      </c>
      <c r="BF23" s="38">
        <f t="shared" si="5"/>
        <v>0</v>
      </c>
      <c r="BG23" s="38">
        <f t="shared" si="5"/>
        <v>0</v>
      </c>
      <c r="BH23" s="38">
        <f t="shared" si="5"/>
        <v>0</v>
      </c>
      <c r="BI23" s="38">
        <f t="shared" si="5"/>
        <v>0</v>
      </c>
      <c r="BJ23" s="38">
        <f t="shared" si="5"/>
        <v>0</v>
      </c>
      <c r="BK23" s="39">
        <f>SUM(BK22)</f>
        <v>0</v>
      </c>
    </row>
    <row r="24" spans="1:67">
      <c r="A24" s="17" t="s">
        <v>85</v>
      </c>
      <c r="B24" s="33" t="s">
        <v>101</v>
      </c>
      <c r="C24" s="58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9"/>
    </row>
    <row r="25" spans="1:67">
      <c r="A25" s="17"/>
      <c r="B25" s="26" t="s">
        <v>40</v>
      </c>
      <c r="C25" s="36">
        <v>0</v>
      </c>
      <c r="D25" s="35">
        <v>0</v>
      </c>
      <c r="E25" s="35">
        <v>0</v>
      </c>
      <c r="F25" s="35">
        <v>0</v>
      </c>
      <c r="G25" s="37">
        <v>0</v>
      </c>
      <c r="H25" s="36">
        <v>0</v>
      </c>
      <c r="I25" s="35">
        <v>0</v>
      </c>
      <c r="J25" s="35">
        <v>0</v>
      </c>
      <c r="K25" s="35">
        <v>0</v>
      </c>
      <c r="L25" s="37">
        <v>0</v>
      </c>
      <c r="M25" s="36">
        <v>0</v>
      </c>
      <c r="N25" s="35">
        <v>0</v>
      </c>
      <c r="O25" s="35">
        <v>0</v>
      </c>
      <c r="P25" s="35">
        <v>0</v>
      </c>
      <c r="Q25" s="37">
        <v>0</v>
      </c>
      <c r="R25" s="36">
        <v>0</v>
      </c>
      <c r="S25" s="35">
        <v>0</v>
      </c>
      <c r="T25" s="35">
        <v>0</v>
      </c>
      <c r="U25" s="35">
        <v>0</v>
      </c>
      <c r="V25" s="37">
        <v>0</v>
      </c>
      <c r="W25" s="36">
        <v>0</v>
      </c>
      <c r="X25" s="35">
        <v>0</v>
      </c>
      <c r="Y25" s="35">
        <v>0</v>
      </c>
      <c r="Z25" s="35">
        <v>0</v>
      </c>
      <c r="AA25" s="37">
        <v>0</v>
      </c>
      <c r="AB25" s="36">
        <v>0</v>
      </c>
      <c r="AC25" s="35">
        <v>0</v>
      </c>
      <c r="AD25" s="35">
        <v>0</v>
      </c>
      <c r="AE25" s="35">
        <v>0</v>
      </c>
      <c r="AF25" s="37">
        <v>0</v>
      </c>
      <c r="AG25" s="36">
        <v>0</v>
      </c>
      <c r="AH25" s="35">
        <v>0</v>
      </c>
      <c r="AI25" s="35">
        <v>0</v>
      </c>
      <c r="AJ25" s="35">
        <v>0</v>
      </c>
      <c r="AK25" s="37">
        <v>0</v>
      </c>
      <c r="AL25" s="36">
        <v>0</v>
      </c>
      <c r="AM25" s="35">
        <v>0</v>
      </c>
      <c r="AN25" s="35">
        <v>0</v>
      </c>
      <c r="AO25" s="35">
        <v>0</v>
      </c>
      <c r="AP25" s="37">
        <v>0</v>
      </c>
      <c r="AQ25" s="36">
        <v>0</v>
      </c>
      <c r="AR25" s="35">
        <v>0</v>
      </c>
      <c r="AS25" s="35">
        <v>0</v>
      </c>
      <c r="AT25" s="35">
        <v>0</v>
      </c>
      <c r="AU25" s="37">
        <v>0</v>
      </c>
      <c r="AV25" s="36">
        <v>0</v>
      </c>
      <c r="AW25" s="35">
        <v>0</v>
      </c>
      <c r="AX25" s="35">
        <v>0</v>
      </c>
      <c r="AY25" s="35">
        <v>0</v>
      </c>
      <c r="AZ25" s="37">
        <v>0</v>
      </c>
      <c r="BA25" s="36">
        <v>0</v>
      </c>
      <c r="BB25" s="35">
        <v>0</v>
      </c>
      <c r="BC25" s="35">
        <v>0</v>
      </c>
      <c r="BD25" s="35">
        <v>0</v>
      </c>
      <c r="BE25" s="37">
        <v>0</v>
      </c>
      <c r="BF25" s="36">
        <v>0</v>
      </c>
      <c r="BG25" s="35">
        <v>0</v>
      </c>
      <c r="BH25" s="35">
        <v>0</v>
      </c>
      <c r="BI25" s="35">
        <v>0</v>
      </c>
      <c r="BJ25" s="37">
        <v>0</v>
      </c>
      <c r="BK25" s="41">
        <f>SUM(C25:BJ25)</f>
        <v>0</v>
      </c>
    </row>
    <row r="26" spans="1:67">
      <c r="A26" s="17"/>
      <c r="B26" s="26" t="s">
        <v>95</v>
      </c>
      <c r="C26" s="38">
        <f t="shared" ref="C26:BJ26" si="6">SUM(C25)</f>
        <v>0</v>
      </c>
      <c r="D26" s="38">
        <f t="shared" si="6"/>
        <v>0</v>
      </c>
      <c r="E26" s="38">
        <f t="shared" si="6"/>
        <v>0</v>
      </c>
      <c r="F26" s="38">
        <f t="shared" si="6"/>
        <v>0</v>
      </c>
      <c r="G26" s="38">
        <f t="shared" si="6"/>
        <v>0</v>
      </c>
      <c r="H26" s="38">
        <f t="shared" si="6"/>
        <v>0</v>
      </c>
      <c r="I26" s="38">
        <f t="shared" si="6"/>
        <v>0</v>
      </c>
      <c r="J26" s="38">
        <f t="shared" si="6"/>
        <v>0</v>
      </c>
      <c r="K26" s="38">
        <f t="shared" si="6"/>
        <v>0</v>
      </c>
      <c r="L26" s="38">
        <f t="shared" si="6"/>
        <v>0</v>
      </c>
      <c r="M26" s="38">
        <f t="shared" si="6"/>
        <v>0</v>
      </c>
      <c r="N26" s="38">
        <f t="shared" si="6"/>
        <v>0</v>
      </c>
      <c r="O26" s="38">
        <f t="shared" si="6"/>
        <v>0</v>
      </c>
      <c r="P26" s="38">
        <f t="shared" si="6"/>
        <v>0</v>
      </c>
      <c r="Q26" s="38">
        <f t="shared" si="6"/>
        <v>0</v>
      </c>
      <c r="R26" s="38">
        <f t="shared" si="6"/>
        <v>0</v>
      </c>
      <c r="S26" s="38">
        <f t="shared" si="6"/>
        <v>0</v>
      </c>
      <c r="T26" s="38">
        <f t="shared" si="6"/>
        <v>0</v>
      </c>
      <c r="U26" s="38">
        <f t="shared" si="6"/>
        <v>0</v>
      </c>
      <c r="V26" s="38">
        <f t="shared" si="6"/>
        <v>0</v>
      </c>
      <c r="W26" s="38">
        <f t="shared" si="6"/>
        <v>0</v>
      </c>
      <c r="X26" s="38">
        <f t="shared" si="6"/>
        <v>0</v>
      </c>
      <c r="Y26" s="38">
        <f t="shared" si="6"/>
        <v>0</v>
      </c>
      <c r="Z26" s="38">
        <f t="shared" si="6"/>
        <v>0</v>
      </c>
      <c r="AA26" s="38">
        <f t="shared" si="6"/>
        <v>0</v>
      </c>
      <c r="AB26" s="38">
        <f t="shared" si="6"/>
        <v>0</v>
      </c>
      <c r="AC26" s="38">
        <f t="shared" si="6"/>
        <v>0</v>
      </c>
      <c r="AD26" s="38">
        <f t="shared" si="6"/>
        <v>0</v>
      </c>
      <c r="AE26" s="38">
        <f t="shared" si="6"/>
        <v>0</v>
      </c>
      <c r="AF26" s="38">
        <f t="shared" si="6"/>
        <v>0</v>
      </c>
      <c r="AG26" s="38">
        <f t="shared" si="6"/>
        <v>0</v>
      </c>
      <c r="AH26" s="38">
        <f t="shared" si="6"/>
        <v>0</v>
      </c>
      <c r="AI26" s="38">
        <f t="shared" si="6"/>
        <v>0</v>
      </c>
      <c r="AJ26" s="38">
        <f t="shared" si="6"/>
        <v>0</v>
      </c>
      <c r="AK26" s="38">
        <f t="shared" si="6"/>
        <v>0</v>
      </c>
      <c r="AL26" s="38">
        <f t="shared" si="6"/>
        <v>0</v>
      </c>
      <c r="AM26" s="38">
        <f t="shared" si="6"/>
        <v>0</v>
      </c>
      <c r="AN26" s="38">
        <f t="shared" si="6"/>
        <v>0</v>
      </c>
      <c r="AO26" s="38">
        <f t="shared" si="6"/>
        <v>0</v>
      </c>
      <c r="AP26" s="38">
        <f t="shared" si="6"/>
        <v>0</v>
      </c>
      <c r="AQ26" s="38">
        <f t="shared" si="6"/>
        <v>0</v>
      </c>
      <c r="AR26" s="38">
        <f t="shared" si="6"/>
        <v>0</v>
      </c>
      <c r="AS26" s="38">
        <f t="shared" si="6"/>
        <v>0</v>
      </c>
      <c r="AT26" s="38">
        <f t="shared" si="6"/>
        <v>0</v>
      </c>
      <c r="AU26" s="38">
        <f t="shared" si="6"/>
        <v>0</v>
      </c>
      <c r="AV26" s="38">
        <f t="shared" si="6"/>
        <v>0</v>
      </c>
      <c r="AW26" s="38">
        <f t="shared" si="6"/>
        <v>0</v>
      </c>
      <c r="AX26" s="38">
        <f t="shared" si="6"/>
        <v>0</v>
      </c>
      <c r="AY26" s="38">
        <f t="shared" si="6"/>
        <v>0</v>
      </c>
      <c r="AZ26" s="38">
        <f t="shared" si="6"/>
        <v>0</v>
      </c>
      <c r="BA26" s="38">
        <f t="shared" si="6"/>
        <v>0</v>
      </c>
      <c r="BB26" s="38">
        <f t="shared" si="6"/>
        <v>0</v>
      </c>
      <c r="BC26" s="38">
        <f t="shared" si="6"/>
        <v>0</v>
      </c>
      <c r="BD26" s="38">
        <f t="shared" si="6"/>
        <v>0</v>
      </c>
      <c r="BE26" s="38">
        <f t="shared" si="6"/>
        <v>0</v>
      </c>
      <c r="BF26" s="38">
        <f t="shared" si="6"/>
        <v>0</v>
      </c>
      <c r="BG26" s="38">
        <f t="shared" si="6"/>
        <v>0</v>
      </c>
      <c r="BH26" s="38">
        <f t="shared" si="6"/>
        <v>0</v>
      </c>
      <c r="BI26" s="38">
        <f t="shared" si="6"/>
        <v>0</v>
      </c>
      <c r="BJ26" s="38">
        <f t="shared" si="6"/>
        <v>0</v>
      </c>
      <c r="BK26" s="39">
        <f>SUM(BK25)</f>
        <v>0</v>
      </c>
    </row>
    <row r="27" spans="1:67">
      <c r="A27" s="17" t="s">
        <v>86</v>
      </c>
      <c r="B27" s="25" t="s">
        <v>16</v>
      </c>
      <c r="C27" s="58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9"/>
    </row>
    <row r="28" spans="1:67">
      <c r="A28" s="17"/>
      <c r="B28" s="34" t="s">
        <v>111</v>
      </c>
      <c r="C28" s="40">
        <v>0</v>
      </c>
      <c r="D28" s="40">
        <v>0.57243127039999997</v>
      </c>
      <c r="E28" s="40">
        <v>0</v>
      </c>
      <c r="F28" s="40">
        <v>0</v>
      </c>
      <c r="G28" s="40">
        <v>0</v>
      </c>
      <c r="H28" s="40">
        <v>0.29460709736489998</v>
      </c>
      <c r="I28" s="40">
        <v>6.1306052798664998</v>
      </c>
      <c r="J28" s="40">
        <v>0</v>
      </c>
      <c r="K28" s="40">
        <v>0</v>
      </c>
      <c r="L28" s="40">
        <v>0.51866914496640004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0.31013390529829998</v>
      </c>
      <c r="S28" s="40">
        <v>0.90162564159990011</v>
      </c>
      <c r="T28" s="40">
        <v>0.8322099609332001</v>
      </c>
      <c r="U28" s="40">
        <v>0</v>
      </c>
      <c r="V28" s="40">
        <v>0.64905507046639999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4.3623863043889051</v>
      </c>
      <c r="AC28" s="40">
        <v>0.644698745633</v>
      </c>
      <c r="AD28" s="40">
        <v>0.36780099999999999</v>
      </c>
      <c r="AE28" s="40">
        <v>0</v>
      </c>
      <c r="AF28" s="40">
        <v>20.098902604695901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9.4273596442672272</v>
      </c>
      <c r="AM28" s="40">
        <v>1.6734629570663999</v>
      </c>
      <c r="AN28" s="40">
        <v>0.1226003333333</v>
      </c>
      <c r="AO28" s="40">
        <v>0</v>
      </c>
      <c r="AP28" s="40">
        <v>18.33834912409489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7.7894680095818041</v>
      </c>
      <c r="AW28" s="40">
        <v>59.419763806398798</v>
      </c>
      <c r="AX28" s="40">
        <v>1.2260033333333</v>
      </c>
      <c r="AY28" s="40">
        <v>0</v>
      </c>
      <c r="AZ28" s="40">
        <v>53.880049561759485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1.9197786441587006</v>
      </c>
      <c r="BG28" s="40">
        <v>3.4642270571664997</v>
      </c>
      <c r="BH28" s="40">
        <v>1.5546042228999</v>
      </c>
      <c r="BI28" s="40">
        <v>0</v>
      </c>
      <c r="BJ28" s="40">
        <v>3.7486858375988996</v>
      </c>
      <c r="BK28" s="41">
        <f>SUM(C28:BJ28)</f>
        <v>198.24747855727264</v>
      </c>
      <c r="BL28" s="42"/>
      <c r="BN28" s="42"/>
    </row>
    <row r="29" spans="1:67">
      <c r="A29" s="17"/>
      <c r="B29" s="34" t="s">
        <v>112</v>
      </c>
      <c r="C29" s="40">
        <v>0</v>
      </c>
      <c r="D29" s="40">
        <v>0.54563705746659996</v>
      </c>
      <c r="E29" s="40">
        <v>0</v>
      </c>
      <c r="F29" s="40">
        <v>0</v>
      </c>
      <c r="G29" s="40">
        <v>0</v>
      </c>
      <c r="H29" s="40">
        <v>0.1151496179327</v>
      </c>
      <c r="I29" s="40">
        <v>5.9094058605000006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5.2188387699199999E-2</v>
      </c>
      <c r="S29" s="40">
        <v>3.2580139500000001E-2</v>
      </c>
      <c r="T29" s="40">
        <v>0.35630933209999999</v>
      </c>
      <c r="U29" s="40">
        <v>0</v>
      </c>
      <c r="V29" s="40">
        <v>6.3610587099900001E-2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3.2214139148178957</v>
      </c>
      <c r="AC29" s="40">
        <v>0.35292407359990002</v>
      </c>
      <c r="AD29" s="40">
        <v>0</v>
      </c>
      <c r="AE29" s="40">
        <v>0</v>
      </c>
      <c r="AF29" s="40">
        <v>6.3448698292650025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0">
        <v>2.8820826091444975</v>
      </c>
      <c r="AM29" s="40">
        <v>0.67832455903330002</v>
      </c>
      <c r="AN29" s="40">
        <v>0.6455953002332</v>
      </c>
      <c r="AO29" s="40">
        <v>0</v>
      </c>
      <c r="AP29" s="40">
        <v>1.884711833466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4.9007194036173054</v>
      </c>
      <c r="AW29" s="40">
        <v>19.358184501998998</v>
      </c>
      <c r="AX29" s="40">
        <v>0</v>
      </c>
      <c r="AY29" s="40">
        <v>0</v>
      </c>
      <c r="AZ29" s="40">
        <v>23.584708945796294</v>
      </c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40">
        <v>0.85340796529419949</v>
      </c>
      <c r="BG29" s="40">
        <v>0.80949860926649997</v>
      </c>
      <c r="BH29" s="40">
        <v>4.0382878676332998</v>
      </c>
      <c r="BI29" s="40">
        <v>0</v>
      </c>
      <c r="BJ29" s="40">
        <v>0.80840977469979991</v>
      </c>
      <c r="BK29" s="41">
        <f>SUM(C29:BJ29)</f>
        <v>77.438020170164577</v>
      </c>
      <c r="BL29" s="42"/>
      <c r="BM29" s="43"/>
      <c r="BN29" s="42"/>
    </row>
    <row r="30" spans="1:67">
      <c r="A30" s="17"/>
      <c r="B30" s="34" t="s">
        <v>113</v>
      </c>
      <c r="C30" s="40">
        <v>0</v>
      </c>
      <c r="D30" s="40">
        <v>0.54052874660000005</v>
      </c>
      <c r="E30" s="40">
        <v>0</v>
      </c>
      <c r="F30" s="40">
        <v>0</v>
      </c>
      <c r="G30" s="40">
        <v>0</v>
      </c>
      <c r="H30" s="40">
        <v>3.4916951532699997E-2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6.2646951399600012E-2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1.2226297592975996</v>
      </c>
      <c r="AC30" s="40">
        <v>0.2258517545665</v>
      </c>
      <c r="AD30" s="40">
        <v>0</v>
      </c>
      <c r="AE30" s="40">
        <v>0</v>
      </c>
      <c r="AF30" s="40">
        <v>1.5009168801662998</v>
      </c>
      <c r="AG30" s="40">
        <v>0</v>
      </c>
      <c r="AH30" s="40">
        <v>0</v>
      </c>
      <c r="AI30" s="40">
        <v>0</v>
      </c>
      <c r="AJ30" s="40">
        <v>0</v>
      </c>
      <c r="AK30" s="40">
        <v>0</v>
      </c>
      <c r="AL30" s="40">
        <v>2.2996689992229995</v>
      </c>
      <c r="AM30" s="40">
        <v>4.41799974</v>
      </c>
      <c r="AN30" s="40">
        <v>0</v>
      </c>
      <c r="AO30" s="40">
        <v>0</v>
      </c>
      <c r="AP30" s="40">
        <v>0.85847225426639984</v>
      </c>
      <c r="AQ30" s="40">
        <v>0</v>
      </c>
      <c r="AR30" s="40">
        <v>0</v>
      </c>
      <c r="AS30" s="40">
        <v>0</v>
      </c>
      <c r="AT30" s="40">
        <v>0</v>
      </c>
      <c r="AU30" s="40">
        <v>0</v>
      </c>
      <c r="AV30" s="40">
        <v>7.5117591069543108</v>
      </c>
      <c r="AW30" s="40">
        <v>6.8302553355989994</v>
      </c>
      <c r="AX30" s="40">
        <v>0</v>
      </c>
      <c r="AY30" s="40">
        <v>0</v>
      </c>
      <c r="AZ30" s="40">
        <v>19.266137637629896</v>
      </c>
      <c r="BA30" s="40">
        <v>0</v>
      </c>
      <c r="BB30" s="40">
        <v>0</v>
      </c>
      <c r="BC30" s="40">
        <v>0</v>
      </c>
      <c r="BD30" s="40">
        <v>0</v>
      </c>
      <c r="BE30" s="40">
        <v>0</v>
      </c>
      <c r="BF30" s="40">
        <v>1.2919030325273999</v>
      </c>
      <c r="BG30" s="40">
        <v>0</v>
      </c>
      <c r="BH30" s="40">
        <v>0</v>
      </c>
      <c r="BI30" s="40">
        <v>0</v>
      </c>
      <c r="BJ30" s="40">
        <v>0.78980363516639995</v>
      </c>
      <c r="BK30" s="41">
        <f>SUM(C30:BJ30)</f>
        <v>46.8534907849291</v>
      </c>
      <c r="BM30" s="42"/>
      <c r="BO30" s="42"/>
    </row>
    <row r="31" spans="1:67">
      <c r="A31" s="17"/>
      <c r="B31" s="34" t="s">
        <v>114</v>
      </c>
      <c r="C31" s="40">
        <v>0</v>
      </c>
      <c r="D31" s="40">
        <v>14.258120984466601</v>
      </c>
      <c r="E31" s="40">
        <v>0</v>
      </c>
      <c r="F31" s="40">
        <v>0</v>
      </c>
      <c r="G31" s="40">
        <v>0</v>
      </c>
      <c r="H31" s="40">
        <v>0.1651575711987</v>
      </c>
      <c r="I31" s="40">
        <v>10.036298969599901</v>
      </c>
      <c r="J31" s="40">
        <v>0</v>
      </c>
      <c r="K31" s="40">
        <v>0</v>
      </c>
      <c r="L31" s="40">
        <v>0.42330974229980001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9.8329823332900024E-2</v>
      </c>
      <c r="S31" s="40">
        <v>0.66000088946660007</v>
      </c>
      <c r="T31" s="40">
        <v>0</v>
      </c>
      <c r="U31" s="40">
        <v>0</v>
      </c>
      <c r="V31" s="40">
        <v>0.29224395553319998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0.60617037856489975</v>
      </c>
      <c r="AC31" s="40">
        <v>1.0531957253332001</v>
      </c>
      <c r="AD31" s="40">
        <v>0.3056023698</v>
      </c>
      <c r="AE31" s="40">
        <v>0</v>
      </c>
      <c r="AF31" s="40">
        <v>5.1755636366325009</v>
      </c>
      <c r="AG31" s="40">
        <v>0</v>
      </c>
      <c r="AH31" s="40">
        <v>0</v>
      </c>
      <c r="AI31" s="40">
        <v>0</v>
      </c>
      <c r="AJ31" s="40">
        <v>0</v>
      </c>
      <c r="AK31" s="40">
        <v>0</v>
      </c>
      <c r="AL31" s="40">
        <v>0.48177532636499992</v>
      </c>
      <c r="AM31" s="40">
        <v>7.0276801333299999E-2</v>
      </c>
      <c r="AN31" s="40">
        <v>5.0283266248666001</v>
      </c>
      <c r="AO31" s="40">
        <v>0</v>
      </c>
      <c r="AP31" s="40">
        <v>0.53875636486629996</v>
      </c>
      <c r="AQ31" s="40">
        <v>0</v>
      </c>
      <c r="AR31" s="40">
        <v>0</v>
      </c>
      <c r="AS31" s="40">
        <v>0</v>
      </c>
      <c r="AT31" s="40">
        <v>0</v>
      </c>
      <c r="AU31" s="40">
        <v>0</v>
      </c>
      <c r="AV31" s="40">
        <v>2.1202512331278993</v>
      </c>
      <c r="AW31" s="40">
        <v>32.622111570399497</v>
      </c>
      <c r="AX31" s="40">
        <v>7.2101965906000007</v>
      </c>
      <c r="AY31" s="40">
        <v>0</v>
      </c>
      <c r="AZ31" s="40">
        <v>34.479031053163396</v>
      </c>
      <c r="BA31" s="40">
        <v>0</v>
      </c>
      <c r="BB31" s="40">
        <v>0</v>
      </c>
      <c r="BC31" s="40">
        <v>0</v>
      </c>
      <c r="BD31" s="40">
        <v>0</v>
      </c>
      <c r="BE31" s="40">
        <v>0</v>
      </c>
      <c r="BF31" s="40">
        <v>0.28647588689820003</v>
      </c>
      <c r="BG31" s="40">
        <v>3.7027922920664995</v>
      </c>
      <c r="BH31" s="40">
        <v>0</v>
      </c>
      <c r="BI31" s="40">
        <v>0</v>
      </c>
      <c r="BJ31" s="40">
        <v>1.3492102854998003</v>
      </c>
      <c r="BK31" s="41">
        <f>SUM(C31:BJ31)</f>
        <v>120.96319807541481</v>
      </c>
      <c r="BM31" s="42"/>
      <c r="BO31" s="42"/>
    </row>
    <row r="32" spans="1:67">
      <c r="A32" s="17"/>
      <c r="B32" s="34" t="s">
        <v>115</v>
      </c>
      <c r="C32" s="40">
        <v>0</v>
      </c>
      <c r="D32" s="40">
        <v>0.57466521069990006</v>
      </c>
      <c r="E32" s="40">
        <v>0</v>
      </c>
      <c r="F32" s="40">
        <v>0</v>
      </c>
      <c r="G32" s="40">
        <v>0</v>
      </c>
      <c r="H32" s="40">
        <v>1.2196562774631008</v>
      </c>
      <c r="I32" s="40">
        <v>77.065580443232889</v>
      </c>
      <c r="J32" s="40">
        <v>2.0049918198665</v>
      </c>
      <c r="K32" s="40">
        <v>0</v>
      </c>
      <c r="L32" s="40">
        <v>11.334405717865002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1.0667733557293995</v>
      </c>
      <c r="S32" s="40">
        <v>7.373496392433001</v>
      </c>
      <c r="T32" s="40">
        <v>69.483657280766494</v>
      </c>
      <c r="U32" s="40">
        <v>0</v>
      </c>
      <c r="V32" s="40">
        <v>0.73933122663270001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2.4915159589609996</v>
      </c>
      <c r="AC32" s="40">
        <v>27.322392641965504</v>
      </c>
      <c r="AD32" s="40">
        <v>0.2606848239333</v>
      </c>
      <c r="AE32" s="40">
        <v>0</v>
      </c>
      <c r="AF32" s="40">
        <v>53.375260150461386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4.7411785768551038</v>
      </c>
      <c r="AM32" s="40">
        <v>51.501556579932405</v>
      </c>
      <c r="AN32" s="40">
        <v>30.552265720066501</v>
      </c>
      <c r="AO32" s="40">
        <v>0</v>
      </c>
      <c r="AP32" s="40">
        <v>23.394323361561696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9.0481992796663064</v>
      </c>
      <c r="AW32" s="40">
        <v>66.798687267130532</v>
      </c>
      <c r="AX32" s="40">
        <v>1.0086554328332999</v>
      </c>
      <c r="AY32" s="40">
        <v>0</v>
      </c>
      <c r="AZ32" s="40">
        <v>54.883665652687874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4.761397807218902</v>
      </c>
      <c r="BG32" s="40">
        <v>40.047433830199303</v>
      </c>
      <c r="BH32" s="40">
        <v>13.141044419899801</v>
      </c>
      <c r="BI32" s="40">
        <v>0</v>
      </c>
      <c r="BJ32" s="40">
        <v>9.8984841913632007</v>
      </c>
      <c r="BK32" s="41">
        <f>SUM(C32:BJ32)</f>
        <v>564.08930341942505</v>
      </c>
      <c r="BL32" s="42"/>
      <c r="BN32" s="42"/>
    </row>
    <row r="33" spans="1:67">
      <c r="A33" s="17"/>
      <c r="B33" s="26" t="s">
        <v>94</v>
      </c>
      <c r="C33" s="38">
        <f>SUM(C28:C32)</f>
        <v>0</v>
      </c>
      <c r="D33" s="38">
        <f t="shared" ref="D33:BJ33" si="7">SUM(D28:D32)</f>
        <v>16.491383269633101</v>
      </c>
      <c r="E33" s="38">
        <f t="shared" si="7"/>
        <v>0</v>
      </c>
      <c r="F33" s="38">
        <f t="shared" si="7"/>
        <v>0</v>
      </c>
      <c r="G33" s="38">
        <f t="shared" si="7"/>
        <v>0</v>
      </c>
      <c r="H33" s="38">
        <f t="shared" si="7"/>
        <v>1.8294875154921009</v>
      </c>
      <c r="I33" s="38">
        <f t="shared" si="7"/>
        <v>99.141890553199289</v>
      </c>
      <c r="J33" s="38">
        <f t="shared" si="7"/>
        <v>2.0049918198665</v>
      </c>
      <c r="K33" s="38">
        <f t="shared" si="7"/>
        <v>0</v>
      </c>
      <c r="L33" s="38">
        <f t="shared" si="7"/>
        <v>12.276384605131202</v>
      </c>
      <c r="M33" s="38">
        <f t="shared" si="7"/>
        <v>0</v>
      </c>
      <c r="N33" s="38">
        <f t="shared" si="7"/>
        <v>0</v>
      </c>
      <c r="O33" s="38">
        <f t="shared" si="7"/>
        <v>0</v>
      </c>
      <c r="P33" s="38">
        <f t="shared" si="7"/>
        <v>0</v>
      </c>
      <c r="Q33" s="38">
        <f t="shared" si="7"/>
        <v>0</v>
      </c>
      <c r="R33" s="38">
        <f t="shared" si="7"/>
        <v>1.5900724234593995</v>
      </c>
      <c r="S33" s="38">
        <f t="shared" si="7"/>
        <v>8.9677030629995009</v>
      </c>
      <c r="T33" s="38">
        <f t="shared" si="7"/>
        <v>70.672176573799689</v>
      </c>
      <c r="U33" s="38">
        <f t="shared" si="7"/>
        <v>0</v>
      </c>
      <c r="V33" s="38">
        <f t="shared" si="7"/>
        <v>1.7442408397321998</v>
      </c>
      <c r="W33" s="38">
        <f t="shared" si="7"/>
        <v>0</v>
      </c>
      <c r="X33" s="38">
        <f t="shared" si="7"/>
        <v>0</v>
      </c>
      <c r="Y33" s="38">
        <f t="shared" si="7"/>
        <v>0</v>
      </c>
      <c r="Z33" s="38">
        <f t="shared" si="7"/>
        <v>0</v>
      </c>
      <c r="AA33" s="38">
        <f t="shared" si="7"/>
        <v>0</v>
      </c>
      <c r="AB33" s="38">
        <f t="shared" si="7"/>
        <v>11.904116316030299</v>
      </c>
      <c r="AC33" s="38">
        <f t="shared" si="7"/>
        <v>29.599062941098104</v>
      </c>
      <c r="AD33" s="38">
        <f t="shared" si="7"/>
        <v>0.93408819373329988</v>
      </c>
      <c r="AE33" s="38">
        <f t="shared" si="7"/>
        <v>0</v>
      </c>
      <c r="AF33" s="38">
        <f t="shared" si="7"/>
        <v>86.495513101221093</v>
      </c>
      <c r="AG33" s="38">
        <f t="shared" si="7"/>
        <v>0</v>
      </c>
      <c r="AH33" s="38">
        <f t="shared" si="7"/>
        <v>0</v>
      </c>
      <c r="AI33" s="38">
        <f t="shared" si="7"/>
        <v>0</v>
      </c>
      <c r="AJ33" s="38">
        <f t="shared" si="7"/>
        <v>0</v>
      </c>
      <c r="AK33" s="38">
        <f t="shared" si="7"/>
        <v>0</v>
      </c>
      <c r="AL33" s="38">
        <f t="shared" si="7"/>
        <v>19.832065155854828</v>
      </c>
      <c r="AM33" s="38">
        <f t="shared" si="7"/>
        <v>58.341620637365402</v>
      </c>
      <c r="AN33" s="38">
        <f t="shared" si="7"/>
        <v>36.348787978499601</v>
      </c>
      <c r="AO33" s="38">
        <f t="shared" si="7"/>
        <v>0</v>
      </c>
      <c r="AP33" s="38">
        <f t="shared" si="7"/>
        <v>45.014612938255283</v>
      </c>
      <c r="AQ33" s="38">
        <f t="shared" si="7"/>
        <v>0</v>
      </c>
      <c r="AR33" s="38">
        <f t="shared" si="7"/>
        <v>0</v>
      </c>
      <c r="AS33" s="38">
        <f t="shared" si="7"/>
        <v>0</v>
      </c>
      <c r="AT33" s="38">
        <f t="shared" si="7"/>
        <v>0</v>
      </c>
      <c r="AU33" s="38">
        <f t="shared" si="7"/>
        <v>0</v>
      </c>
      <c r="AV33" s="38">
        <f t="shared" si="7"/>
        <v>31.370397032947626</v>
      </c>
      <c r="AW33" s="38">
        <f t="shared" si="7"/>
        <v>185.02900248152685</v>
      </c>
      <c r="AX33" s="38">
        <f t="shared" si="7"/>
        <v>9.4448553567666025</v>
      </c>
      <c r="AY33" s="38">
        <f t="shared" si="7"/>
        <v>0</v>
      </c>
      <c r="AZ33" s="38">
        <f t="shared" si="7"/>
        <v>186.09359285103696</v>
      </c>
      <c r="BA33" s="38">
        <f t="shared" si="7"/>
        <v>0</v>
      </c>
      <c r="BB33" s="38">
        <f t="shared" si="7"/>
        <v>0</v>
      </c>
      <c r="BC33" s="38">
        <f t="shared" si="7"/>
        <v>0</v>
      </c>
      <c r="BD33" s="38">
        <f t="shared" si="7"/>
        <v>0</v>
      </c>
      <c r="BE33" s="38">
        <f t="shared" si="7"/>
        <v>0</v>
      </c>
      <c r="BF33" s="38">
        <f t="shared" si="7"/>
        <v>9.1129633360974029</v>
      </c>
      <c r="BG33" s="38">
        <f t="shared" si="7"/>
        <v>48.023951788698803</v>
      </c>
      <c r="BH33" s="38">
        <f t="shared" si="7"/>
        <v>18.733936510433001</v>
      </c>
      <c r="BI33" s="38">
        <f t="shared" si="7"/>
        <v>0</v>
      </c>
      <c r="BJ33" s="38">
        <f t="shared" si="7"/>
        <v>16.594593724328099</v>
      </c>
      <c r="BK33" s="38">
        <f>SUM(BK28:BK32)</f>
        <v>1007.5914910072062</v>
      </c>
    </row>
    <row r="34" spans="1:67">
      <c r="A34" s="17"/>
      <c r="B34" s="27" t="s">
        <v>84</v>
      </c>
      <c r="C34" s="38">
        <f t="shared" ref="C34:AH34" si="8">C9+C12+C20+C23+C26+C33</f>
        <v>0</v>
      </c>
      <c r="D34" s="38">
        <f t="shared" si="8"/>
        <v>92.898888680832712</v>
      </c>
      <c r="E34" s="38">
        <f t="shared" si="8"/>
        <v>679.3903781716333</v>
      </c>
      <c r="F34" s="38">
        <f t="shared" si="8"/>
        <v>0</v>
      </c>
      <c r="G34" s="38">
        <f t="shared" si="8"/>
        <v>0</v>
      </c>
      <c r="H34" s="38">
        <f t="shared" si="8"/>
        <v>5.9105438744169998</v>
      </c>
      <c r="I34" s="38">
        <f t="shared" si="8"/>
        <v>1965.3453275068646</v>
      </c>
      <c r="J34" s="38">
        <f t="shared" si="8"/>
        <v>711.11531214686499</v>
      </c>
      <c r="K34" s="38">
        <f t="shared" si="8"/>
        <v>0</v>
      </c>
      <c r="L34" s="38">
        <f t="shared" si="8"/>
        <v>46.307175460492104</v>
      </c>
      <c r="M34" s="38">
        <f t="shared" si="8"/>
        <v>0</v>
      </c>
      <c r="N34" s="38">
        <f t="shared" si="8"/>
        <v>0</v>
      </c>
      <c r="O34" s="38">
        <f t="shared" si="8"/>
        <v>0</v>
      </c>
      <c r="P34" s="38">
        <f t="shared" si="8"/>
        <v>0</v>
      </c>
      <c r="Q34" s="38">
        <f t="shared" si="8"/>
        <v>0</v>
      </c>
      <c r="R34" s="38">
        <f t="shared" si="8"/>
        <v>3.3350612866854998</v>
      </c>
      <c r="S34" s="38">
        <f t="shared" si="8"/>
        <v>214.8178299173322</v>
      </c>
      <c r="T34" s="38">
        <f t="shared" si="8"/>
        <v>247.54742719489809</v>
      </c>
      <c r="U34" s="38">
        <f t="shared" si="8"/>
        <v>0</v>
      </c>
      <c r="V34" s="38">
        <f t="shared" si="8"/>
        <v>14.947063334064001</v>
      </c>
      <c r="W34" s="38">
        <f t="shared" si="8"/>
        <v>0</v>
      </c>
      <c r="X34" s="38">
        <f t="shared" si="8"/>
        <v>0.16666666923330001</v>
      </c>
      <c r="Y34" s="38">
        <f t="shared" si="8"/>
        <v>0</v>
      </c>
      <c r="Z34" s="38">
        <f t="shared" si="8"/>
        <v>0</v>
      </c>
      <c r="AA34" s="38">
        <f t="shared" si="8"/>
        <v>0</v>
      </c>
      <c r="AB34" s="38">
        <f t="shared" si="8"/>
        <v>16.479067749830172</v>
      </c>
      <c r="AC34" s="38">
        <f t="shared" si="8"/>
        <v>93.075351013395306</v>
      </c>
      <c r="AD34" s="38">
        <f t="shared" si="8"/>
        <v>79.727346673499284</v>
      </c>
      <c r="AE34" s="38">
        <f t="shared" si="8"/>
        <v>0</v>
      </c>
      <c r="AF34" s="38">
        <f t="shared" si="8"/>
        <v>187.71017021700959</v>
      </c>
      <c r="AG34" s="38">
        <f t="shared" si="8"/>
        <v>0</v>
      </c>
      <c r="AH34" s="38">
        <f t="shared" si="8"/>
        <v>0</v>
      </c>
      <c r="AI34" s="38">
        <f t="shared" ref="AI34:BK34" si="9">AI9+AI12+AI20+AI23+AI26+AI33</f>
        <v>0</v>
      </c>
      <c r="AJ34" s="38">
        <f t="shared" si="9"/>
        <v>0</v>
      </c>
      <c r="AK34" s="38">
        <f t="shared" si="9"/>
        <v>0</v>
      </c>
      <c r="AL34" s="38">
        <f t="shared" si="9"/>
        <v>26.362389788765729</v>
      </c>
      <c r="AM34" s="38">
        <f t="shared" si="9"/>
        <v>83.6716754682637</v>
      </c>
      <c r="AN34" s="38">
        <f t="shared" si="9"/>
        <v>196.21703874094931</v>
      </c>
      <c r="AO34" s="38">
        <f t="shared" si="9"/>
        <v>0</v>
      </c>
      <c r="AP34" s="38">
        <f t="shared" si="9"/>
        <v>83.98439291761359</v>
      </c>
      <c r="AQ34" s="38">
        <f t="shared" si="9"/>
        <v>0</v>
      </c>
      <c r="AR34" s="38">
        <f t="shared" si="9"/>
        <v>0</v>
      </c>
      <c r="AS34" s="38">
        <f t="shared" si="9"/>
        <v>0</v>
      </c>
      <c r="AT34" s="38">
        <f t="shared" si="9"/>
        <v>0</v>
      </c>
      <c r="AU34" s="38">
        <f t="shared" si="9"/>
        <v>0</v>
      </c>
      <c r="AV34" s="38">
        <f t="shared" si="9"/>
        <v>49.188092191080628</v>
      </c>
      <c r="AW34" s="38">
        <f t="shared" si="9"/>
        <v>359.59682159945612</v>
      </c>
      <c r="AX34" s="38">
        <f t="shared" si="9"/>
        <v>73.042068410166308</v>
      </c>
      <c r="AY34" s="38">
        <f t="shared" si="9"/>
        <v>0</v>
      </c>
      <c r="AZ34" s="38">
        <f t="shared" si="9"/>
        <v>286.23968005819177</v>
      </c>
      <c r="BA34" s="38">
        <f t="shared" si="9"/>
        <v>0</v>
      </c>
      <c r="BB34" s="38">
        <f t="shared" si="9"/>
        <v>0</v>
      </c>
      <c r="BC34" s="38">
        <f t="shared" si="9"/>
        <v>0</v>
      </c>
      <c r="BD34" s="38">
        <f t="shared" si="9"/>
        <v>0</v>
      </c>
      <c r="BE34" s="38">
        <f t="shared" si="9"/>
        <v>0</v>
      </c>
      <c r="BF34" s="38">
        <f t="shared" si="9"/>
        <v>11.772259120986304</v>
      </c>
      <c r="BG34" s="38">
        <f t="shared" si="9"/>
        <v>54.992469852898303</v>
      </c>
      <c r="BH34" s="38">
        <f t="shared" si="9"/>
        <v>73.685092089766002</v>
      </c>
      <c r="BI34" s="38">
        <f t="shared" si="9"/>
        <v>0</v>
      </c>
      <c r="BJ34" s="38">
        <f t="shared" si="9"/>
        <v>21.4430477559265</v>
      </c>
      <c r="BK34" s="38">
        <f t="shared" si="9"/>
        <v>5678.9686378911165</v>
      </c>
    </row>
    <row r="35" spans="1:67" ht="3.75" customHeight="1">
      <c r="A35" s="17"/>
      <c r="B35" s="28"/>
      <c r="C35" s="58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9"/>
    </row>
    <row r="36" spans="1:67">
      <c r="A36" s="17" t="s">
        <v>1</v>
      </c>
      <c r="B36" s="24" t="s">
        <v>7</v>
      </c>
      <c r="C36" s="58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9"/>
    </row>
    <row r="37" spans="1:67" s="5" customFormat="1">
      <c r="A37" s="17" t="s">
        <v>80</v>
      </c>
      <c r="B37" s="25" t="s">
        <v>2</v>
      </c>
      <c r="C37" s="60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2"/>
    </row>
    <row r="38" spans="1:67" s="50" customFormat="1">
      <c r="A38" s="47"/>
      <c r="B38" s="48" t="s">
        <v>116</v>
      </c>
      <c r="C38" s="40">
        <v>0</v>
      </c>
      <c r="D38" s="40">
        <v>0.52953456470000004</v>
      </c>
      <c r="E38" s="40">
        <v>0</v>
      </c>
      <c r="F38" s="40">
        <v>0</v>
      </c>
      <c r="G38" s="40">
        <v>0</v>
      </c>
      <c r="H38" s="40">
        <v>5.1339723248484992</v>
      </c>
      <c r="I38" s="40">
        <v>9.4882611666000007E-3</v>
      </c>
      <c r="J38" s="40">
        <v>0</v>
      </c>
      <c r="K38" s="40">
        <v>0</v>
      </c>
      <c r="L38" s="40">
        <v>0.5184747090991001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3.8191599458490009</v>
      </c>
      <c r="S38" s="40">
        <v>0</v>
      </c>
      <c r="T38" s="40">
        <v>0</v>
      </c>
      <c r="U38" s="40">
        <v>0</v>
      </c>
      <c r="V38" s="40">
        <v>0.19531910516630002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36.774164624662355</v>
      </c>
      <c r="AC38" s="40">
        <v>1.2400674226996999</v>
      </c>
      <c r="AD38" s="40">
        <v>0</v>
      </c>
      <c r="AE38" s="40">
        <v>0</v>
      </c>
      <c r="AF38" s="40">
        <v>16.149777619260011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39.187984304488886</v>
      </c>
      <c r="AM38" s="40">
        <v>0.26309157023320001</v>
      </c>
      <c r="AN38" s="40">
        <v>0</v>
      </c>
      <c r="AO38" s="40">
        <v>0</v>
      </c>
      <c r="AP38" s="40">
        <v>4.9930840944632999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230.79407292041412</v>
      </c>
      <c r="AW38" s="40">
        <v>11.474960324098296</v>
      </c>
      <c r="AX38" s="40">
        <v>0</v>
      </c>
      <c r="AY38" s="40">
        <v>0</v>
      </c>
      <c r="AZ38" s="40">
        <v>78.769488531941519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47.765576126368046</v>
      </c>
      <c r="BG38" s="40">
        <v>0</v>
      </c>
      <c r="BH38" s="40">
        <v>0</v>
      </c>
      <c r="BI38" s="40">
        <v>0</v>
      </c>
      <c r="BJ38" s="40">
        <v>4.8394048481966987</v>
      </c>
      <c r="BK38" s="49">
        <f>SUM(C38:BJ38)</f>
        <v>482.45762129765563</v>
      </c>
    </row>
    <row r="39" spans="1:67" s="5" customFormat="1">
      <c r="A39" s="17"/>
      <c r="B39" s="26" t="s">
        <v>89</v>
      </c>
      <c r="C39" s="38">
        <f>SUM(C38)</f>
        <v>0</v>
      </c>
      <c r="D39" s="38">
        <f t="shared" ref="D39:BJ39" si="10">SUM(D38)</f>
        <v>0.52953456470000004</v>
      </c>
      <c r="E39" s="38">
        <f t="shared" si="10"/>
        <v>0</v>
      </c>
      <c r="F39" s="38">
        <f t="shared" si="10"/>
        <v>0</v>
      </c>
      <c r="G39" s="38">
        <f t="shared" si="10"/>
        <v>0</v>
      </c>
      <c r="H39" s="38">
        <f t="shared" si="10"/>
        <v>5.1339723248484992</v>
      </c>
      <c r="I39" s="38">
        <f t="shared" si="10"/>
        <v>9.4882611666000007E-3</v>
      </c>
      <c r="J39" s="38">
        <f t="shared" si="10"/>
        <v>0</v>
      </c>
      <c r="K39" s="38">
        <f t="shared" si="10"/>
        <v>0</v>
      </c>
      <c r="L39" s="38">
        <f t="shared" si="10"/>
        <v>0.5184747090991001</v>
      </c>
      <c r="M39" s="38">
        <f t="shared" si="10"/>
        <v>0</v>
      </c>
      <c r="N39" s="38">
        <f t="shared" si="10"/>
        <v>0</v>
      </c>
      <c r="O39" s="38">
        <f t="shared" si="10"/>
        <v>0</v>
      </c>
      <c r="P39" s="38">
        <f t="shared" si="10"/>
        <v>0</v>
      </c>
      <c r="Q39" s="38">
        <f t="shared" si="10"/>
        <v>0</v>
      </c>
      <c r="R39" s="38">
        <f t="shared" si="10"/>
        <v>3.8191599458490009</v>
      </c>
      <c r="S39" s="38">
        <f t="shared" si="10"/>
        <v>0</v>
      </c>
      <c r="T39" s="38">
        <f t="shared" si="10"/>
        <v>0</v>
      </c>
      <c r="U39" s="38">
        <f t="shared" si="10"/>
        <v>0</v>
      </c>
      <c r="V39" s="38">
        <f t="shared" si="10"/>
        <v>0.19531910516630002</v>
      </c>
      <c r="W39" s="38">
        <f t="shared" si="10"/>
        <v>0</v>
      </c>
      <c r="X39" s="38">
        <f t="shared" si="10"/>
        <v>0</v>
      </c>
      <c r="Y39" s="38">
        <f t="shared" si="10"/>
        <v>0</v>
      </c>
      <c r="Z39" s="38">
        <f t="shared" si="10"/>
        <v>0</v>
      </c>
      <c r="AA39" s="38">
        <f t="shared" si="10"/>
        <v>0</v>
      </c>
      <c r="AB39" s="38">
        <f t="shared" si="10"/>
        <v>36.774164624662355</v>
      </c>
      <c r="AC39" s="38">
        <f t="shared" si="10"/>
        <v>1.2400674226996999</v>
      </c>
      <c r="AD39" s="38">
        <f t="shared" si="10"/>
        <v>0</v>
      </c>
      <c r="AE39" s="38">
        <f t="shared" si="10"/>
        <v>0</v>
      </c>
      <c r="AF39" s="38">
        <f t="shared" si="10"/>
        <v>16.149777619260011</v>
      </c>
      <c r="AG39" s="38">
        <f t="shared" si="10"/>
        <v>0</v>
      </c>
      <c r="AH39" s="38">
        <f t="shared" si="10"/>
        <v>0</v>
      </c>
      <c r="AI39" s="38">
        <f t="shared" si="10"/>
        <v>0</v>
      </c>
      <c r="AJ39" s="38">
        <f t="shared" si="10"/>
        <v>0</v>
      </c>
      <c r="AK39" s="38">
        <f t="shared" si="10"/>
        <v>0</v>
      </c>
      <c r="AL39" s="38">
        <f t="shared" si="10"/>
        <v>39.187984304488886</v>
      </c>
      <c r="AM39" s="38">
        <f t="shared" si="10"/>
        <v>0.26309157023320001</v>
      </c>
      <c r="AN39" s="38">
        <f t="shared" si="10"/>
        <v>0</v>
      </c>
      <c r="AO39" s="38">
        <f t="shared" si="10"/>
        <v>0</v>
      </c>
      <c r="AP39" s="38">
        <f t="shared" si="10"/>
        <v>4.9930840944632999</v>
      </c>
      <c r="AQ39" s="38">
        <f t="shared" si="10"/>
        <v>0</v>
      </c>
      <c r="AR39" s="38">
        <f t="shared" si="10"/>
        <v>0</v>
      </c>
      <c r="AS39" s="38">
        <f t="shared" si="10"/>
        <v>0</v>
      </c>
      <c r="AT39" s="38">
        <f t="shared" si="10"/>
        <v>0</v>
      </c>
      <c r="AU39" s="38">
        <f t="shared" si="10"/>
        <v>0</v>
      </c>
      <c r="AV39" s="38">
        <f t="shared" si="10"/>
        <v>230.79407292041412</v>
      </c>
      <c r="AW39" s="38">
        <f t="shared" si="10"/>
        <v>11.474960324098296</v>
      </c>
      <c r="AX39" s="38">
        <f t="shared" si="10"/>
        <v>0</v>
      </c>
      <c r="AY39" s="38">
        <f t="shared" si="10"/>
        <v>0</v>
      </c>
      <c r="AZ39" s="38">
        <f t="shared" si="10"/>
        <v>78.769488531941519</v>
      </c>
      <c r="BA39" s="38">
        <f t="shared" si="10"/>
        <v>0</v>
      </c>
      <c r="BB39" s="38">
        <f t="shared" si="10"/>
        <v>0</v>
      </c>
      <c r="BC39" s="38">
        <f t="shared" si="10"/>
        <v>0</v>
      </c>
      <c r="BD39" s="38">
        <f t="shared" si="10"/>
        <v>0</v>
      </c>
      <c r="BE39" s="38">
        <f t="shared" si="10"/>
        <v>0</v>
      </c>
      <c r="BF39" s="38">
        <f t="shared" si="10"/>
        <v>47.765576126368046</v>
      </c>
      <c r="BG39" s="38">
        <f t="shared" si="10"/>
        <v>0</v>
      </c>
      <c r="BH39" s="38">
        <f t="shared" si="10"/>
        <v>0</v>
      </c>
      <c r="BI39" s="38">
        <f t="shared" si="10"/>
        <v>0</v>
      </c>
      <c r="BJ39" s="38">
        <f t="shared" si="10"/>
        <v>4.8394048481966987</v>
      </c>
      <c r="BK39" s="38">
        <f>SUM(BK38)</f>
        <v>482.45762129765563</v>
      </c>
    </row>
    <row r="40" spans="1:67">
      <c r="A40" s="17" t="s">
        <v>81</v>
      </c>
      <c r="B40" s="25" t="s">
        <v>17</v>
      </c>
      <c r="C40" s="58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9"/>
    </row>
    <row r="41" spans="1:67">
      <c r="A41" s="17"/>
      <c r="B41" s="34" t="s">
        <v>117</v>
      </c>
      <c r="C41" s="40">
        <v>0</v>
      </c>
      <c r="D41" s="40">
        <v>0.53440724406660001</v>
      </c>
      <c r="E41" s="40">
        <v>0</v>
      </c>
      <c r="F41" s="40">
        <v>0</v>
      </c>
      <c r="G41" s="40">
        <v>0</v>
      </c>
      <c r="H41" s="40">
        <v>4.1870597383099994</v>
      </c>
      <c r="I41" s="40">
        <v>0.88312372919980009</v>
      </c>
      <c r="J41" s="40">
        <v>0.50475338183329999</v>
      </c>
      <c r="K41" s="40">
        <v>0</v>
      </c>
      <c r="L41" s="40">
        <v>2.8389339472985999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1.9737224288443993</v>
      </c>
      <c r="S41" s="40">
        <v>0.26712326523320001</v>
      </c>
      <c r="T41" s="40">
        <v>0</v>
      </c>
      <c r="U41" s="40">
        <v>0</v>
      </c>
      <c r="V41" s="40">
        <v>1.1966529155327001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22.916611113332298</v>
      </c>
      <c r="AC41" s="40">
        <v>2.6916084943662004</v>
      </c>
      <c r="AD41" s="40">
        <v>0</v>
      </c>
      <c r="AE41" s="40">
        <v>0</v>
      </c>
      <c r="AF41" s="40">
        <v>24.482154517689995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35.608809427876658</v>
      </c>
      <c r="AM41" s="40">
        <v>0.66732917583280005</v>
      </c>
      <c r="AN41" s="40">
        <v>0</v>
      </c>
      <c r="AO41" s="40">
        <v>0</v>
      </c>
      <c r="AP41" s="40">
        <v>15.053651987092406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120.39795636237109</v>
      </c>
      <c r="AW41" s="40">
        <v>17.690112295295901</v>
      </c>
      <c r="AX41" s="40">
        <v>0</v>
      </c>
      <c r="AY41" s="40">
        <v>0</v>
      </c>
      <c r="AZ41" s="40">
        <v>160.9016517348945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20.938436131866712</v>
      </c>
      <c r="BG41" s="40">
        <v>1.6072673508329003</v>
      </c>
      <c r="BH41" s="40">
        <v>2.5893933323999003</v>
      </c>
      <c r="BI41" s="40">
        <v>0</v>
      </c>
      <c r="BJ41" s="40">
        <v>12.732101165994896</v>
      </c>
      <c r="BK41" s="41">
        <f>SUM(C41:BJ41)</f>
        <v>450.66285974016483</v>
      </c>
      <c r="BM41" s="42"/>
      <c r="BO41" s="42"/>
    </row>
    <row r="42" spans="1:67">
      <c r="A42" s="17"/>
      <c r="B42" s="34" t="s">
        <v>118</v>
      </c>
      <c r="C42" s="40">
        <v>0</v>
      </c>
      <c r="D42" s="40">
        <v>0.51463306760000005</v>
      </c>
      <c r="E42" s="40">
        <v>0</v>
      </c>
      <c r="F42" s="40">
        <v>0</v>
      </c>
      <c r="G42" s="40">
        <v>0</v>
      </c>
      <c r="H42" s="40">
        <v>3.8354975396036992</v>
      </c>
      <c r="I42" s="40">
        <v>2.3473351834328997</v>
      </c>
      <c r="J42" s="40">
        <v>0.51381532389999995</v>
      </c>
      <c r="K42" s="40">
        <v>0</v>
      </c>
      <c r="L42" s="40">
        <v>3.3211775900653997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1.792573121707201</v>
      </c>
      <c r="S42" s="40">
        <v>2.5976450601664998</v>
      </c>
      <c r="T42" s="40">
        <v>0</v>
      </c>
      <c r="U42" s="40">
        <v>0</v>
      </c>
      <c r="V42" s="40">
        <v>3.3196118554328007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50.630818580277726</v>
      </c>
      <c r="AC42" s="40">
        <v>2.3458946567657994</v>
      </c>
      <c r="AD42" s="40">
        <v>7.8784739833300005E-2</v>
      </c>
      <c r="AE42" s="40">
        <v>0</v>
      </c>
      <c r="AF42" s="40">
        <v>23.891787545055397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62.223967121594406</v>
      </c>
      <c r="AM42" s="40">
        <v>2.5336983622326996</v>
      </c>
      <c r="AN42" s="40">
        <v>0.34157248879999996</v>
      </c>
      <c r="AO42" s="40">
        <v>0</v>
      </c>
      <c r="AP42" s="40">
        <v>12.495344213926405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79.112946690733835</v>
      </c>
      <c r="AW42" s="40">
        <v>10.327349653362896</v>
      </c>
      <c r="AX42" s="40">
        <v>0</v>
      </c>
      <c r="AY42" s="40">
        <v>0</v>
      </c>
      <c r="AZ42" s="40">
        <v>82.099116207909773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19.099520854229922</v>
      </c>
      <c r="BG42" s="40">
        <v>0.94528450433310007</v>
      </c>
      <c r="BH42" s="40">
        <v>0.65090555376659998</v>
      </c>
      <c r="BI42" s="40">
        <v>0</v>
      </c>
      <c r="BJ42" s="40">
        <v>6.754823089729701</v>
      </c>
      <c r="BK42" s="41">
        <f>SUM(C42:BJ42)</f>
        <v>371.77410300446007</v>
      </c>
      <c r="BM42" s="42"/>
      <c r="BO42" s="42"/>
    </row>
    <row r="43" spans="1:67">
      <c r="A43" s="17"/>
      <c r="B43" s="34" t="s">
        <v>119</v>
      </c>
      <c r="C43" s="40">
        <v>0</v>
      </c>
      <c r="D43" s="40">
        <v>1.7439467551332</v>
      </c>
      <c r="E43" s="40">
        <v>7.9846302734999997</v>
      </c>
      <c r="F43" s="40">
        <v>0</v>
      </c>
      <c r="G43" s="40">
        <v>0</v>
      </c>
      <c r="H43" s="40">
        <v>0.99726862529370019</v>
      </c>
      <c r="I43" s="40">
        <v>27.192330763466604</v>
      </c>
      <c r="J43" s="40">
        <v>0</v>
      </c>
      <c r="K43" s="40">
        <v>0</v>
      </c>
      <c r="L43" s="40">
        <v>0.34847011209960005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0.35323084889500006</v>
      </c>
      <c r="S43" s="40">
        <v>2.3925759030332001</v>
      </c>
      <c r="T43" s="40">
        <v>0</v>
      </c>
      <c r="U43" s="40">
        <v>0</v>
      </c>
      <c r="V43" s="40">
        <v>6.2179693666000006E-3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18.042398220019486</v>
      </c>
      <c r="AC43" s="40">
        <v>1.5476547944658998</v>
      </c>
      <c r="AD43" s="40">
        <v>0</v>
      </c>
      <c r="AE43" s="40">
        <v>0</v>
      </c>
      <c r="AF43" s="40">
        <v>3.6513349740317991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21.513845924803253</v>
      </c>
      <c r="AM43" s="40">
        <v>1.8610682901658997</v>
      </c>
      <c r="AN43" s="40">
        <v>0</v>
      </c>
      <c r="AO43" s="40">
        <v>0</v>
      </c>
      <c r="AP43" s="40">
        <v>0.33430881459959999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8.7100144693402939</v>
      </c>
      <c r="AW43" s="40">
        <v>45.732401634432705</v>
      </c>
      <c r="AX43" s="40">
        <v>0</v>
      </c>
      <c r="AY43" s="40">
        <v>0</v>
      </c>
      <c r="AZ43" s="40">
        <v>1.0780456310325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4.215590290585288</v>
      </c>
      <c r="BG43" s="40">
        <v>5.6415640333199998E-2</v>
      </c>
      <c r="BH43" s="40">
        <v>0</v>
      </c>
      <c r="BI43" s="40">
        <v>0</v>
      </c>
      <c r="BJ43" s="40">
        <v>8.5783535000000001E-3</v>
      </c>
      <c r="BK43" s="41">
        <f>SUM(C43:BJ43)</f>
        <v>147.77032828809783</v>
      </c>
      <c r="BM43" s="42"/>
      <c r="BO43" s="42"/>
    </row>
    <row r="44" spans="1:67">
      <c r="A44" s="17"/>
      <c r="B44" s="34" t="s">
        <v>120</v>
      </c>
      <c r="C44" s="40">
        <v>0</v>
      </c>
      <c r="D44" s="40">
        <v>0.5228574382333</v>
      </c>
      <c r="E44" s="40">
        <v>0</v>
      </c>
      <c r="F44" s="40">
        <v>0</v>
      </c>
      <c r="G44" s="40">
        <v>0</v>
      </c>
      <c r="H44" s="40">
        <v>0.92725477922710031</v>
      </c>
      <c r="I44" s="40">
        <v>1.36742745333E-2</v>
      </c>
      <c r="J44" s="40">
        <v>0</v>
      </c>
      <c r="K44" s="40">
        <v>0</v>
      </c>
      <c r="L44" s="40">
        <v>0.22574848469940001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0.47256486709689999</v>
      </c>
      <c r="S44" s="40">
        <v>0</v>
      </c>
      <c r="T44" s="40">
        <v>0</v>
      </c>
      <c r="U44" s="40">
        <v>0</v>
      </c>
      <c r="V44" s="40">
        <v>5.3385336866599999E-2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6.0341598283140954</v>
      </c>
      <c r="AC44" s="40">
        <v>8.3468249199899994E-2</v>
      </c>
      <c r="AD44" s="40">
        <v>0</v>
      </c>
      <c r="AE44" s="40">
        <v>0</v>
      </c>
      <c r="AF44" s="40">
        <v>6.6666636633199994E-2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4.123988674371998</v>
      </c>
      <c r="AM44" s="40">
        <v>0.14723210276660001</v>
      </c>
      <c r="AN44" s="40">
        <v>0</v>
      </c>
      <c r="AO44" s="40">
        <v>0</v>
      </c>
      <c r="AP44" s="40">
        <v>8.8305715999799986E-2</v>
      </c>
      <c r="AQ44" s="40">
        <v>0</v>
      </c>
      <c r="AR44" s="40">
        <v>0</v>
      </c>
      <c r="AS44" s="40">
        <v>0</v>
      </c>
      <c r="AT44" s="40">
        <v>0</v>
      </c>
      <c r="AU44" s="40">
        <v>0</v>
      </c>
      <c r="AV44" s="40">
        <v>9.1194832253362392</v>
      </c>
      <c r="AW44" s="40">
        <v>0.24495755663319999</v>
      </c>
      <c r="AX44" s="40">
        <v>0</v>
      </c>
      <c r="AY44" s="40">
        <v>0</v>
      </c>
      <c r="AZ44" s="40">
        <v>5.4065885354989005</v>
      </c>
      <c r="BA44" s="40">
        <v>0</v>
      </c>
      <c r="BB44" s="40">
        <v>0</v>
      </c>
      <c r="BC44" s="40">
        <v>0</v>
      </c>
      <c r="BD44" s="40">
        <v>0</v>
      </c>
      <c r="BE44" s="40">
        <v>0</v>
      </c>
      <c r="BF44" s="40">
        <v>2.8213992735152993</v>
      </c>
      <c r="BG44" s="40">
        <v>0</v>
      </c>
      <c r="BH44" s="40">
        <v>2.7127659077665998</v>
      </c>
      <c r="BI44" s="40">
        <v>0</v>
      </c>
      <c r="BJ44" s="40">
        <v>0.23690896146660001</v>
      </c>
      <c r="BK44" s="41">
        <f>SUM(C44:BJ44)</f>
        <v>33.301409848159032</v>
      </c>
      <c r="BM44" s="42"/>
      <c r="BO44" s="42"/>
    </row>
    <row r="45" spans="1:67">
      <c r="A45" s="17"/>
      <c r="B45" s="26" t="s">
        <v>90</v>
      </c>
      <c r="C45" s="36">
        <f t="shared" ref="C45:AH45" si="11">SUM(C41:C44)</f>
        <v>0</v>
      </c>
      <c r="D45" s="36">
        <f t="shared" si="11"/>
        <v>3.3158445050331</v>
      </c>
      <c r="E45" s="36">
        <f t="shared" si="11"/>
        <v>7.9846302734999997</v>
      </c>
      <c r="F45" s="36">
        <f t="shared" si="11"/>
        <v>0</v>
      </c>
      <c r="G45" s="36">
        <f t="shared" si="11"/>
        <v>0</v>
      </c>
      <c r="H45" s="36">
        <f t="shared" si="11"/>
        <v>9.9470806824344979</v>
      </c>
      <c r="I45" s="36">
        <f t="shared" si="11"/>
        <v>30.436463950632604</v>
      </c>
      <c r="J45" s="36">
        <f t="shared" si="11"/>
        <v>1.0185687057332999</v>
      </c>
      <c r="K45" s="36">
        <f t="shared" si="11"/>
        <v>0</v>
      </c>
      <c r="L45" s="36">
        <f t="shared" si="11"/>
        <v>6.7343301341629989</v>
      </c>
      <c r="M45" s="36">
        <f t="shared" si="11"/>
        <v>0</v>
      </c>
      <c r="N45" s="36">
        <f t="shared" si="11"/>
        <v>0</v>
      </c>
      <c r="O45" s="36">
        <f t="shared" si="11"/>
        <v>0</v>
      </c>
      <c r="P45" s="36">
        <f t="shared" si="11"/>
        <v>0</v>
      </c>
      <c r="Q45" s="36">
        <f t="shared" si="11"/>
        <v>0</v>
      </c>
      <c r="R45" s="36">
        <f t="shared" si="11"/>
        <v>4.592091266543501</v>
      </c>
      <c r="S45" s="36">
        <f t="shared" si="11"/>
        <v>5.2573442284328999</v>
      </c>
      <c r="T45" s="36">
        <f t="shared" si="11"/>
        <v>0</v>
      </c>
      <c r="U45" s="36">
        <f t="shared" si="11"/>
        <v>0</v>
      </c>
      <c r="V45" s="36">
        <f t="shared" si="11"/>
        <v>4.5758680771987006</v>
      </c>
      <c r="W45" s="36">
        <f t="shared" si="11"/>
        <v>0</v>
      </c>
      <c r="X45" s="36">
        <f t="shared" si="11"/>
        <v>0</v>
      </c>
      <c r="Y45" s="36">
        <f t="shared" si="11"/>
        <v>0</v>
      </c>
      <c r="Z45" s="36">
        <f t="shared" si="11"/>
        <v>0</v>
      </c>
      <c r="AA45" s="36">
        <f t="shared" si="11"/>
        <v>0</v>
      </c>
      <c r="AB45" s="36">
        <f t="shared" si="11"/>
        <v>97.623987741943608</v>
      </c>
      <c r="AC45" s="36">
        <f t="shared" si="11"/>
        <v>6.6686261947977998</v>
      </c>
      <c r="AD45" s="36">
        <f t="shared" si="11"/>
        <v>7.8784739833300005E-2</v>
      </c>
      <c r="AE45" s="36">
        <f t="shared" si="11"/>
        <v>0</v>
      </c>
      <c r="AF45" s="36">
        <f t="shared" si="11"/>
        <v>52.091943673410391</v>
      </c>
      <c r="AG45" s="36">
        <f t="shared" si="11"/>
        <v>0</v>
      </c>
      <c r="AH45" s="36">
        <f t="shared" si="11"/>
        <v>0</v>
      </c>
      <c r="AI45" s="36">
        <f t="shared" ref="AI45:BK45" si="12">SUM(AI41:AI44)</f>
        <v>0</v>
      </c>
      <c r="AJ45" s="36">
        <f t="shared" si="12"/>
        <v>0</v>
      </c>
      <c r="AK45" s="36">
        <f t="shared" si="12"/>
        <v>0</v>
      </c>
      <c r="AL45" s="36">
        <f t="shared" si="12"/>
        <v>123.47061114864631</v>
      </c>
      <c r="AM45" s="36">
        <f t="shared" si="12"/>
        <v>5.2093279309979996</v>
      </c>
      <c r="AN45" s="36">
        <f t="shared" si="12"/>
        <v>0.34157248879999996</v>
      </c>
      <c r="AO45" s="36">
        <f t="shared" si="12"/>
        <v>0</v>
      </c>
      <c r="AP45" s="36">
        <f t="shared" si="12"/>
        <v>27.97161073161821</v>
      </c>
      <c r="AQ45" s="36">
        <f t="shared" si="12"/>
        <v>0</v>
      </c>
      <c r="AR45" s="36">
        <f t="shared" si="12"/>
        <v>0</v>
      </c>
      <c r="AS45" s="36">
        <f t="shared" si="12"/>
        <v>0</v>
      </c>
      <c r="AT45" s="36">
        <f t="shared" si="12"/>
        <v>0</v>
      </c>
      <c r="AU45" s="36">
        <f t="shared" si="12"/>
        <v>0</v>
      </c>
      <c r="AV45" s="36">
        <f t="shared" si="12"/>
        <v>217.34040074778147</v>
      </c>
      <c r="AW45" s="36">
        <f t="shared" si="12"/>
        <v>73.994821139724692</v>
      </c>
      <c r="AX45" s="36">
        <f t="shared" si="12"/>
        <v>0</v>
      </c>
      <c r="AY45" s="36">
        <f t="shared" si="12"/>
        <v>0</v>
      </c>
      <c r="AZ45" s="36">
        <f t="shared" si="12"/>
        <v>249.48540210933567</v>
      </c>
      <c r="BA45" s="36">
        <f t="shared" si="12"/>
        <v>0</v>
      </c>
      <c r="BB45" s="36">
        <f t="shared" si="12"/>
        <v>0</v>
      </c>
      <c r="BC45" s="36">
        <f t="shared" si="12"/>
        <v>0</v>
      </c>
      <c r="BD45" s="36">
        <f t="shared" si="12"/>
        <v>0</v>
      </c>
      <c r="BE45" s="36">
        <f t="shared" si="12"/>
        <v>0</v>
      </c>
      <c r="BF45" s="36">
        <f t="shared" si="12"/>
        <v>47.074946550197218</v>
      </c>
      <c r="BG45" s="36">
        <f t="shared" si="12"/>
        <v>2.6089674954992006</v>
      </c>
      <c r="BH45" s="36">
        <f t="shared" si="12"/>
        <v>5.9530647939331001</v>
      </c>
      <c r="BI45" s="36">
        <f t="shared" si="12"/>
        <v>0</v>
      </c>
      <c r="BJ45" s="36">
        <f t="shared" si="12"/>
        <v>19.732411570691195</v>
      </c>
      <c r="BK45" s="38">
        <f t="shared" si="12"/>
        <v>1003.5087008808817</v>
      </c>
    </row>
    <row r="46" spans="1:67">
      <c r="A46" s="17"/>
      <c r="B46" s="27" t="s">
        <v>88</v>
      </c>
      <c r="C46" s="36">
        <f t="shared" ref="C46:AH46" si="13">C39+C45</f>
        <v>0</v>
      </c>
      <c r="D46" s="36">
        <f t="shared" si="13"/>
        <v>3.8453790697331001</v>
      </c>
      <c r="E46" s="36">
        <f t="shared" si="13"/>
        <v>7.9846302734999997</v>
      </c>
      <c r="F46" s="36">
        <f t="shared" si="13"/>
        <v>0</v>
      </c>
      <c r="G46" s="36">
        <f t="shared" si="13"/>
        <v>0</v>
      </c>
      <c r="H46" s="36">
        <f t="shared" si="13"/>
        <v>15.081053007282996</v>
      </c>
      <c r="I46" s="36">
        <f t="shared" si="13"/>
        <v>30.445952211799202</v>
      </c>
      <c r="J46" s="36">
        <f t="shared" si="13"/>
        <v>1.0185687057332999</v>
      </c>
      <c r="K46" s="36">
        <f t="shared" si="13"/>
        <v>0</v>
      </c>
      <c r="L46" s="36">
        <f t="shared" si="13"/>
        <v>7.2528048432620986</v>
      </c>
      <c r="M46" s="36">
        <f t="shared" si="13"/>
        <v>0</v>
      </c>
      <c r="N46" s="36">
        <f t="shared" si="13"/>
        <v>0</v>
      </c>
      <c r="O46" s="36">
        <f t="shared" si="13"/>
        <v>0</v>
      </c>
      <c r="P46" s="36">
        <f t="shared" si="13"/>
        <v>0</v>
      </c>
      <c r="Q46" s="36">
        <f t="shared" si="13"/>
        <v>0</v>
      </c>
      <c r="R46" s="36">
        <f t="shared" si="13"/>
        <v>8.4112512123925018</v>
      </c>
      <c r="S46" s="36">
        <f t="shared" si="13"/>
        <v>5.2573442284328999</v>
      </c>
      <c r="T46" s="36">
        <f t="shared" si="13"/>
        <v>0</v>
      </c>
      <c r="U46" s="36">
        <f t="shared" si="13"/>
        <v>0</v>
      </c>
      <c r="V46" s="36">
        <f t="shared" si="13"/>
        <v>4.7711871823650007</v>
      </c>
      <c r="W46" s="36">
        <f t="shared" si="13"/>
        <v>0</v>
      </c>
      <c r="X46" s="36">
        <f t="shared" si="13"/>
        <v>0</v>
      </c>
      <c r="Y46" s="36">
        <f t="shared" si="13"/>
        <v>0</v>
      </c>
      <c r="Z46" s="36">
        <f t="shared" si="13"/>
        <v>0</v>
      </c>
      <c r="AA46" s="36">
        <f t="shared" si="13"/>
        <v>0</v>
      </c>
      <c r="AB46" s="36">
        <f t="shared" si="13"/>
        <v>134.39815236660596</v>
      </c>
      <c r="AC46" s="36">
        <f t="shared" si="13"/>
        <v>7.9086936174974998</v>
      </c>
      <c r="AD46" s="36">
        <f t="shared" si="13"/>
        <v>7.8784739833300005E-2</v>
      </c>
      <c r="AE46" s="36">
        <f t="shared" si="13"/>
        <v>0</v>
      </c>
      <c r="AF46" s="36">
        <f t="shared" si="13"/>
        <v>68.241721292670405</v>
      </c>
      <c r="AG46" s="36">
        <f t="shared" si="13"/>
        <v>0</v>
      </c>
      <c r="AH46" s="36">
        <f t="shared" si="13"/>
        <v>0</v>
      </c>
      <c r="AI46" s="36">
        <f t="shared" ref="AI46:BJ46" si="14">AI39+AI45</f>
        <v>0</v>
      </c>
      <c r="AJ46" s="36">
        <f t="shared" si="14"/>
        <v>0</v>
      </c>
      <c r="AK46" s="36">
        <f t="shared" si="14"/>
        <v>0</v>
      </c>
      <c r="AL46" s="36">
        <f t="shared" si="14"/>
        <v>162.65859545313521</v>
      </c>
      <c r="AM46" s="36">
        <f t="shared" si="14"/>
        <v>5.4724195012312</v>
      </c>
      <c r="AN46" s="36">
        <f t="shared" si="14"/>
        <v>0.34157248879999996</v>
      </c>
      <c r="AO46" s="36">
        <f t="shared" si="14"/>
        <v>0</v>
      </c>
      <c r="AP46" s="36">
        <f t="shared" si="14"/>
        <v>32.964694826081512</v>
      </c>
      <c r="AQ46" s="36">
        <f t="shared" si="14"/>
        <v>0</v>
      </c>
      <c r="AR46" s="36">
        <f t="shared" si="14"/>
        <v>0</v>
      </c>
      <c r="AS46" s="36">
        <f t="shared" si="14"/>
        <v>0</v>
      </c>
      <c r="AT46" s="36">
        <f t="shared" si="14"/>
        <v>0</v>
      </c>
      <c r="AU46" s="36">
        <f t="shared" si="14"/>
        <v>0</v>
      </c>
      <c r="AV46" s="36">
        <f t="shared" si="14"/>
        <v>448.1344736681956</v>
      </c>
      <c r="AW46" s="36">
        <f t="shared" si="14"/>
        <v>85.469781463822983</v>
      </c>
      <c r="AX46" s="36">
        <f t="shared" si="14"/>
        <v>0</v>
      </c>
      <c r="AY46" s="36">
        <f t="shared" si="14"/>
        <v>0</v>
      </c>
      <c r="AZ46" s="36">
        <f t="shared" si="14"/>
        <v>328.2548906412772</v>
      </c>
      <c r="BA46" s="36">
        <f t="shared" si="14"/>
        <v>0</v>
      </c>
      <c r="BB46" s="36">
        <f t="shared" si="14"/>
        <v>0</v>
      </c>
      <c r="BC46" s="36">
        <f t="shared" si="14"/>
        <v>0</v>
      </c>
      <c r="BD46" s="36">
        <f t="shared" si="14"/>
        <v>0</v>
      </c>
      <c r="BE46" s="36">
        <f t="shared" si="14"/>
        <v>0</v>
      </c>
      <c r="BF46" s="36">
        <f t="shared" si="14"/>
        <v>94.840522676565257</v>
      </c>
      <c r="BG46" s="36">
        <f t="shared" si="14"/>
        <v>2.6089674954992006</v>
      </c>
      <c r="BH46" s="36">
        <f t="shared" si="14"/>
        <v>5.9530647939331001</v>
      </c>
      <c r="BI46" s="36">
        <f t="shared" si="14"/>
        <v>0</v>
      </c>
      <c r="BJ46" s="36">
        <f t="shared" si="14"/>
        <v>24.571816418887892</v>
      </c>
      <c r="BK46" s="38">
        <f>BK45+BK39</f>
        <v>1485.9663221785374</v>
      </c>
    </row>
    <row r="47" spans="1:67" ht="3" customHeight="1">
      <c r="A47" s="17"/>
      <c r="B47" s="25"/>
      <c r="C47" s="58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9"/>
    </row>
    <row r="48" spans="1:67">
      <c r="A48" s="17" t="s">
        <v>18</v>
      </c>
      <c r="B48" s="24" t="s">
        <v>8</v>
      </c>
      <c r="C48" s="58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9"/>
    </row>
    <row r="49" spans="1:63">
      <c r="A49" s="17" t="s">
        <v>80</v>
      </c>
      <c r="B49" s="25" t="s">
        <v>19</v>
      </c>
      <c r="C49" s="58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9"/>
    </row>
    <row r="50" spans="1:63">
      <c r="A50" s="17"/>
      <c r="B50" s="26" t="s">
        <v>40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0</v>
      </c>
      <c r="AO50" s="36">
        <v>0</v>
      </c>
      <c r="AP50" s="36">
        <v>0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>
        <v>0</v>
      </c>
      <c r="BC50" s="36">
        <v>0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9">
        <f>SUM(C50:BJ50)</f>
        <v>0</v>
      </c>
    </row>
    <row r="51" spans="1:63">
      <c r="A51" s="17"/>
      <c r="B51" s="27" t="s">
        <v>87</v>
      </c>
      <c r="C51" s="36">
        <f>SUM(C50)</f>
        <v>0</v>
      </c>
      <c r="D51" s="36">
        <f t="shared" ref="D51:BJ51" si="15">SUM(D50)</f>
        <v>0</v>
      </c>
      <c r="E51" s="36">
        <f t="shared" si="15"/>
        <v>0</v>
      </c>
      <c r="F51" s="36">
        <f t="shared" si="15"/>
        <v>0</v>
      </c>
      <c r="G51" s="36">
        <f t="shared" si="15"/>
        <v>0</v>
      </c>
      <c r="H51" s="36">
        <f t="shared" si="15"/>
        <v>0</v>
      </c>
      <c r="I51" s="36">
        <f t="shared" si="15"/>
        <v>0</v>
      </c>
      <c r="J51" s="36">
        <f t="shared" si="15"/>
        <v>0</v>
      </c>
      <c r="K51" s="36">
        <f t="shared" si="15"/>
        <v>0</v>
      </c>
      <c r="L51" s="36">
        <f t="shared" si="15"/>
        <v>0</v>
      </c>
      <c r="M51" s="36">
        <f t="shared" si="15"/>
        <v>0</v>
      </c>
      <c r="N51" s="36">
        <f t="shared" si="15"/>
        <v>0</v>
      </c>
      <c r="O51" s="36">
        <f t="shared" si="15"/>
        <v>0</v>
      </c>
      <c r="P51" s="36">
        <f t="shared" si="15"/>
        <v>0</v>
      </c>
      <c r="Q51" s="36">
        <f t="shared" si="15"/>
        <v>0</v>
      </c>
      <c r="R51" s="36">
        <f t="shared" si="15"/>
        <v>0</v>
      </c>
      <c r="S51" s="36">
        <f t="shared" si="15"/>
        <v>0</v>
      </c>
      <c r="T51" s="36">
        <f t="shared" si="15"/>
        <v>0</v>
      </c>
      <c r="U51" s="36">
        <f t="shared" si="15"/>
        <v>0</v>
      </c>
      <c r="V51" s="36">
        <f t="shared" si="15"/>
        <v>0</v>
      </c>
      <c r="W51" s="36">
        <f t="shared" si="15"/>
        <v>0</v>
      </c>
      <c r="X51" s="36">
        <f t="shared" si="15"/>
        <v>0</v>
      </c>
      <c r="Y51" s="36">
        <f t="shared" si="15"/>
        <v>0</v>
      </c>
      <c r="Z51" s="36">
        <f t="shared" si="15"/>
        <v>0</v>
      </c>
      <c r="AA51" s="36">
        <f t="shared" si="15"/>
        <v>0</v>
      </c>
      <c r="AB51" s="36">
        <f t="shared" si="15"/>
        <v>0</v>
      </c>
      <c r="AC51" s="36">
        <f t="shared" si="15"/>
        <v>0</v>
      </c>
      <c r="AD51" s="36">
        <f t="shared" si="15"/>
        <v>0</v>
      </c>
      <c r="AE51" s="36">
        <f t="shared" si="15"/>
        <v>0</v>
      </c>
      <c r="AF51" s="36">
        <f t="shared" si="15"/>
        <v>0</v>
      </c>
      <c r="AG51" s="36">
        <f t="shared" si="15"/>
        <v>0</v>
      </c>
      <c r="AH51" s="36">
        <f t="shared" si="15"/>
        <v>0</v>
      </c>
      <c r="AI51" s="36">
        <f t="shared" si="15"/>
        <v>0</v>
      </c>
      <c r="AJ51" s="36">
        <f t="shared" si="15"/>
        <v>0</v>
      </c>
      <c r="AK51" s="36">
        <f t="shared" si="15"/>
        <v>0</v>
      </c>
      <c r="AL51" s="36">
        <f t="shared" si="15"/>
        <v>0</v>
      </c>
      <c r="AM51" s="36">
        <f t="shared" si="15"/>
        <v>0</v>
      </c>
      <c r="AN51" s="36">
        <f t="shared" si="15"/>
        <v>0</v>
      </c>
      <c r="AO51" s="36">
        <f t="shared" si="15"/>
        <v>0</v>
      </c>
      <c r="AP51" s="36">
        <f t="shared" si="15"/>
        <v>0</v>
      </c>
      <c r="AQ51" s="36">
        <f t="shared" si="15"/>
        <v>0</v>
      </c>
      <c r="AR51" s="36">
        <f t="shared" si="15"/>
        <v>0</v>
      </c>
      <c r="AS51" s="36">
        <f t="shared" si="15"/>
        <v>0</v>
      </c>
      <c r="AT51" s="36">
        <f t="shared" si="15"/>
        <v>0</v>
      </c>
      <c r="AU51" s="36">
        <f t="shared" si="15"/>
        <v>0</v>
      </c>
      <c r="AV51" s="36">
        <f t="shared" si="15"/>
        <v>0</v>
      </c>
      <c r="AW51" s="36">
        <f t="shared" si="15"/>
        <v>0</v>
      </c>
      <c r="AX51" s="36">
        <f t="shared" si="15"/>
        <v>0</v>
      </c>
      <c r="AY51" s="36">
        <f t="shared" si="15"/>
        <v>0</v>
      </c>
      <c r="AZ51" s="36">
        <f t="shared" si="15"/>
        <v>0</v>
      </c>
      <c r="BA51" s="36">
        <f t="shared" si="15"/>
        <v>0</v>
      </c>
      <c r="BB51" s="36">
        <f t="shared" si="15"/>
        <v>0</v>
      </c>
      <c r="BC51" s="36">
        <f t="shared" si="15"/>
        <v>0</v>
      </c>
      <c r="BD51" s="36">
        <f t="shared" si="15"/>
        <v>0</v>
      </c>
      <c r="BE51" s="36">
        <f t="shared" si="15"/>
        <v>0</v>
      </c>
      <c r="BF51" s="36">
        <f t="shared" si="15"/>
        <v>0</v>
      </c>
      <c r="BG51" s="36">
        <f t="shared" si="15"/>
        <v>0</v>
      </c>
      <c r="BH51" s="36">
        <f t="shared" si="15"/>
        <v>0</v>
      </c>
      <c r="BI51" s="36">
        <f t="shared" si="15"/>
        <v>0</v>
      </c>
      <c r="BJ51" s="36">
        <f t="shared" si="15"/>
        <v>0</v>
      </c>
      <c r="BK51" s="39">
        <f>SUM(BK50)</f>
        <v>0</v>
      </c>
    </row>
    <row r="52" spans="1:63" ht="2.25" customHeight="1">
      <c r="A52" s="17"/>
      <c r="B52" s="25"/>
      <c r="C52" s="58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9"/>
    </row>
    <row r="53" spans="1:63">
      <c r="A53" s="17" t="s">
        <v>4</v>
      </c>
      <c r="B53" s="24" t="s">
        <v>9</v>
      </c>
      <c r="C53" s="58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9"/>
    </row>
    <row r="54" spans="1:63">
      <c r="A54" s="17" t="s">
        <v>80</v>
      </c>
      <c r="B54" s="25" t="s">
        <v>20</v>
      </c>
      <c r="C54" s="58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9"/>
    </row>
    <row r="55" spans="1:63">
      <c r="A55" s="17"/>
      <c r="B55" s="34" t="s">
        <v>121</v>
      </c>
      <c r="C55" s="40">
        <v>0</v>
      </c>
      <c r="D55" s="40">
        <v>57.028599999999997</v>
      </c>
      <c r="E55" s="40">
        <v>0</v>
      </c>
      <c r="F55" s="40">
        <v>0</v>
      </c>
      <c r="G55" s="40">
        <v>0</v>
      </c>
      <c r="H55" s="40">
        <v>16.2498</v>
      </c>
      <c r="I55" s="40">
        <v>1.4663999999999999</v>
      </c>
      <c r="J55" s="40">
        <v>0</v>
      </c>
      <c r="K55" s="40">
        <v>0</v>
      </c>
      <c r="L55" s="40">
        <v>9.4495000000000005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10.922700000000001</v>
      </c>
      <c r="S55" s="40">
        <v>0.25690000000000002</v>
      </c>
      <c r="T55" s="40">
        <v>0</v>
      </c>
      <c r="U55" s="40">
        <v>0</v>
      </c>
      <c r="V55" s="40">
        <v>3.0015000000000001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>
        <v>0</v>
      </c>
      <c r="AT55" s="40">
        <v>0</v>
      </c>
      <c r="AU55" s="40">
        <v>0</v>
      </c>
      <c r="AV55" s="40">
        <v>0</v>
      </c>
      <c r="AW55" s="40">
        <v>0</v>
      </c>
      <c r="AX55" s="40">
        <v>0</v>
      </c>
      <c r="AY55" s="40">
        <v>0</v>
      </c>
      <c r="AZ55" s="40">
        <v>0</v>
      </c>
      <c r="BA55" s="40">
        <v>0</v>
      </c>
      <c r="BB55" s="40">
        <v>0</v>
      </c>
      <c r="BC55" s="40">
        <v>0</v>
      </c>
      <c r="BD55" s="40">
        <v>0</v>
      </c>
      <c r="BE55" s="40">
        <v>0</v>
      </c>
      <c r="BF55" s="40">
        <v>0</v>
      </c>
      <c r="BG55" s="40">
        <v>0</v>
      </c>
      <c r="BH55" s="40">
        <v>0</v>
      </c>
      <c r="BI55" s="40">
        <v>0</v>
      </c>
      <c r="BJ55" s="40">
        <v>0</v>
      </c>
      <c r="BK55" s="39">
        <f>SUM(C55:BJ55)</f>
        <v>98.375400000000013</v>
      </c>
    </row>
    <row r="56" spans="1:63">
      <c r="A56" s="17"/>
      <c r="B56" s="26" t="s">
        <v>89</v>
      </c>
      <c r="C56" s="36">
        <f>SUM(C55)</f>
        <v>0</v>
      </c>
      <c r="D56" s="36">
        <f t="shared" ref="D56:BJ56" si="16">SUM(D55)</f>
        <v>57.028599999999997</v>
      </c>
      <c r="E56" s="36">
        <f t="shared" si="16"/>
        <v>0</v>
      </c>
      <c r="F56" s="36">
        <f t="shared" si="16"/>
        <v>0</v>
      </c>
      <c r="G56" s="36">
        <f t="shared" si="16"/>
        <v>0</v>
      </c>
      <c r="H56" s="36">
        <f t="shared" si="16"/>
        <v>16.2498</v>
      </c>
      <c r="I56" s="36">
        <f t="shared" si="16"/>
        <v>1.4663999999999999</v>
      </c>
      <c r="J56" s="36">
        <f t="shared" si="16"/>
        <v>0</v>
      </c>
      <c r="K56" s="36">
        <f t="shared" si="16"/>
        <v>0</v>
      </c>
      <c r="L56" s="36">
        <f t="shared" si="16"/>
        <v>9.4495000000000005</v>
      </c>
      <c r="M56" s="36">
        <f t="shared" si="16"/>
        <v>0</v>
      </c>
      <c r="N56" s="36">
        <f t="shared" si="16"/>
        <v>0</v>
      </c>
      <c r="O56" s="36">
        <f t="shared" si="16"/>
        <v>0</v>
      </c>
      <c r="P56" s="36">
        <f t="shared" si="16"/>
        <v>0</v>
      </c>
      <c r="Q56" s="36">
        <f t="shared" si="16"/>
        <v>0</v>
      </c>
      <c r="R56" s="36">
        <f t="shared" si="16"/>
        <v>10.922700000000001</v>
      </c>
      <c r="S56" s="36">
        <f t="shared" si="16"/>
        <v>0.25690000000000002</v>
      </c>
      <c r="T56" s="36">
        <f t="shared" si="16"/>
        <v>0</v>
      </c>
      <c r="U56" s="36">
        <f t="shared" si="16"/>
        <v>0</v>
      </c>
      <c r="V56" s="36">
        <f t="shared" si="16"/>
        <v>3.0015000000000001</v>
      </c>
      <c r="W56" s="36">
        <f t="shared" si="16"/>
        <v>0</v>
      </c>
      <c r="X56" s="36">
        <f t="shared" si="16"/>
        <v>0</v>
      </c>
      <c r="Y56" s="36">
        <f t="shared" si="16"/>
        <v>0</v>
      </c>
      <c r="Z56" s="36">
        <f t="shared" si="16"/>
        <v>0</v>
      </c>
      <c r="AA56" s="36">
        <f t="shared" si="16"/>
        <v>0</v>
      </c>
      <c r="AB56" s="36">
        <f t="shared" si="16"/>
        <v>0</v>
      </c>
      <c r="AC56" s="36">
        <f t="shared" si="16"/>
        <v>0</v>
      </c>
      <c r="AD56" s="36">
        <f t="shared" si="16"/>
        <v>0</v>
      </c>
      <c r="AE56" s="36">
        <f t="shared" si="16"/>
        <v>0</v>
      </c>
      <c r="AF56" s="36">
        <f t="shared" si="16"/>
        <v>0</v>
      </c>
      <c r="AG56" s="36">
        <f t="shared" si="16"/>
        <v>0</v>
      </c>
      <c r="AH56" s="36">
        <f t="shared" si="16"/>
        <v>0</v>
      </c>
      <c r="AI56" s="36">
        <f t="shared" si="16"/>
        <v>0</v>
      </c>
      <c r="AJ56" s="36">
        <f t="shared" si="16"/>
        <v>0</v>
      </c>
      <c r="AK56" s="36">
        <f t="shared" si="16"/>
        <v>0</v>
      </c>
      <c r="AL56" s="36">
        <f t="shared" si="16"/>
        <v>0</v>
      </c>
      <c r="AM56" s="36">
        <f t="shared" si="16"/>
        <v>0</v>
      </c>
      <c r="AN56" s="36">
        <f t="shared" si="16"/>
        <v>0</v>
      </c>
      <c r="AO56" s="36">
        <f t="shared" si="16"/>
        <v>0</v>
      </c>
      <c r="AP56" s="36">
        <f t="shared" si="16"/>
        <v>0</v>
      </c>
      <c r="AQ56" s="36">
        <f t="shared" si="16"/>
        <v>0</v>
      </c>
      <c r="AR56" s="36">
        <f t="shared" si="16"/>
        <v>0</v>
      </c>
      <c r="AS56" s="36">
        <f t="shared" si="16"/>
        <v>0</v>
      </c>
      <c r="AT56" s="36">
        <f t="shared" si="16"/>
        <v>0</v>
      </c>
      <c r="AU56" s="36">
        <f t="shared" si="16"/>
        <v>0</v>
      </c>
      <c r="AV56" s="36">
        <f t="shared" si="16"/>
        <v>0</v>
      </c>
      <c r="AW56" s="36">
        <f t="shared" si="16"/>
        <v>0</v>
      </c>
      <c r="AX56" s="36">
        <f t="shared" si="16"/>
        <v>0</v>
      </c>
      <c r="AY56" s="36">
        <f t="shared" si="16"/>
        <v>0</v>
      </c>
      <c r="AZ56" s="36">
        <f t="shared" si="16"/>
        <v>0</v>
      </c>
      <c r="BA56" s="36">
        <f t="shared" si="16"/>
        <v>0</v>
      </c>
      <c r="BB56" s="36">
        <f t="shared" si="16"/>
        <v>0</v>
      </c>
      <c r="BC56" s="36">
        <f t="shared" si="16"/>
        <v>0</v>
      </c>
      <c r="BD56" s="36">
        <f t="shared" si="16"/>
        <v>0</v>
      </c>
      <c r="BE56" s="36">
        <f t="shared" si="16"/>
        <v>0</v>
      </c>
      <c r="BF56" s="36">
        <f t="shared" si="16"/>
        <v>0</v>
      </c>
      <c r="BG56" s="36">
        <f t="shared" si="16"/>
        <v>0</v>
      </c>
      <c r="BH56" s="36">
        <f t="shared" si="16"/>
        <v>0</v>
      </c>
      <c r="BI56" s="36">
        <f t="shared" si="16"/>
        <v>0</v>
      </c>
      <c r="BJ56" s="36">
        <f t="shared" si="16"/>
        <v>0</v>
      </c>
      <c r="BK56" s="39">
        <f>SUM(BK55)</f>
        <v>98.375400000000013</v>
      </c>
    </row>
    <row r="57" spans="1:63">
      <c r="A57" s="17" t="s">
        <v>81</v>
      </c>
      <c r="B57" s="25" t="s">
        <v>21</v>
      </c>
      <c r="C57" s="58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9"/>
    </row>
    <row r="58" spans="1:63">
      <c r="A58" s="17"/>
      <c r="B58" s="26" t="s">
        <v>40</v>
      </c>
      <c r="C58" s="36">
        <v>0</v>
      </c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0</v>
      </c>
      <c r="AJ58" s="36">
        <v>0</v>
      </c>
      <c r="AK58" s="36">
        <v>0</v>
      </c>
      <c r="AL58" s="36">
        <v>0</v>
      </c>
      <c r="AM58" s="36">
        <v>0</v>
      </c>
      <c r="AN58" s="36">
        <v>0</v>
      </c>
      <c r="AO58" s="36">
        <v>0</v>
      </c>
      <c r="AP58" s="36">
        <v>0</v>
      </c>
      <c r="AQ58" s="36">
        <v>0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>
        <v>0</v>
      </c>
      <c r="BC58" s="36">
        <v>0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9">
        <f>SUM(C58:BJ58)</f>
        <v>0</v>
      </c>
    </row>
    <row r="59" spans="1:63">
      <c r="A59" s="17"/>
      <c r="B59" s="26" t="s">
        <v>90</v>
      </c>
      <c r="C59" s="36">
        <f t="shared" ref="C59:BJ59" si="17">SUM(C58)</f>
        <v>0</v>
      </c>
      <c r="D59" s="36">
        <f t="shared" si="17"/>
        <v>0</v>
      </c>
      <c r="E59" s="36">
        <f t="shared" si="17"/>
        <v>0</v>
      </c>
      <c r="F59" s="36">
        <f t="shared" si="17"/>
        <v>0</v>
      </c>
      <c r="G59" s="36">
        <f t="shared" si="17"/>
        <v>0</v>
      </c>
      <c r="H59" s="36">
        <f t="shared" si="17"/>
        <v>0</v>
      </c>
      <c r="I59" s="36">
        <f t="shared" si="17"/>
        <v>0</v>
      </c>
      <c r="J59" s="36">
        <f t="shared" si="17"/>
        <v>0</v>
      </c>
      <c r="K59" s="36">
        <f t="shared" si="17"/>
        <v>0</v>
      </c>
      <c r="L59" s="36">
        <f t="shared" si="17"/>
        <v>0</v>
      </c>
      <c r="M59" s="36">
        <f t="shared" si="17"/>
        <v>0</v>
      </c>
      <c r="N59" s="36">
        <f t="shared" si="17"/>
        <v>0</v>
      </c>
      <c r="O59" s="36">
        <f t="shared" si="17"/>
        <v>0</v>
      </c>
      <c r="P59" s="36">
        <f t="shared" si="17"/>
        <v>0</v>
      </c>
      <c r="Q59" s="36">
        <f t="shared" si="17"/>
        <v>0</v>
      </c>
      <c r="R59" s="36">
        <f t="shared" si="17"/>
        <v>0</v>
      </c>
      <c r="S59" s="36">
        <f t="shared" si="17"/>
        <v>0</v>
      </c>
      <c r="T59" s="36">
        <f t="shared" si="17"/>
        <v>0</v>
      </c>
      <c r="U59" s="36">
        <f t="shared" si="17"/>
        <v>0</v>
      </c>
      <c r="V59" s="36">
        <f t="shared" si="17"/>
        <v>0</v>
      </c>
      <c r="W59" s="36">
        <f t="shared" si="17"/>
        <v>0</v>
      </c>
      <c r="X59" s="36">
        <f t="shared" si="17"/>
        <v>0</v>
      </c>
      <c r="Y59" s="36">
        <f t="shared" si="17"/>
        <v>0</v>
      </c>
      <c r="Z59" s="36">
        <f t="shared" si="17"/>
        <v>0</v>
      </c>
      <c r="AA59" s="36">
        <f t="shared" si="17"/>
        <v>0</v>
      </c>
      <c r="AB59" s="36">
        <f t="shared" si="17"/>
        <v>0</v>
      </c>
      <c r="AC59" s="36">
        <f t="shared" si="17"/>
        <v>0</v>
      </c>
      <c r="AD59" s="36">
        <f t="shared" si="17"/>
        <v>0</v>
      </c>
      <c r="AE59" s="36">
        <f t="shared" si="17"/>
        <v>0</v>
      </c>
      <c r="AF59" s="36">
        <f t="shared" si="17"/>
        <v>0</v>
      </c>
      <c r="AG59" s="36">
        <f t="shared" si="17"/>
        <v>0</v>
      </c>
      <c r="AH59" s="36">
        <f t="shared" si="17"/>
        <v>0</v>
      </c>
      <c r="AI59" s="36">
        <f t="shared" si="17"/>
        <v>0</v>
      </c>
      <c r="AJ59" s="36">
        <f t="shared" si="17"/>
        <v>0</v>
      </c>
      <c r="AK59" s="36">
        <f t="shared" si="17"/>
        <v>0</v>
      </c>
      <c r="AL59" s="36">
        <f t="shared" si="17"/>
        <v>0</v>
      </c>
      <c r="AM59" s="36">
        <f t="shared" si="17"/>
        <v>0</v>
      </c>
      <c r="AN59" s="36">
        <f t="shared" si="17"/>
        <v>0</v>
      </c>
      <c r="AO59" s="36">
        <f t="shared" si="17"/>
        <v>0</v>
      </c>
      <c r="AP59" s="36">
        <f t="shared" si="17"/>
        <v>0</v>
      </c>
      <c r="AQ59" s="36">
        <f t="shared" si="17"/>
        <v>0</v>
      </c>
      <c r="AR59" s="36">
        <f t="shared" si="17"/>
        <v>0</v>
      </c>
      <c r="AS59" s="36">
        <f t="shared" si="17"/>
        <v>0</v>
      </c>
      <c r="AT59" s="36">
        <f t="shared" si="17"/>
        <v>0</v>
      </c>
      <c r="AU59" s="36">
        <f t="shared" si="17"/>
        <v>0</v>
      </c>
      <c r="AV59" s="36">
        <f t="shared" si="17"/>
        <v>0</v>
      </c>
      <c r="AW59" s="36">
        <f t="shared" si="17"/>
        <v>0</v>
      </c>
      <c r="AX59" s="36">
        <f t="shared" si="17"/>
        <v>0</v>
      </c>
      <c r="AY59" s="36">
        <f t="shared" si="17"/>
        <v>0</v>
      </c>
      <c r="AZ59" s="36">
        <f t="shared" si="17"/>
        <v>0</v>
      </c>
      <c r="BA59" s="36">
        <f t="shared" si="17"/>
        <v>0</v>
      </c>
      <c r="BB59" s="36">
        <f t="shared" si="17"/>
        <v>0</v>
      </c>
      <c r="BC59" s="36">
        <f t="shared" si="17"/>
        <v>0</v>
      </c>
      <c r="BD59" s="36">
        <f t="shared" si="17"/>
        <v>0</v>
      </c>
      <c r="BE59" s="36">
        <f t="shared" si="17"/>
        <v>0</v>
      </c>
      <c r="BF59" s="36">
        <f t="shared" si="17"/>
        <v>0</v>
      </c>
      <c r="BG59" s="36">
        <f t="shared" si="17"/>
        <v>0</v>
      </c>
      <c r="BH59" s="36">
        <f t="shared" si="17"/>
        <v>0</v>
      </c>
      <c r="BI59" s="36">
        <f t="shared" si="17"/>
        <v>0</v>
      </c>
      <c r="BJ59" s="36">
        <f t="shared" si="17"/>
        <v>0</v>
      </c>
      <c r="BK59" s="39">
        <f>SUM(BK58)</f>
        <v>0</v>
      </c>
    </row>
    <row r="60" spans="1:63">
      <c r="A60" s="17"/>
      <c r="B60" s="27" t="s">
        <v>88</v>
      </c>
      <c r="C60" s="38">
        <f>C59+C56</f>
        <v>0</v>
      </c>
      <c r="D60" s="38">
        <f t="shared" ref="D60:BJ60" si="18">D59+D56</f>
        <v>57.028599999999997</v>
      </c>
      <c r="E60" s="38">
        <f t="shared" si="18"/>
        <v>0</v>
      </c>
      <c r="F60" s="38">
        <f t="shared" si="18"/>
        <v>0</v>
      </c>
      <c r="G60" s="38">
        <f t="shared" si="18"/>
        <v>0</v>
      </c>
      <c r="H60" s="38">
        <f t="shared" si="18"/>
        <v>16.2498</v>
      </c>
      <c r="I60" s="38">
        <f t="shared" si="18"/>
        <v>1.4663999999999999</v>
      </c>
      <c r="J60" s="38">
        <f t="shared" si="18"/>
        <v>0</v>
      </c>
      <c r="K60" s="38">
        <f t="shared" si="18"/>
        <v>0</v>
      </c>
      <c r="L60" s="38">
        <f t="shared" si="18"/>
        <v>9.4495000000000005</v>
      </c>
      <c r="M60" s="38">
        <f t="shared" si="18"/>
        <v>0</v>
      </c>
      <c r="N60" s="38">
        <f t="shared" si="18"/>
        <v>0</v>
      </c>
      <c r="O60" s="38">
        <f t="shared" si="18"/>
        <v>0</v>
      </c>
      <c r="P60" s="38">
        <f t="shared" si="18"/>
        <v>0</v>
      </c>
      <c r="Q60" s="38">
        <f t="shared" si="18"/>
        <v>0</v>
      </c>
      <c r="R60" s="38">
        <f t="shared" si="18"/>
        <v>10.922700000000001</v>
      </c>
      <c r="S60" s="38">
        <f t="shared" si="18"/>
        <v>0.25690000000000002</v>
      </c>
      <c r="T60" s="38">
        <f t="shared" si="18"/>
        <v>0</v>
      </c>
      <c r="U60" s="38">
        <f t="shared" si="18"/>
        <v>0</v>
      </c>
      <c r="V60" s="38">
        <f t="shared" si="18"/>
        <v>3.0015000000000001</v>
      </c>
      <c r="W60" s="38">
        <f t="shared" si="18"/>
        <v>0</v>
      </c>
      <c r="X60" s="38">
        <f t="shared" si="18"/>
        <v>0</v>
      </c>
      <c r="Y60" s="38">
        <f t="shared" si="18"/>
        <v>0</v>
      </c>
      <c r="Z60" s="38">
        <f t="shared" si="18"/>
        <v>0</v>
      </c>
      <c r="AA60" s="38">
        <f t="shared" si="18"/>
        <v>0</v>
      </c>
      <c r="AB60" s="38">
        <f t="shared" si="18"/>
        <v>0</v>
      </c>
      <c r="AC60" s="38">
        <f t="shared" si="18"/>
        <v>0</v>
      </c>
      <c r="AD60" s="38">
        <f t="shared" si="18"/>
        <v>0</v>
      </c>
      <c r="AE60" s="38">
        <f t="shared" si="18"/>
        <v>0</v>
      </c>
      <c r="AF60" s="38">
        <f t="shared" si="18"/>
        <v>0</v>
      </c>
      <c r="AG60" s="38">
        <f t="shared" si="18"/>
        <v>0</v>
      </c>
      <c r="AH60" s="38">
        <f t="shared" si="18"/>
        <v>0</v>
      </c>
      <c r="AI60" s="38">
        <f t="shared" si="18"/>
        <v>0</v>
      </c>
      <c r="AJ60" s="38">
        <f t="shared" si="18"/>
        <v>0</v>
      </c>
      <c r="AK60" s="38">
        <f t="shared" si="18"/>
        <v>0</v>
      </c>
      <c r="AL60" s="38">
        <f t="shared" si="18"/>
        <v>0</v>
      </c>
      <c r="AM60" s="38">
        <f t="shared" si="18"/>
        <v>0</v>
      </c>
      <c r="AN60" s="38">
        <f t="shared" si="18"/>
        <v>0</v>
      </c>
      <c r="AO60" s="38">
        <f t="shared" si="18"/>
        <v>0</v>
      </c>
      <c r="AP60" s="38">
        <f t="shared" si="18"/>
        <v>0</v>
      </c>
      <c r="AQ60" s="38">
        <f t="shared" si="18"/>
        <v>0</v>
      </c>
      <c r="AR60" s="38">
        <f t="shared" si="18"/>
        <v>0</v>
      </c>
      <c r="AS60" s="38">
        <f t="shared" si="18"/>
        <v>0</v>
      </c>
      <c r="AT60" s="38">
        <f t="shared" si="18"/>
        <v>0</v>
      </c>
      <c r="AU60" s="38">
        <f t="shared" si="18"/>
        <v>0</v>
      </c>
      <c r="AV60" s="38">
        <f t="shared" si="18"/>
        <v>0</v>
      </c>
      <c r="AW60" s="38">
        <f t="shared" si="18"/>
        <v>0</v>
      </c>
      <c r="AX60" s="38">
        <f t="shared" si="18"/>
        <v>0</v>
      </c>
      <c r="AY60" s="38">
        <f t="shared" si="18"/>
        <v>0</v>
      </c>
      <c r="AZ60" s="38">
        <f t="shared" si="18"/>
        <v>0</v>
      </c>
      <c r="BA60" s="38">
        <f t="shared" si="18"/>
        <v>0</v>
      </c>
      <c r="BB60" s="38">
        <f t="shared" si="18"/>
        <v>0</v>
      </c>
      <c r="BC60" s="38">
        <f t="shared" si="18"/>
        <v>0</v>
      </c>
      <c r="BD60" s="38">
        <f t="shared" si="18"/>
        <v>0</v>
      </c>
      <c r="BE60" s="38">
        <f t="shared" si="18"/>
        <v>0</v>
      </c>
      <c r="BF60" s="38">
        <f t="shared" si="18"/>
        <v>0</v>
      </c>
      <c r="BG60" s="38">
        <f t="shared" si="18"/>
        <v>0</v>
      </c>
      <c r="BH60" s="38">
        <f t="shared" si="18"/>
        <v>0</v>
      </c>
      <c r="BI60" s="38">
        <f t="shared" si="18"/>
        <v>0</v>
      </c>
      <c r="BJ60" s="38">
        <f t="shared" si="18"/>
        <v>0</v>
      </c>
      <c r="BK60" s="38">
        <f>BK59+BK56</f>
        <v>98.375400000000013</v>
      </c>
    </row>
    <row r="61" spans="1:63" ht="4.5" customHeight="1">
      <c r="A61" s="17"/>
      <c r="B61" s="25"/>
      <c r="C61" s="58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9"/>
    </row>
    <row r="62" spans="1:63">
      <c r="A62" s="17" t="s">
        <v>22</v>
      </c>
      <c r="B62" s="24" t="s">
        <v>23</v>
      </c>
      <c r="C62" s="58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9"/>
    </row>
    <row r="63" spans="1:63">
      <c r="A63" s="17" t="s">
        <v>80</v>
      </c>
      <c r="B63" s="25" t="s">
        <v>24</v>
      </c>
      <c r="C63" s="58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9"/>
    </row>
    <row r="64" spans="1:63">
      <c r="A64" s="17"/>
      <c r="B64" s="26" t="s">
        <v>40</v>
      </c>
      <c r="C64" s="36">
        <v>0</v>
      </c>
      <c r="D64" s="36">
        <v>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36">
        <v>0</v>
      </c>
      <c r="AL64" s="36">
        <v>0</v>
      </c>
      <c r="AM64" s="36">
        <v>0</v>
      </c>
      <c r="AN64" s="36">
        <v>0</v>
      </c>
      <c r="AO64" s="36">
        <v>0</v>
      </c>
      <c r="AP64" s="36">
        <v>0</v>
      </c>
      <c r="AQ64" s="36">
        <v>0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>
        <v>0</v>
      </c>
      <c r="BC64" s="36">
        <v>0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9">
        <f>SUM(C64:BJ64)</f>
        <v>0</v>
      </c>
    </row>
    <row r="65" spans="1:63">
      <c r="A65" s="17"/>
      <c r="B65" s="27" t="s">
        <v>87</v>
      </c>
      <c r="C65" s="36">
        <f t="shared" ref="C65:BJ65" si="19">SUM(C64)</f>
        <v>0</v>
      </c>
      <c r="D65" s="36">
        <f t="shared" si="19"/>
        <v>0</v>
      </c>
      <c r="E65" s="36">
        <f t="shared" si="19"/>
        <v>0</v>
      </c>
      <c r="F65" s="36">
        <f t="shared" si="19"/>
        <v>0</v>
      </c>
      <c r="G65" s="36">
        <f t="shared" si="19"/>
        <v>0</v>
      </c>
      <c r="H65" s="36">
        <f t="shared" si="19"/>
        <v>0</v>
      </c>
      <c r="I65" s="36">
        <f t="shared" si="19"/>
        <v>0</v>
      </c>
      <c r="J65" s="36">
        <f t="shared" si="19"/>
        <v>0</v>
      </c>
      <c r="K65" s="36">
        <f t="shared" si="19"/>
        <v>0</v>
      </c>
      <c r="L65" s="36">
        <f t="shared" si="19"/>
        <v>0</v>
      </c>
      <c r="M65" s="36">
        <f t="shared" si="19"/>
        <v>0</v>
      </c>
      <c r="N65" s="36">
        <f t="shared" si="19"/>
        <v>0</v>
      </c>
      <c r="O65" s="36">
        <f t="shared" si="19"/>
        <v>0</v>
      </c>
      <c r="P65" s="36">
        <f t="shared" si="19"/>
        <v>0</v>
      </c>
      <c r="Q65" s="36">
        <f t="shared" si="19"/>
        <v>0</v>
      </c>
      <c r="R65" s="36">
        <f t="shared" si="19"/>
        <v>0</v>
      </c>
      <c r="S65" s="36">
        <f t="shared" si="19"/>
        <v>0</v>
      </c>
      <c r="T65" s="36">
        <f t="shared" si="19"/>
        <v>0</v>
      </c>
      <c r="U65" s="36">
        <f t="shared" si="19"/>
        <v>0</v>
      </c>
      <c r="V65" s="36">
        <f t="shared" si="19"/>
        <v>0</v>
      </c>
      <c r="W65" s="36">
        <f t="shared" si="19"/>
        <v>0</v>
      </c>
      <c r="X65" s="36">
        <f t="shared" si="19"/>
        <v>0</v>
      </c>
      <c r="Y65" s="36">
        <f t="shared" si="19"/>
        <v>0</v>
      </c>
      <c r="Z65" s="36">
        <f t="shared" si="19"/>
        <v>0</v>
      </c>
      <c r="AA65" s="36">
        <f t="shared" si="19"/>
        <v>0</v>
      </c>
      <c r="AB65" s="36">
        <f t="shared" si="19"/>
        <v>0</v>
      </c>
      <c r="AC65" s="36">
        <f t="shared" si="19"/>
        <v>0</v>
      </c>
      <c r="AD65" s="36">
        <f t="shared" si="19"/>
        <v>0</v>
      </c>
      <c r="AE65" s="36">
        <f t="shared" si="19"/>
        <v>0</v>
      </c>
      <c r="AF65" s="36">
        <f t="shared" si="19"/>
        <v>0</v>
      </c>
      <c r="AG65" s="36">
        <f t="shared" si="19"/>
        <v>0</v>
      </c>
      <c r="AH65" s="36">
        <f t="shared" si="19"/>
        <v>0</v>
      </c>
      <c r="AI65" s="36">
        <f t="shared" si="19"/>
        <v>0</v>
      </c>
      <c r="AJ65" s="36">
        <f t="shared" si="19"/>
        <v>0</v>
      </c>
      <c r="AK65" s="36">
        <f t="shared" si="19"/>
        <v>0</v>
      </c>
      <c r="AL65" s="36">
        <f t="shared" si="19"/>
        <v>0</v>
      </c>
      <c r="AM65" s="36">
        <f t="shared" si="19"/>
        <v>0</v>
      </c>
      <c r="AN65" s="36">
        <f t="shared" si="19"/>
        <v>0</v>
      </c>
      <c r="AO65" s="36">
        <f t="shared" si="19"/>
        <v>0</v>
      </c>
      <c r="AP65" s="36">
        <f t="shared" si="19"/>
        <v>0</v>
      </c>
      <c r="AQ65" s="36">
        <f t="shared" si="19"/>
        <v>0</v>
      </c>
      <c r="AR65" s="36">
        <f t="shared" si="19"/>
        <v>0</v>
      </c>
      <c r="AS65" s="36">
        <f t="shared" si="19"/>
        <v>0</v>
      </c>
      <c r="AT65" s="36">
        <f t="shared" si="19"/>
        <v>0</v>
      </c>
      <c r="AU65" s="36">
        <f t="shared" si="19"/>
        <v>0</v>
      </c>
      <c r="AV65" s="36">
        <f t="shared" si="19"/>
        <v>0</v>
      </c>
      <c r="AW65" s="36">
        <f t="shared" si="19"/>
        <v>0</v>
      </c>
      <c r="AX65" s="36">
        <f t="shared" si="19"/>
        <v>0</v>
      </c>
      <c r="AY65" s="36">
        <f t="shared" si="19"/>
        <v>0</v>
      </c>
      <c r="AZ65" s="36">
        <f t="shared" si="19"/>
        <v>0</v>
      </c>
      <c r="BA65" s="36">
        <f t="shared" si="19"/>
        <v>0</v>
      </c>
      <c r="BB65" s="36">
        <f t="shared" si="19"/>
        <v>0</v>
      </c>
      <c r="BC65" s="36">
        <f t="shared" si="19"/>
        <v>0</v>
      </c>
      <c r="BD65" s="36">
        <f t="shared" si="19"/>
        <v>0</v>
      </c>
      <c r="BE65" s="36">
        <f t="shared" si="19"/>
        <v>0</v>
      </c>
      <c r="BF65" s="36">
        <f t="shared" si="19"/>
        <v>0</v>
      </c>
      <c r="BG65" s="36">
        <f t="shared" si="19"/>
        <v>0</v>
      </c>
      <c r="BH65" s="36">
        <f t="shared" si="19"/>
        <v>0</v>
      </c>
      <c r="BI65" s="36">
        <f t="shared" si="19"/>
        <v>0</v>
      </c>
      <c r="BJ65" s="36">
        <f t="shared" si="19"/>
        <v>0</v>
      </c>
      <c r="BK65" s="39">
        <f>SUM(BK64)</f>
        <v>0</v>
      </c>
    </row>
    <row r="66" spans="1:63" ht="4.5" customHeight="1">
      <c r="A66" s="17"/>
      <c r="B66" s="29"/>
      <c r="C66" s="58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9"/>
    </row>
    <row r="67" spans="1:63">
      <c r="A67" s="17"/>
      <c r="B67" s="30" t="s">
        <v>103</v>
      </c>
      <c r="C67" s="44">
        <f t="shared" ref="C67:AH67" si="20">C34+C46+C51+C60+C65</f>
        <v>0</v>
      </c>
      <c r="D67" s="44">
        <f t="shared" si="20"/>
        <v>153.77286775056581</v>
      </c>
      <c r="E67" s="44">
        <f t="shared" si="20"/>
        <v>687.37500844513329</v>
      </c>
      <c r="F67" s="44">
        <f t="shared" si="20"/>
        <v>0</v>
      </c>
      <c r="G67" s="44">
        <f t="shared" si="20"/>
        <v>0</v>
      </c>
      <c r="H67" s="44">
        <f t="shared" si="20"/>
        <v>37.241396881699998</v>
      </c>
      <c r="I67" s="44">
        <f t="shared" si="20"/>
        <v>1997.2576797186639</v>
      </c>
      <c r="J67" s="44">
        <f t="shared" si="20"/>
        <v>712.13388085259828</v>
      </c>
      <c r="K67" s="44">
        <f t="shared" si="20"/>
        <v>0</v>
      </c>
      <c r="L67" s="44">
        <f t="shared" si="20"/>
        <v>63.009480303754202</v>
      </c>
      <c r="M67" s="44">
        <f t="shared" si="20"/>
        <v>0</v>
      </c>
      <c r="N67" s="44">
        <f t="shared" si="20"/>
        <v>0</v>
      </c>
      <c r="O67" s="44">
        <f t="shared" si="20"/>
        <v>0</v>
      </c>
      <c r="P67" s="44">
        <f t="shared" si="20"/>
        <v>0</v>
      </c>
      <c r="Q67" s="44">
        <f t="shared" si="20"/>
        <v>0</v>
      </c>
      <c r="R67" s="44">
        <f t="shared" si="20"/>
        <v>22.669012499078001</v>
      </c>
      <c r="S67" s="44">
        <f t="shared" si="20"/>
        <v>220.33207414576512</v>
      </c>
      <c r="T67" s="44">
        <f t="shared" si="20"/>
        <v>247.54742719489809</v>
      </c>
      <c r="U67" s="44">
        <f t="shared" si="20"/>
        <v>0</v>
      </c>
      <c r="V67" s="44">
        <f t="shared" si="20"/>
        <v>22.719750516429002</v>
      </c>
      <c r="W67" s="44">
        <f t="shared" si="20"/>
        <v>0</v>
      </c>
      <c r="X67" s="44">
        <f t="shared" si="20"/>
        <v>0.16666666923330001</v>
      </c>
      <c r="Y67" s="44">
        <f t="shared" si="20"/>
        <v>0</v>
      </c>
      <c r="Z67" s="44">
        <f t="shared" si="20"/>
        <v>0</v>
      </c>
      <c r="AA67" s="44">
        <f t="shared" si="20"/>
        <v>0</v>
      </c>
      <c r="AB67" s="44">
        <f t="shared" si="20"/>
        <v>150.87722011643612</v>
      </c>
      <c r="AC67" s="44">
        <f t="shared" si="20"/>
        <v>100.98404463089281</v>
      </c>
      <c r="AD67" s="44">
        <f t="shared" si="20"/>
        <v>79.806131413332579</v>
      </c>
      <c r="AE67" s="44">
        <f t="shared" si="20"/>
        <v>0</v>
      </c>
      <c r="AF67" s="44">
        <f t="shared" si="20"/>
        <v>255.95189150968</v>
      </c>
      <c r="AG67" s="44">
        <f t="shared" si="20"/>
        <v>0</v>
      </c>
      <c r="AH67" s="44">
        <f t="shared" si="20"/>
        <v>0</v>
      </c>
      <c r="AI67" s="44">
        <f t="shared" ref="AI67:BK67" si="21">AI34+AI46+AI51+AI60+AI65</f>
        <v>0</v>
      </c>
      <c r="AJ67" s="44">
        <f t="shared" si="21"/>
        <v>0</v>
      </c>
      <c r="AK67" s="44">
        <f t="shared" si="21"/>
        <v>0</v>
      </c>
      <c r="AL67" s="44">
        <f t="shared" si="21"/>
        <v>189.02098524190095</v>
      </c>
      <c r="AM67" s="44">
        <f t="shared" si="21"/>
        <v>89.144094969494901</v>
      </c>
      <c r="AN67" s="44">
        <f t="shared" si="21"/>
        <v>196.55861122974932</v>
      </c>
      <c r="AO67" s="44">
        <f t="shared" si="21"/>
        <v>0</v>
      </c>
      <c r="AP67" s="44">
        <f t="shared" si="21"/>
        <v>116.9490877436951</v>
      </c>
      <c r="AQ67" s="44">
        <f t="shared" si="21"/>
        <v>0</v>
      </c>
      <c r="AR67" s="44">
        <f t="shared" si="21"/>
        <v>0</v>
      </c>
      <c r="AS67" s="44">
        <f t="shared" si="21"/>
        <v>0</v>
      </c>
      <c r="AT67" s="44">
        <f t="shared" si="21"/>
        <v>0</v>
      </c>
      <c r="AU67" s="44">
        <f t="shared" si="21"/>
        <v>0</v>
      </c>
      <c r="AV67" s="44">
        <f t="shared" si="21"/>
        <v>497.32256585927621</v>
      </c>
      <c r="AW67" s="44">
        <f t="shared" si="21"/>
        <v>445.0666030632791</v>
      </c>
      <c r="AX67" s="44">
        <f t="shared" si="21"/>
        <v>73.042068410166308</v>
      </c>
      <c r="AY67" s="44">
        <f t="shared" si="21"/>
        <v>0</v>
      </c>
      <c r="AZ67" s="44">
        <f t="shared" si="21"/>
        <v>614.49457069946902</v>
      </c>
      <c r="BA67" s="44">
        <f t="shared" si="21"/>
        <v>0</v>
      </c>
      <c r="BB67" s="44">
        <f t="shared" si="21"/>
        <v>0</v>
      </c>
      <c r="BC67" s="44">
        <f t="shared" si="21"/>
        <v>0</v>
      </c>
      <c r="BD67" s="44">
        <f t="shared" si="21"/>
        <v>0</v>
      </c>
      <c r="BE67" s="44">
        <f t="shared" si="21"/>
        <v>0</v>
      </c>
      <c r="BF67" s="44">
        <f t="shared" si="21"/>
        <v>106.61278179755156</v>
      </c>
      <c r="BG67" s="44">
        <f t="shared" si="21"/>
        <v>57.601437348397504</v>
      </c>
      <c r="BH67" s="44">
        <f t="shared" si="21"/>
        <v>79.638156883699097</v>
      </c>
      <c r="BI67" s="44">
        <f t="shared" si="21"/>
        <v>0</v>
      </c>
      <c r="BJ67" s="44">
        <f t="shared" si="21"/>
        <v>46.014864174814392</v>
      </c>
      <c r="BK67" s="44">
        <f t="shared" si="21"/>
        <v>7263.3103600696541</v>
      </c>
    </row>
    <row r="68" spans="1:63" ht="4.5" customHeight="1">
      <c r="A68" s="17"/>
      <c r="B68" s="30"/>
      <c r="C68" s="55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7"/>
    </row>
    <row r="69" spans="1:63" ht="14.25" customHeight="1">
      <c r="A69" s="17" t="s">
        <v>5</v>
      </c>
      <c r="B69" s="31" t="s">
        <v>26</v>
      </c>
      <c r="C69" s="55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7"/>
    </row>
    <row r="70" spans="1:63">
      <c r="A70" s="17"/>
      <c r="B70" s="34" t="s">
        <v>122</v>
      </c>
      <c r="C70" s="40">
        <v>0</v>
      </c>
      <c r="D70" s="40">
        <v>0.55854353366660003</v>
      </c>
      <c r="E70" s="40">
        <v>0</v>
      </c>
      <c r="F70" s="40">
        <v>0</v>
      </c>
      <c r="G70" s="40">
        <v>0</v>
      </c>
      <c r="H70" s="40">
        <v>0.2984444354632001</v>
      </c>
      <c r="I70" s="40">
        <v>0</v>
      </c>
      <c r="J70" s="40">
        <v>0</v>
      </c>
      <c r="K70" s="40">
        <v>0</v>
      </c>
      <c r="L70" s="40">
        <v>0.23664977046659999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0.24588435446149995</v>
      </c>
      <c r="S70" s="40">
        <v>0</v>
      </c>
      <c r="T70" s="40">
        <v>0</v>
      </c>
      <c r="U70" s="40">
        <v>0</v>
      </c>
      <c r="V70" s="40">
        <v>3.4053336333000001E-3</v>
      </c>
      <c r="W70" s="40">
        <v>0</v>
      </c>
      <c r="X70" s="40">
        <v>0</v>
      </c>
      <c r="Y70" s="40">
        <v>0</v>
      </c>
      <c r="Z70" s="40">
        <v>0</v>
      </c>
      <c r="AA70" s="40">
        <v>0</v>
      </c>
      <c r="AB70" s="40">
        <v>19.11767594649444</v>
      </c>
      <c r="AC70" s="40">
        <v>0.1174860449332</v>
      </c>
      <c r="AD70" s="40">
        <v>0</v>
      </c>
      <c r="AE70" s="40">
        <v>0</v>
      </c>
      <c r="AF70" s="40">
        <v>2.1870376725659999</v>
      </c>
      <c r="AG70" s="40">
        <v>0</v>
      </c>
      <c r="AH70" s="40">
        <v>0</v>
      </c>
      <c r="AI70" s="40">
        <v>0</v>
      </c>
      <c r="AJ70" s="40">
        <v>0</v>
      </c>
      <c r="AK70" s="40">
        <v>0</v>
      </c>
      <c r="AL70" s="40">
        <v>21.896498973177035</v>
      </c>
      <c r="AM70" s="40">
        <v>0.16594694373319999</v>
      </c>
      <c r="AN70" s="40">
        <v>0</v>
      </c>
      <c r="AO70" s="40">
        <v>0</v>
      </c>
      <c r="AP70" s="40">
        <v>1.0073499930996002</v>
      </c>
      <c r="AQ70" s="40">
        <v>0</v>
      </c>
      <c r="AR70" s="40">
        <v>0</v>
      </c>
      <c r="AS70" s="40">
        <v>0</v>
      </c>
      <c r="AT70" s="40">
        <v>0</v>
      </c>
      <c r="AU70" s="40">
        <v>0</v>
      </c>
      <c r="AV70" s="40">
        <v>5.1717182368196219</v>
      </c>
      <c r="AW70" s="40">
        <v>4.1985637266599998E-2</v>
      </c>
      <c r="AX70" s="40">
        <v>0</v>
      </c>
      <c r="AY70" s="40">
        <v>0</v>
      </c>
      <c r="AZ70" s="40">
        <v>0.87102255183300004</v>
      </c>
      <c r="BA70" s="40">
        <v>0</v>
      </c>
      <c r="BB70" s="40">
        <v>0</v>
      </c>
      <c r="BC70" s="40">
        <v>0</v>
      </c>
      <c r="BD70" s="40">
        <v>0</v>
      </c>
      <c r="BE70" s="40">
        <v>0</v>
      </c>
      <c r="BF70" s="40">
        <v>3.3291505317310053</v>
      </c>
      <c r="BG70" s="40">
        <v>0</v>
      </c>
      <c r="BH70" s="40">
        <v>0</v>
      </c>
      <c r="BI70" s="40">
        <v>0</v>
      </c>
      <c r="BJ70" s="40">
        <v>8.8394310166600001E-2</v>
      </c>
      <c r="BK70" s="39">
        <f>SUM(C70:BJ70)</f>
        <v>55.337194269511507</v>
      </c>
    </row>
    <row r="71" spans="1:63" ht="13.8" thickBot="1">
      <c r="A71" s="32"/>
      <c r="B71" s="27" t="s">
        <v>87</v>
      </c>
      <c r="C71" s="36">
        <f t="shared" ref="C71:BJ71" si="22">SUM(C70)</f>
        <v>0</v>
      </c>
      <c r="D71" s="36">
        <f t="shared" si="22"/>
        <v>0.55854353366660003</v>
      </c>
      <c r="E71" s="36">
        <f t="shared" si="22"/>
        <v>0</v>
      </c>
      <c r="F71" s="36">
        <f t="shared" si="22"/>
        <v>0</v>
      </c>
      <c r="G71" s="36">
        <f t="shared" si="22"/>
        <v>0</v>
      </c>
      <c r="H71" s="36">
        <f t="shared" si="22"/>
        <v>0.2984444354632001</v>
      </c>
      <c r="I71" s="36">
        <f t="shared" si="22"/>
        <v>0</v>
      </c>
      <c r="J71" s="36">
        <f t="shared" si="22"/>
        <v>0</v>
      </c>
      <c r="K71" s="36">
        <f t="shared" si="22"/>
        <v>0</v>
      </c>
      <c r="L71" s="36">
        <f t="shared" si="22"/>
        <v>0.23664977046659999</v>
      </c>
      <c r="M71" s="36">
        <f t="shared" si="22"/>
        <v>0</v>
      </c>
      <c r="N71" s="36">
        <f t="shared" si="22"/>
        <v>0</v>
      </c>
      <c r="O71" s="36">
        <f t="shared" si="22"/>
        <v>0</v>
      </c>
      <c r="P71" s="36">
        <f t="shared" si="22"/>
        <v>0</v>
      </c>
      <c r="Q71" s="36">
        <f t="shared" si="22"/>
        <v>0</v>
      </c>
      <c r="R71" s="36">
        <f t="shared" si="22"/>
        <v>0.24588435446149995</v>
      </c>
      <c r="S71" s="36">
        <f t="shared" si="22"/>
        <v>0</v>
      </c>
      <c r="T71" s="36">
        <f t="shared" si="22"/>
        <v>0</v>
      </c>
      <c r="U71" s="36">
        <f t="shared" si="22"/>
        <v>0</v>
      </c>
      <c r="V71" s="36">
        <f t="shared" si="22"/>
        <v>3.4053336333000001E-3</v>
      </c>
      <c r="W71" s="36">
        <f t="shared" si="22"/>
        <v>0</v>
      </c>
      <c r="X71" s="36">
        <f t="shared" si="22"/>
        <v>0</v>
      </c>
      <c r="Y71" s="36">
        <f t="shared" si="22"/>
        <v>0</v>
      </c>
      <c r="Z71" s="36">
        <f t="shared" si="22"/>
        <v>0</v>
      </c>
      <c r="AA71" s="36">
        <f t="shared" si="22"/>
        <v>0</v>
      </c>
      <c r="AB71" s="36">
        <f t="shared" si="22"/>
        <v>19.11767594649444</v>
      </c>
      <c r="AC71" s="36">
        <f t="shared" si="22"/>
        <v>0.1174860449332</v>
      </c>
      <c r="AD71" s="36">
        <f t="shared" si="22"/>
        <v>0</v>
      </c>
      <c r="AE71" s="36">
        <f t="shared" si="22"/>
        <v>0</v>
      </c>
      <c r="AF71" s="36">
        <f t="shared" si="22"/>
        <v>2.1870376725659999</v>
      </c>
      <c r="AG71" s="36">
        <f t="shared" si="22"/>
        <v>0</v>
      </c>
      <c r="AH71" s="36">
        <f t="shared" si="22"/>
        <v>0</v>
      </c>
      <c r="AI71" s="36">
        <f t="shared" si="22"/>
        <v>0</v>
      </c>
      <c r="AJ71" s="36">
        <f t="shared" si="22"/>
        <v>0</v>
      </c>
      <c r="AK71" s="36">
        <f t="shared" si="22"/>
        <v>0</v>
      </c>
      <c r="AL71" s="36">
        <f t="shared" si="22"/>
        <v>21.896498973177035</v>
      </c>
      <c r="AM71" s="36">
        <f t="shared" si="22"/>
        <v>0.16594694373319999</v>
      </c>
      <c r="AN71" s="36">
        <f t="shared" si="22"/>
        <v>0</v>
      </c>
      <c r="AO71" s="36">
        <f t="shared" si="22"/>
        <v>0</v>
      </c>
      <c r="AP71" s="36">
        <f t="shared" si="22"/>
        <v>1.0073499930996002</v>
      </c>
      <c r="AQ71" s="36">
        <f t="shared" si="22"/>
        <v>0</v>
      </c>
      <c r="AR71" s="36">
        <f t="shared" si="22"/>
        <v>0</v>
      </c>
      <c r="AS71" s="36">
        <f t="shared" si="22"/>
        <v>0</v>
      </c>
      <c r="AT71" s="36">
        <f t="shared" si="22"/>
        <v>0</v>
      </c>
      <c r="AU71" s="36">
        <f t="shared" si="22"/>
        <v>0</v>
      </c>
      <c r="AV71" s="36">
        <f t="shared" si="22"/>
        <v>5.1717182368196219</v>
      </c>
      <c r="AW71" s="36">
        <f t="shared" si="22"/>
        <v>4.1985637266599998E-2</v>
      </c>
      <c r="AX71" s="36">
        <f t="shared" si="22"/>
        <v>0</v>
      </c>
      <c r="AY71" s="36">
        <f t="shared" si="22"/>
        <v>0</v>
      </c>
      <c r="AZ71" s="36">
        <f t="shared" si="22"/>
        <v>0.87102255183300004</v>
      </c>
      <c r="BA71" s="36">
        <f t="shared" si="22"/>
        <v>0</v>
      </c>
      <c r="BB71" s="36">
        <f t="shared" si="22"/>
        <v>0</v>
      </c>
      <c r="BC71" s="36">
        <f t="shared" si="22"/>
        <v>0</v>
      </c>
      <c r="BD71" s="36">
        <f t="shared" si="22"/>
        <v>0</v>
      </c>
      <c r="BE71" s="36">
        <f t="shared" si="22"/>
        <v>0</v>
      </c>
      <c r="BF71" s="36">
        <f t="shared" si="22"/>
        <v>3.3291505317310053</v>
      </c>
      <c r="BG71" s="36">
        <f t="shared" si="22"/>
        <v>0</v>
      </c>
      <c r="BH71" s="36">
        <f t="shared" si="22"/>
        <v>0</v>
      </c>
      <c r="BI71" s="36">
        <f t="shared" si="22"/>
        <v>0</v>
      </c>
      <c r="BJ71" s="36">
        <f t="shared" si="22"/>
        <v>8.8394310166600001E-2</v>
      </c>
      <c r="BK71" s="39">
        <f>SUM(BK70)</f>
        <v>55.337194269511507</v>
      </c>
    </row>
    <row r="72" spans="1:63" ht="6" customHeight="1">
      <c r="A72" s="5"/>
      <c r="B72" s="23"/>
    </row>
    <row r="73" spans="1:63">
      <c r="A73" s="5"/>
      <c r="B73" s="5" t="s">
        <v>29</v>
      </c>
      <c r="L73" s="18" t="s">
        <v>41</v>
      </c>
    </row>
    <row r="74" spans="1:63">
      <c r="A74" s="5"/>
      <c r="B74" s="5" t="s">
        <v>30</v>
      </c>
      <c r="L74" s="5" t="s">
        <v>33</v>
      </c>
    </row>
    <row r="75" spans="1:63">
      <c r="L75" s="5" t="s">
        <v>34</v>
      </c>
    </row>
    <row r="76" spans="1:63">
      <c r="B76" s="5" t="s">
        <v>36</v>
      </c>
      <c r="L76" s="5" t="s">
        <v>102</v>
      </c>
    </row>
    <row r="77" spans="1:63">
      <c r="B77" s="5" t="s">
        <v>37</v>
      </c>
      <c r="L77" s="5" t="s">
        <v>104</v>
      </c>
    </row>
    <row r="78" spans="1:63">
      <c r="B78" s="5"/>
      <c r="L78" s="5" t="s">
        <v>35</v>
      </c>
    </row>
    <row r="86" spans="2:2">
      <c r="B86" s="5"/>
    </row>
  </sheetData>
  <mergeCells count="49"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  <mergeCell ref="C36:BK36"/>
    <mergeCell ref="C35:BK35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C49:BK49"/>
    <mergeCell ref="C48:BK48"/>
    <mergeCell ref="C47:BK47"/>
    <mergeCell ref="C40:BK40"/>
    <mergeCell ref="C37:BK37"/>
    <mergeCell ref="A1:A5"/>
    <mergeCell ref="C69:BK69"/>
    <mergeCell ref="C53:BK53"/>
    <mergeCell ref="C54:BK54"/>
    <mergeCell ref="C57:BK57"/>
    <mergeCell ref="C61:BK61"/>
    <mergeCell ref="C62:BK62"/>
    <mergeCell ref="C63:BK63"/>
    <mergeCell ref="C66:BK66"/>
    <mergeCell ref="C68:BK68"/>
    <mergeCell ref="C52:BK52"/>
    <mergeCell ref="C10:BK10"/>
    <mergeCell ref="C13:BK13"/>
    <mergeCell ref="C21:BK21"/>
    <mergeCell ref="C24:BK24"/>
    <mergeCell ref="C27:BK27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workbookViewId="0"/>
  </sheetViews>
  <sheetFormatPr defaultRowHeight="13.2"/>
  <cols>
    <col min="1" max="1" width="2.33203125" customWidth="1"/>
    <col min="3" max="3" width="25.33203125" bestFit="1" customWidth="1"/>
    <col min="4" max="6" width="18.33203125" bestFit="1" customWidth="1"/>
    <col min="7" max="7" width="10" bestFit="1" customWidth="1"/>
    <col min="8" max="8" width="19.88671875" bestFit="1" customWidth="1"/>
    <col min="9" max="9" width="15.88671875" bestFit="1" customWidth="1"/>
    <col min="10" max="10" width="17" bestFit="1" customWidth="1"/>
    <col min="11" max="11" width="18.33203125" bestFit="1" customWidth="1"/>
    <col min="12" max="12" width="19.88671875" bestFit="1" customWidth="1"/>
  </cols>
  <sheetData>
    <row r="2" spans="2:12">
      <c r="B2" s="80" t="s">
        <v>126</v>
      </c>
      <c r="C2" s="61"/>
      <c r="D2" s="61"/>
      <c r="E2" s="61"/>
      <c r="F2" s="61"/>
      <c r="G2" s="61"/>
      <c r="H2" s="61"/>
      <c r="I2" s="61"/>
      <c r="J2" s="61"/>
      <c r="K2" s="61"/>
      <c r="L2" s="81"/>
    </row>
    <row r="3" spans="2:12">
      <c r="B3" s="80" t="s">
        <v>123</v>
      </c>
      <c r="C3" s="61"/>
      <c r="D3" s="61"/>
      <c r="E3" s="61"/>
      <c r="F3" s="61"/>
      <c r="G3" s="61"/>
      <c r="H3" s="61"/>
      <c r="I3" s="61"/>
      <c r="J3" s="61"/>
      <c r="K3" s="61"/>
      <c r="L3" s="81"/>
    </row>
    <row r="4" spans="2:12" ht="43.2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7.6157236999000004E-3</v>
      </c>
      <c r="G5" s="35">
        <v>0</v>
      </c>
      <c r="H5" s="35">
        <v>0</v>
      </c>
      <c r="I5" s="35">
        <v>0</v>
      </c>
      <c r="J5" s="35">
        <v>0</v>
      </c>
      <c r="K5" s="35">
        <f>SUM(D5:J5)</f>
        <v>7.6157236999000004E-3</v>
      </c>
      <c r="L5" s="35">
        <v>0</v>
      </c>
    </row>
    <row r="6" spans="2:12">
      <c r="B6" s="19">
        <v>2</v>
      </c>
      <c r="C6" s="21" t="s">
        <v>44</v>
      </c>
      <c r="D6" s="40">
        <v>6.1393744178654002</v>
      </c>
      <c r="E6" s="35">
        <v>1.3675474060302999</v>
      </c>
      <c r="F6" s="35">
        <v>9.5390821659011102</v>
      </c>
      <c r="G6" s="35">
        <v>0</v>
      </c>
      <c r="H6" s="35">
        <v>0</v>
      </c>
      <c r="I6" s="35">
        <v>0.44700000000000001</v>
      </c>
      <c r="J6" s="35">
        <v>0</v>
      </c>
      <c r="K6" s="35">
        <f t="shared" ref="K6:K41" si="0">SUM(D6:J6)</f>
        <v>17.493003989796808</v>
      </c>
      <c r="L6" s="35">
        <v>0.48461150202709974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0.10913073043219997</v>
      </c>
      <c r="G7" s="35">
        <v>0</v>
      </c>
      <c r="H7" s="35">
        <v>0</v>
      </c>
      <c r="I7" s="35">
        <v>7.9000000000000008E-3</v>
      </c>
      <c r="J7" s="35">
        <v>0</v>
      </c>
      <c r="K7" s="35">
        <f t="shared" si="0"/>
        <v>0.11703073043219997</v>
      </c>
      <c r="L7" s="35">
        <v>6.3173144199700007E-2</v>
      </c>
    </row>
    <row r="8" spans="2:12">
      <c r="B8" s="19">
        <v>4</v>
      </c>
      <c r="C8" s="21" t="s">
        <v>46</v>
      </c>
      <c r="D8" s="40">
        <v>55.041328366565814</v>
      </c>
      <c r="E8" s="35">
        <v>1.0069628462313003</v>
      </c>
      <c r="F8" s="35">
        <v>5.5483445556057891</v>
      </c>
      <c r="G8" s="35">
        <v>0</v>
      </c>
      <c r="H8" s="35">
        <v>0</v>
      </c>
      <c r="I8" s="35">
        <v>0.21260000000000001</v>
      </c>
      <c r="J8" s="35">
        <v>0</v>
      </c>
      <c r="K8" s="35">
        <f t="shared" si="0"/>
        <v>61.809235768402907</v>
      </c>
      <c r="L8" s="35">
        <v>0.67019016739389969</v>
      </c>
    </row>
    <row r="9" spans="2:12">
      <c r="B9" s="19">
        <v>5</v>
      </c>
      <c r="C9" s="21" t="s">
        <v>47</v>
      </c>
      <c r="D9" s="40">
        <v>0.85461503946519979</v>
      </c>
      <c r="E9" s="35">
        <v>2.3854218846293</v>
      </c>
      <c r="F9" s="35">
        <v>14.529120506465212</v>
      </c>
      <c r="G9" s="35">
        <v>0</v>
      </c>
      <c r="H9" s="35">
        <v>0</v>
      </c>
      <c r="I9" s="35">
        <v>1.2507000000000001</v>
      </c>
      <c r="J9" s="35">
        <v>0</v>
      </c>
      <c r="K9" s="35">
        <f t="shared" si="0"/>
        <v>19.019857430559711</v>
      </c>
      <c r="L9" s="35">
        <v>1.1706832379249987</v>
      </c>
    </row>
    <row r="10" spans="2:12">
      <c r="B10" s="19">
        <v>6</v>
      </c>
      <c r="C10" s="21" t="s">
        <v>48</v>
      </c>
      <c r="D10" s="40">
        <v>3.0625259680328005</v>
      </c>
      <c r="E10" s="35">
        <v>8.9171689027975987</v>
      </c>
      <c r="F10" s="35">
        <v>6.1215246567799042</v>
      </c>
      <c r="G10" s="35">
        <v>0</v>
      </c>
      <c r="H10" s="35">
        <v>0</v>
      </c>
      <c r="I10" s="35">
        <v>0.18210000000000001</v>
      </c>
      <c r="J10" s="35">
        <v>0</v>
      </c>
      <c r="K10" s="35">
        <f t="shared" si="0"/>
        <v>18.283319527610303</v>
      </c>
      <c r="L10" s="35">
        <v>0.63803315056239973</v>
      </c>
    </row>
    <row r="11" spans="2:12">
      <c r="B11" s="19">
        <v>7</v>
      </c>
      <c r="C11" s="21" t="s">
        <v>49</v>
      </c>
      <c r="D11" s="40">
        <v>20.305221685364803</v>
      </c>
      <c r="E11" s="35">
        <v>6.8315133701245996</v>
      </c>
      <c r="F11" s="35">
        <v>8.5836981038223978</v>
      </c>
      <c r="G11" s="35">
        <v>0</v>
      </c>
      <c r="H11" s="35">
        <v>0</v>
      </c>
      <c r="I11" s="35">
        <v>0</v>
      </c>
      <c r="J11" s="35">
        <v>0</v>
      </c>
      <c r="K11" s="35">
        <f t="shared" si="0"/>
        <v>35.720433159311803</v>
      </c>
      <c r="L11" s="35">
        <v>0.96303012055709825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2.8563746887665005</v>
      </c>
      <c r="E14" s="35">
        <v>1.5462527252331004</v>
      </c>
      <c r="F14" s="35">
        <v>2.3234399768866019</v>
      </c>
      <c r="G14" s="35">
        <v>0</v>
      </c>
      <c r="H14" s="35">
        <v>0</v>
      </c>
      <c r="I14" s="35">
        <v>9.0800000000000006E-2</v>
      </c>
      <c r="J14" s="35">
        <v>0</v>
      </c>
      <c r="K14" s="35">
        <f t="shared" si="0"/>
        <v>6.8168673908862019</v>
      </c>
      <c r="L14" s="35">
        <v>0.76481654999739979</v>
      </c>
    </row>
    <row r="15" spans="2:12">
      <c r="B15" s="19">
        <v>11</v>
      </c>
      <c r="C15" s="21" t="s">
        <v>53</v>
      </c>
      <c r="D15" s="40">
        <v>542.77478518839303</v>
      </c>
      <c r="E15" s="35">
        <v>109.63815895721201</v>
      </c>
      <c r="F15" s="35">
        <v>55.450087944552884</v>
      </c>
      <c r="G15" s="35">
        <v>0</v>
      </c>
      <c r="H15" s="35">
        <v>0</v>
      </c>
      <c r="I15" s="35">
        <v>1.1963000000000001</v>
      </c>
      <c r="J15" s="35">
        <v>0</v>
      </c>
      <c r="K15" s="35">
        <f t="shared" si="0"/>
        <v>709.05933209015791</v>
      </c>
      <c r="L15" s="35">
        <v>2.2146384639462018</v>
      </c>
    </row>
    <row r="16" spans="2:12">
      <c r="B16" s="19">
        <v>12</v>
      </c>
      <c r="C16" s="21" t="s">
        <v>54</v>
      </c>
      <c r="D16" s="40">
        <v>35.928283312431603</v>
      </c>
      <c r="E16" s="35">
        <v>21.951450189694807</v>
      </c>
      <c r="F16" s="35">
        <v>22.9028100652394</v>
      </c>
      <c r="G16" s="35">
        <v>0</v>
      </c>
      <c r="H16" s="35">
        <v>0</v>
      </c>
      <c r="I16" s="35">
        <v>0.81390000000000007</v>
      </c>
      <c r="J16" s="35">
        <v>0</v>
      </c>
      <c r="K16" s="35">
        <f t="shared" si="0"/>
        <v>81.596443567365824</v>
      </c>
      <c r="L16" s="35">
        <v>1.2285829777918986</v>
      </c>
    </row>
    <row r="17" spans="2:12">
      <c r="B17" s="19">
        <v>13</v>
      </c>
      <c r="C17" s="21" t="s">
        <v>55</v>
      </c>
      <c r="D17" s="40">
        <v>1.2903735081998</v>
      </c>
      <c r="E17" s="35">
        <v>0.22220417729960001</v>
      </c>
      <c r="F17" s="35">
        <v>5.6652243471140977</v>
      </c>
      <c r="G17" s="35">
        <v>0</v>
      </c>
      <c r="H17" s="35">
        <v>0</v>
      </c>
      <c r="I17" s="35">
        <v>4.8100000000000004E-2</v>
      </c>
      <c r="J17" s="35">
        <v>0</v>
      </c>
      <c r="K17" s="35">
        <f t="shared" si="0"/>
        <v>7.2259020326134973</v>
      </c>
      <c r="L17" s="35">
        <v>0.56835435582859972</v>
      </c>
    </row>
    <row r="18" spans="2:12">
      <c r="B18" s="19">
        <v>14</v>
      </c>
      <c r="C18" s="21" t="s">
        <v>56</v>
      </c>
      <c r="D18" s="40">
        <v>0.14171747919950001</v>
      </c>
      <c r="E18" s="35">
        <v>0.19261598383199993</v>
      </c>
      <c r="F18" s="35">
        <v>2.5027590113487981</v>
      </c>
      <c r="G18" s="35">
        <v>0</v>
      </c>
      <c r="H18" s="35">
        <v>0</v>
      </c>
      <c r="I18" s="35">
        <v>3.5000000000000003E-2</v>
      </c>
      <c r="J18" s="35">
        <v>0</v>
      </c>
      <c r="K18" s="35">
        <f t="shared" si="0"/>
        <v>2.872092474380298</v>
      </c>
      <c r="L18" s="35">
        <v>0.15681461819889994</v>
      </c>
    </row>
    <row r="19" spans="2:12">
      <c r="B19" s="19">
        <v>15</v>
      </c>
      <c r="C19" s="21" t="s">
        <v>57</v>
      </c>
      <c r="D19" s="40">
        <v>1.1911610254649003</v>
      </c>
      <c r="E19" s="35">
        <v>3.2813062686295003</v>
      </c>
      <c r="F19" s="35">
        <v>10.345150415698379</v>
      </c>
      <c r="G19" s="35">
        <v>0</v>
      </c>
      <c r="H19" s="35">
        <v>0</v>
      </c>
      <c r="I19" s="35">
        <v>0</v>
      </c>
      <c r="J19" s="35">
        <v>0</v>
      </c>
      <c r="K19" s="35">
        <f t="shared" si="0"/>
        <v>14.817617709792779</v>
      </c>
      <c r="L19" s="35">
        <v>0.89288459259089847</v>
      </c>
    </row>
    <row r="20" spans="2:12">
      <c r="B20" s="19">
        <v>16</v>
      </c>
      <c r="C20" s="21" t="s">
        <v>58</v>
      </c>
      <c r="D20" s="40">
        <v>247.27217523412628</v>
      </c>
      <c r="E20" s="35">
        <v>103.4495172488796</v>
      </c>
      <c r="F20" s="35">
        <v>72.665058074403987</v>
      </c>
      <c r="G20" s="35">
        <v>0</v>
      </c>
      <c r="H20" s="35">
        <v>0</v>
      </c>
      <c r="I20" s="35">
        <v>2.9809999999999999</v>
      </c>
      <c r="J20" s="35">
        <v>0</v>
      </c>
      <c r="K20" s="35">
        <f t="shared" si="0"/>
        <v>426.36775055740986</v>
      </c>
      <c r="L20" s="35">
        <v>2.9917378408153987</v>
      </c>
    </row>
    <row r="21" spans="2:12">
      <c r="B21" s="19">
        <v>17</v>
      </c>
      <c r="C21" s="21" t="s">
        <v>59</v>
      </c>
      <c r="D21" s="40">
        <v>92.928475361283759</v>
      </c>
      <c r="E21" s="35">
        <v>113.61890674393041</v>
      </c>
      <c r="F21" s="35">
        <v>14.658360541943425</v>
      </c>
      <c r="G21" s="35">
        <v>0</v>
      </c>
      <c r="H21" s="35">
        <v>0</v>
      </c>
      <c r="I21" s="35">
        <v>0.6964999999999999</v>
      </c>
      <c r="J21" s="35">
        <v>0</v>
      </c>
      <c r="K21" s="35">
        <f t="shared" si="0"/>
        <v>221.90224264715761</v>
      </c>
      <c r="L21" s="35">
        <v>1.0674251305578986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6.531040321196202</v>
      </c>
      <c r="E23" s="35">
        <v>46.164739505935195</v>
      </c>
      <c r="F23" s="35">
        <v>49.407586175533865</v>
      </c>
      <c r="G23" s="35">
        <v>0</v>
      </c>
      <c r="H23" s="35">
        <v>0</v>
      </c>
      <c r="I23" s="35">
        <v>2.6830000000000003</v>
      </c>
      <c r="J23" s="35">
        <v>0</v>
      </c>
      <c r="K23" s="35">
        <f t="shared" si="0"/>
        <v>104.78636600266528</v>
      </c>
      <c r="L23" s="35">
        <v>1.7247711761134001</v>
      </c>
    </row>
    <row r="24" spans="2:12">
      <c r="B24" s="19">
        <v>20</v>
      </c>
      <c r="C24" s="21" t="s">
        <v>62</v>
      </c>
      <c r="D24" s="40">
        <v>2083.3503456567128</v>
      </c>
      <c r="E24" s="35">
        <v>423.10279626145416</v>
      </c>
      <c r="F24" s="35">
        <v>747.56776644369893</v>
      </c>
      <c r="G24" s="35">
        <v>0</v>
      </c>
      <c r="H24" s="35">
        <v>0</v>
      </c>
      <c r="I24" s="35">
        <v>70.762699999999995</v>
      </c>
      <c r="J24" s="35">
        <v>0</v>
      </c>
      <c r="K24" s="35">
        <f t="shared" si="0"/>
        <v>3324.7836083618658</v>
      </c>
      <c r="L24" s="35">
        <v>18.353052264399786</v>
      </c>
    </row>
    <row r="25" spans="2:12">
      <c r="B25" s="19">
        <v>21</v>
      </c>
      <c r="C25" s="20" t="s">
        <v>63</v>
      </c>
      <c r="D25" s="40">
        <v>0</v>
      </c>
      <c r="E25" s="35">
        <v>3.7943299990000006E-4</v>
      </c>
      <c r="F25" s="35">
        <v>1.7340876399600001E-2</v>
      </c>
      <c r="G25" s="35">
        <v>0</v>
      </c>
      <c r="H25" s="35">
        <v>0</v>
      </c>
      <c r="I25" s="35">
        <v>5.1999999999999998E-3</v>
      </c>
      <c r="J25" s="35">
        <v>0</v>
      </c>
      <c r="K25" s="35">
        <f t="shared" si="0"/>
        <v>2.2920309399499999E-2</v>
      </c>
      <c r="L25" s="35">
        <v>2.6399566600000004E-5</v>
      </c>
    </row>
    <row r="26" spans="2:12">
      <c r="B26" s="19">
        <v>22</v>
      </c>
      <c r="C26" s="21" t="s">
        <v>64</v>
      </c>
      <c r="D26" s="40">
        <v>0</v>
      </c>
      <c r="E26" s="35">
        <v>3.2998033333E-3</v>
      </c>
      <c r="F26" s="35">
        <v>0.22183708553269998</v>
      </c>
      <c r="G26" s="35">
        <v>0</v>
      </c>
      <c r="H26" s="35">
        <v>0</v>
      </c>
      <c r="I26" s="35">
        <v>0.2467</v>
      </c>
      <c r="J26" s="35">
        <v>0</v>
      </c>
      <c r="K26" s="35">
        <f t="shared" si="0"/>
        <v>0.47183688886599995</v>
      </c>
      <c r="L26" s="35">
        <v>3.7105775799299995E-2</v>
      </c>
    </row>
    <row r="27" spans="2:12">
      <c r="B27" s="19">
        <v>23</v>
      </c>
      <c r="C27" s="20" t="s">
        <v>65</v>
      </c>
      <c r="D27" s="40">
        <v>0</v>
      </c>
      <c r="E27" s="35">
        <v>1.0557899999999999E-5</v>
      </c>
      <c r="F27" s="35">
        <v>8.3691096332000007E-3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8.3796675332000001E-3</v>
      </c>
      <c r="L27" s="35">
        <v>1.28342373999E-2</v>
      </c>
    </row>
    <row r="28" spans="2:12">
      <c r="B28" s="19">
        <v>24</v>
      </c>
      <c r="C28" s="20" t="s">
        <v>66</v>
      </c>
      <c r="D28" s="40">
        <v>0</v>
      </c>
      <c r="E28" s="35">
        <v>0</v>
      </c>
      <c r="F28" s="35">
        <v>0.21600409543179996</v>
      </c>
      <c r="G28" s="35">
        <v>0</v>
      </c>
      <c r="H28" s="35">
        <v>0</v>
      </c>
      <c r="I28" s="35">
        <v>0.10489999999999999</v>
      </c>
      <c r="J28" s="35">
        <v>0</v>
      </c>
      <c r="K28" s="35">
        <f t="shared" si="0"/>
        <v>0.32090409543179998</v>
      </c>
      <c r="L28" s="35">
        <v>4.9992962033100004E-2</v>
      </c>
    </row>
    <row r="29" spans="2:12">
      <c r="B29" s="19">
        <v>25</v>
      </c>
      <c r="C29" s="21" t="s">
        <v>67</v>
      </c>
      <c r="D29" s="40">
        <v>925.74952401959513</v>
      </c>
      <c r="E29" s="35">
        <v>94.373444745914753</v>
      </c>
      <c r="F29" s="35">
        <v>136.46539991957823</v>
      </c>
      <c r="G29" s="35">
        <v>0</v>
      </c>
      <c r="H29" s="35">
        <v>0</v>
      </c>
      <c r="I29" s="35">
        <v>3.1026000000000002</v>
      </c>
      <c r="J29" s="35">
        <v>0</v>
      </c>
      <c r="K29" s="35">
        <f t="shared" si="0"/>
        <v>1159.6909686850881</v>
      </c>
      <c r="L29" s="35">
        <v>2.7018418221188956</v>
      </c>
    </row>
    <row r="30" spans="2:12">
      <c r="B30" s="19">
        <v>26</v>
      </c>
      <c r="C30" s="21" t="s">
        <v>68</v>
      </c>
      <c r="D30" s="40">
        <v>34.123968333931209</v>
      </c>
      <c r="E30" s="35">
        <v>7.7329649408210992</v>
      </c>
      <c r="F30" s="35">
        <v>10.609873309230593</v>
      </c>
      <c r="G30" s="35">
        <v>0</v>
      </c>
      <c r="H30" s="35">
        <v>0</v>
      </c>
      <c r="I30" s="35">
        <v>0.94710000000000005</v>
      </c>
      <c r="J30" s="35">
        <v>0</v>
      </c>
      <c r="K30" s="35">
        <f t="shared" si="0"/>
        <v>53.4139065839829</v>
      </c>
      <c r="L30" s="35">
        <v>1.2902210824257991</v>
      </c>
    </row>
    <row r="31" spans="2:12">
      <c r="B31" s="19">
        <v>27</v>
      </c>
      <c r="C31" s="21" t="s">
        <v>17</v>
      </c>
      <c r="D31" s="40">
        <v>4.3965737772665001</v>
      </c>
      <c r="E31" s="35">
        <v>0</v>
      </c>
      <c r="F31" s="35">
        <v>0.86808054969660009</v>
      </c>
      <c r="G31" s="35">
        <v>0</v>
      </c>
      <c r="H31" s="35">
        <v>0</v>
      </c>
      <c r="I31" s="35">
        <v>1.1397999999999999</v>
      </c>
      <c r="J31" s="35">
        <v>0</v>
      </c>
      <c r="K31" s="35">
        <f t="shared" si="0"/>
        <v>6.4044543269631005</v>
      </c>
      <c r="L31" s="35">
        <v>2.4776940499999997E-2</v>
      </c>
    </row>
    <row r="32" spans="2:12">
      <c r="B32" s="19">
        <v>28</v>
      </c>
      <c r="C32" s="21" t="s">
        <v>69</v>
      </c>
      <c r="D32" s="40">
        <v>8.3599472199700001E-2</v>
      </c>
      <c r="E32" s="35">
        <v>4.5141828999000003E-3</v>
      </c>
      <c r="F32" s="35">
        <v>0.36465995613100005</v>
      </c>
      <c r="G32" s="35">
        <v>0</v>
      </c>
      <c r="H32" s="35">
        <v>0</v>
      </c>
      <c r="I32" s="35">
        <v>0</v>
      </c>
      <c r="J32" s="35">
        <v>0</v>
      </c>
      <c r="K32" s="35">
        <f t="shared" si="0"/>
        <v>0.45277361123060006</v>
      </c>
      <c r="L32" s="35">
        <v>6.3505740399599983E-2</v>
      </c>
    </row>
    <row r="33" spans="2:12">
      <c r="B33" s="19">
        <v>29</v>
      </c>
      <c r="C33" s="21" t="s">
        <v>70</v>
      </c>
      <c r="D33" s="40">
        <v>19.9959346559301</v>
      </c>
      <c r="E33" s="35">
        <v>11.180413863887098</v>
      </c>
      <c r="F33" s="35">
        <v>10.11321926824751</v>
      </c>
      <c r="G33" s="35">
        <v>0</v>
      </c>
      <c r="H33" s="35">
        <v>0</v>
      </c>
      <c r="I33" s="35">
        <v>0.3337</v>
      </c>
      <c r="J33" s="35">
        <v>0</v>
      </c>
      <c r="K33" s="35">
        <f t="shared" si="0"/>
        <v>41.623267788064709</v>
      </c>
      <c r="L33" s="35">
        <v>1.2571068874926996</v>
      </c>
    </row>
    <row r="34" spans="2:12">
      <c r="B34" s="19">
        <v>30</v>
      </c>
      <c r="C34" s="21" t="s">
        <v>71</v>
      </c>
      <c r="D34" s="40">
        <v>4.5460141403298007</v>
      </c>
      <c r="E34" s="35">
        <v>4.1768668495263972</v>
      </c>
      <c r="F34" s="35">
        <v>26.167304380045362</v>
      </c>
      <c r="G34" s="35">
        <v>0</v>
      </c>
      <c r="H34" s="35">
        <v>0</v>
      </c>
      <c r="I34" s="35">
        <v>1.1342000000000001</v>
      </c>
      <c r="J34" s="35">
        <v>0</v>
      </c>
      <c r="K34" s="35">
        <f t="shared" si="0"/>
        <v>36.024385369901559</v>
      </c>
      <c r="L34" s="35">
        <v>1.4536682274867998</v>
      </c>
    </row>
    <row r="35" spans="2:12">
      <c r="B35" s="19">
        <v>31</v>
      </c>
      <c r="C35" s="20" t="s">
        <v>72</v>
      </c>
      <c r="D35" s="40">
        <v>0.27836322773330002</v>
      </c>
      <c r="E35" s="35">
        <v>0.2569338129</v>
      </c>
      <c r="F35" s="35">
        <v>6.1383320898999998E-2</v>
      </c>
      <c r="G35" s="35">
        <v>0</v>
      </c>
      <c r="H35" s="35">
        <v>0</v>
      </c>
      <c r="I35" s="35">
        <v>0</v>
      </c>
      <c r="J35" s="35">
        <v>0</v>
      </c>
      <c r="K35" s="35">
        <f t="shared" si="0"/>
        <v>0.59668036153229997</v>
      </c>
      <c r="L35" s="35">
        <v>4.8777898432700001E-2</v>
      </c>
    </row>
    <row r="36" spans="2:12">
      <c r="B36" s="19">
        <v>32</v>
      </c>
      <c r="C36" s="21" t="s">
        <v>73</v>
      </c>
      <c r="D36" s="40">
        <v>175.72079564389526</v>
      </c>
      <c r="E36" s="35">
        <v>29.884144982485296</v>
      </c>
      <c r="F36" s="35">
        <v>51.270076650995634</v>
      </c>
      <c r="G36" s="35">
        <v>0</v>
      </c>
      <c r="H36" s="35">
        <v>0</v>
      </c>
      <c r="I36" s="35">
        <v>2.6095000000000002</v>
      </c>
      <c r="J36" s="35">
        <v>0</v>
      </c>
      <c r="K36" s="35">
        <f t="shared" si="0"/>
        <v>259.4845172773762</v>
      </c>
      <c r="L36" s="35">
        <v>3.3436473024692019</v>
      </c>
    </row>
    <row r="37" spans="2:12">
      <c r="B37" s="19">
        <v>33</v>
      </c>
      <c r="C37" s="21" t="s">
        <v>124</v>
      </c>
      <c r="D37" s="40">
        <v>78.291871201023682</v>
      </c>
      <c r="E37" s="35">
        <v>11.529793319086505</v>
      </c>
      <c r="F37" s="35">
        <v>45.912601888758111</v>
      </c>
      <c r="G37" s="40">
        <v>0</v>
      </c>
      <c r="H37" s="40">
        <v>0</v>
      </c>
      <c r="I37" s="35">
        <v>1.1274999999999999</v>
      </c>
      <c r="J37" s="40">
        <v>0</v>
      </c>
      <c r="K37" s="35">
        <f t="shared" si="0"/>
        <v>136.86176640886831</v>
      </c>
      <c r="L37" s="35">
        <v>2.0666951876191986</v>
      </c>
    </row>
    <row r="38" spans="2:12">
      <c r="B38" s="19">
        <v>34</v>
      </c>
      <c r="C38" s="21" t="s">
        <v>74</v>
      </c>
      <c r="D38" s="40">
        <v>3.5334088933299999E-2</v>
      </c>
      <c r="E38" s="35">
        <v>0.18588038199999998</v>
      </c>
      <c r="F38" s="35">
        <v>0.31481866083150001</v>
      </c>
      <c r="G38" s="35">
        <v>0</v>
      </c>
      <c r="H38" s="35">
        <v>0</v>
      </c>
      <c r="I38" s="35">
        <v>5.33E-2</v>
      </c>
      <c r="J38" s="35">
        <v>0</v>
      </c>
      <c r="K38" s="35">
        <f t="shared" si="0"/>
        <v>0.58933313176479996</v>
      </c>
      <c r="L38" s="35">
        <v>3.1817605899900007E-2</v>
      </c>
    </row>
    <row r="39" spans="2:12">
      <c r="B39" s="19">
        <v>35</v>
      </c>
      <c r="C39" s="21" t="s">
        <v>75</v>
      </c>
      <c r="D39" s="40">
        <v>63.762631429860804</v>
      </c>
      <c r="E39" s="35">
        <v>107.71165711516159</v>
      </c>
      <c r="F39" s="35">
        <v>100.5773025151617</v>
      </c>
      <c r="G39" s="35">
        <v>0</v>
      </c>
      <c r="H39" s="35">
        <v>0</v>
      </c>
      <c r="I39" s="35">
        <v>1.6843999999999999</v>
      </c>
      <c r="J39" s="35">
        <v>0</v>
      </c>
      <c r="K39" s="35">
        <f t="shared" si="0"/>
        <v>273.73599106018406</v>
      </c>
      <c r="L39" s="35">
        <v>3.0860815723661967</v>
      </c>
    </row>
    <row r="40" spans="2:12">
      <c r="B40" s="19">
        <v>36</v>
      </c>
      <c r="C40" s="21" t="s">
        <v>76</v>
      </c>
      <c r="D40" s="40">
        <v>0.76786706133299987</v>
      </c>
      <c r="E40" s="35">
        <v>2.7038437096648997</v>
      </c>
      <c r="F40" s="35">
        <v>5.5842554987762059</v>
      </c>
      <c r="G40" s="35">
        <v>0</v>
      </c>
      <c r="H40" s="35">
        <v>0</v>
      </c>
      <c r="I40" s="35">
        <v>0</v>
      </c>
      <c r="J40" s="35">
        <v>0</v>
      </c>
      <c r="K40" s="35">
        <f t="shared" si="0"/>
        <v>9.055966269774105</v>
      </c>
      <c r="L40" s="35">
        <v>0.56030708232989979</v>
      </c>
    </row>
    <row r="41" spans="2:12">
      <c r="B41" s="19">
        <v>37</v>
      </c>
      <c r="C41" s="21" t="s">
        <v>77</v>
      </c>
      <c r="D41" s="40">
        <v>98.549618482393043</v>
      </c>
      <c r="E41" s="35">
        <v>59.578034933131185</v>
      </c>
      <c r="F41" s="35">
        <v>69.267035654069133</v>
      </c>
      <c r="G41" s="35">
        <v>0</v>
      </c>
      <c r="H41" s="35">
        <v>0</v>
      </c>
      <c r="I41" s="35">
        <v>4.4788999999999994</v>
      </c>
      <c r="J41" s="35">
        <v>0</v>
      </c>
      <c r="K41" s="35">
        <f t="shared" si="0"/>
        <v>231.87358906959338</v>
      </c>
      <c r="L41" s="35">
        <v>5.3559882522662008</v>
      </c>
    </row>
    <row r="42" spans="2:12" ht="14.4">
      <c r="B42" s="22" t="s">
        <v>11</v>
      </c>
      <c r="C42" s="4"/>
      <c r="D42" s="46">
        <f>SUM(D5:D41)</f>
        <v>4505.9698927874924</v>
      </c>
      <c r="E42" s="35">
        <f>SUM(E5:E41)</f>
        <v>1172.9987451036257</v>
      </c>
      <c r="F42" s="35">
        <f t="shared" ref="F42:L42" si="1">SUM(F5:F41)</f>
        <v>1485.9663221785447</v>
      </c>
      <c r="G42" s="35">
        <f>SUM(G5:G41)</f>
        <v>0</v>
      </c>
      <c r="H42" s="45">
        <f t="shared" si="1"/>
        <v>0</v>
      </c>
      <c r="I42" s="45">
        <f t="shared" si="1"/>
        <v>98.375399999999985</v>
      </c>
      <c r="J42" s="45">
        <f t="shared" si="1"/>
        <v>0</v>
      </c>
      <c r="K42" s="45">
        <f t="shared" si="1"/>
        <v>7263.3103600696613</v>
      </c>
      <c r="L42" s="35">
        <f t="shared" si="1"/>
        <v>55.337194269511556</v>
      </c>
    </row>
    <row r="43" spans="2:12">
      <c r="B43" t="s">
        <v>93</v>
      </c>
    </row>
    <row r="44" spans="2:12">
      <c r="K44" s="51"/>
    </row>
    <row r="46" spans="2:12">
      <c r="E46" s="52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IMF0189</cp:lastModifiedBy>
  <cp:lastPrinted>2014-03-24T10:58:12Z</cp:lastPrinted>
  <dcterms:created xsi:type="dcterms:W3CDTF">2014-01-06T04:43:23Z</dcterms:created>
  <dcterms:modified xsi:type="dcterms:W3CDTF">2016-07-11T09:34:21Z</dcterms:modified>
</cp:coreProperties>
</file>