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41" i="9"/>
  <c r="K39"/>
  <c r="K37"/>
  <c r="BK8" i="8"/>
  <c r="BK9" s="1"/>
  <c r="C9"/>
  <c r="D9"/>
  <c r="E9"/>
  <c r="F9"/>
  <c r="G9"/>
  <c r="H9"/>
  <c r="I9"/>
  <c r="J9"/>
  <c r="K9"/>
  <c r="L9"/>
  <c r="M9"/>
  <c r="N9"/>
  <c r="O9"/>
  <c r="P9"/>
  <c r="Q9"/>
  <c r="R9"/>
  <c r="R33" s="1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T33" s="1"/>
  <c r="AU9"/>
  <c r="AV9"/>
  <c r="AW9"/>
  <c r="AX9"/>
  <c r="AY9"/>
  <c r="AZ9"/>
  <c r="BA9"/>
  <c r="BB9"/>
  <c r="BC9"/>
  <c r="BD9"/>
  <c r="BE9"/>
  <c r="BF9"/>
  <c r="BG9"/>
  <c r="BH9"/>
  <c r="BI9"/>
  <c r="BJ9"/>
  <c r="BJ33" s="1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BK15"/>
  <c r="BK16"/>
  <c r="BK17"/>
  <c r="BK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E33" s="1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21"/>
  <c r="BK22" s="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4"/>
  <c r="BK25" s="1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7"/>
  <c r="BK28"/>
  <c r="BK29"/>
  <c r="BK30"/>
  <c r="BK31"/>
  <c r="C32"/>
  <c r="D32"/>
  <c r="E32"/>
  <c r="F32"/>
  <c r="G32"/>
  <c r="H32"/>
  <c r="H33" s="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Y33"/>
  <c r="BK37"/>
  <c r="BK38" s="1"/>
  <c r="C38"/>
  <c r="D38"/>
  <c r="E38"/>
  <c r="F38"/>
  <c r="G38"/>
  <c r="G45" s="1"/>
  <c r="H38"/>
  <c r="I38"/>
  <c r="J38"/>
  <c r="K38"/>
  <c r="K45" s="1"/>
  <c r="L38"/>
  <c r="M38"/>
  <c r="N38"/>
  <c r="O38"/>
  <c r="P38"/>
  <c r="Q38"/>
  <c r="R38"/>
  <c r="R45" s="1"/>
  <c r="S38"/>
  <c r="T38"/>
  <c r="U38"/>
  <c r="V38"/>
  <c r="V45" s="1"/>
  <c r="W38"/>
  <c r="X38"/>
  <c r="Y38"/>
  <c r="Z38"/>
  <c r="Z45" s="1"/>
  <c r="AA38"/>
  <c r="AB38"/>
  <c r="AC38"/>
  <c r="AD38"/>
  <c r="AD45" s="1"/>
  <c r="AE38"/>
  <c r="AF38"/>
  <c r="AG38"/>
  <c r="AH38"/>
  <c r="AH45" s="1"/>
  <c r="AI38"/>
  <c r="AJ38"/>
  <c r="AK38"/>
  <c r="AL38"/>
  <c r="AL45" s="1"/>
  <c r="AM38"/>
  <c r="AN38"/>
  <c r="AO38"/>
  <c r="AP38"/>
  <c r="AP45" s="1"/>
  <c r="AQ38"/>
  <c r="AR38"/>
  <c r="AS38"/>
  <c r="AT38"/>
  <c r="AT45" s="1"/>
  <c r="AU38"/>
  <c r="AV38"/>
  <c r="AW38"/>
  <c r="AX38"/>
  <c r="AX45" s="1"/>
  <c r="AY38"/>
  <c r="AZ38"/>
  <c r="BA38"/>
  <c r="BB38"/>
  <c r="BB45" s="1"/>
  <c r="BC38"/>
  <c r="BD38"/>
  <c r="BE38"/>
  <c r="BF38"/>
  <c r="BF45" s="1"/>
  <c r="BG38"/>
  <c r="BH38"/>
  <c r="BI38"/>
  <c r="BJ38"/>
  <c r="BJ45" s="1"/>
  <c r="BK40"/>
  <c r="BK41"/>
  <c r="BK42"/>
  <c r="BK43"/>
  <c r="C44"/>
  <c r="D44"/>
  <c r="E44"/>
  <c r="F44"/>
  <c r="F45" s="1"/>
  <c r="G44"/>
  <c r="H44"/>
  <c r="H45" s="1"/>
  <c r="I44"/>
  <c r="J44"/>
  <c r="J45" s="1"/>
  <c r="K44"/>
  <c r="L44"/>
  <c r="L45" s="1"/>
  <c r="M44"/>
  <c r="N44"/>
  <c r="O44"/>
  <c r="P44"/>
  <c r="Q44"/>
  <c r="R44"/>
  <c r="S44"/>
  <c r="T44"/>
  <c r="T45" s="1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C45"/>
  <c r="N45"/>
  <c r="P45"/>
  <c r="X45"/>
  <c r="AB45"/>
  <c r="AF45"/>
  <c r="AJ45"/>
  <c r="AN45"/>
  <c r="AR45"/>
  <c r="AV45"/>
  <c r="AZ45"/>
  <c r="BD45"/>
  <c r="BH45"/>
  <c r="BK49"/>
  <c r="BK50" s="1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4"/>
  <c r="BK55" s="1"/>
  <c r="C55"/>
  <c r="D55"/>
  <c r="E55"/>
  <c r="F55"/>
  <c r="G55"/>
  <c r="H55"/>
  <c r="I55"/>
  <c r="J55"/>
  <c r="K55"/>
  <c r="L55"/>
  <c r="M55"/>
  <c r="M59" s="1"/>
  <c r="N55"/>
  <c r="O55"/>
  <c r="P55"/>
  <c r="Q55"/>
  <c r="R55"/>
  <c r="S55"/>
  <c r="T55"/>
  <c r="U55"/>
  <c r="U59" s="1"/>
  <c r="V55"/>
  <c r="W55"/>
  <c r="X55"/>
  <c r="Y55"/>
  <c r="Z55"/>
  <c r="AA55"/>
  <c r="AB55"/>
  <c r="AC55"/>
  <c r="AC59" s="1"/>
  <c r="AD55"/>
  <c r="AE55"/>
  <c r="AF55"/>
  <c r="AG55"/>
  <c r="AH55"/>
  <c r="AI55"/>
  <c r="AJ55"/>
  <c r="AK55"/>
  <c r="AK59" s="1"/>
  <c r="AL55"/>
  <c r="AM55"/>
  <c r="AN55"/>
  <c r="AO55"/>
  <c r="AP55"/>
  <c r="AQ55"/>
  <c r="AR55"/>
  <c r="AS55"/>
  <c r="AS59" s="1"/>
  <c r="AT55"/>
  <c r="AU55"/>
  <c r="AV55"/>
  <c r="AW55"/>
  <c r="AX55"/>
  <c r="AY55"/>
  <c r="AZ55"/>
  <c r="BA55"/>
  <c r="BA59" s="1"/>
  <c r="BB55"/>
  <c r="BC55"/>
  <c r="BD55"/>
  <c r="BE55"/>
  <c r="BF55"/>
  <c r="BG55"/>
  <c r="BH55"/>
  <c r="BI55"/>
  <c r="BI59" s="1"/>
  <c r="BJ55"/>
  <c r="BK57"/>
  <c r="BK58" s="1"/>
  <c r="C58"/>
  <c r="D58"/>
  <c r="E58"/>
  <c r="F58"/>
  <c r="G58"/>
  <c r="H58"/>
  <c r="I58"/>
  <c r="J58"/>
  <c r="K58"/>
  <c r="L58"/>
  <c r="M58"/>
  <c r="N58"/>
  <c r="O58"/>
  <c r="O59" s="1"/>
  <c r="P58"/>
  <c r="Q58"/>
  <c r="R58"/>
  <c r="S58"/>
  <c r="S59" s="1"/>
  <c r="T58"/>
  <c r="U58"/>
  <c r="V58"/>
  <c r="W58"/>
  <c r="W59" s="1"/>
  <c r="X58"/>
  <c r="Y58"/>
  <c r="Z58"/>
  <c r="AA58"/>
  <c r="AA59" s="1"/>
  <c r="AB58"/>
  <c r="AC58"/>
  <c r="AD58"/>
  <c r="AE58"/>
  <c r="AE59" s="1"/>
  <c r="AF58"/>
  <c r="AG58"/>
  <c r="AH58"/>
  <c r="AI58"/>
  <c r="AI59" s="1"/>
  <c r="AJ58"/>
  <c r="AK58"/>
  <c r="AL58"/>
  <c r="AM58"/>
  <c r="AM59" s="1"/>
  <c r="AN58"/>
  <c r="AO58"/>
  <c r="AP58"/>
  <c r="AQ58"/>
  <c r="AQ59" s="1"/>
  <c r="AR58"/>
  <c r="AS58"/>
  <c r="AT58"/>
  <c r="AU58"/>
  <c r="AU59" s="1"/>
  <c r="AV58"/>
  <c r="AW58"/>
  <c r="AX58"/>
  <c r="AY58"/>
  <c r="AY59" s="1"/>
  <c r="AZ58"/>
  <c r="BA58"/>
  <c r="BB58"/>
  <c r="BC58"/>
  <c r="BC59" s="1"/>
  <c r="BD58"/>
  <c r="BE58"/>
  <c r="BF58"/>
  <c r="BG58"/>
  <c r="BG59" s="1"/>
  <c r="BH58"/>
  <c r="BI58"/>
  <c r="BJ58"/>
  <c r="E59"/>
  <c r="I59"/>
  <c r="Q59"/>
  <c r="Y59"/>
  <c r="AG59"/>
  <c r="AO59"/>
  <c r="AW59"/>
  <c r="BE59"/>
  <c r="BK63"/>
  <c r="BK64" s="1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9"/>
  <c r="BK70" s="1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G42" i="9"/>
  <c r="E42"/>
  <c r="K5"/>
  <c r="L42"/>
  <c r="F42"/>
  <c r="D42"/>
  <c r="J42"/>
  <c r="H42"/>
  <c r="K40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D59" i="8" l="1"/>
  <c r="AV59"/>
  <c r="AN59"/>
  <c r="AF59"/>
  <c r="X59"/>
  <c r="P59"/>
  <c r="H59"/>
  <c r="BB33"/>
  <c r="AL33"/>
  <c r="AL66" s="1"/>
  <c r="BH59"/>
  <c r="AZ59"/>
  <c r="AR59"/>
  <c r="AJ59"/>
  <c r="AB59"/>
  <c r="AB66" s="1"/>
  <c r="T59"/>
  <c r="D59"/>
  <c r="BJ59"/>
  <c r="BJ66" s="1"/>
  <c r="BF59"/>
  <c r="BB59"/>
  <c r="AX59"/>
  <c r="AT59"/>
  <c r="AT66" s="1"/>
  <c r="AP59"/>
  <c r="AL59"/>
  <c r="AH59"/>
  <c r="AH66" s="1"/>
  <c r="AD59"/>
  <c r="Z59"/>
  <c r="R59"/>
  <c r="N59"/>
  <c r="J59"/>
  <c r="F59"/>
  <c r="K59"/>
  <c r="G59"/>
  <c r="C59"/>
  <c r="C66" s="1"/>
  <c r="I42" i="9"/>
  <c r="V59" i="8"/>
  <c r="BI45"/>
  <c r="BG45"/>
  <c r="BE45"/>
  <c r="BC45"/>
  <c r="BA45"/>
  <c r="AY45"/>
  <c r="AW45"/>
  <c r="AU45"/>
  <c r="AS45"/>
  <c r="AQ45"/>
  <c r="AO45"/>
  <c r="AM45"/>
  <c r="AK45"/>
  <c r="AI45"/>
  <c r="AG45"/>
  <c r="AE45"/>
  <c r="AC45"/>
  <c r="AA45"/>
  <c r="Y45"/>
  <c r="Y66" s="1"/>
  <c r="W45"/>
  <c r="U45"/>
  <c r="Q45"/>
  <c r="O45"/>
  <c r="M45"/>
  <c r="I45"/>
  <c r="E45"/>
  <c r="AA33"/>
  <c r="W33"/>
  <c r="BF33"/>
  <c r="BF66" s="1"/>
  <c r="AX33"/>
  <c r="AP33"/>
  <c r="AP66" s="1"/>
  <c r="AH33"/>
  <c r="N33"/>
  <c r="W66"/>
  <c r="BH33"/>
  <c r="BH66" s="1"/>
  <c r="BD33"/>
  <c r="AZ33"/>
  <c r="AZ66" s="1"/>
  <c r="AV33"/>
  <c r="AV66" s="1"/>
  <c r="AR33"/>
  <c r="AN33"/>
  <c r="AJ33"/>
  <c r="AJ66" s="1"/>
  <c r="AF33"/>
  <c r="AF66" s="1"/>
  <c r="AD33"/>
  <c r="AB33"/>
  <c r="Z33"/>
  <c r="Z66" s="1"/>
  <c r="X33"/>
  <c r="T33"/>
  <c r="P33"/>
  <c r="L33"/>
  <c r="L66" s="1"/>
  <c r="J33"/>
  <c r="F33"/>
  <c r="F66" s="1"/>
  <c r="D33"/>
  <c r="L59"/>
  <c r="BK59"/>
  <c r="BI33"/>
  <c r="BG33"/>
  <c r="BE33"/>
  <c r="BE66" s="1"/>
  <c r="BC33"/>
  <c r="BC66" s="1"/>
  <c r="BA33"/>
  <c r="AY33"/>
  <c r="AW33"/>
  <c r="AU33"/>
  <c r="AU66" s="1"/>
  <c r="BD66"/>
  <c r="AE66"/>
  <c r="BB66"/>
  <c r="AX66"/>
  <c r="AA66"/>
  <c r="N66"/>
  <c r="AS33"/>
  <c r="AQ33"/>
  <c r="AO33"/>
  <c r="AO66" s="1"/>
  <c r="AM33"/>
  <c r="AM66" s="1"/>
  <c r="AK33"/>
  <c r="AI33"/>
  <c r="AG33"/>
  <c r="AG66" s="1"/>
  <c r="AC33"/>
  <c r="U33"/>
  <c r="S33"/>
  <c r="Q33"/>
  <c r="Q66" s="1"/>
  <c r="O33"/>
  <c r="M33"/>
  <c r="M66" s="1"/>
  <c r="K33"/>
  <c r="K66" s="1"/>
  <c r="G33"/>
  <c r="G66" s="1"/>
  <c r="E33"/>
  <c r="C33"/>
  <c r="K42" i="9"/>
  <c r="AN66" i="8"/>
  <c r="S45"/>
  <c r="S66" s="1"/>
  <c r="BK44"/>
  <c r="BK45" s="1"/>
  <c r="D45"/>
  <c r="D66" s="1"/>
  <c r="X66"/>
  <c r="T66"/>
  <c r="R66"/>
  <c r="H66"/>
  <c r="J66"/>
  <c r="V33"/>
  <c r="BK32"/>
  <c r="BK19"/>
  <c r="I33"/>
  <c r="E66" l="1"/>
  <c r="U66"/>
  <c r="AK66"/>
  <c r="AS66"/>
  <c r="BA66"/>
  <c r="BI66"/>
  <c r="AD66"/>
  <c r="AR66"/>
  <c r="AW66"/>
  <c r="AI66"/>
  <c r="AQ66"/>
  <c r="AY66"/>
  <c r="BG66"/>
  <c r="P66"/>
  <c r="V66"/>
  <c r="I66"/>
  <c r="O66"/>
  <c r="AC66"/>
  <c r="BK33"/>
  <c r="BK66" s="1"/>
</calcChain>
</file>

<file path=xl/sharedStrings.xml><?xml version="1.0" encoding="utf-8"?>
<sst xmlns="http://schemas.openxmlformats.org/spreadsheetml/2006/main" count="174" uniqueCount="129">
  <si>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</si>
  <si>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</si>
  <si>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</si>
  <si>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</si>
  <si>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</si>
  <si>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</si>
  <si>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</si>
  <si>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</si>
  <si>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</si>
  <si>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</si>
  <si>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</si>
  <si>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</si>
  <si>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</si>
  <si>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</si>
  <si>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</si>
  <si>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</si>
  <si>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</si>
  <si>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</si>
  <si>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</si>
  <si>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</si>
  <si>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</si>
  <si>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</si>
  <si>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</si>
  <si>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</si>
  <si>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</si>
  <si>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</si>
  <si>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</si>
  <si>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</si>
  <si>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</si>
  <si>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</si>
  <si>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</si>
  <si>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</si>
  <si>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</si>
  <si>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</si>
  <si>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</si>
  <si>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</si>
  <si>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</si>
  <si>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</si>
  <si>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</si>
  <si>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</si>
  <si>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</si>
  <si>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</si>
  <si>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</si>
  <si>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</si>
  <si>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</si>
  <si>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</si>
  <si>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</si>
  <si>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</si>
  <si>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</si>
  <si>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</si>
  <si>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</si>
  <si>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</si>
  <si>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</si>
  <si>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</si>
  <si>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</si>
  <si>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</si>
  <si>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</si>
  <si>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</si>
  <si>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</si>
  <si>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</si>
  <si>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</si>
  <si>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</si>
  <si>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</si>
  <si>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</si>
  <si>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</si>
  <si>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</si>
  <si>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</si>
  <si>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</si>
  <si>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</si>
  <si>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</si>
  <si>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</si>
  <si>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</si>
  <si>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</si>
  <si>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</si>
  <si>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</si>
  <si>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</si>
  <si>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</si>
  <si>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</si>
  <si>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</si>
  <si>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</si>
  <si>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</si>
  <si>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</si>
  <si>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</si>
  <si>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</si>
  <si>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</si>
  <si>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</si>
  <si>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</si>
  <si>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</si>
  <si>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</si>
  <si>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</si>
  <si>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</si>
  <si>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</si>
  <si>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</si>
  <si>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</si>
  <si>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</si>
  <si>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</si>
  <si>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</si>
  <si>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</si>
  <si>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</si>
  <si>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</si>
  <si>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</si>
  <si>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</si>
  <si>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</si>
  <si>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</si>
  <si>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</si>
  <si>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</si>
  <si>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</si>
  <si>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– 494 days(December 2013)–O</t>
  </si>
  <si>
    <t>IDBI FMP - Series III–564 days (Sept 2013)–L</t>
  </si>
  <si>
    <t>IDBI FMP - Series IV–518 Days (January 2014)–B</t>
  </si>
  <si>
    <t>IDBI FMP-Series III-368 Days (Sept 2013)–K</t>
  </si>
  <si>
    <t>IDBI FMP-Series IV–542 Days(February 2014)–F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</si>
  <si>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</si>
  <si>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</si>
  <si>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</si>
  <si>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</si>
  <si>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</si>
  <si>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</si>
  <si>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</si>
  <si>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</si>
  <si>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</si>
  <si>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</si>
  <si>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</si>
  <si>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</si>
  <si>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</si>
  <si>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</si>
  <si>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30th September, 2016(All figures in Rs. Crore)</t>
  </si>
  <si>
    <t>Table showing State wise /Union Territory wise contribution to AAUM of category of schemes as on 30th September, 2016</t>
  </si>
  <si>
    <t>-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</si>
</sst>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2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164" fontId="0" fillId="0" borderId="1" xfId="1" applyFont="1" applyBorder="1" applyAlignment="1">
      <alignment horizontal="right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5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B1" sqref="B1:B5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76" t="s">
        <v>79</v>
      </c>
      <c r="B1" s="53" t="s">
        <v>32</v>
      </c>
      <c r="C1" s="67" t="s">
        <v>126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9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7"/>
      <c r="B2" s="54"/>
      <c r="C2" s="55" t="s">
        <v>31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7"/>
      <c r="W2" s="55" t="s">
        <v>27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  <c r="AQ2" s="55" t="s">
        <v>28</v>
      </c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7"/>
      <c r="BK2" s="70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77"/>
      <c r="B3" s="54"/>
      <c r="C3" s="61" t="s">
        <v>12</v>
      </c>
      <c r="D3" s="62"/>
      <c r="E3" s="62"/>
      <c r="F3" s="62"/>
      <c r="G3" s="62"/>
      <c r="H3" s="62"/>
      <c r="I3" s="62"/>
      <c r="J3" s="62"/>
      <c r="K3" s="62"/>
      <c r="L3" s="63"/>
      <c r="M3" s="61" t="s">
        <v>13</v>
      </c>
      <c r="N3" s="62"/>
      <c r="O3" s="62"/>
      <c r="P3" s="62"/>
      <c r="Q3" s="62"/>
      <c r="R3" s="62"/>
      <c r="S3" s="62"/>
      <c r="T3" s="62"/>
      <c r="U3" s="62"/>
      <c r="V3" s="63"/>
      <c r="W3" s="61" t="s">
        <v>12</v>
      </c>
      <c r="X3" s="62"/>
      <c r="Y3" s="62"/>
      <c r="Z3" s="62"/>
      <c r="AA3" s="62"/>
      <c r="AB3" s="62"/>
      <c r="AC3" s="62"/>
      <c r="AD3" s="62"/>
      <c r="AE3" s="62"/>
      <c r="AF3" s="63"/>
      <c r="AG3" s="61" t="s">
        <v>13</v>
      </c>
      <c r="AH3" s="62"/>
      <c r="AI3" s="62"/>
      <c r="AJ3" s="62"/>
      <c r="AK3" s="62"/>
      <c r="AL3" s="62"/>
      <c r="AM3" s="62"/>
      <c r="AN3" s="62"/>
      <c r="AO3" s="62"/>
      <c r="AP3" s="63"/>
      <c r="AQ3" s="61" t="s">
        <v>12</v>
      </c>
      <c r="AR3" s="62"/>
      <c r="AS3" s="62"/>
      <c r="AT3" s="62"/>
      <c r="AU3" s="62"/>
      <c r="AV3" s="62"/>
      <c r="AW3" s="62"/>
      <c r="AX3" s="62"/>
      <c r="AY3" s="62"/>
      <c r="AZ3" s="63"/>
      <c r="BA3" s="61" t="s">
        <v>13</v>
      </c>
      <c r="BB3" s="62"/>
      <c r="BC3" s="62"/>
      <c r="BD3" s="62"/>
      <c r="BE3" s="62"/>
      <c r="BF3" s="62"/>
      <c r="BG3" s="62"/>
      <c r="BH3" s="62"/>
      <c r="BI3" s="62"/>
      <c r="BJ3" s="63"/>
      <c r="BK3" s="71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77"/>
      <c r="B4" s="54"/>
      <c r="C4" s="58" t="s">
        <v>38</v>
      </c>
      <c r="D4" s="59"/>
      <c r="E4" s="59"/>
      <c r="F4" s="59"/>
      <c r="G4" s="60"/>
      <c r="H4" s="58" t="s">
        <v>39</v>
      </c>
      <c r="I4" s="59"/>
      <c r="J4" s="59"/>
      <c r="K4" s="59"/>
      <c r="L4" s="60"/>
      <c r="M4" s="58" t="s">
        <v>38</v>
      </c>
      <c r="N4" s="59"/>
      <c r="O4" s="59"/>
      <c r="P4" s="59"/>
      <c r="Q4" s="60"/>
      <c r="R4" s="58" t="s">
        <v>39</v>
      </c>
      <c r="S4" s="59"/>
      <c r="T4" s="59"/>
      <c r="U4" s="59"/>
      <c r="V4" s="60"/>
      <c r="W4" s="58" t="s">
        <v>38</v>
      </c>
      <c r="X4" s="59"/>
      <c r="Y4" s="59"/>
      <c r="Z4" s="59"/>
      <c r="AA4" s="60"/>
      <c r="AB4" s="58" t="s">
        <v>39</v>
      </c>
      <c r="AC4" s="59"/>
      <c r="AD4" s="59"/>
      <c r="AE4" s="59"/>
      <c r="AF4" s="60"/>
      <c r="AG4" s="58" t="s">
        <v>38</v>
      </c>
      <c r="AH4" s="59"/>
      <c r="AI4" s="59"/>
      <c r="AJ4" s="59"/>
      <c r="AK4" s="60"/>
      <c r="AL4" s="58" t="s">
        <v>39</v>
      </c>
      <c r="AM4" s="59"/>
      <c r="AN4" s="59"/>
      <c r="AO4" s="59"/>
      <c r="AP4" s="60"/>
      <c r="AQ4" s="58" t="s">
        <v>38</v>
      </c>
      <c r="AR4" s="59"/>
      <c r="AS4" s="59"/>
      <c r="AT4" s="59"/>
      <c r="AU4" s="60"/>
      <c r="AV4" s="58" t="s">
        <v>39</v>
      </c>
      <c r="AW4" s="59"/>
      <c r="AX4" s="59"/>
      <c r="AY4" s="59"/>
      <c r="AZ4" s="60"/>
      <c r="BA4" s="58" t="s">
        <v>38</v>
      </c>
      <c r="BB4" s="59"/>
      <c r="BC4" s="59"/>
      <c r="BD4" s="59"/>
      <c r="BE4" s="60"/>
      <c r="BF4" s="58" t="s">
        <v>39</v>
      </c>
      <c r="BG4" s="59"/>
      <c r="BH4" s="59"/>
      <c r="BI4" s="59"/>
      <c r="BJ4" s="60"/>
      <c r="BK4" s="71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7"/>
      <c r="B5" s="54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2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4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6"/>
    </row>
    <row r="7" spans="1:107">
      <c r="A7" s="17" t="s">
        <v>80</v>
      </c>
      <c r="B7" s="24" t="s">
        <v>14</v>
      </c>
      <c r="C7" s="64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6"/>
    </row>
    <row r="8" spans="1:107">
      <c r="A8" s="17"/>
      <c r="B8" s="34" t="s">
        <v>105</v>
      </c>
      <c r="C8" s="40">
        <v>0</v>
      </c>
      <c r="D8" s="40">
        <v>84.595636021833201</v>
      </c>
      <c r="E8" s="40">
        <v>670.53492161946599</v>
      </c>
      <c r="F8" s="40">
        <v>0</v>
      </c>
      <c r="G8" s="40">
        <v>0</v>
      </c>
      <c r="H8" s="40">
        <v>3.3334155758650001</v>
      </c>
      <c r="I8" s="40">
        <v>1854.281642109803</v>
      </c>
      <c r="J8" s="40">
        <v>610.48054626329906</v>
      </c>
      <c r="K8" s="40">
        <v>0</v>
      </c>
      <c r="L8" s="40">
        <v>25.583556342131502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1.7656349925643993</v>
      </c>
      <c r="S8" s="40">
        <v>277.29702685983227</v>
      </c>
      <c r="T8" s="40">
        <v>141.55845080679973</v>
      </c>
      <c r="U8" s="40">
        <v>0</v>
      </c>
      <c r="V8" s="40">
        <v>4.1680009377658012</v>
      </c>
      <c r="W8" s="40">
        <v>0</v>
      </c>
      <c r="X8" s="40">
        <v>1.7002138690665998</v>
      </c>
      <c r="Y8" s="40">
        <v>0</v>
      </c>
      <c r="Z8" s="40">
        <v>0</v>
      </c>
      <c r="AA8" s="40">
        <v>0</v>
      </c>
      <c r="AB8" s="40">
        <v>2.4991257456653004</v>
      </c>
      <c r="AC8" s="40">
        <v>118.16921170667004</v>
      </c>
      <c r="AD8" s="40">
        <v>51.392032103533104</v>
      </c>
      <c r="AE8" s="40">
        <v>0</v>
      </c>
      <c r="AF8" s="40">
        <v>91.413930887964938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5.4538678471640996</v>
      </c>
      <c r="AM8" s="40">
        <v>27.185521487532085</v>
      </c>
      <c r="AN8" s="40">
        <v>319.52357947956574</v>
      </c>
      <c r="AO8" s="40">
        <v>0</v>
      </c>
      <c r="AP8" s="40">
        <v>32.24577024643061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7.3556574773569015</v>
      </c>
      <c r="AW8" s="40">
        <v>138.73597753843174</v>
      </c>
      <c r="AX8" s="40">
        <v>145.22726264949989</v>
      </c>
      <c r="AY8" s="40">
        <v>0</v>
      </c>
      <c r="AZ8" s="40">
        <v>42.796109678029794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1.8113970633605994</v>
      </c>
      <c r="BG8" s="40">
        <v>31.814266068833305</v>
      </c>
      <c r="BH8" s="40">
        <v>36.433557831666292</v>
      </c>
      <c r="BI8" s="40">
        <v>0</v>
      </c>
      <c r="BJ8" s="40">
        <v>1.9981350793322996</v>
      </c>
      <c r="BK8" s="41">
        <f>SUM(C8:BJ8)</f>
        <v>4729.3544482894622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84.595636021833201</v>
      </c>
      <c r="E9" s="38">
        <f t="shared" si="0"/>
        <v>670.53492161946599</v>
      </c>
      <c r="F9" s="38">
        <f t="shared" si="0"/>
        <v>0</v>
      </c>
      <c r="G9" s="38">
        <f t="shared" si="0"/>
        <v>0</v>
      </c>
      <c r="H9" s="38">
        <f t="shared" si="0"/>
        <v>3.3334155758650001</v>
      </c>
      <c r="I9" s="38">
        <f t="shared" si="0"/>
        <v>1854.281642109803</v>
      </c>
      <c r="J9" s="38">
        <f t="shared" si="0"/>
        <v>610.48054626329906</v>
      </c>
      <c r="K9" s="38">
        <f t="shared" si="0"/>
        <v>0</v>
      </c>
      <c r="L9" s="38">
        <f t="shared" si="0"/>
        <v>25.583556342131502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1.7656349925643993</v>
      </c>
      <c r="S9" s="38">
        <f t="shared" si="0"/>
        <v>277.29702685983227</v>
      </c>
      <c r="T9" s="38">
        <f t="shared" si="0"/>
        <v>141.55845080679973</v>
      </c>
      <c r="U9" s="38">
        <f t="shared" si="0"/>
        <v>0</v>
      </c>
      <c r="V9" s="38">
        <f t="shared" si="0"/>
        <v>4.1680009377658012</v>
      </c>
      <c r="W9" s="38">
        <f t="shared" si="0"/>
        <v>0</v>
      </c>
      <c r="X9" s="38">
        <f t="shared" si="0"/>
        <v>1.7002138690665998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2.4991257456653004</v>
      </c>
      <c r="AC9" s="38">
        <f t="shared" si="0"/>
        <v>118.16921170667004</v>
      </c>
      <c r="AD9" s="38">
        <f t="shared" si="0"/>
        <v>51.392032103533104</v>
      </c>
      <c r="AE9" s="38">
        <f t="shared" si="0"/>
        <v>0</v>
      </c>
      <c r="AF9" s="38">
        <f t="shared" si="0"/>
        <v>91.413930887964938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5.4538678471640996</v>
      </c>
      <c r="AM9" s="38">
        <f t="shared" si="0"/>
        <v>27.185521487532085</v>
      </c>
      <c r="AN9" s="38">
        <f t="shared" si="0"/>
        <v>319.52357947956574</v>
      </c>
      <c r="AO9" s="38">
        <f t="shared" si="0"/>
        <v>0</v>
      </c>
      <c r="AP9" s="38">
        <f t="shared" si="0"/>
        <v>32.24577024643061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7.3556574773569015</v>
      </c>
      <c r="AW9" s="38">
        <f>(SUM(AW8))</f>
        <v>138.73597753843174</v>
      </c>
      <c r="AX9" s="38">
        <f t="shared" si="0"/>
        <v>145.22726264949989</v>
      </c>
      <c r="AY9" s="38">
        <f t="shared" si="0"/>
        <v>0</v>
      </c>
      <c r="AZ9" s="38">
        <f t="shared" si="0"/>
        <v>42.796109678029794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1.8113970633605994</v>
      </c>
      <c r="BG9" s="38">
        <f t="shared" si="0"/>
        <v>31.814266068833305</v>
      </c>
      <c r="BH9" s="38">
        <f t="shared" si="0"/>
        <v>36.433557831666292</v>
      </c>
      <c r="BI9" s="38">
        <f t="shared" si="0"/>
        <v>0</v>
      </c>
      <c r="BJ9" s="38">
        <f t="shared" si="0"/>
        <v>1.9981350793322996</v>
      </c>
      <c r="BK9" s="36">
        <f>SUM(BK8)</f>
        <v>4729.3544482894622</v>
      </c>
    </row>
    <row r="10" spans="1:107">
      <c r="A10" s="17" t="s">
        <v>81</v>
      </c>
      <c r="B10" s="25" t="s">
        <v>3</v>
      </c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6"/>
    </row>
    <row r="11" spans="1:107">
      <c r="A11" s="17"/>
      <c r="B11" s="34" t="s">
        <v>106</v>
      </c>
      <c r="C11" s="40">
        <v>0</v>
      </c>
      <c r="D11" s="40">
        <v>2.9018523834999002</v>
      </c>
      <c r="E11" s="40">
        <v>0</v>
      </c>
      <c r="F11" s="40">
        <v>0</v>
      </c>
      <c r="G11" s="40">
        <v>0</v>
      </c>
      <c r="H11" s="40">
        <v>0.1158707759996</v>
      </c>
      <c r="I11" s="40">
        <v>0</v>
      </c>
      <c r="J11" s="40">
        <v>0.90751778423329998</v>
      </c>
      <c r="K11" s="40">
        <v>0</v>
      </c>
      <c r="L11" s="40">
        <v>7.2371403466599996E-2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0.10208597046630001</v>
      </c>
      <c r="S11" s="40">
        <v>2.3807162999999999E-2</v>
      </c>
      <c r="T11" s="40">
        <v>0</v>
      </c>
      <c r="U11" s="40">
        <v>0</v>
      </c>
      <c r="V11" s="40">
        <v>1.1605294299999999E-2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0.89801204279920011</v>
      </c>
      <c r="AC11" s="40">
        <v>0.12913037726660001</v>
      </c>
      <c r="AD11" s="40">
        <v>1.3657645200332</v>
      </c>
      <c r="AE11" s="40">
        <v>0</v>
      </c>
      <c r="AF11" s="40">
        <v>0.76132641086649999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0.86436660566540002</v>
      </c>
      <c r="AM11" s="40">
        <v>4.7448181166599997E-2</v>
      </c>
      <c r="AN11" s="40">
        <v>1.3805190000000001</v>
      </c>
      <c r="AO11" s="40">
        <v>0</v>
      </c>
      <c r="AP11" s="40">
        <v>0.43966159346660005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0.8648431145655</v>
      </c>
      <c r="AW11" s="40">
        <v>6.732859258166501</v>
      </c>
      <c r="AX11" s="40">
        <v>0</v>
      </c>
      <c r="AY11" s="40">
        <v>0</v>
      </c>
      <c r="AZ11" s="40">
        <v>1.0915784554665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0.30765806786579997</v>
      </c>
      <c r="BG11" s="40">
        <v>1.4414570360665</v>
      </c>
      <c r="BH11" s="40">
        <v>2.3478788630666001</v>
      </c>
      <c r="BI11" s="40">
        <v>0</v>
      </c>
      <c r="BJ11" s="40">
        <v>0.11835378719999999</v>
      </c>
      <c r="BK11" s="41">
        <f>SUM(C11:BJ11)</f>
        <v>22.925968088627201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2.9018523834999002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0.1158707759996</v>
      </c>
      <c r="I12" s="38">
        <f t="shared" si="1"/>
        <v>0</v>
      </c>
      <c r="J12" s="38">
        <f t="shared" si="1"/>
        <v>0.90751778423329998</v>
      </c>
      <c r="K12" s="38">
        <f t="shared" si="1"/>
        <v>0</v>
      </c>
      <c r="L12" s="38">
        <f t="shared" si="1"/>
        <v>7.2371403466599996E-2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0.10208597046630001</v>
      </c>
      <c r="S12" s="38">
        <f t="shared" si="1"/>
        <v>2.3807162999999999E-2</v>
      </c>
      <c r="T12" s="38">
        <f t="shared" si="1"/>
        <v>0</v>
      </c>
      <c r="U12" s="38">
        <f t="shared" si="1"/>
        <v>0</v>
      </c>
      <c r="V12" s="38">
        <f t="shared" si="1"/>
        <v>1.1605294299999999E-2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0.89801204279920011</v>
      </c>
      <c r="AC12" s="38">
        <f t="shared" si="1"/>
        <v>0.12913037726660001</v>
      </c>
      <c r="AD12" s="38">
        <f t="shared" si="1"/>
        <v>1.3657645200332</v>
      </c>
      <c r="AE12" s="38">
        <f t="shared" si="1"/>
        <v>0</v>
      </c>
      <c r="AF12" s="38">
        <f t="shared" si="1"/>
        <v>0.76132641086649999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0.86436660566540002</v>
      </c>
      <c r="AM12" s="38">
        <f t="shared" si="1"/>
        <v>4.7448181166599997E-2</v>
      </c>
      <c r="AN12" s="38">
        <f t="shared" si="1"/>
        <v>1.3805190000000001</v>
      </c>
      <c r="AO12" s="38">
        <f t="shared" si="1"/>
        <v>0</v>
      </c>
      <c r="AP12" s="38">
        <f t="shared" si="1"/>
        <v>0.43966159346660005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0.8648431145655</v>
      </c>
      <c r="AW12" s="38">
        <f>(SUM(AW11))</f>
        <v>6.732859258166501</v>
      </c>
      <c r="AX12" s="38">
        <f t="shared" si="1"/>
        <v>0</v>
      </c>
      <c r="AY12" s="38">
        <f t="shared" si="1"/>
        <v>0</v>
      </c>
      <c r="AZ12" s="38">
        <f t="shared" si="1"/>
        <v>1.0915784554665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0.30765806786579997</v>
      </c>
      <c r="BG12" s="38">
        <f t="shared" si="1"/>
        <v>1.4414570360665</v>
      </c>
      <c r="BH12" s="38">
        <f t="shared" si="1"/>
        <v>2.3478788630666001</v>
      </c>
      <c r="BI12" s="38">
        <f t="shared" si="1"/>
        <v>0</v>
      </c>
      <c r="BJ12" s="38">
        <f t="shared" si="1"/>
        <v>0.11835378719999999</v>
      </c>
      <c r="BK12" s="39">
        <f>SUM(BK11)</f>
        <v>22.925968088627201</v>
      </c>
    </row>
    <row r="13" spans="1:107">
      <c r="A13" s="17" t="s">
        <v>82</v>
      </c>
      <c r="B13" s="25" t="s">
        <v>10</v>
      </c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6"/>
    </row>
    <row r="14" spans="1:107">
      <c r="A14" s="17"/>
      <c r="B14" s="34" t="s">
        <v>107</v>
      </c>
      <c r="C14" s="40">
        <v>0</v>
      </c>
      <c r="D14" s="40">
        <v>2.5382613333333</v>
      </c>
      <c r="E14" s="40">
        <v>0</v>
      </c>
      <c r="F14" s="40">
        <v>0</v>
      </c>
      <c r="G14" s="40">
        <v>0</v>
      </c>
      <c r="H14" s="40">
        <v>0.1858192233332</v>
      </c>
      <c r="I14" s="40">
        <v>0</v>
      </c>
      <c r="J14" s="40">
        <v>0</v>
      </c>
      <c r="K14" s="40">
        <v>0</v>
      </c>
      <c r="L14" s="40">
        <v>6.3456533333299994E-2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6.9167621333331999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0.288351144</v>
      </c>
      <c r="AC14" s="40">
        <v>0</v>
      </c>
      <c r="AD14" s="40">
        <v>0</v>
      </c>
      <c r="AE14" s="40">
        <v>0</v>
      </c>
      <c r="AF14" s="40">
        <v>2.5136704875000002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0.18887314289999999</v>
      </c>
      <c r="AM14" s="40">
        <v>0</v>
      </c>
      <c r="AN14" s="40">
        <v>0</v>
      </c>
      <c r="AO14" s="40">
        <v>0</v>
      </c>
      <c r="AP14" s="40">
        <v>1.4082809151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2.1367929463996003</v>
      </c>
      <c r="AW14" s="40">
        <v>3.2817878197333004</v>
      </c>
      <c r="AX14" s="40">
        <v>0</v>
      </c>
      <c r="AY14" s="40">
        <v>0</v>
      </c>
      <c r="AZ14" s="40">
        <v>15.626734559499804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0.1589260837333</v>
      </c>
      <c r="BG14" s="40">
        <v>3.1410800000000003E-2</v>
      </c>
      <c r="BH14" s="40">
        <v>1.2564194357333001</v>
      </c>
      <c r="BI14" s="40">
        <v>0</v>
      </c>
      <c r="BJ14" s="40">
        <v>9.6580705199999992E-2</v>
      </c>
      <c r="BK14" s="41">
        <f t="shared" ref="BK14:BK18" si="2">SUM(C14:BJ14)</f>
        <v>36.692127263132306</v>
      </c>
    </row>
    <row r="15" spans="1:107">
      <c r="A15" s="17"/>
      <c r="B15" s="34" t="s">
        <v>108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0.16064667363329999</v>
      </c>
      <c r="I15" s="40">
        <v>0</v>
      </c>
      <c r="J15" s="40">
        <v>0</v>
      </c>
      <c r="K15" s="40">
        <v>0</v>
      </c>
      <c r="L15" s="40">
        <v>4.8713552899999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2.59684071666E-2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0.27560900209989997</v>
      </c>
      <c r="AC15" s="40">
        <v>0</v>
      </c>
      <c r="AD15" s="40">
        <v>0</v>
      </c>
      <c r="AE15" s="40">
        <v>0</v>
      </c>
      <c r="AF15" s="40">
        <v>1.5677682499999002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0.17585193379960001</v>
      </c>
      <c r="AM15" s="40">
        <v>0.12746083333329999</v>
      </c>
      <c r="AN15" s="40">
        <v>0</v>
      </c>
      <c r="AO15" s="40">
        <v>0</v>
      </c>
      <c r="AP15" s="40">
        <v>1.1979132724997998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1.4979587999990001</v>
      </c>
      <c r="AW15" s="40">
        <v>0.25492166666659999</v>
      </c>
      <c r="AX15" s="40">
        <v>0</v>
      </c>
      <c r="AY15" s="40">
        <v>0</v>
      </c>
      <c r="AZ15" s="40">
        <v>9.7798995738989003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0.14971549449980001</v>
      </c>
      <c r="BG15" s="40">
        <v>0</v>
      </c>
      <c r="BH15" s="40">
        <v>0</v>
      </c>
      <c r="BI15" s="40">
        <v>0</v>
      </c>
      <c r="BJ15" s="40">
        <v>0.9441885416664999</v>
      </c>
      <c r="BK15" s="41">
        <f t="shared" si="2"/>
        <v>21.029257739263102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0.10315087786659999</v>
      </c>
      <c r="I16" s="40">
        <v>0</v>
      </c>
      <c r="J16" s="40">
        <v>0</v>
      </c>
      <c r="K16" s="40">
        <v>0</v>
      </c>
      <c r="L16" s="40">
        <v>2.0265818026664002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3.6176925199899998E-2</v>
      </c>
      <c r="S16" s="40">
        <v>0</v>
      </c>
      <c r="T16" s="40">
        <v>0.31410133333329998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0.26549213316629999</v>
      </c>
      <c r="AC16" s="40">
        <v>0</v>
      </c>
      <c r="AD16" s="40">
        <v>0.12414856666659999</v>
      </c>
      <c r="AE16" s="40">
        <v>0</v>
      </c>
      <c r="AF16" s="40">
        <v>4.0180110271666001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0.18737143529980002</v>
      </c>
      <c r="AM16" s="40">
        <v>0</v>
      </c>
      <c r="AN16" s="40">
        <v>0</v>
      </c>
      <c r="AO16" s="40">
        <v>0</v>
      </c>
      <c r="AP16" s="40">
        <v>0.79982925623309997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1.3590761583655</v>
      </c>
      <c r="AW16" s="40">
        <v>5.1833437307665005</v>
      </c>
      <c r="AX16" s="40">
        <v>0</v>
      </c>
      <c r="AY16" s="40">
        <v>0</v>
      </c>
      <c r="AZ16" s="40">
        <v>9.3877225663321013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0.34987640223310001</v>
      </c>
      <c r="BG16" s="40">
        <v>2.4829713333300002E-2</v>
      </c>
      <c r="BH16" s="40">
        <v>0</v>
      </c>
      <c r="BI16" s="40">
        <v>0</v>
      </c>
      <c r="BJ16" s="40">
        <v>0.20391613623319998</v>
      </c>
      <c r="BK16" s="41">
        <f t="shared" si="2"/>
        <v>24.383628064862304</v>
      </c>
    </row>
    <row r="17" spans="1:67">
      <c r="A17" s="17"/>
      <c r="B17" s="34" t="s">
        <v>110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1.1261342833200001E-2</v>
      </c>
      <c r="I17" s="40">
        <v>0</v>
      </c>
      <c r="J17" s="40">
        <v>0</v>
      </c>
      <c r="K17" s="40">
        <v>0</v>
      </c>
      <c r="L17" s="40">
        <v>0.23299329999989998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7.6111144665999995E-3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7.4785674333100002E-2</v>
      </c>
      <c r="AC17" s="40">
        <v>0</v>
      </c>
      <c r="AD17" s="40">
        <v>0</v>
      </c>
      <c r="AE17" s="40">
        <v>0</v>
      </c>
      <c r="AF17" s="40">
        <v>1.1564794999999999E-2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5.2041577499799999E-2</v>
      </c>
      <c r="AM17" s="40">
        <v>0</v>
      </c>
      <c r="AN17" s="40">
        <v>0</v>
      </c>
      <c r="AO17" s="40">
        <v>0</v>
      </c>
      <c r="AP17" s="40">
        <v>0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0.58783852933290004</v>
      </c>
      <c r="AW17" s="40">
        <v>0.23877635383330001</v>
      </c>
      <c r="AX17" s="40">
        <v>0</v>
      </c>
      <c r="AY17" s="40">
        <v>0</v>
      </c>
      <c r="AZ17" s="40">
        <v>0.76456875403299995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2.1458124733199999E-2</v>
      </c>
      <c r="BG17" s="40">
        <v>0</v>
      </c>
      <c r="BH17" s="40">
        <v>0</v>
      </c>
      <c r="BI17" s="40">
        <v>0</v>
      </c>
      <c r="BJ17" s="40">
        <v>0</v>
      </c>
      <c r="BK17" s="41">
        <f t="shared" si="2"/>
        <v>2.002899566065</v>
      </c>
    </row>
    <row r="18" spans="1:67">
      <c r="A18" s="17"/>
      <c r="B18" s="34" t="s">
        <v>111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4.84072159999E-2</v>
      </c>
      <c r="I18" s="40">
        <v>2.4824213333333001</v>
      </c>
      <c r="J18" s="40">
        <v>0</v>
      </c>
      <c r="K18" s="40">
        <v>0</v>
      </c>
      <c r="L18" s="40">
        <v>0.18618159999989997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0.11732564173320001</v>
      </c>
      <c r="AC18" s="40">
        <v>0</v>
      </c>
      <c r="AD18" s="40">
        <v>0</v>
      </c>
      <c r="AE18" s="40">
        <v>0</v>
      </c>
      <c r="AF18" s="40">
        <v>0.44181203999989999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0.17501411489979998</v>
      </c>
      <c r="AM18" s="40">
        <v>0</v>
      </c>
      <c r="AN18" s="40">
        <v>0.36817670000000002</v>
      </c>
      <c r="AO18" s="40">
        <v>0</v>
      </c>
      <c r="AP18" s="40">
        <v>0.58771526026660004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0.77979211373209978</v>
      </c>
      <c r="AW18" s="40">
        <v>8.0998873999999006</v>
      </c>
      <c r="AX18" s="40">
        <v>0</v>
      </c>
      <c r="AY18" s="40">
        <v>0</v>
      </c>
      <c r="AZ18" s="40">
        <v>4.2524408849994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7.4391670599899998E-2</v>
      </c>
      <c r="BG18" s="40">
        <v>2.6198553275665004</v>
      </c>
      <c r="BH18" s="40">
        <v>0</v>
      </c>
      <c r="BI18" s="40">
        <v>0</v>
      </c>
      <c r="BJ18" s="40">
        <v>0.3230222501999</v>
      </c>
      <c r="BK18" s="41">
        <f t="shared" si="2"/>
        <v>20.556443553330304</v>
      </c>
    </row>
    <row r="19" spans="1:67">
      <c r="A19" s="17"/>
      <c r="B19" s="26" t="s">
        <v>97</v>
      </c>
      <c r="C19" s="39">
        <f t="shared" ref="C19:AH19" si="3">SUM(C14:C18)</f>
        <v>0</v>
      </c>
      <c r="D19" s="39">
        <f t="shared" si="3"/>
        <v>2.5382613333333</v>
      </c>
      <c r="E19" s="39">
        <f t="shared" si="3"/>
        <v>0</v>
      </c>
      <c r="F19" s="39">
        <f t="shared" si="3"/>
        <v>0</v>
      </c>
      <c r="G19" s="39">
        <f t="shared" si="3"/>
        <v>0</v>
      </c>
      <c r="H19" s="39">
        <f t="shared" si="3"/>
        <v>0.50928533366619999</v>
      </c>
      <c r="I19" s="39">
        <f t="shared" si="3"/>
        <v>2.4824213333333001</v>
      </c>
      <c r="J19" s="39">
        <f t="shared" si="3"/>
        <v>0</v>
      </c>
      <c r="K19" s="39">
        <f t="shared" si="3"/>
        <v>0</v>
      </c>
      <c r="L19" s="39">
        <f t="shared" si="3"/>
        <v>7.3805685259993998</v>
      </c>
      <c r="M19" s="39">
        <f t="shared" si="3"/>
        <v>0</v>
      </c>
      <c r="N19" s="39">
        <f t="shared" si="3"/>
        <v>0</v>
      </c>
      <c r="O19" s="39">
        <f t="shared" si="3"/>
        <v>0</v>
      </c>
      <c r="P19" s="39">
        <f t="shared" si="3"/>
        <v>0</v>
      </c>
      <c r="Q19" s="39">
        <f t="shared" si="3"/>
        <v>0</v>
      </c>
      <c r="R19" s="39">
        <f t="shared" si="3"/>
        <v>4.3788039666499995E-2</v>
      </c>
      <c r="S19" s="39">
        <f t="shared" si="3"/>
        <v>2.59684071666E-2</v>
      </c>
      <c r="T19" s="39">
        <f t="shared" si="3"/>
        <v>0.31410133333329998</v>
      </c>
      <c r="U19" s="39">
        <f t="shared" si="3"/>
        <v>0</v>
      </c>
      <c r="V19" s="39">
        <f t="shared" si="3"/>
        <v>6.9167621333331999</v>
      </c>
      <c r="W19" s="39">
        <f t="shared" si="3"/>
        <v>0</v>
      </c>
      <c r="X19" s="39">
        <f t="shared" si="3"/>
        <v>0</v>
      </c>
      <c r="Y19" s="39">
        <f t="shared" si="3"/>
        <v>0</v>
      </c>
      <c r="Z19" s="39">
        <f t="shared" si="3"/>
        <v>0</v>
      </c>
      <c r="AA19" s="39">
        <f t="shared" si="3"/>
        <v>0</v>
      </c>
      <c r="AB19" s="39">
        <f t="shared" si="3"/>
        <v>1.0215635953325</v>
      </c>
      <c r="AC19" s="39">
        <f t="shared" si="3"/>
        <v>0</v>
      </c>
      <c r="AD19" s="39">
        <f t="shared" si="3"/>
        <v>0.12414856666659999</v>
      </c>
      <c r="AE19" s="39">
        <f t="shared" si="3"/>
        <v>0</v>
      </c>
      <c r="AF19" s="39">
        <f t="shared" si="3"/>
        <v>8.5528265996664015</v>
      </c>
      <c r="AG19" s="39">
        <f t="shared" si="3"/>
        <v>0</v>
      </c>
      <c r="AH19" s="39">
        <f t="shared" si="3"/>
        <v>0</v>
      </c>
      <c r="AI19" s="39">
        <f t="shared" ref="AI19:BK19" si="4">SUM(AI14:AI18)</f>
        <v>0</v>
      </c>
      <c r="AJ19" s="39">
        <f t="shared" si="4"/>
        <v>0</v>
      </c>
      <c r="AK19" s="39">
        <f t="shared" si="4"/>
        <v>0</v>
      </c>
      <c r="AL19" s="39">
        <f t="shared" si="4"/>
        <v>0.77915220439900001</v>
      </c>
      <c r="AM19" s="39">
        <f t="shared" si="4"/>
        <v>0.12746083333329999</v>
      </c>
      <c r="AN19" s="39">
        <f t="shared" si="4"/>
        <v>0.36817670000000002</v>
      </c>
      <c r="AO19" s="39">
        <f t="shared" si="4"/>
        <v>0</v>
      </c>
      <c r="AP19" s="39">
        <f t="shared" si="4"/>
        <v>3.9937387040995</v>
      </c>
      <c r="AQ19" s="39">
        <f t="shared" si="4"/>
        <v>0</v>
      </c>
      <c r="AR19" s="39">
        <f t="shared" si="4"/>
        <v>0</v>
      </c>
      <c r="AS19" s="39">
        <f t="shared" si="4"/>
        <v>0</v>
      </c>
      <c r="AT19" s="39">
        <f t="shared" si="4"/>
        <v>0</v>
      </c>
      <c r="AU19" s="39">
        <f t="shared" si="4"/>
        <v>0</v>
      </c>
      <c r="AV19" s="39">
        <f t="shared" si="4"/>
        <v>6.3614585478291001</v>
      </c>
      <c r="AW19" s="39">
        <f t="shared" si="4"/>
        <v>17.058716970999601</v>
      </c>
      <c r="AX19" s="39">
        <f t="shared" si="4"/>
        <v>0</v>
      </c>
      <c r="AY19" s="39">
        <f t="shared" si="4"/>
        <v>0</v>
      </c>
      <c r="AZ19" s="39">
        <f t="shared" si="4"/>
        <v>39.811366338763207</v>
      </c>
      <c r="BA19" s="39">
        <f t="shared" si="4"/>
        <v>0</v>
      </c>
      <c r="BB19" s="39">
        <f t="shared" si="4"/>
        <v>0</v>
      </c>
      <c r="BC19" s="39">
        <f t="shared" si="4"/>
        <v>0</v>
      </c>
      <c r="BD19" s="39">
        <f t="shared" si="4"/>
        <v>0</v>
      </c>
      <c r="BE19" s="39">
        <f t="shared" si="4"/>
        <v>0</v>
      </c>
      <c r="BF19" s="39">
        <f t="shared" si="4"/>
        <v>0.75436777579930003</v>
      </c>
      <c r="BG19" s="39">
        <f t="shared" si="4"/>
        <v>2.6760958408998006</v>
      </c>
      <c r="BH19" s="39">
        <f t="shared" si="4"/>
        <v>1.2564194357333001</v>
      </c>
      <c r="BI19" s="39">
        <f t="shared" si="4"/>
        <v>0</v>
      </c>
      <c r="BJ19" s="39">
        <f t="shared" si="4"/>
        <v>1.5677076332996001</v>
      </c>
      <c r="BK19" s="39">
        <f t="shared" si="4"/>
        <v>104.66435618665301</v>
      </c>
    </row>
    <row r="20" spans="1:67">
      <c r="A20" s="17" t="s">
        <v>83</v>
      </c>
      <c r="B20" s="25" t="s">
        <v>15</v>
      </c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6"/>
    </row>
    <row r="21" spans="1:67">
      <c r="A21" s="17"/>
      <c r="B21" s="26" t="s">
        <v>40</v>
      </c>
      <c r="C21" s="36">
        <v>0</v>
      </c>
      <c r="D21" s="35">
        <v>0</v>
      </c>
      <c r="E21" s="35">
        <v>0</v>
      </c>
      <c r="F21" s="35">
        <v>0</v>
      </c>
      <c r="G21" s="37">
        <v>0</v>
      </c>
      <c r="H21" s="36">
        <v>0</v>
      </c>
      <c r="I21" s="35">
        <v>0</v>
      </c>
      <c r="J21" s="35">
        <v>0</v>
      </c>
      <c r="K21" s="35">
        <v>0</v>
      </c>
      <c r="L21" s="37">
        <v>0</v>
      </c>
      <c r="M21" s="36">
        <v>0</v>
      </c>
      <c r="N21" s="35">
        <v>0</v>
      </c>
      <c r="O21" s="35">
        <v>0</v>
      </c>
      <c r="P21" s="35">
        <v>0</v>
      </c>
      <c r="Q21" s="37">
        <v>0</v>
      </c>
      <c r="R21" s="36">
        <v>0</v>
      </c>
      <c r="S21" s="35">
        <v>0</v>
      </c>
      <c r="T21" s="35">
        <v>0</v>
      </c>
      <c r="U21" s="35">
        <v>0</v>
      </c>
      <c r="V21" s="37">
        <v>0</v>
      </c>
      <c r="W21" s="36">
        <v>0</v>
      </c>
      <c r="X21" s="35">
        <v>0</v>
      </c>
      <c r="Y21" s="35">
        <v>0</v>
      </c>
      <c r="Z21" s="35">
        <v>0</v>
      </c>
      <c r="AA21" s="37">
        <v>0</v>
      </c>
      <c r="AB21" s="36">
        <v>0</v>
      </c>
      <c r="AC21" s="35">
        <v>0</v>
      </c>
      <c r="AD21" s="35">
        <v>0</v>
      </c>
      <c r="AE21" s="35">
        <v>0</v>
      </c>
      <c r="AF21" s="37">
        <v>0</v>
      </c>
      <c r="AG21" s="36">
        <v>0</v>
      </c>
      <c r="AH21" s="35">
        <v>0</v>
      </c>
      <c r="AI21" s="35">
        <v>0</v>
      </c>
      <c r="AJ21" s="35">
        <v>0</v>
      </c>
      <c r="AK21" s="37">
        <v>0</v>
      </c>
      <c r="AL21" s="36">
        <v>0</v>
      </c>
      <c r="AM21" s="35">
        <v>0</v>
      </c>
      <c r="AN21" s="35">
        <v>0</v>
      </c>
      <c r="AO21" s="35">
        <v>0</v>
      </c>
      <c r="AP21" s="37">
        <v>0</v>
      </c>
      <c r="AQ21" s="36">
        <v>0</v>
      </c>
      <c r="AR21" s="35">
        <v>0</v>
      </c>
      <c r="AS21" s="35">
        <v>0</v>
      </c>
      <c r="AT21" s="35">
        <v>0</v>
      </c>
      <c r="AU21" s="37">
        <v>0</v>
      </c>
      <c r="AV21" s="36">
        <v>0</v>
      </c>
      <c r="AW21" s="35">
        <v>0</v>
      </c>
      <c r="AX21" s="35">
        <v>0</v>
      </c>
      <c r="AY21" s="35">
        <v>0</v>
      </c>
      <c r="AZ21" s="37">
        <v>0</v>
      </c>
      <c r="BA21" s="36">
        <v>0</v>
      </c>
      <c r="BB21" s="35">
        <v>0</v>
      </c>
      <c r="BC21" s="35">
        <v>0</v>
      </c>
      <c r="BD21" s="35">
        <v>0</v>
      </c>
      <c r="BE21" s="37">
        <v>0</v>
      </c>
      <c r="BF21" s="36">
        <v>0</v>
      </c>
      <c r="BG21" s="35">
        <v>0</v>
      </c>
      <c r="BH21" s="35">
        <v>0</v>
      </c>
      <c r="BI21" s="35">
        <v>0</v>
      </c>
      <c r="BJ21" s="37">
        <v>0</v>
      </c>
      <c r="BK21" s="41">
        <f>SUM(C21:BJ21)</f>
        <v>0</v>
      </c>
    </row>
    <row r="22" spans="1:67">
      <c r="A22" s="17"/>
      <c r="B22" s="26" t="s">
        <v>96</v>
      </c>
      <c r="C22" s="38">
        <f t="shared" ref="C22:BJ22" si="5">SUM(C21)</f>
        <v>0</v>
      </c>
      <c r="D22" s="38">
        <f t="shared" si="5"/>
        <v>0</v>
      </c>
      <c r="E22" s="38">
        <f t="shared" si="5"/>
        <v>0</v>
      </c>
      <c r="F22" s="38">
        <f t="shared" si="5"/>
        <v>0</v>
      </c>
      <c r="G22" s="38">
        <f t="shared" si="5"/>
        <v>0</v>
      </c>
      <c r="H22" s="38">
        <f t="shared" si="5"/>
        <v>0</v>
      </c>
      <c r="I22" s="38">
        <f t="shared" si="5"/>
        <v>0</v>
      </c>
      <c r="J22" s="38">
        <f t="shared" si="5"/>
        <v>0</v>
      </c>
      <c r="K22" s="38">
        <f t="shared" si="5"/>
        <v>0</v>
      </c>
      <c r="L22" s="38">
        <f t="shared" si="5"/>
        <v>0</v>
      </c>
      <c r="M22" s="38">
        <f t="shared" si="5"/>
        <v>0</v>
      </c>
      <c r="N22" s="38">
        <f t="shared" si="5"/>
        <v>0</v>
      </c>
      <c r="O22" s="38">
        <f t="shared" si="5"/>
        <v>0</v>
      </c>
      <c r="P22" s="38">
        <f t="shared" si="5"/>
        <v>0</v>
      </c>
      <c r="Q22" s="38">
        <f t="shared" si="5"/>
        <v>0</v>
      </c>
      <c r="R22" s="38">
        <f t="shared" si="5"/>
        <v>0</v>
      </c>
      <c r="S22" s="38">
        <f t="shared" si="5"/>
        <v>0</v>
      </c>
      <c r="T22" s="38">
        <f t="shared" si="5"/>
        <v>0</v>
      </c>
      <c r="U22" s="38">
        <f t="shared" si="5"/>
        <v>0</v>
      </c>
      <c r="V22" s="38">
        <f t="shared" si="5"/>
        <v>0</v>
      </c>
      <c r="W22" s="38">
        <f t="shared" si="5"/>
        <v>0</v>
      </c>
      <c r="X22" s="38">
        <f t="shared" si="5"/>
        <v>0</v>
      </c>
      <c r="Y22" s="38">
        <f t="shared" si="5"/>
        <v>0</v>
      </c>
      <c r="Z22" s="38">
        <f t="shared" si="5"/>
        <v>0</v>
      </c>
      <c r="AA22" s="38">
        <f t="shared" si="5"/>
        <v>0</v>
      </c>
      <c r="AB22" s="38">
        <f t="shared" si="5"/>
        <v>0</v>
      </c>
      <c r="AC22" s="38">
        <f t="shared" si="5"/>
        <v>0</v>
      </c>
      <c r="AD22" s="38">
        <f t="shared" si="5"/>
        <v>0</v>
      </c>
      <c r="AE22" s="38">
        <f t="shared" si="5"/>
        <v>0</v>
      </c>
      <c r="AF22" s="38">
        <f t="shared" si="5"/>
        <v>0</v>
      </c>
      <c r="AG22" s="38">
        <f t="shared" si="5"/>
        <v>0</v>
      </c>
      <c r="AH22" s="38">
        <f t="shared" si="5"/>
        <v>0</v>
      </c>
      <c r="AI22" s="38">
        <f t="shared" si="5"/>
        <v>0</v>
      </c>
      <c r="AJ22" s="38">
        <f t="shared" si="5"/>
        <v>0</v>
      </c>
      <c r="AK22" s="38">
        <f t="shared" si="5"/>
        <v>0</v>
      </c>
      <c r="AL22" s="38">
        <f t="shared" si="5"/>
        <v>0</v>
      </c>
      <c r="AM22" s="38">
        <f t="shared" si="5"/>
        <v>0</v>
      </c>
      <c r="AN22" s="38">
        <f t="shared" si="5"/>
        <v>0</v>
      </c>
      <c r="AO22" s="38">
        <f t="shared" si="5"/>
        <v>0</v>
      </c>
      <c r="AP22" s="38">
        <f t="shared" si="5"/>
        <v>0</v>
      </c>
      <c r="AQ22" s="38">
        <f t="shared" si="5"/>
        <v>0</v>
      </c>
      <c r="AR22" s="38">
        <f t="shared" si="5"/>
        <v>0</v>
      </c>
      <c r="AS22" s="38">
        <f t="shared" si="5"/>
        <v>0</v>
      </c>
      <c r="AT22" s="38">
        <f t="shared" si="5"/>
        <v>0</v>
      </c>
      <c r="AU22" s="38">
        <f t="shared" si="5"/>
        <v>0</v>
      </c>
      <c r="AV22" s="38">
        <f t="shared" si="5"/>
        <v>0</v>
      </c>
      <c r="AW22" s="38">
        <f t="shared" si="5"/>
        <v>0</v>
      </c>
      <c r="AX22" s="38">
        <f t="shared" si="5"/>
        <v>0</v>
      </c>
      <c r="AY22" s="38">
        <f t="shared" si="5"/>
        <v>0</v>
      </c>
      <c r="AZ22" s="38">
        <f t="shared" si="5"/>
        <v>0</v>
      </c>
      <c r="BA22" s="38">
        <f t="shared" si="5"/>
        <v>0</v>
      </c>
      <c r="BB22" s="38">
        <f t="shared" si="5"/>
        <v>0</v>
      </c>
      <c r="BC22" s="38">
        <f t="shared" si="5"/>
        <v>0</v>
      </c>
      <c r="BD22" s="38">
        <f t="shared" si="5"/>
        <v>0</v>
      </c>
      <c r="BE22" s="38">
        <f t="shared" si="5"/>
        <v>0</v>
      </c>
      <c r="BF22" s="38">
        <f t="shared" si="5"/>
        <v>0</v>
      </c>
      <c r="BG22" s="38">
        <f t="shared" si="5"/>
        <v>0</v>
      </c>
      <c r="BH22" s="38">
        <f t="shared" si="5"/>
        <v>0</v>
      </c>
      <c r="BI22" s="38">
        <f t="shared" si="5"/>
        <v>0</v>
      </c>
      <c r="BJ22" s="38">
        <f t="shared" si="5"/>
        <v>0</v>
      </c>
      <c r="BK22" s="39">
        <f>SUM(BK21)</f>
        <v>0</v>
      </c>
    </row>
    <row r="23" spans="1:67">
      <c r="A23" s="17" t="s">
        <v>85</v>
      </c>
      <c r="B23" s="33" t="s">
        <v>101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6"/>
    </row>
    <row r="24" spans="1:67">
      <c r="A24" s="17"/>
      <c r="B24" s="26" t="s">
        <v>40</v>
      </c>
      <c r="C24" s="36">
        <v>0</v>
      </c>
      <c r="D24" s="35">
        <v>0</v>
      </c>
      <c r="E24" s="35">
        <v>0</v>
      </c>
      <c r="F24" s="35">
        <v>0</v>
      </c>
      <c r="G24" s="37">
        <v>0</v>
      </c>
      <c r="H24" s="36">
        <v>0</v>
      </c>
      <c r="I24" s="35">
        <v>0</v>
      </c>
      <c r="J24" s="35">
        <v>0</v>
      </c>
      <c r="K24" s="35">
        <v>0</v>
      </c>
      <c r="L24" s="37">
        <v>0</v>
      </c>
      <c r="M24" s="36">
        <v>0</v>
      </c>
      <c r="N24" s="35">
        <v>0</v>
      </c>
      <c r="O24" s="35">
        <v>0</v>
      </c>
      <c r="P24" s="35">
        <v>0</v>
      </c>
      <c r="Q24" s="37">
        <v>0</v>
      </c>
      <c r="R24" s="36">
        <v>0</v>
      </c>
      <c r="S24" s="35">
        <v>0</v>
      </c>
      <c r="T24" s="35">
        <v>0</v>
      </c>
      <c r="U24" s="35">
        <v>0</v>
      </c>
      <c r="V24" s="37">
        <v>0</v>
      </c>
      <c r="W24" s="36">
        <v>0</v>
      </c>
      <c r="X24" s="35">
        <v>0</v>
      </c>
      <c r="Y24" s="35">
        <v>0</v>
      </c>
      <c r="Z24" s="35">
        <v>0</v>
      </c>
      <c r="AA24" s="37">
        <v>0</v>
      </c>
      <c r="AB24" s="36">
        <v>0</v>
      </c>
      <c r="AC24" s="35">
        <v>0</v>
      </c>
      <c r="AD24" s="35">
        <v>0</v>
      </c>
      <c r="AE24" s="35">
        <v>0</v>
      </c>
      <c r="AF24" s="37">
        <v>0</v>
      </c>
      <c r="AG24" s="36">
        <v>0</v>
      </c>
      <c r="AH24" s="35">
        <v>0</v>
      </c>
      <c r="AI24" s="35">
        <v>0</v>
      </c>
      <c r="AJ24" s="35">
        <v>0</v>
      </c>
      <c r="AK24" s="37">
        <v>0</v>
      </c>
      <c r="AL24" s="36">
        <v>0</v>
      </c>
      <c r="AM24" s="35">
        <v>0</v>
      </c>
      <c r="AN24" s="35">
        <v>0</v>
      </c>
      <c r="AO24" s="35">
        <v>0</v>
      </c>
      <c r="AP24" s="37">
        <v>0</v>
      </c>
      <c r="AQ24" s="36">
        <v>0</v>
      </c>
      <c r="AR24" s="35">
        <v>0</v>
      </c>
      <c r="AS24" s="35">
        <v>0</v>
      </c>
      <c r="AT24" s="35">
        <v>0</v>
      </c>
      <c r="AU24" s="37">
        <v>0</v>
      </c>
      <c r="AV24" s="36">
        <v>0</v>
      </c>
      <c r="AW24" s="35">
        <v>0</v>
      </c>
      <c r="AX24" s="35">
        <v>0</v>
      </c>
      <c r="AY24" s="35">
        <v>0</v>
      </c>
      <c r="AZ24" s="37">
        <v>0</v>
      </c>
      <c r="BA24" s="36">
        <v>0</v>
      </c>
      <c r="BB24" s="35">
        <v>0</v>
      </c>
      <c r="BC24" s="35">
        <v>0</v>
      </c>
      <c r="BD24" s="35">
        <v>0</v>
      </c>
      <c r="BE24" s="37">
        <v>0</v>
      </c>
      <c r="BF24" s="36">
        <v>0</v>
      </c>
      <c r="BG24" s="35">
        <v>0</v>
      </c>
      <c r="BH24" s="35">
        <v>0</v>
      </c>
      <c r="BI24" s="35">
        <v>0</v>
      </c>
      <c r="BJ24" s="37">
        <v>0</v>
      </c>
      <c r="BK24" s="41">
        <f>SUM(C24:BJ24)</f>
        <v>0</v>
      </c>
    </row>
    <row r="25" spans="1:67">
      <c r="A25" s="17"/>
      <c r="B25" s="26" t="s">
        <v>95</v>
      </c>
      <c r="C25" s="38">
        <f t="shared" ref="C25:BJ25" si="6">SUM(C24)</f>
        <v>0</v>
      </c>
      <c r="D25" s="38">
        <f t="shared" si="6"/>
        <v>0</v>
      </c>
      <c r="E25" s="38">
        <f t="shared" si="6"/>
        <v>0</v>
      </c>
      <c r="F25" s="38">
        <f t="shared" si="6"/>
        <v>0</v>
      </c>
      <c r="G25" s="38">
        <f t="shared" si="6"/>
        <v>0</v>
      </c>
      <c r="H25" s="38">
        <f t="shared" si="6"/>
        <v>0</v>
      </c>
      <c r="I25" s="38">
        <f t="shared" si="6"/>
        <v>0</v>
      </c>
      <c r="J25" s="38">
        <f t="shared" si="6"/>
        <v>0</v>
      </c>
      <c r="K25" s="38">
        <f t="shared" si="6"/>
        <v>0</v>
      </c>
      <c r="L25" s="38">
        <f t="shared" si="6"/>
        <v>0</v>
      </c>
      <c r="M25" s="38">
        <f t="shared" si="6"/>
        <v>0</v>
      </c>
      <c r="N25" s="38">
        <f t="shared" si="6"/>
        <v>0</v>
      </c>
      <c r="O25" s="38">
        <f t="shared" si="6"/>
        <v>0</v>
      </c>
      <c r="P25" s="38">
        <f t="shared" si="6"/>
        <v>0</v>
      </c>
      <c r="Q25" s="38">
        <f t="shared" si="6"/>
        <v>0</v>
      </c>
      <c r="R25" s="38">
        <f t="shared" si="6"/>
        <v>0</v>
      </c>
      <c r="S25" s="38">
        <f t="shared" si="6"/>
        <v>0</v>
      </c>
      <c r="T25" s="38">
        <f t="shared" si="6"/>
        <v>0</v>
      </c>
      <c r="U25" s="38">
        <f t="shared" si="6"/>
        <v>0</v>
      </c>
      <c r="V25" s="38">
        <f t="shared" si="6"/>
        <v>0</v>
      </c>
      <c r="W25" s="38">
        <f t="shared" si="6"/>
        <v>0</v>
      </c>
      <c r="X25" s="38">
        <f t="shared" si="6"/>
        <v>0</v>
      </c>
      <c r="Y25" s="38">
        <f t="shared" si="6"/>
        <v>0</v>
      </c>
      <c r="Z25" s="38">
        <f t="shared" si="6"/>
        <v>0</v>
      </c>
      <c r="AA25" s="38">
        <f t="shared" si="6"/>
        <v>0</v>
      </c>
      <c r="AB25" s="38">
        <f t="shared" si="6"/>
        <v>0</v>
      </c>
      <c r="AC25" s="38">
        <f t="shared" si="6"/>
        <v>0</v>
      </c>
      <c r="AD25" s="38">
        <f t="shared" si="6"/>
        <v>0</v>
      </c>
      <c r="AE25" s="38">
        <f t="shared" si="6"/>
        <v>0</v>
      </c>
      <c r="AF25" s="38">
        <f t="shared" si="6"/>
        <v>0</v>
      </c>
      <c r="AG25" s="38">
        <f t="shared" si="6"/>
        <v>0</v>
      </c>
      <c r="AH25" s="38">
        <f t="shared" si="6"/>
        <v>0</v>
      </c>
      <c r="AI25" s="38">
        <f t="shared" si="6"/>
        <v>0</v>
      </c>
      <c r="AJ25" s="38">
        <f t="shared" si="6"/>
        <v>0</v>
      </c>
      <c r="AK25" s="38">
        <f t="shared" si="6"/>
        <v>0</v>
      </c>
      <c r="AL25" s="38">
        <f t="shared" si="6"/>
        <v>0</v>
      </c>
      <c r="AM25" s="38">
        <f t="shared" si="6"/>
        <v>0</v>
      </c>
      <c r="AN25" s="38">
        <f t="shared" si="6"/>
        <v>0</v>
      </c>
      <c r="AO25" s="38">
        <f t="shared" si="6"/>
        <v>0</v>
      </c>
      <c r="AP25" s="38">
        <f t="shared" si="6"/>
        <v>0</v>
      </c>
      <c r="AQ25" s="38">
        <f t="shared" si="6"/>
        <v>0</v>
      </c>
      <c r="AR25" s="38">
        <f t="shared" si="6"/>
        <v>0</v>
      </c>
      <c r="AS25" s="38">
        <f t="shared" si="6"/>
        <v>0</v>
      </c>
      <c r="AT25" s="38">
        <f t="shared" si="6"/>
        <v>0</v>
      </c>
      <c r="AU25" s="38">
        <f t="shared" si="6"/>
        <v>0</v>
      </c>
      <c r="AV25" s="38">
        <f t="shared" si="6"/>
        <v>0</v>
      </c>
      <c r="AW25" s="38">
        <f t="shared" si="6"/>
        <v>0</v>
      </c>
      <c r="AX25" s="38">
        <f t="shared" si="6"/>
        <v>0</v>
      </c>
      <c r="AY25" s="38">
        <f t="shared" si="6"/>
        <v>0</v>
      </c>
      <c r="AZ25" s="38">
        <f t="shared" si="6"/>
        <v>0</v>
      </c>
      <c r="BA25" s="38">
        <f t="shared" si="6"/>
        <v>0</v>
      </c>
      <c r="BB25" s="38">
        <f t="shared" si="6"/>
        <v>0</v>
      </c>
      <c r="BC25" s="38">
        <f t="shared" si="6"/>
        <v>0</v>
      </c>
      <c r="BD25" s="38">
        <f t="shared" si="6"/>
        <v>0</v>
      </c>
      <c r="BE25" s="38">
        <f t="shared" si="6"/>
        <v>0</v>
      </c>
      <c r="BF25" s="38">
        <f t="shared" si="6"/>
        <v>0</v>
      </c>
      <c r="BG25" s="38">
        <f t="shared" si="6"/>
        <v>0</v>
      </c>
      <c r="BH25" s="38">
        <f t="shared" si="6"/>
        <v>0</v>
      </c>
      <c r="BI25" s="38">
        <f t="shared" si="6"/>
        <v>0</v>
      </c>
      <c r="BJ25" s="38">
        <f t="shared" si="6"/>
        <v>0</v>
      </c>
      <c r="BK25" s="39">
        <f>SUM(BK24)</f>
        <v>0</v>
      </c>
    </row>
    <row r="26" spans="1:67">
      <c r="A26" s="17" t="s">
        <v>86</v>
      </c>
      <c r="B26" s="25" t="s">
        <v>16</v>
      </c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6"/>
    </row>
    <row r="27" spans="1:67">
      <c r="A27" s="17"/>
      <c r="B27" s="34" t="s">
        <v>112</v>
      </c>
      <c r="C27" s="40">
        <v>0</v>
      </c>
      <c r="D27" s="40">
        <v>0.58931070480000003</v>
      </c>
      <c r="E27" s="40">
        <v>0</v>
      </c>
      <c r="F27" s="40">
        <v>0</v>
      </c>
      <c r="G27" s="40">
        <v>0</v>
      </c>
      <c r="H27" s="40">
        <v>0.33052213119949997</v>
      </c>
      <c r="I27" s="40">
        <v>6.3105497125332999</v>
      </c>
      <c r="J27" s="40">
        <v>0</v>
      </c>
      <c r="K27" s="40">
        <v>0</v>
      </c>
      <c r="L27" s="40">
        <v>0.60863162616630007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0.36853466826589998</v>
      </c>
      <c r="S27" s="40">
        <v>1.0241705474333</v>
      </c>
      <c r="T27" s="40">
        <v>0.85674955923329998</v>
      </c>
      <c r="U27" s="40">
        <v>0</v>
      </c>
      <c r="V27" s="40">
        <v>0.67893772769969996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4.5638895615653983</v>
      </c>
      <c r="AC27" s="40">
        <v>0.85353078106660007</v>
      </c>
      <c r="AD27" s="40">
        <v>0.37788480000000002</v>
      </c>
      <c r="AE27" s="40">
        <v>0</v>
      </c>
      <c r="AF27" s="40">
        <v>20.549607053199203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9.919586941963896</v>
      </c>
      <c r="AM27" s="40">
        <v>1.1242714761663999</v>
      </c>
      <c r="AN27" s="40">
        <v>0.12596160000000001</v>
      </c>
      <c r="AO27" s="40">
        <v>0</v>
      </c>
      <c r="AP27" s="40">
        <v>20.922357618598294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9.1171838205615039</v>
      </c>
      <c r="AW27" s="40">
        <v>63.081678330365989</v>
      </c>
      <c r="AX27" s="40">
        <v>1.2596160000000001</v>
      </c>
      <c r="AY27" s="40">
        <v>0</v>
      </c>
      <c r="AZ27" s="40">
        <v>57.383019617730007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2.0803978399967007</v>
      </c>
      <c r="BG27" s="40">
        <v>3.3763771010999002</v>
      </c>
      <c r="BH27" s="40">
        <v>1.5972259614666</v>
      </c>
      <c r="BI27" s="40">
        <v>0</v>
      </c>
      <c r="BJ27" s="40">
        <v>3.6515768810995004</v>
      </c>
      <c r="BK27" s="41">
        <f>SUM(C27:BJ27)</f>
        <v>210.75157206221127</v>
      </c>
      <c r="BL27" s="42"/>
      <c r="BN27" s="42"/>
    </row>
    <row r="28" spans="1:67">
      <c r="A28" s="17"/>
      <c r="B28" s="34" t="s">
        <v>113</v>
      </c>
      <c r="C28" s="40">
        <v>0</v>
      </c>
      <c r="D28" s="40">
        <v>0.57223326429999999</v>
      </c>
      <c r="E28" s="40">
        <v>0</v>
      </c>
      <c r="F28" s="40">
        <v>0</v>
      </c>
      <c r="G28" s="40">
        <v>0</v>
      </c>
      <c r="H28" s="40">
        <v>9.1390396866199999E-2</v>
      </c>
      <c r="I28" s="40">
        <v>0.15213289966659999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5.4805471566199998E-2</v>
      </c>
      <c r="S28" s="40">
        <v>2.28495194666E-2</v>
      </c>
      <c r="T28" s="40">
        <v>0.37367706143329998</v>
      </c>
      <c r="U28" s="40">
        <v>0</v>
      </c>
      <c r="V28" s="40">
        <v>6.6711183666599991E-2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3.3969020412979996</v>
      </c>
      <c r="AC28" s="40">
        <v>0.25029773666650001</v>
      </c>
      <c r="AD28" s="40">
        <v>0</v>
      </c>
      <c r="AE28" s="40">
        <v>0</v>
      </c>
      <c r="AF28" s="40">
        <v>4.7594989302325006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2.8893456732959999</v>
      </c>
      <c r="AM28" s="40">
        <v>0.53195142913320004</v>
      </c>
      <c r="AN28" s="40">
        <v>0.67570694219990002</v>
      </c>
      <c r="AO28" s="40">
        <v>0</v>
      </c>
      <c r="AP28" s="40">
        <v>1.8641645933994002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4.6895395584259978</v>
      </c>
      <c r="AW28" s="40">
        <v>17.940555034399409</v>
      </c>
      <c r="AX28" s="40">
        <v>0</v>
      </c>
      <c r="AY28" s="40">
        <v>0</v>
      </c>
      <c r="AZ28" s="40">
        <v>21.966331611731505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0.8288217860296001</v>
      </c>
      <c r="BG28" s="40">
        <v>0.73300757503320002</v>
      </c>
      <c r="BH28" s="40">
        <v>3.6730322754000002</v>
      </c>
      <c r="BI28" s="40">
        <v>0</v>
      </c>
      <c r="BJ28" s="40">
        <v>0.91914069556639999</v>
      </c>
      <c r="BK28" s="41">
        <f>SUM(C28:BJ28)</f>
        <v>66.452095679777102</v>
      </c>
      <c r="BL28" s="42"/>
      <c r="BM28" s="43"/>
      <c r="BN28" s="42"/>
    </row>
    <row r="29" spans="1:67">
      <c r="A29" s="17"/>
      <c r="B29" s="34" t="s">
        <v>114</v>
      </c>
      <c r="C29" s="40">
        <v>0</v>
      </c>
      <c r="D29" s="40">
        <v>0.56112822149999997</v>
      </c>
      <c r="E29" s="40">
        <v>0</v>
      </c>
      <c r="F29" s="40">
        <v>0</v>
      </c>
      <c r="G29" s="40">
        <v>0</v>
      </c>
      <c r="H29" s="40">
        <v>5.2175797333099995E-2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6.5075308699800008E-2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0.66026648016529998</v>
      </c>
      <c r="AC29" s="40">
        <v>0.23413327896649999</v>
      </c>
      <c r="AD29" s="40">
        <v>0</v>
      </c>
      <c r="AE29" s="40">
        <v>0</v>
      </c>
      <c r="AF29" s="40">
        <v>1.1938561345997001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2.0713755310306006</v>
      </c>
      <c r="AM29" s="40">
        <v>4.5799989433333002</v>
      </c>
      <c r="AN29" s="40">
        <v>0</v>
      </c>
      <c r="AO29" s="40">
        <v>0</v>
      </c>
      <c r="AP29" s="40">
        <v>1.2013561908331001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6.8969945246268001</v>
      </c>
      <c r="AW29" s="40">
        <v>7.0807070347663004</v>
      </c>
      <c r="AX29" s="40">
        <v>0</v>
      </c>
      <c r="AY29" s="40">
        <v>0</v>
      </c>
      <c r="AZ29" s="40">
        <v>20.149977329131204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1.2790089274628995</v>
      </c>
      <c r="BG29" s="40">
        <v>0</v>
      </c>
      <c r="BH29" s="40">
        <v>0</v>
      </c>
      <c r="BI29" s="40">
        <v>0</v>
      </c>
      <c r="BJ29" s="40">
        <v>0.95010025826629996</v>
      </c>
      <c r="BK29" s="41">
        <f>SUM(C29:BJ29)</f>
        <v>46.976153960714903</v>
      </c>
      <c r="BM29" s="42"/>
      <c r="BO29" s="42"/>
    </row>
    <row r="30" spans="1:67">
      <c r="A30" s="17"/>
      <c r="B30" s="34" t="s">
        <v>115</v>
      </c>
      <c r="C30" s="40">
        <v>0</v>
      </c>
      <c r="D30" s="40">
        <v>12.531783830833302</v>
      </c>
      <c r="E30" s="40">
        <v>0</v>
      </c>
      <c r="F30" s="40">
        <v>0</v>
      </c>
      <c r="G30" s="40">
        <v>0</v>
      </c>
      <c r="H30" s="40">
        <v>0.25178606016600003</v>
      </c>
      <c r="I30" s="40">
        <v>10.2810290349666</v>
      </c>
      <c r="J30" s="40">
        <v>0</v>
      </c>
      <c r="K30" s="40">
        <v>0</v>
      </c>
      <c r="L30" s="40">
        <v>0.54312260673299995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0.15264828473289999</v>
      </c>
      <c r="S30" s="40">
        <v>0.62202427316659992</v>
      </c>
      <c r="T30" s="40">
        <v>0</v>
      </c>
      <c r="U30" s="40">
        <v>0</v>
      </c>
      <c r="V30" s="40">
        <v>0.3078396283666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0.63922820463269991</v>
      </c>
      <c r="AC30" s="40">
        <v>1.0725209601999</v>
      </c>
      <c r="AD30" s="40">
        <v>0.1305167068666</v>
      </c>
      <c r="AE30" s="40">
        <v>0</v>
      </c>
      <c r="AF30" s="40">
        <v>5.5681018201659001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0.54788524029920005</v>
      </c>
      <c r="AM30" s="40">
        <v>5.7810373766600004E-2</v>
      </c>
      <c r="AN30" s="40">
        <v>5.1448198454999998</v>
      </c>
      <c r="AO30" s="40">
        <v>0</v>
      </c>
      <c r="AP30" s="40">
        <v>1.1529810376328999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2.4010459037966005</v>
      </c>
      <c r="AW30" s="40">
        <v>32.277453493132896</v>
      </c>
      <c r="AX30" s="40">
        <v>2.3006127841333002</v>
      </c>
      <c r="AY30" s="40">
        <v>0</v>
      </c>
      <c r="AZ30" s="40">
        <v>39.066162383031511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0.38878606419889994</v>
      </c>
      <c r="BG30" s="40">
        <v>3.7785244962666007</v>
      </c>
      <c r="BH30" s="40">
        <v>0</v>
      </c>
      <c r="BI30" s="40">
        <v>0</v>
      </c>
      <c r="BJ30" s="40">
        <v>1.4372582843664001</v>
      </c>
      <c r="BK30" s="41">
        <f>SUM(C30:BJ30)</f>
        <v>120.65394131695501</v>
      </c>
      <c r="BM30" s="42"/>
      <c r="BO30" s="42"/>
    </row>
    <row r="31" spans="1:67">
      <c r="A31" s="17"/>
      <c r="B31" s="34" t="s">
        <v>116</v>
      </c>
      <c r="C31" s="40">
        <v>0</v>
      </c>
      <c r="D31" s="40">
        <v>0.58824647703319988</v>
      </c>
      <c r="E31" s="40">
        <v>48.774420517400003</v>
      </c>
      <c r="F31" s="40">
        <v>0</v>
      </c>
      <c r="G31" s="40">
        <v>0</v>
      </c>
      <c r="H31" s="40">
        <v>1.3630599728652</v>
      </c>
      <c r="I31" s="40">
        <v>211.94103080557093</v>
      </c>
      <c r="J31" s="40">
        <v>26.403943922799904</v>
      </c>
      <c r="K31" s="40">
        <v>0</v>
      </c>
      <c r="L31" s="40">
        <v>13.863541698732302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1.2672850275316994</v>
      </c>
      <c r="S31" s="40">
        <v>16.3806750744663</v>
      </c>
      <c r="T31" s="40">
        <v>135.04720568973249</v>
      </c>
      <c r="U31" s="40">
        <v>0</v>
      </c>
      <c r="V31" s="40">
        <v>0.69603777326600003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2.6040734522979996</v>
      </c>
      <c r="AC31" s="40">
        <v>63.809521031010377</v>
      </c>
      <c r="AD31" s="40">
        <v>0.4001588284666</v>
      </c>
      <c r="AE31" s="40">
        <v>0</v>
      </c>
      <c r="AF31" s="40">
        <v>59.95708327493211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5.4557251257969979</v>
      </c>
      <c r="AM31" s="40">
        <v>92.834349272132286</v>
      </c>
      <c r="AN31" s="40">
        <v>111.60906156056612</v>
      </c>
      <c r="AO31" s="40">
        <v>0</v>
      </c>
      <c r="AP31" s="40">
        <v>31.643628250864602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10.231533985984203</v>
      </c>
      <c r="AW31" s="40">
        <v>48.084328716064221</v>
      </c>
      <c r="AX31" s="40">
        <v>0.9934368764</v>
      </c>
      <c r="AY31" s="40">
        <v>0</v>
      </c>
      <c r="AZ31" s="40">
        <v>53.052603238758707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5.5623705282254026</v>
      </c>
      <c r="BG31" s="40">
        <v>61.22115584929891</v>
      </c>
      <c r="BH31" s="40">
        <v>14.038180269133202</v>
      </c>
      <c r="BI31" s="40">
        <v>0</v>
      </c>
      <c r="BJ31" s="40">
        <v>13.026441907096903</v>
      </c>
      <c r="BK31" s="41">
        <f>SUM(C31:BJ31)</f>
        <v>1030.8490991264268</v>
      </c>
      <c r="BL31" s="42"/>
      <c r="BN31" s="42"/>
    </row>
    <row r="32" spans="1:67">
      <c r="A32" s="17"/>
      <c r="B32" s="26" t="s">
        <v>94</v>
      </c>
      <c r="C32" s="38">
        <f>SUM(C27:C31)</f>
        <v>0</v>
      </c>
      <c r="D32" s="38">
        <f t="shared" ref="D32:BJ32" si="7">SUM(D27:D31)</f>
        <v>14.842702498466503</v>
      </c>
      <c r="E32" s="38">
        <f t="shared" si="7"/>
        <v>48.774420517400003</v>
      </c>
      <c r="F32" s="38">
        <f t="shared" si="7"/>
        <v>0</v>
      </c>
      <c r="G32" s="38">
        <f t="shared" si="7"/>
        <v>0</v>
      </c>
      <c r="H32" s="38">
        <f t="shared" si="7"/>
        <v>2.08893435843</v>
      </c>
      <c r="I32" s="38">
        <f t="shared" si="7"/>
        <v>228.68474245273742</v>
      </c>
      <c r="J32" s="38">
        <f t="shared" si="7"/>
        <v>26.403943922799904</v>
      </c>
      <c r="K32" s="38">
        <f t="shared" si="7"/>
        <v>0</v>
      </c>
      <c r="L32" s="38">
        <f t="shared" si="7"/>
        <v>15.015295931631602</v>
      </c>
      <c r="M32" s="38">
        <f t="shared" si="7"/>
        <v>0</v>
      </c>
      <c r="N32" s="38">
        <f t="shared" si="7"/>
        <v>0</v>
      </c>
      <c r="O32" s="38">
        <f t="shared" si="7"/>
        <v>0</v>
      </c>
      <c r="P32" s="38">
        <f t="shared" si="7"/>
        <v>0</v>
      </c>
      <c r="Q32" s="38">
        <f t="shared" si="7"/>
        <v>0</v>
      </c>
      <c r="R32" s="38">
        <f t="shared" si="7"/>
        <v>1.9083487607964993</v>
      </c>
      <c r="S32" s="38">
        <f t="shared" si="7"/>
        <v>18.049719414532799</v>
      </c>
      <c r="T32" s="38">
        <f t="shared" si="7"/>
        <v>136.2776323103991</v>
      </c>
      <c r="U32" s="38">
        <f t="shared" si="7"/>
        <v>0</v>
      </c>
      <c r="V32" s="38">
        <f t="shared" si="7"/>
        <v>1.7495263129989</v>
      </c>
      <c r="W32" s="38">
        <f t="shared" si="7"/>
        <v>0</v>
      </c>
      <c r="X32" s="38">
        <f t="shared" si="7"/>
        <v>0</v>
      </c>
      <c r="Y32" s="38">
        <f t="shared" si="7"/>
        <v>0</v>
      </c>
      <c r="Z32" s="38">
        <f t="shared" si="7"/>
        <v>0</v>
      </c>
      <c r="AA32" s="38">
        <f t="shared" si="7"/>
        <v>0</v>
      </c>
      <c r="AB32" s="38">
        <f t="shared" si="7"/>
        <v>11.864359739959397</v>
      </c>
      <c r="AC32" s="38">
        <f t="shared" si="7"/>
        <v>66.220003787909874</v>
      </c>
      <c r="AD32" s="38">
        <f t="shared" si="7"/>
        <v>0.90856033533320002</v>
      </c>
      <c r="AE32" s="38">
        <f t="shared" si="7"/>
        <v>0</v>
      </c>
      <c r="AF32" s="38">
        <f t="shared" si="7"/>
        <v>92.028147213129415</v>
      </c>
      <c r="AG32" s="38">
        <f t="shared" si="7"/>
        <v>0</v>
      </c>
      <c r="AH32" s="38">
        <f t="shared" si="7"/>
        <v>0</v>
      </c>
      <c r="AI32" s="38">
        <f t="shared" si="7"/>
        <v>0</v>
      </c>
      <c r="AJ32" s="38">
        <f t="shared" si="7"/>
        <v>0</v>
      </c>
      <c r="AK32" s="38">
        <f t="shared" si="7"/>
        <v>0</v>
      </c>
      <c r="AL32" s="38">
        <f t="shared" si="7"/>
        <v>20.883918512386693</v>
      </c>
      <c r="AM32" s="38">
        <f t="shared" si="7"/>
        <v>99.12838149453178</v>
      </c>
      <c r="AN32" s="38">
        <f t="shared" si="7"/>
        <v>117.55554994826602</v>
      </c>
      <c r="AO32" s="38">
        <f t="shared" si="7"/>
        <v>0</v>
      </c>
      <c r="AP32" s="38">
        <f t="shared" si="7"/>
        <v>56.784487691328295</v>
      </c>
      <c r="AQ32" s="38">
        <f t="shared" si="7"/>
        <v>0</v>
      </c>
      <c r="AR32" s="38">
        <f t="shared" si="7"/>
        <v>0</v>
      </c>
      <c r="AS32" s="38">
        <f t="shared" si="7"/>
        <v>0</v>
      </c>
      <c r="AT32" s="38">
        <f t="shared" si="7"/>
        <v>0</v>
      </c>
      <c r="AU32" s="38">
        <f t="shared" si="7"/>
        <v>0</v>
      </c>
      <c r="AV32" s="38">
        <f t="shared" si="7"/>
        <v>33.336297793395104</v>
      </c>
      <c r="AW32" s="38">
        <f t="shared" si="7"/>
        <v>168.46472260872883</v>
      </c>
      <c r="AX32" s="38">
        <f t="shared" si="7"/>
        <v>4.5536656605332997</v>
      </c>
      <c r="AY32" s="38">
        <f t="shared" si="7"/>
        <v>0</v>
      </c>
      <c r="AZ32" s="38">
        <f t="shared" si="7"/>
        <v>191.61809418038294</v>
      </c>
      <c r="BA32" s="38">
        <f t="shared" si="7"/>
        <v>0</v>
      </c>
      <c r="BB32" s="38">
        <f t="shared" si="7"/>
        <v>0</v>
      </c>
      <c r="BC32" s="38">
        <f t="shared" si="7"/>
        <v>0</v>
      </c>
      <c r="BD32" s="38">
        <f t="shared" si="7"/>
        <v>0</v>
      </c>
      <c r="BE32" s="38">
        <f t="shared" si="7"/>
        <v>0</v>
      </c>
      <c r="BF32" s="38">
        <f t="shared" si="7"/>
        <v>10.139385145913502</v>
      </c>
      <c r="BG32" s="38">
        <f t="shared" si="7"/>
        <v>69.109065021698612</v>
      </c>
      <c r="BH32" s="38">
        <f t="shared" si="7"/>
        <v>19.308438505999803</v>
      </c>
      <c r="BI32" s="38">
        <f t="shared" si="7"/>
        <v>0</v>
      </c>
      <c r="BJ32" s="38">
        <f t="shared" si="7"/>
        <v>19.984518026395502</v>
      </c>
      <c r="BK32" s="38">
        <f>SUM(BK27:BK31)</f>
        <v>1475.6828621460852</v>
      </c>
    </row>
    <row r="33" spans="1:67">
      <c r="A33" s="17"/>
      <c r="B33" s="27" t="s">
        <v>84</v>
      </c>
      <c r="C33" s="38">
        <f t="shared" ref="C33:AH33" si="8">C9+C12+C19+C22+C25+C32</f>
        <v>0</v>
      </c>
      <c r="D33" s="38">
        <f t="shared" si="8"/>
        <v>104.8784522371329</v>
      </c>
      <c r="E33" s="38">
        <f t="shared" si="8"/>
        <v>719.30934213686601</v>
      </c>
      <c r="F33" s="38">
        <f t="shared" si="8"/>
        <v>0</v>
      </c>
      <c r="G33" s="38">
        <f t="shared" si="8"/>
        <v>0</v>
      </c>
      <c r="H33" s="38">
        <f t="shared" si="8"/>
        <v>6.0475060439607997</v>
      </c>
      <c r="I33" s="38">
        <f t="shared" si="8"/>
        <v>2085.4488058958736</v>
      </c>
      <c r="J33" s="38">
        <f t="shared" si="8"/>
        <v>637.79200797033229</v>
      </c>
      <c r="K33" s="38">
        <f t="shared" si="8"/>
        <v>0</v>
      </c>
      <c r="L33" s="38">
        <f t="shared" si="8"/>
        <v>48.051792203229098</v>
      </c>
      <c r="M33" s="38">
        <f t="shared" si="8"/>
        <v>0</v>
      </c>
      <c r="N33" s="38">
        <f t="shared" si="8"/>
        <v>0</v>
      </c>
      <c r="O33" s="38">
        <f t="shared" si="8"/>
        <v>0</v>
      </c>
      <c r="P33" s="38">
        <f t="shared" si="8"/>
        <v>0</v>
      </c>
      <c r="Q33" s="38">
        <f t="shared" si="8"/>
        <v>0</v>
      </c>
      <c r="R33" s="38">
        <f t="shared" si="8"/>
        <v>3.8198577634936983</v>
      </c>
      <c r="S33" s="38">
        <f t="shared" si="8"/>
        <v>295.39652184453166</v>
      </c>
      <c r="T33" s="38">
        <f t="shared" si="8"/>
        <v>278.15018445053215</v>
      </c>
      <c r="U33" s="38">
        <f t="shared" si="8"/>
        <v>0</v>
      </c>
      <c r="V33" s="38">
        <f t="shared" si="8"/>
        <v>12.845894678397901</v>
      </c>
      <c r="W33" s="38">
        <f t="shared" si="8"/>
        <v>0</v>
      </c>
      <c r="X33" s="38">
        <f t="shared" si="8"/>
        <v>1.7002138690665998</v>
      </c>
      <c r="Y33" s="38">
        <f t="shared" si="8"/>
        <v>0</v>
      </c>
      <c r="Z33" s="38">
        <f t="shared" si="8"/>
        <v>0</v>
      </c>
      <c r="AA33" s="38">
        <f t="shared" si="8"/>
        <v>0</v>
      </c>
      <c r="AB33" s="38">
        <f t="shared" si="8"/>
        <v>16.283061123756397</v>
      </c>
      <c r="AC33" s="38">
        <f t="shared" si="8"/>
        <v>184.51834587184652</v>
      </c>
      <c r="AD33" s="38">
        <f t="shared" si="8"/>
        <v>53.790505525566104</v>
      </c>
      <c r="AE33" s="38">
        <f t="shared" si="8"/>
        <v>0</v>
      </c>
      <c r="AF33" s="38">
        <f t="shared" si="8"/>
        <v>192.75623111162724</v>
      </c>
      <c r="AG33" s="38">
        <f t="shared" si="8"/>
        <v>0</v>
      </c>
      <c r="AH33" s="38">
        <f t="shared" si="8"/>
        <v>0</v>
      </c>
      <c r="AI33" s="38">
        <f t="shared" ref="AI33:BK33" si="9">AI9+AI12+AI19+AI22+AI25+AI32</f>
        <v>0</v>
      </c>
      <c r="AJ33" s="38">
        <f t="shared" si="9"/>
        <v>0</v>
      </c>
      <c r="AK33" s="38">
        <f t="shared" si="9"/>
        <v>0</v>
      </c>
      <c r="AL33" s="38">
        <f t="shared" si="9"/>
        <v>27.98130516961519</v>
      </c>
      <c r="AM33" s="38">
        <f t="shared" si="9"/>
        <v>126.48881199656377</v>
      </c>
      <c r="AN33" s="38">
        <f t="shared" si="9"/>
        <v>438.82782512783172</v>
      </c>
      <c r="AO33" s="38">
        <f t="shared" si="9"/>
        <v>0</v>
      </c>
      <c r="AP33" s="38">
        <f t="shared" si="9"/>
        <v>93.463658235324999</v>
      </c>
      <c r="AQ33" s="38">
        <f t="shared" si="9"/>
        <v>0</v>
      </c>
      <c r="AR33" s="38">
        <f t="shared" si="9"/>
        <v>0</v>
      </c>
      <c r="AS33" s="38">
        <f t="shared" si="9"/>
        <v>0</v>
      </c>
      <c r="AT33" s="38">
        <f t="shared" si="9"/>
        <v>0</v>
      </c>
      <c r="AU33" s="38">
        <f t="shared" si="9"/>
        <v>0</v>
      </c>
      <c r="AV33" s="38">
        <f t="shared" si="9"/>
        <v>47.918256933146608</v>
      </c>
      <c r="AW33" s="38">
        <f t="shared" si="9"/>
        <v>330.99227637632669</v>
      </c>
      <c r="AX33" s="38">
        <f t="shared" si="9"/>
        <v>149.7809283100332</v>
      </c>
      <c r="AY33" s="38">
        <f t="shared" si="9"/>
        <v>0</v>
      </c>
      <c r="AZ33" s="38">
        <f t="shared" si="9"/>
        <v>275.31714865264246</v>
      </c>
      <c r="BA33" s="38">
        <f t="shared" si="9"/>
        <v>0</v>
      </c>
      <c r="BB33" s="38">
        <f t="shared" si="9"/>
        <v>0</v>
      </c>
      <c r="BC33" s="38">
        <f t="shared" si="9"/>
        <v>0</v>
      </c>
      <c r="BD33" s="38">
        <f t="shared" si="9"/>
        <v>0</v>
      </c>
      <c r="BE33" s="38">
        <f t="shared" si="9"/>
        <v>0</v>
      </c>
      <c r="BF33" s="38">
        <f t="shared" si="9"/>
        <v>13.012808052939203</v>
      </c>
      <c r="BG33" s="38">
        <f t="shared" si="9"/>
        <v>105.04088396749822</v>
      </c>
      <c r="BH33" s="38">
        <f t="shared" si="9"/>
        <v>59.346294636465991</v>
      </c>
      <c r="BI33" s="38">
        <f t="shared" si="9"/>
        <v>0</v>
      </c>
      <c r="BJ33" s="38">
        <f t="shared" si="9"/>
        <v>23.668714526227401</v>
      </c>
      <c r="BK33" s="38">
        <f t="shared" si="9"/>
        <v>6332.6276347108278</v>
      </c>
    </row>
    <row r="34" spans="1:67" ht="3.75" customHeight="1">
      <c r="A34" s="17"/>
      <c r="B34" s="28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6"/>
    </row>
    <row r="35" spans="1:67">
      <c r="A35" s="17" t="s">
        <v>1</v>
      </c>
      <c r="B35" s="24" t="s">
        <v>7</v>
      </c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6"/>
    </row>
    <row r="36" spans="1:67" s="5" customFormat="1">
      <c r="A36" s="17" t="s">
        <v>80</v>
      </c>
      <c r="B36" s="25" t="s">
        <v>2</v>
      </c>
      <c r="C36" s="7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5"/>
    </row>
    <row r="37" spans="1:67" s="50" customFormat="1">
      <c r="A37" s="47"/>
      <c r="B37" s="48" t="s">
        <v>117</v>
      </c>
      <c r="C37" s="40">
        <v>0</v>
      </c>
      <c r="D37" s="40">
        <v>0.57920088906659994</v>
      </c>
      <c r="E37" s="40">
        <v>0</v>
      </c>
      <c r="F37" s="40">
        <v>0</v>
      </c>
      <c r="G37" s="40">
        <v>0</v>
      </c>
      <c r="H37" s="40">
        <v>5.7738225174625981</v>
      </c>
      <c r="I37" s="40">
        <v>1.25836057666E-2</v>
      </c>
      <c r="J37" s="40">
        <v>0</v>
      </c>
      <c r="K37" s="40">
        <v>0</v>
      </c>
      <c r="L37" s="40">
        <v>0.63712279266630012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4.4102071177584019</v>
      </c>
      <c r="S37" s="40">
        <v>0</v>
      </c>
      <c r="T37" s="40">
        <v>0</v>
      </c>
      <c r="U37" s="40">
        <v>0</v>
      </c>
      <c r="V37" s="40">
        <v>0.229035517533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42.362857230257539</v>
      </c>
      <c r="AC37" s="40">
        <v>1.297756996333</v>
      </c>
      <c r="AD37" s="40">
        <v>0</v>
      </c>
      <c r="AE37" s="40">
        <v>0</v>
      </c>
      <c r="AF37" s="40">
        <v>18.739050435431803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45.155348067881683</v>
      </c>
      <c r="AM37" s="40">
        <v>0.28706849703319998</v>
      </c>
      <c r="AN37" s="40">
        <v>0</v>
      </c>
      <c r="AO37" s="40">
        <v>0</v>
      </c>
      <c r="AP37" s="40">
        <v>5.4464786921317021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263.5017069791308</v>
      </c>
      <c r="AW37" s="40">
        <v>12.582089985998902</v>
      </c>
      <c r="AX37" s="40">
        <v>0</v>
      </c>
      <c r="AY37" s="40">
        <v>0</v>
      </c>
      <c r="AZ37" s="40">
        <v>86.797635437056911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55.398737256050381</v>
      </c>
      <c r="BG37" s="40">
        <v>4.3727636333000001E-3</v>
      </c>
      <c r="BH37" s="40">
        <v>0</v>
      </c>
      <c r="BI37" s="40">
        <v>0</v>
      </c>
      <c r="BJ37" s="40">
        <v>5.7584179297982994</v>
      </c>
      <c r="BK37" s="49">
        <f>SUM(C37:BJ37)</f>
        <v>548.97349271099097</v>
      </c>
    </row>
    <row r="38" spans="1:67" s="5" customFormat="1">
      <c r="A38" s="17"/>
      <c r="B38" s="26" t="s">
        <v>89</v>
      </c>
      <c r="C38" s="38">
        <f>SUM(C37)</f>
        <v>0</v>
      </c>
      <c r="D38" s="38">
        <f t="shared" ref="D38:BJ38" si="10">SUM(D37)</f>
        <v>0.57920088906659994</v>
      </c>
      <c r="E38" s="38">
        <f t="shared" si="10"/>
        <v>0</v>
      </c>
      <c r="F38" s="38">
        <f t="shared" si="10"/>
        <v>0</v>
      </c>
      <c r="G38" s="38">
        <f t="shared" si="10"/>
        <v>0</v>
      </c>
      <c r="H38" s="38">
        <f t="shared" si="10"/>
        <v>5.7738225174625981</v>
      </c>
      <c r="I38" s="38">
        <f t="shared" si="10"/>
        <v>1.25836057666E-2</v>
      </c>
      <c r="J38" s="38">
        <f t="shared" si="10"/>
        <v>0</v>
      </c>
      <c r="K38" s="38">
        <f t="shared" si="10"/>
        <v>0</v>
      </c>
      <c r="L38" s="38">
        <f t="shared" si="10"/>
        <v>0.63712279266630012</v>
      </c>
      <c r="M38" s="38">
        <f t="shared" si="10"/>
        <v>0</v>
      </c>
      <c r="N38" s="38">
        <f t="shared" si="10"/>
        <v>0</v>
      </c>
      <c r="O38" s="38">
        <f t="shared" si="10"/>
        <v>0</v>
      </c>
      <c r="P38" s="38">
        <f t="shared" si="10"/>
        <v>0</v>
      </c>
      <c r="Q38" s="38">
        <f t="shared" si="10"/>
        <v>0</v>
      </c>
      <c r="R38" s="38">
        <f t="shared" si="10"/>
        <v>4.4102071177584019</v>
      </c>
      <c r="S38" s="38">
        <f t="shared" si="10"/>
        <v>0</v>
      </c>
      <c r="T38" s="38">
        <f t="shared" si="10"/>
        <v>0</v>
      </c>
      <c r="U38" s="38">
        <f t="shared" si="10"/>
        <v>0</v>
      </c>
      <c r="V38" s="38">
        <f t="shared" si="10"/>
        <v>0.229035517533</v>
      </c>
      <c r="W38" s="38">
        <f t="shared" si="10"/>
        <v>0</v>
      </c>
      <c r="X38" s="38">
        <f t="shared" si="10"/>
        <v>0</v>
      </c>
      <c r="Y38" s="38">
        <f t="shared" si="10"/>
        <v>0</v>
      </c>
      <c r="Z38" s="38">
        <f t="shared" si="10"/>
        <v>0</v>
      </c>
      <c r="AA38" s="38">
        <f t="shared" si="10"/>
        <v>0</v>
      </c>
      <c r="AB38" s="38">
        <f t="shared" si="10"/>
        <v>42.362857230257539</v>
      </c>
      <c r="AC38" s="38">
        <f t="shared" si="10"/>
        <v>1.297756996333</v>
      </c>
      <c r="AD38" s="38">
        <f t="shared" si="10"/>
        <v>0</v>
      </c>
      <c r="AE38" s="38">
        <f t="shared" si="10"/>
        <v>0</v>
      </c>
      <c r="AF38" s="38">
        <f t="shared" si="10"/>
        <v>18.739050435431803</v>
      </c>
      <c r="AG38" s="38">
        <f t="shared" si="10"/>
        <v>0</v>
      </c>
      <c r="AH38" s="38">
        <f t="shared" si="10"/>
        <v>0</v>
      </c>
      <c r="AI38" s="38">
        <f t="shared" si="10"/>
        <v>0</v>
      </c>
      <c r="AJ38" s="38">
        <f t="shared" si="10"/>
        <v>0</v>
      </c>
      <c r="AK38" s="38">
        <f t="shared" si="10"/>
        <v>0</v>
      </c>
      <c r="AL38" s="38">
        <f t="shared" si="10"/>
        <v>45.155348067881683</v>
      </c>
      <c r="AM38" s="38">
        <f t="shared" si="10"/>
        <v>0.28706849703319998</v>
      </c>
      <c r="AN38" s="38">
        <f t="shared" si="10"/>
        <v>0</v>
      </c>
      <c r="AO38" s="38">
        <f t="shared" si="10"/>
        <v>0</v>
      </c>
      <c r="AP38" s="38">
        <f t="shared" si="10"/>
        <v>5.4464786921317021</v>
      </c>
      <c r="AQ38" s="38">
        <f t="shared" si="10"/>
        <v>0</v>
      </c>
      <c r="AR38" s="38">
        <f t="shared" si="10"/>
        <v>0</v>
      </c>
      <c r="AS38" s="38">
        <f t="shared" si="10"/>
        <v>0</v>
      </c>
      <c r="AT38" s="38">
        <f t="shared" si="10"/>
        <v>0</v>
      </c>
      <c r="AU38" s="38">
        <f t="shared" si="10"/>
        <v>0</v>
      </c>
      <c r="AV38" s="38">
        <f t="shared" si="10"/>
        <v>263.5017069791308</v>
      </c>
      <c r="AW38" s="38">
        <f t="shared" si="10"/>
        <v>12.582089985998902</v>
      </c>
      <c r="AX38" s="38">
        <f t="shared" si="10"/>
        <v>0</v>
      </c>
      <c r="AY38" s="38">
        <f t="shared" si="10"/>
        <v>0</v>
      </c>
      <c r="AZ38" s="38">
        <f t="shared" si="10"/>
        <v>86.797635437056911</v>
      </c>
      <c r="BA38" s="38">
        <f t="shared" si="10"/>
        <v>0</v>
      </c>
      <c r="BB38" s="38">
        <f t="shared" si="10"/>
        <v>0</v>
      </c>
      <c r="BC38" s="38">
        <f t="shared" si="10"/>
        <v>0</v>
      </c>
      <c r="BD38" s="38">
        <f t="shared" si="10"/>
        <v>0</v>
      </c>
      <c r="BE38" s="38">
        <f t="shared" si="10"/>
        <v>0</v>
      </c>
      <c r="BF38" s="38">
        <f t="shared" si="10"/>
        <v>55.398737256050381</v>
      </c>
      <c r="BG38" s="38">
        <f t="shared" si="10"/>
        <v>4.3727636333000001E-3</v>
      </c>
      <c r="BH38" s="38">
        <f t="shared" si="10"/>
        <v>0</v>
      </c>
      <c r="BI38" s="38">
        <f t="shared" si="10"/>
        <v>0</v>
      </c>
      <c r="BJ38" s="38">
        <f t="shared" si="10"/>
        <v>5.7584179297982994</v>
      </c>
      <c r="BK38" s="38">
        <f>SUM(BK37)</f>
        <v>548.97349271099097</v>
      </c>
    </row>
    <row r="39" spans="1:67">
      <c r="A39" s="17" t="s">
        <v>81</v>
      </c>
      <c r="B39" s="25" t="s">
        <v>17</v>
      </c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6"/>
    </row>
    <row r="40" spans="1:67">
      <c r="A40" s="17"/>
      <c r="B40" s="34" t="s">
        <v>118</v>
      </c>
      <c r="C40" s="40">
        <v>0</v>
      </c>
      <c r="D40" s="40">
        <v>0.58166982586659999</v>
      </c>
      <c r="E40" s="40">
        <v>0</v>
      </c>
      <c r="F40" s="40">
        <v>0</v>
      </c>
      <c r="G40" s="40">
        <v>0</v>
      </c>
      <c r="H40" s="40">
        <v>4.6987301128307006</v>
      </c>
      <c r="I40" s="40">
        <v>0.96122653866649999</v>
      </c>
      <c r="J40" s="40">
        <v>0.5493933976666</v>
      </c>
      <c r="K40" s="40">
        <v>0</v>
      </c>
      <c r="L40" s="40">
        <v>3.1257308690329997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2.2657427098948983</v>
      </c>
      <c r="S40" s="40">
        <v>0.32101149316659999</v>
      </c>
      <c r="T40" s="40">
        <v>0</v>
      </c>
      <c r="U40" s="40">
        <v>0</v>
      </c>
      <c r="V40" s="40">
        <v>1.2025305540663003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26.966100127157311</v>
      </c>
      <c r="AC40" s="40">
        <v>2.5952421598995001</v>
      </c>
      <c r="AD40" s="40">
        <v>0</v>
      </c>
      <c r="AE40" s="40">
        <v>0</v>
      </c>
      <c r="AF40" s="40">
        <v>30.246072100831313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39.781033735648911</v>
      </c>
      <c r="AM40" s="40">
        <v>1.5992936271329998</v>
      </c>
      <c r="AN40" s="40">
        <v>0</v>
      </c>
      <c r="AO40" s="40">
        <v>0</v>
      </c>
      <c r="AP40" s="40">
        <v>16.418475826331399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139.50425533816818</v>
      </c>
      <c r="AW40" s="40">
        <v>17.7756403975641</v>
      </c>
      <c r="AX40" s="40">
        <v>0</v>
      </c>
      <c r="AY40" s="40">
        <v>0</v>
      </c>
      <c r="AZ40" s="40">
        <v>178.90303302735094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26.671256497225414</v>
      </c>
      <c r="BG40" s="40">
        <v>1.7572989293662005</v>
      </c>
      <c r="BH40" s="40">
        <v>0.46265357889989994</v>
      </c>
      <c r="BI40" s="40">
        <v>0</v>
      </c>
      <c r="BJ40" s="40">
        <v>18.540104460363207</v>
      </c>
      <c r="BK40" s="41">
        <f>SUM(C40:BJ40)</f>
        <v>514.92649530713049</v>
      </c>
      <c r="BM40" s="42"/>
      <c r="BO40" s="42"/>
    </row>
    <row r="41" spans="1:67">
      <c r="A41" s="17"/>
      <c r="B41" s="34" t="s">
        <v>119</v>
      </c>
      <c r="C41" s="40">
        <v>0</v>
      </c>
      <c r="D41" s="40">
        <v>0.57168877003329999</v>
      </c>
      <c r="E41" s="40">
        <v>0</v>
      </c>
      <c r="F41" s="40">
        <v>0</v>
      </c>
      <c r="G41" s="40">
        <v>0</v>
      </c>
      <c r="H41" s="40">
        <v>4.4834422302291026</v>
      </c>
      <c r="I41" s="40">
        <v>3.6002455282995998</v>
      </c>
      <c r="J41" s="40">
        <v>0.57078036636660001</v>
      </c>
      <c r="K41" s="40">
        <v>0</v>
      </c>
      <c r="L41" s="40">
        <v>3.3734881441996998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2.1022461751261989</v>
      </c>
      <c r="S41" s="40">
        <v>3.6374166166331001</v>
      </c>
      <c r="T41" s="40">
        <v>0</v>
      </c>
      <c r="U41" s="40">
        <v>0</v>
      </c>
      <c r="V41" s="40">
        <v>3.9676364338996009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56.390601922351195</v>
      </c>
      <c r="AC41" s="40">
        <v>2.7831202393994996</v>
      </c>
      <c r="AD41" s="40">
        <v>0</v>
      </c>
      <c r="AE41" s="40">
        <v>0</v>
      </c>
      <c r="AF41" s="40">
        <v>28.449268118164603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71.108500739306095</v>
      </c>
      <c r="AM41" s="40">
        <v>3.0402608653994001</v>
      </c>
      <c r="AN41" s="40">
        <v>8.7331606700000008E-2</v>
      </c>
      <c r="AO41" s="40">
        <v>0</v>
      </c>
      <c r="AP41" s="40">
        <v>16.846189718797596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93.640752437591942</v>
      </c>
      <c r="AW41" s="40">
        <v>10.6052139495972</v>
      </c>
      <c r="AX41" s="40">
        <v>0</v>
      </c>
      <c r="AY41" s="40">
        <v>0</v>
      </c>
      <c r="AZ41" s="40">
        <v>97.543840117286791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22.666577509605759</v>
      </c>
      <c r="BG41" s="40">
        <v>1.3032320336995002</v>
      </c>
      <c r="BH41" s="40">
        <v>5.3966192366600003E-2</v>
      </c>
      <c r="BI41" s="40">
        <v>0</v>
      </c>
      <c r="BJ41" s="40">
        <v>8.5419082304307992</v>
      </c>
      <c r="BK41" s="41">
        <f>SUM(C41:BJ41)</f>
        <v>435.36770794548414</v>
      </c>
      <c r="BM41" s="42"/>
      <c r="BO41" s="42"/>
    </row>
    <row r="42" spans="1:67">
      <c r="A42" s="17"/>
      <c r="B42" s="34" t="s">
        <v>120</v>
      </c>
      <c r="C42" s="40">
        <v>0</v>
      </c>
      <c r="D42" s="40">
        <v>1.0310028909666</v>
      </c>
      <c r="E42" s="40">
        <v>4.8376185565999998</v>
      </c>
      <c r="F42" s="40">
        <v>0</v>
      </c>
      <c r="G42" s="40">
        <v>0</v>
      </c>
      <c r="H42" s="40">
        <v>1.1018613447986996</v>
      </c>
      <c r="I42" s="40">
        <v>36.720891519333193</v>
      </c>
      <c r="J42" s="40">
        <v>0</v>
      </c>
      <c r="K42" s="40">
        <v>0</v>
      </c>
      <c r="L42" s="40">
        <v>0.39723388939950011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0.48006788816439994</v>
      </c>
      <c r="S42" s="40">
        <v>2.5801110358999999</v>
      </c>
      <c r="T42" s="40">
        <v>0</v>
      </c>
      <c r="U42" s="40">
        <v>0</v>
      </c>
      <c r="V42" s="40">
        <v>3.2209955665999999E-3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17.875773063590298</v>
      </c>
      <c r="AC42" s="40">
        <v>1.5578845584662</v>
      </c>
      <c r="AD42" s="40">
        <v>0</v>
      </c>
      <c r="AE42" s="40">
        <v>0</v>
      </c>
      <c r="AF42" s="40">
        <v>3.2049007152994999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21.815614137115222</v>
      </c>
      <c r="AM42" s="40">
        <v>1.8742577221327004</v>
      </c>
      <c r="AN42" s="40">
        <v>0</v>
      </c>
      <c r="AO42" s="40">
        <v>0</v>
      </c>
      <c r="AP42" s="40">
        <v>0.35931261383319996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10.230304091847099</v>
      </c>
      <c r="AW42" s="40">
        <v>56.376324900733003</v>
      </c>
      <c r="AX42" s="40">
        <v>0</v>
      </c>
      <c r="AY42" s="40">
        <v>0</v>
      </c>
      <c r="AZ42" s="40">
        <v>1.0294401655661001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4.4295192990110994</v>
      </c>
      <c r="BG42" s="40">
        <v>6.0646892633299997E-2</v>
      </c>
      <c r="BH42" s="40">
        <v>0</v>
      </c>
      <c r="BI42" s="40">
        <v>0</v>
      </c>
      <c r="BJ42" s="40">
        <v>0</v>
      </c>
      <c r="BK42" s="41">
        <f>SUM(C42:BJ42)</f>
        <v>165.96598628095668</v>
      </c>
      <c r="BM42" s="42"/>
      <c r="BO42" s="42"/>
    </row>
    <row r="43" spans="1:67">
      <c r="A43" s="17"/>
      <c r="B43" s="34" t="s">
        <v>121</v>
      </c>
      <c r="C43" s="40">
        <v>0</v>
      </c>
      <c r="D43" s="40">
        <v>0.61066690913330002</v>
      </c>
      <c r="E43" s="40">
        <v>0</v>
      </c>
      <c r="F43" s="40">
        <v>0</v>
      </c>
      <c r="G43" s="40">
        <v>0</v>
      </c>
      <c r="H43" s="40">
        <v>1.0774092120321002</v>
      </c>
      <c r="I43" s="40">
        <v>1.49227679E-2</v>
      </c>
      <c r="J43" s="40">
        <v>0</v>
      </c>
      <c r="K43" s="40">
        <v>0</v>
      </c>
      <c r="L43" s="40">
        <v>0.17394002206629997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0.57901737736479997</v>
      </c>
      <c r="S43" s="40">
        <v>0</v>
      </c>
      <c r="T43" s="40">
        <v>0</v>
      </c>
      <c r="U43" s="40">
        <v>0</v>
      </c>
      <c r="V43" s="40">
        <v>6.2350951266600008E-2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5.0205126786958996</v>
      </c>
      <c r="AC43" s="40">
        <v>9.9558001466599988E-2</v>
      </c>
      <c r="AD43" s="40">
        <v>0</v>
      </c>
      <c r="AE43" s="40">
        <v>0</v>
      </c>
      <c r="AF43" s="40">
        <v>1.8287706711665002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4.5755277444250027</v>
      </c>
      <c r="AM43" s="40">
        <v>0.17401005263319999</v>
      </c>
      <c r="AN43" s="40">
        <v>0</v>
      </c>
      <c r="AO43" s="40">
        <v>0</v>
      </c>
      <c r="AP43" s="40">
        <v>0.10854108769989998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9.2693685765149958</v>
      </c>
      <c r="AW43" s="40">
        <v>0.28531151089979995</v>
      </c>
      <c r="AX43" s="40">
        <v>0</v>
      </c>
      <c r="AY43" s="40">
        <v>0</v>
      </c>
      <c r="AZ43" s="40">
        <v>4.9169526801655996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3.1685041028183001</v>
      </c>
      <c r="BG43" s="40">
        <v>0</v>
      </c>
      <c r="BH43" s="40">
        <v>0.49330511696659995</v>
      </c>
      <c r="BI43" s="40">
        <v>0</v>
      </c>
      <c r="BJ43" s="40">
        <v>0.11950040439989999</v>
      </c>
      <c r="BK43" s="41">
        <f>SUM(C43:BJ43)</f>
        <v>32.578169867615401</v>
      </c>
      <c r="BM43" s="42"/>
      <c r="BO43" s="42"/>
    </row>
    <row r="44" spans="1:67">
      <c r="A44" s="17"/>
      <c r="B44" s="26" t="s">
        <v>90</v>
      </c>
      <c r="C44" s="36">
        <f t="shared" ref="C44:AH44" si="11">SUM(C40:C43)</f>
        <v>0</v>
      </c>
      <c r="D44" s="36">
        <f t="shared" si="11"/>
        <v>2.7950283959997999</v>
      </c>
      <c r="E44" s="36">
        <f t="shared" si="11"/>
        <v>4.8376185565999998</v>
      </c>
      <c r="F44" s="36">
        <f t="shared" si="11"/>
        <v>0</v>
      </c>
      <c r="G44" s="36">
        <f t="shared" si="11"/>
        <v>0</v>
      </c>
      <c r="H44" s="36">
        <f t="shared" si="11"/>
        <v>11.361442899890603</v>
      </c>
      <c r="I44" s="36">
        <f t="shared" si="11"/>
        <v>41.297286354199294</v>
      </c>
      <c r="J44" s="36">
        <f t="shared" si="11"/>
        <v>1.1201737640332001</v>
      </c>
      <c r="K44" s="36">
        <f t="shared" si="11"/>
        <v>0</v>
      </c>
      <c r="L44" s="36">
        <f t="shared" si="11"/>
        <v>7.0703929246984991</v>
      </c>
      <c r="M44" s="36">
        <f t="shared" si="11"/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5.4270741505502968</v>
      </c>
      <c r="S44" s="36">
        <f t="shared" si="11"/>
        <v>6.5385391456996995</v>
      </c>
      <c r="T44" s="36">
        <f t="shared" si="11"/>
        <v>0</v>
      </c>
      <c r="U44" s="36">
        <f t="shared" si="11"/>
        <v>0</v>
      </c>
      <c r="V44" s="36">
        <f t="shared" si="11"/>
        <v>5.2357389347991008</v>
      </c>
      <c r="W44" s="36">
        <f t="shared" si="11"/>
        <v>0</v>
      </c>
      <c r="X44" s="36">
        <f t="shared" si="11"/>
        <v>0</v>
      </c>
      <c r="Y44" s="36">
        <f t="shared" si="11"/>
        <v>0</v>
      </c>
      <c r="Z44" s="36">
        <f t="shared" si="11"/>
        <v>0</v>
      </c>
      <c r="AA44" s="36">
        <f t="shared" si="11"/>
        <v>0</v>
      </c>
      <c r="AB44" s="36">
        <f t="shared" si="11"/>
        <v>106.25298779179469</v>
      </c>
      <c r="AC44" s="36">
        <f t="shared" si="11"/>
        <v>7.0358049592318004</v>
      </c>
      <c r="AD44" s="36">
        <f t="shared" si="11"/>
        <v>0</v>
      </c>
      <c r="AE44" s="36">
        <f t="shared" si="11"/>
        <v>0</v>
      </c>
      <c r="AF44" s="36">
        <f t="shared" si="11"/>
        <v>63.72901160546192</v>
      </c>
      <c r="AG44" s="36">
        <f t="shared" si="11"/>
        <v>0</v>
      </c>
      <c r="AH44" s="36">
        <f t="shared" si="11"/>
        <v>0</v>
      </c>
      <c r="AI44" s="36">
        <f t="shared" ref="AI44:BK44" si="12">SUM(AI40:AI43)</f>
        <v>0</v>
      </c>
      <c r="AJ44" s="36">
        <f t="shared" si="12"/>
        <v>0</v>
      </c>
      <c r="AK44" s="36">
        <f t="shared" si="12"/>
        <v>0</v>
      </c>
      <c r="AL44" s="36">
        <f t="shared" si="12"/>
        <v>137.28067635649523</v>
      </c>
      <c r="AM44" s="36">
        <f t="shared" si="12"/>
        <v>6.6878222672983005</v>
      </c>
      <c r="AN44" s="36">
        <f t="shared" si="12"/>
        <v>8.7331606700000008E-2</v>
      </c>
      <c r="AO44" s="36">
        <f t="shared" si="12"/>
        <v>0</v>
      </c>
      <c r="AP44" s="36">
        <f t="shared" si="12"/>
        <v>33.732519246662086</v>
      </c>
      <c r="AQ44" s="36">
        <f t="shared" si="12"/>
        <v>0</v>
      </c>
      <c r="AR44" s="36">
        <f t="shared" si="12"/>
        <v>0</v>
      </c>
      <c r="AS44" s="36">
        <f t="shared" si="12"/>
        <v>0</v>
      </c>
      <c r="AT44" s="36">
        <f t="shared" si="12"/>
        <v>0</v>
      </c>
      <c r="AU44" s="36">
        <f t="shared" si="12"/>
        <v>0</v>
      </c>
      <c r="AV44" s="36">
        <f t="shared" si="12"/>
        <v>252.64468044412223</v>
      </c>
      <c r="AW44" s="36">
        <f t="shared" si="12"/>
        <v>85.042490758794102</v>
      </c>
      <c r="AX44" s="36">
        <f t="shared" si="12"/>
        <v>0</v>
      </c>
      <c r="AY44" s="36">
        <f t="shared" si="12"/>
        <v>0</v>
      </c>
      <c r="AZ44" s="36">
        <f t="shared" si="12"/>
        <v>282.3932659903694</v>
      </c>
      <c r="BA44" s="36">
        <f t="shared" si="12"/>
        <v>0</v>
      </c>
      <c r="BB44" s="36">
        <f t="shared" si="12"/>
        <v>0</v>
      </c>
      <c r="BC44" s="36">
        <f t="shared" si="12"/>
        <v>0</v>
      </c>
      <c r="BD44" s="36">
        <f t="shared" si="12"/>
        <v>0</v>
      </c>
      <c r="BE44" s="36">
        <f t="shared" si="12"/>
        <v>0</v>
      </c>
      <c r="BF44" s="36">
        <f t="shared" si="12"/>
        <v>56.935857408660567</v>
      </c>
      <c r="BG44" s="36">
        <f t="shared" si="12"/>
        <v>3.1211778556990009</v>
      </c>
      <c r="BH44" s="36">
        <f t="shared" si="12"/>
        <v>1.0099248882330998</v>
      </c>
      <c r="BI44" s="36">
        <f t="shared" si="12"/>
        <v>0</v>
      </c>
      <c r="BJ44" s="36">
        <f t="shared" si="12"/>
        <v>27.201513095193906</v>
      </c>
      <c r="BK44" s="38">
        <f t="shared" si="12"/>
        <v>1148.8383594011866</v>
      </c>
    </row>
    <row r="45" spans="1:67">
      <c r="A45" s="17"/>
      <c r="B45" s="27" t="s">
        <v>88</v>
      </c>
      <c r="C45" s="36">
        <f t="shared" ref="C45:AH45" si="13">C38+C44</f>
        <v>0</v>
      </c>
      <c r="D45" s="36">
        <f t="shared" si="13"/>
        <v>3.3742292850664</v>
      </c>
      <c r="E45" s="36">
        <f t="shared" si="13"/>
        <v>4.8376185565999998</v>
      </c>
      <c r="F45" s="36">
        <f t="shared" si="13"/>
        <v>0</v>
      </c>
      <c r="G45" s="36">
        <f t="shared" si="13"/>
        <v>0</v>
      </c>
      <c r="H45" s="36">
        <f t="shared" si="13"/>
        <v>17.135265417353203</v>
      </c>
      <c r="I45" s="36">
        <f t="shared" si="13"/>
        <v>41.309869959965894</v>
      </c>
      <c r="J45" s="36">
        <f t="shared" si="13"/>
        <v>1.1201737640332001</v>
      </c>
      <c r="K45" s="36">
        <f t="shared" si="13"/>
        <v>0</v>
      </c>
      <c r="L45" s="36">
        <f t="shared" si="13"/>
        <v>7.7075157173647995</v>
      </c>
      <c r="M45" s="36">
        <f t="shared" si="13"/>
        <v>0</v>
      </c>
      <c r="N45" s="36">
        <f t="shared" si="13"/>
        <v>0</v>
      </c>
      <c r="O45" s="36">
        <f t="shared" si="13"/>
        <v>0</v>
      </c>
      <c r="P45" s="36">
        <f t="shared" si="13"/>
        <v>0</v>
      </c>
      <c r="Q45" s="36">
        <f t="shared" si="13"/>
        <v>0</v>
      </c>
      <c r="R45" s="36">
        <f t="shared" si="13"/>
        <v>9.8372812683086988</v>
      </c>
      <c r="S45" s="36">
        <f t="shared" si="13"/>
        <v>6.5385391456996995</v>
      </c>
      <c r="T45" s="36">
        <f t="shared" si="13"/>
        <v>0</v>
      </c>
      <c r="U45" s="36">
        <f t="shared" si="13"/>
        <v>0</v>
      </c>
      <c r="V45" s="36">
        <f t="shared" si="13"/>
        <v>5.4647744523321009</v>
      </c>
      <c r="W45" s="36">
        <f t="shared" si="13"/>
        <v>0</v>
      </c>
      <c r="X45" s="36">
        <f t="shared" si="13"/>
        <v>0</v>
      </c>
      <c r="Y45" s="36">
        <f t="shared" si="13"/>
        <v>0</v>
      </c>
      <c r="Z45" s="36">
        <f t="shared" si="13"/>
        <v>0</v>
      </c>
      <c r="AA45" s="36">
        <f t="shared" si="13"/>
        <v>0</v>
      </c>
      <c r="AB45" s="36">
        <f t="shared" si="13"/>
        <v>148.61584502205224</v>
      </c>
      <c r="AC45" s="36">
        <f t="shared" si="13"/>
        <v>8.3335619555648002</v>
      </c>
      <c r="AD45" s="36">
        <f t="shared" si="13"/>
        <v>0</v>
      </c>
      <c r="AE45" s="36">
        <f t="shared" si="13"/>
        <v>0</v>
      </c>
      <c r="AF45" s="36">
        <f t="shared" si="13"/>
        <v>82.468062040893727</v>
      </c>
      <c r="AG45" s="36">
        <f t="shared" si="13"/>
        <v>0</v>
      </c>
      <c r="AH45" s="36">
        <f t="shared" si="13"/>
        <v>0</v>
      </c>
      <c r="AI45" s="36">
        <f t="shared" ref="AI45:BJ45" si="14">AI38+AI44</f>
        <v>0</v>
      </c>
      <c r="AJ45" s="36">
        <f t="shared" si="14"/>
        <v>0</v>
      </c>
      <c r="AK45" s="36">
        <f t="shared" si="14"/>
        <v>0</v>
      </c>
      <c r="AL45" s="36">
        <f t="shared" si="14"/>
        <v>182.43602442437691</v>
      </c>
      <c r="AM45" s="36">
        <f t="shared" si="14"/>
        <v>6.9748907643315006</v>
      </c>
      <c r="AN45" s="36">
        <f t="shared" si="14"/>
        <v>8.7331606700000008E-2</v>
      </c>
      <c r="AO45" s="36">
        <f t="shared" si="14"/>
        <v>0</v>
      </c>
      <c r="AP45" s="36">
        <f t="shared" si="14"/>
        <v>39.178997938793785</v>
      </c>
      <c r="AQ45" s="36">
        <f t="shared" si="14"/>
        <v>0</v>
      </c>
      <c r="AR45" s="36">
        <f t="shared" si="14"/>
        <v>0</v>
      </c>
      <c r="AS45" s="36">
        <f t="shared" si="14"/>
        <v>0</v>
      </c>
      <c r="AT45" s="36">
        <f t="shared" si="14"/>
        <v>0</v>
      </c>
      <c r="AU45" s="36">
        <f t="shared" si="14"/>
        <v>0</v>
      </c>
      <c r="AV45" s="36">
        <f t="shared" si="14"/>
        <v>516.14638742325303</v>
      </c>
      <c r="AW45" s="36">
        <f t="shared" si="14"/>
        <v>97.624580744793008</v>
      </c>
      <c r="AX45" s="36">
        <f t="shared" si="14"/>
        <v>0</v>
      </c>
      <c r="AY45" s="36">
        <f t="shared" si="14"/>
        <v>0</v>
      </c>
      <c r="AZ45" s="36">
        <f t="shared" si="14"/>
        <v>369.1909014274263</v>
      </c>
      <c r="BA45" s="36">
        <f t="shared" si="14"/>
        <v>0</v>
      </c>
      <c r="BB45" s="36">
        <f t="shared" si="14"/>
        <v>0</v>
      </c>
      <c r="BC45" s="36">
        <f t="shared" si="14"/>
        <v>0</v>
      </c>
      <c r="BD45" s="36">
        <f t="shared" si="14"/>
        <v>0</v>
      </c>
      <c r="BE45" s="36">
        <f t="shared" si="14"/>
        <v>0</v>
      </c>
      <c r="BF45" s="36">
        <f t="shared" si="14"/>
        <v>112.33459466471095</v>
      </c>
      <c r="BG45" s="36">
        <f t="shared" si="14"/>
        <v>3.125550619332301</v>
      </c>
      <c r="BH45" s="36">
        <f t="shared" si="14"/>
        <v>1.0099248882330998</v>
      </c>
      <c r="BI45" s="36">
        <f t="shared" si="14"/>
        <v>0</v>
      </c>
      <c r="BJ45" s="36">
        <f t="shared" si="14"/>
        <v>32.959931024992208</v>
      </c>
      <c r="BK45" s="38">
        <f>BK44+BK38</f>
        <v>1697.8118521121776</v>
      </c>
    </row>
    <row r="46" spans="1:67" ht="3" customHeight="1">
      <c r="A46" s="17"/>
      <c r="B46" s="25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6"/>
    </row>
    <row r="47" spans="1:67">
      <c r="A47" s="17" t="s">
        <v>18</v>
      </c>
      <c r="B47" s="24" t="s">
        <v>8</v>
      </c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6"/>
    </row>
    <row r="48" spans="1:67">
      <c r="A48" s="17" t="s">
        <v>80</v>
      </c>
      <c r="B48" s="25" t="s">
        <v>19</v>
      </c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6"/>
    </row>
    <row r="49" spans="1:63">
      <c r="A49" s="17"/>
      <c r="B49" s="26" t="s">
        <v>40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9">
        <f>SUM(C49:BJ49)</f>
        <v>0</v>
      </c>
    </row>
    <row r="50" spans="1:63">
      <c r="A50" s="17"/>
      <c r="B50" s="27" t="s">
        <v>87</v>
      </c>
      <c r="C50" s="36">
        <f>SUM(C49)</f>
        <v>0</v>
      </c>
      <c r="D50" s="36">
        <f t="shared" ref="D50:BJ50" si="15">SUM(D49)</f>
        <v>0</v>
      </c>
      <c r="E50" s="36">
        <f t="shared" si="15"/>
        <v>0</v>
      </c>
      <c r="F50" s="36">
        <f t="shared" si="15"/>
        <v>0</v>
      </c>
      <c r="G50" s="36">
        <f t="shared" si="15"/>
        <v>0</v>
      </c>
      <c r="H50" s="36">
        <f t="shared" si="15"/>
        <v>0</v>
      </c>
      <c r="I50" s="36">
        <f t="shared" si="15"/>
        <v>0</v>
      </c>
      <c r="J50" s="36">
        <f t="shared" si="15"/>
        <v>0</v>
      </c>
      <c r="K50" s="36">
        <f t="shared" si="15"/>
        <v>0</v>
      </c>
      <c r="L50" s="36">
        <f t="shared" si="15"/>
        <v>0</v>
      </c>
      <c r="M50" s="36">
        <f t="shared" si="15"/>
        <v>0</v>
      </c>
      <c r="N50" s="36">
        <f t="shared" si="15"/>
        <v>0</v>
      </c>
      <c r="O50" s="36">
        <f t="shared" si="15"/>
        <v>0</v>
      </c>
      <c r="P50" s="36">
        <f t="shared" si="15"/>
        <v>0</v>
      </c>
      <c r="Q50" s="36">
        <f t="shared" si="15"/>
        <v>0</v>
      </c>
      <c r="R50" s="36">
        <f t="shared" si="15"/>
        <v>0</v>
      </c>
      <c r="S50" s="36">
        <f t="shared" si="15"/>
        <v>0</v>
      </c>
      <c r="T50" s="36">
        <f t="shared" si="15"/>
        <v>0</v>
      </c>
      <c r="U50" s="36">
        <f t="shared" si="15"/>
        <v>0</v>
      </c>
      <c r="V50" s="36">
        <f t="shared" si="15"/>
        <v>0</v>
      </c>
      <c r="W50" s="36">
        <f t="shared" si="15"/>
        <v>0</v>
      </c>
      <c r="X50" s="36">
        <f t="shared" si="15"/>
        <v>0</v>
      </c>
      <c r="Y50" s="36">
        <f t="shared" si="15"/>
        <v>0</v>
      </c>
      <c r="Z50" s="36">
        <f t="shared" si="15"/>
        <v>0</v>
      </c>
      <c r="AA50" s="36">
        <f t="shared" si="15"/>
        <v>0</v>
      </c>
      <c r="AB50" s="36">
        <f t="shared" si="15"/>
        <v>0</v>
      </c>
      <c r="AC50" s="36">
        <f t="shared" si="15"/>
        <v>0</v>
      </c>
      <c r="AD50" s="36">
        <f t="shared" si="15"/>
        <v>0</v>
      </c>
      <c r="AE50" s="36">
        <f t="shared" si="15"/>
        <v>0</v>
      </c>
      <c r="AF50" s="36">
        <f t="shared" si="15"/>
        <v>0</v>
      </c>
      <c r="AG50" s="36">
        <f t="shared" si="15"/>
        <v>0</v>
      </c>
      <c r="AH50" s="36">
        <f t="shared" si="15"/>
        <v>0</v>
      </c>
      <c r="AI50" s="36">
        <f t="shared" si="15"/>
        <v>0</v>
      </c>
      <c r="AJ50" s="36">
        <f t="shared" si="15"/>
        <v>0</v>
      </c>
      <c r="AK50" s="36">
        <f t="shared" si="15"/>
        <v>0</v>
      </c>
      <c r="AL50" s="36">
        <f t="shared" si="15"/>
        <v>0</v>
      </c>
      <c r="AM50" s="36">
        <f t="shared" si="15"/>
        <v>0</v>
      </c>
      <c r="AN50" s="36">
        <f t="shared" si="15"/>
        <v>0</v>
      </c>
      <c r="AO50" s="36">
        <f t="shared" si="15"/>
        <v>0</v>
      </c>
      <c r="AP50" s="36">
        <f t="shared" si="15"/>
        <v>0</v>
      </c>
      <c r="AQ50" s="36">
        <f t="shared" si="15"/>
        <v>0</v>
      </c>
      <c r="AR50" s="36">
        <f t="shared" si="15"/>
        <v>0</v>
      </c>
      <c r="AS50" s="36">
        <f t="shared" si="15"/>
        <v>0</v>
      </c>
      <c r="AT50" s="36">
        <f t="shared" si="15"/>
        <v>0</v>
      </c>
      <c r="AU50" s="36">
        <f t="shared" si="15"/>
        <v>0</v>
      </c>
      <c r="AV50" s="36">
        <f t="shared" si="15"/>
        <v>0</v>
      </c>
      <c r="AW50" s="36">
        <f t="shared" si="15"/>
        <v>0</v>
      </c>
      <c r="AX50" s="36">
        <f t="shared" si="15"/>
        <v>0</v>
      </c>
      <c r="AY50" s="36">
        <f t="shared" si="15"/>
        <v>0</v>
      </c>
      <c r="AZ50" s="36">
        <f t="shared" si="15"/>
        <v>0</v>
      </c>
      <c r="BA50" s="36">
        <f t="shared" si="15"/>
        <v>0</v>
      </c>
      <c r="BB50" s="36">
        <f t="shared" si="15"/>
        <v>0</v>
      </c>
      <c r="BC50" s="36">
        <f t="shared" si="15"/>
        <v>0</v>
      </c>
      <c r="BD50" s="36">
        <f t="shared" si="15"/>
        <v>0</v>
      </c>
      <c r="BE50" s="36">
        <f t="shared" si="15"/>
        <v>0</v>
      </c>
      <c r="BF50" s="36">
        <f t="shared" si="15"/>
        <v>0</v>
      </c>
      <c r="BG50" s="36">
        <f t="shared" si="15"/>
        <v>0</v>
      </c>
      <c r="BH50" s="36">
        <f t="shared" si="15"/>
        <v>0</v>
      </c>
      <c r="BI50" s="36">
        <f t="shared" si="15"/>
        <v>0</v>
      </c>
      <c r="BJ50" s="36">
        <f t="shared" si="15"/>
        <v>0</v>
      </c>
      <c r="BK50" s="39">
        <f>SUM(BK49)</f>
        <v>0</v>
      </c>
    </row>
    <row r="51" spans="1:63" ht="2.25" customHeight="1">
      <c r="A51" s="17"/>
      <c r="B51" s="25"/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6"/>
    </row>
    <row r="52" spans="1:63">
      <c r="A52" s="17" t="s">
        <v>4</v>
      </c>
      <c r="B52" s="24" t="s">
        <v>9</v>
      </c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6"/>
    </row>
    <row r="53" spans="1:63">
      <c r="A53" s="17" t="s">
        <v>80</v>
      </c>
      <c r="B53" s="25" t="s">
        <v>20</v>
      </c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6"/>
    </row>
    <row r="54" spans="1:63">
      <c r="A54" s="17"/>
      <c r="B54" s="34" t="s">
        <v>122</v>
      </c>
      <c r="C54" s="40">
        <v>0</v>
      </c>
      <c r="D54" s="40">
        <v>52.9861</v>
      </c>
      <c r="E54" s="40">
        <v>0</v>
      </c>
      <c r="F54" s="40">
        <v>0</v>
      </c>
      <c r="G54" s="40">
        <v>0</v>
      </c>
      <c r="H54" s="40">
        <v>16.534199999999998</v>
      </c>
      <c r="I54" s="40">
        <v>0.58140000000000003</v>
      </c>
      <c r="J54" s="40">
        <v>0</v>
      </c>
      <c r="K54" s="40">
        <v>0</v>
      </c>
      <c r="L54" s="40">
        <v>9.0300999999999991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9.9819999999999993</v>
      </c>
      <c r="S54" s="40">
        <v>0.223</v>
      </c>
      <c r="T54" s="40">
        <v>0</v>
      </c>
      <c r="U54" s="40">
        <v>0</v>
      </c>
      <c r="V54" s="40">
        <v>2.8557000000000001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0</v>
      </c>
      <c r="AZ54" s="40">
        <v>0</v>
      </c>
      <c r="BA54" s="40">
        <v>0</v>
      </c>
      <c r="BB54" s="40">
        <v>0</v>
      </c>
      <c r="BC54" s="40">
        <v>0</v>
      </c>
      <c r="BD54" s="40">
        <v>0</v>
      </c>
      <c r="BE54" s="40">
        <v>0</v>
      </c>
      <c r="BF54" s="40">
        <v>0</v>
      </c>
      <c r="BG54" s="40">
        <v>0</v>
      </c>
      <c r="BH54" s="40">
        <v>0</v>
      </c>
      <c r="BI54" s="40">
        <v>0</v>
      </c>
      <c r="BJ54" s="40">
        <v>0</v>
      </c>
      <c r="BK54" s="39">
        <f>SUM(C54:BJ54)</f>
        <v>92.192499999999995</v>
      </c>
    </row>
    <row r="55" spans="1:63">
      <c r="A55" s="17"/>
      <c r="B55" s="26" t="s">
        <v>89</v>
      </c>
      <c r="C55" s="36">
        <f>SUM(C54)</f>
        <v>0</v>
      </c>
      <c r="D55" s="36">
        <f t="shared" ref="D55:BJ55" si="16">SUM(D54)</f>
        <v>52.9861</v>
      </c>
      <c r="E55" s="36">
        <f t="shared" si="16"/>
        <v>0</v>
      </c>
      <c r="F55" s="36">
        <f t="shared" si="16"/>
        <v>0</v>
      </c>
      <c r="G55" s="36">
        <f t="shared" si="16"/>
        <v>0</v>
      </c>
      <c r="H55" s="36">
        <f t="shared" si="16"/>
        <v>16.534199999999998</v>
      </c>
      <c r="I55" s="36">
        <f t="shared" si="16"/>
        <v>0.58140000000000003</v>
      </c>
      <c r="J55" s="36">
        <f t="shared" si="16"/>
        <v>0</v>
      </c>
      <c r="K55" s="36">
        <f t="shared" si="16"/>
        <v>0</v>
      </c>
      <c r="L55" s="36">
        <f t="shared" si="16"/>
        <v>9.0300999999999991</v>
      </c>
      <c r="M55" s="36">
        <f t="shared" si="16"/>
        <v>0</v>
      </c>
      <c r="N55" s="36">
        <f t="shared" si="16"/>
        <v>0</v>
      </c>
      <c r="O55" s="36">
        <f t="shared" si="16"/>
        <v>0</v>
      </c>
      <c r="P55" s="36">
        <f t="shared" si="16"/>
        <v>0</v>
      </c>
      <c r="Q55" s="36">
        <f t="shared" si="16"/>
        <v>0</v>
      </c>
      <c r="R55" s="36">
        <f t="shared" si="16"/>
        <v>9.9819999999999993</v>
      </c>
      <c r="S55" s="36">
        <f t="shared" si="16"/>
        <v>0.223</v>
      </c>
      <c r="T55" s="36">
        <f t="shared" si="16"/>
        <v>0</v>
      </c>
      <c r="U55" s="36">
        <f t="shared" si="16"/>
        <v>0</v>
      </c>
      <c r="V55" s="36">
        <f t="shared" si="16"/>
        <v>2.8557000000000001</v>
      </c>
      <c r="W55" s="36">
        <f t="shared" si="16"/>
        <v>0</v>
      </c>
      <c r="X55" s="36">
        <f t="shared" si="16"/>
        <v>0</v>
      </c>
      <c r="Y55" s="36">
        <f t="shared" si="16"/>
        <v>0</v>
      </c>
      <c r="Z55" s="36">
        <f t="shared" si="16"/>
        <v>0</v>
      </c>
      <c r="AA55" s="36">
        <f t="shared" si="16"/>
        <v>0</v>
      </c>
      <c r="AB55" s="36">
        <f t="shared" si="16"/>
        <v>0</v>
      </c>
      <c r="AC55" s="36">
        <f t="shared" si="16"/>
        <v>0</v>
      </c>
      <c r="AD55" s="36">
        <f t="shared" si="16"/>
        <v>0</v>
      </c>
      <c r="AE55" s="36">
        <f t="shared" si="16"/>
        <v>0</v>
      </c>
      <c r="AF55" s="36">
        <f t="shared" si="16"/>
        <v>0</v>
      </c>
      <c r="AG55" s="36">
        <f t="shared" si="16"/>
        <v>0</v>
      </c>
      <c r="AH55" s="36">
        <f t="shared" si="16"/>
        <v>0</v>
      </c>
      <c r="AI55" s="36">
        <f t="shared" si="16"/>
        <v>0</v>
      </c>
      <c r="AJ55" s="36">
        <f t="shared" si="16"/>
        <v>0</v>
      </c>
      <c r="AK55" s="36">
        <f t="shared" si="16"/>
        <v>0</v>
      </c>
      <c r="AL55" s="36">
        <f t="shared" si="16"/>
        <v>0</v>
      </c>
      <c r="AM55" s="36">
        <f t="shared" si="16"/>
        <v>0</v>
      </c>
      <c r="AN55" s="36">
        <f t="shared" si="16"/>
        <v>0</v>
      </c>
      <c r="AO55" s="36">
        <f t="shared" si="16"/>
        <v>0</v>
      </c>
      <c r="AP55" s="36">
        <f t="shared" si="16"/>
        <v>0</v>
      </c>
      <c r="AQ55" s="36">
        <f t="shared" si="16"/>
        <v>0</v>
      </c>
      <c r="AR55" s="36">
        <f t="shared" si="16"/>
        <v>0</v>
      </c>
      <c r="AS55" s="36">
        <f t="shared" si="16"/>
        <v>0</v>
      </c>
      <c r="AT55" s="36">
        <f t="shared" si="16"/>
        <v>0</v>
      </c>
      <c r="AU55" s="36">
        <f t="shared" si="16"/>
        <v>0</v>
      </c>
      <c r="AV55" s="36">
        <f t="shared" si="16"/>
        <v>0</v>
      </c>
      <c r="AW55" s="36">
        <f t="shared" si="16"/>
        <v>0</v>
      </c>
      <c r="AX55" s="36">
        <f t="shared" si="16"/>
        <v>0</v>
      </c>
      <c r="AY55" s="36">
        <f t="shared" si="16"/>
        <v>0</v>
      </c>
      <c r="AZ55" s="36">
        <f t="shared" si="16"/>
        <v>0</v>
      </c>
      <c r="BA55" s="36">
        <f t="shared" si="16"/>
        <v>0</v>
      </c>
      <c r="BB55" s="36">
        <f t="shared" si="16"/>
        <v>0</v>
      </c>
      <c r="BC55" s="36">
        <f t="shared" si="16"/>
        <v>0</v>
      </c>
      <c r="BD55" s="36">
        <f t="shared" si="16"/>
        <v>0</v>
      </c>
      <c r="BE55" s="36">
        <f t="shared" si="16"/>
        <v>0</v>
      </c>
      <c r="BF55" s="36">
        <f t="shared" si="16"/>
        <v>0</v>
      </c>
      <c r="BG55" s="36">
        <f t="shared" si="16"/>
        <v>0</v>
      </c>
      <c r="BH55" s="36">
        <f t="shared" si="16"/>
        <v>0</v>
      </c>
      <c r="BI55" s="36">
        <f t="shared" si="16"/>
        <v>0</v>
      </c>
      <c r="BJ55" s="36">
        <f t="shared" si="16"/>
        <v>0</v>
      </c>
      <c r="BK55" s="39">
        <f>SUM(BK54)</f>
        <v>92.192499999999995</v>
      </c>
    </row>
    <row r="56" spans="1:63">
      <c r="A56" s="17" t="s">
        <v>81</v>
      </c>
      <c r="B56" s="25" t="s">
        <v>21</v>
      </c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6"/>
    </row>
    <row r="57" spans="1:63">
      <c r="A57" s="17"/>
      <c r="B57" s="26" t="s">
        <v>40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>
        <v>0</v>
      </c>
      <c r="BC57" s="36">
        <v>0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9">
        <f>SUM(C57:BJ57)</f>
        <v>0</v>
      </c>
    </row>
    <row r="58" spans="1:63">
      <c r="A58" s="17"/>
      <c r="B58" s="26" t="s">
        <v>90</v>
      </c>
      <c r="C58" s="36">
        <f t="shared" ref="C58:BJ58" si="17">SUM(C57)</f>
        <v>0</v>
      </c>
      <c r="D58" s="36">
        <f t="shared" si="17"/>
        <v>0</v>
      </c>
      <c r="E58" s="36">
        <f t="shared" si="17"/>
        <v>0</v>
      </c>
      <c r="F58" s="36">
        <f t="shared" si="17"/>
        <v>0</v>
      </c>
      <c r="G58" s="36">
        <f t="shared" si="17"/>
        <v>0</v>
      </c>
      <c r="H58" s="36">
        <f t="shared" si="17"/>
        <v>0</v>
      </c>
      <c r="I58" s="36">
        <f t="shared" si="17"/>
        <v>0</v>
      </c>
      <c r="J58" s="36">
        <f t="shared" si="17"/>
        <v>0</v>
      </c>
      <c r="K58" s="36">
        <f t="shared" si="17"/>
        <v>0</v>
      </c>
      <c r="L58" s="36">
        <f t="shared" si="17"/>
        <v>0</v>
      </c>
      <c r="M58" s="36">
        <f t="shared" si="17"/>
        <v>0</v>
      </c>
      <c r="N58" s="36">
        <f t="shared" si="17"/>
        <v>0</v>
      </c>
      <c r="O58" s="36">
        <f t="shared" si="17"/>
        <v>0</v>
      </c>
      <c r="P58" s="36">
        <f t="shared" si="17"/>
        <v>0</v>
      </c>
      <c r="Q58" s="36">
        <f t="shared" si="17"/>
        <v>0</v>
      </c>
      <c r="R58" s="36">
        <f t="shared" si="17"/>
        <v>0</v>
      </c>
      <c r="S58" s="36">
        <f t="shared" si="17"/>
        <v>0</v>
      </c>
      <c r="T58" s="36">
        <f t="shared" si="17"/>
        <v>0</v>
      </c>
      <c r="U58" s="36">
        <f t="shared" si="17"/>
        <v>0</v>
      </c>
      <c r="V58" s="36">
        <f t="shared" si="17"/>
        <v>0</v>
      </c>
      <c r="W58" s="36">
        <f t="shared" si="17"/>
        <v>0</v>
      </c>
      <c r="X58" s="36">
        <f t="shared" si="17"/>
        <v>0</v>
      </c>
      <c r="Y58" s="36">
        <f t="shared" si="17"/>
        <v>0</v>
      </c>
      <c r="Z58" s="36">
        <f t="shared" si="17"/>
        <v>0</v>
      </c>
      <c r="AA58" s="36">
        <f t="shared" si="17"/>
        <v>0</v>
      </c>
      <c r="AB58" s="36">
        <f t="shared" si="17"/>
        <v>0</v>
      </c>
      <c r="AC58" s="36">
        <f t="shared" si="17"/>
        <v>0</v>
      </c>
      <c r="AD58" s="36">
        <f t="shared" si="17"/>
        <v>0</v>
      </c>
      <c r="AE58" s="36">
        <f t="shared" si="17"/>
        <v>0</v>
      </c>
      <c r="AF58" s="36">
        <f t="shared" si="17"/>
        <v>0</v>
      </c>
      <c r="AG58" s="36">
        <f t="shared" si="17"/>
        <v>0</v>
      </c>
      <c r="AH58" s="36">
        <f t="shared" si="17"/>
        <v>0</v>
      </c>
      <c r="AI58" s="36">
        <f t="shared" si="17"/>
        <v>0</v>
      </c>
      <c r="AJ58" s="36">
        <f t="shared" si="17"/>
        <v>0</v>
      </c>
      <c r="AK58" s="36">
        <f t="shared" si="17"/>
        <v>0</v>
      </c>
      <c r="AL58" s="36">
        <f t="shared" si="17"/>
        <v>0</v>
      </c>
      <c r="AM58" s="36">
        <f t="shared" si="17"/>
        <v>0</v>
      </c>
      <c r="AN58" s="36">
        <f t="shared" si="17"/>
        <v>0</v>
      </c>
      <c r="AO58" s="36">
        <f t="shared" si="17"/>
        <v>0</v>
      </c>
      <c r="AP58" s="36">
        <f t="shared" si="17"/>
        <v>0</v>
      </c>
      <c r="AQ58" s="36">
        <f t="shared" si="17"/>
        <v>0</v>
      </c>
      <c r="AR58" s="36">
        <f t="shared" si="17"/>
        <v>0</v>
      </c>
      <c r="AS58" s="36">
        <f t="shared" si="17"/>
        <v>0</v>
      </c>
      <c r="AT58" s="36">
        <f t="shared" si="17"/>
        <v>0</v>
      </c>
      <c r="AU58" s="36">
        <f t="shared" si="17"/>
        <v>0</v>
      </c>
      <c r="AV58" s="36">
        <f t="shared" si="17"/>
        <v>0</v>
      </c>
      <c r="AW58" s="36">
        <f t="shared" si="17"/>
        <v>0</v>
      </c>
      <c r="AX58" s="36">
        <f t="shared" si="17"/>
        <v>0</v>
      </c>
      <c r="AY58" s="36">
        <f t="shared" si="17"/>
        <v>0</v>
      </c>
      <c r="AZ58" s="36">
        <f t="shared" si="17"/>
        <v>0</v>
      </c>
      <c r="BA58" s="36">
        <f t="shared" si="17"/>
        <v>0</v>
      </c>
      <c r="BB58" s="36">
        <f t="shared" si="17"/>
        <v>0</v>
      </c>
      <c r="BC58" s="36">
        <f t="shared" si="17"/>
        <v>0</v>
      </c>
      <c r="BD58" s="36">
        <f t="shared" si="17"/>
        <v>0</v>
      </c>
      <c r="BE58" s="36">
        <f t="shared" si="17"/>
        <v>0</v>
      </c>
      <c r="BF58" s="36">
        <f t="shared" si="17"/>
        <v>0</v>
      </c>
      <c r="BG58" s="36">
        <f t="shared" si="17"/>
        <v>0</v>
      </c>
      <c r="BH58" s="36">
        <f t="shared" si="17"/>
        <v>0</v>
      </c>
      <c r="BI58" s="36">
        <f t="shared" si="17"/>
        <v>0</v>
      </c>
      <c r="BJ58" s="36">
        <f t="shared" si="17"/>
        <v>0</v>
      </c>
      <c r="BK58" s="39">
        <f>SUM(BK57)</f>
        <v>0</v>
      </c>
    </row>
    <row r="59" spans="1:63">
      <c r="A59" s="17"/>
      <c r="B59" s="27" t="s">
        <v>88</v>
      </c>
      <c r="C59" s="38">
        <f>C58+C55</f>
        <v>0</v>
      </c>
      <c r="D59" s="38">
        <f t="shared" ref="D59:BJ59" si="18">D58+D55</f>
        <v>52.9861</v>
      </c>
      <c r="E59" s="38">
        <f t="shared" si="18"/>
        <v>0</v>
      </c>
      <c r="F59" s="38">
        <f t="shared" si="18"/>
        <v>0</v>
      </c>
      <c r="G59" s="38">
        <f t="shared" si="18"/>
        <v>0</v>
      </c>
      <c r="H59" s="38">
        <f t="shared" si="18"/>
        <v>16.534199999999998</v>
      </c>
      <c r="I59" s="38">
        <f t="shared" si="18"/>
        <v>0.58140000000000003</v>
      </c>
      <c r="J59" s="38">
        <f t="shared" si="18"/>
        <v>0</v>
      </c>
      <c r="K59" s="38">
        <f t="shared" si="18"/>
        <v>0</v>
      </c>
      <c r="L59" s="38">
        <f t="shared" si="18"/>
        <v>9.0300999999999991</v>
      </c>
      <c r="M59" s="38">
        <f t="shared" si="18"/>
        <v>0</v>
      </c>
      <c r="N59" s="38">
        <f t="shared" si="18"/>
        <v>0</v>
      </c>
      <c r="O59" s="38">
        <f t="shared" si="18"/>
        <v>0</v>
      </c>
      <c r="P59" s="38">
        <f t="shared" si="18"/>
        <v>0</v>
      </c>
      <c r="Q59" s="38">
        <f t="shared" si="18"/>
        <v>0</v>
      </c>
      <c r="R59" s="38">
        <f t="shared" si="18"/>
        <v>9.9819999999999993</v>
      </c>
      <c r="S59" s="38">
        <f t="shared" si="18"/>
        <v>0.223</v>
      </c>
      <c r="T59" s="38">
        <f t="shared" si="18"/>
        <v>0</v>
      </c>
      <c r="U59" s="38">
        <f t="shared" si="18"/>
        <v>0</v>
      </c>
      <c r="V59" s="38">
        <f t="shared" si="18"/>
        <v>2.8557000000000001</v>
      </c>
      <c r="W59" s="38">
        <f t="shared" si="18"/>
        <v>0</v>
      </c>
      <c r="X59" s="38">
        <f t="shared" si="18"/>
        <v>0</v>
      </c>
      <c r="Y59" s="38">
        <f t="shared" si="18"/>
        <v>0</v>
      </c>
      <c r="Z59" s="38">
        <f t="shared" si="18"/>
        <v>0</v>
      </c>
      <c r="AA59" s="38">
        <f t="shared" si="18"/>
        <v>0</v>
      </c>
      <c r="AB59" s="38">
        <f t="shared" si="18"/>
        <v>0</v>
      </c>
      <c r="AC59" s="38">
        <f t="shared" si="18"/>
        <v>0</v>
      </c>
      <c r="AD59" s="38">
        <f t="shared" si="18"/>
        <v>0</v>
      </c>
      <c r="AE59" s="38">
        <f t="shared" si="18"/>
        <v>0</v>
      </c>
      <c r="AF59" s="38">
        <f t="shared" si="18"/>
        <v>0</v>
      </c>
      <c r="AG59" s="38">
        <f t="shared" si="18"/>
        <v>0</v>
      </c>
      <c r="AH59" s="38">
        <f t="shared" si="18"/>
        <v>0</v>
      </c>
      <c r="AI59" s="38">
        <f t="shared" si="18"/>
        <v>0</v>
      </c>
      <c r="AJ59" s="38">
        <f t="shared" si="18"/>
        <v>0</v>
      </c>
      <c r="AK59" s="38">
        <f t="shared" si="18"/>
        <v>0</v>
      </c>
      <c r="AL59" s="38">
        <f t="shared" si="18"/>
        <v>0</v>
      </c>
      <c r="AM59" s="38">
        <f t="shared" si="18"/>
        <v>0</v>
      </c>
      <c r="AN59" s="38">
        <f t="shared" si="18"/>
        <v>0</v>
      </c>
      <c r="AO59" s="38">
        <f t="shared" si="18"/>
        <v>0</v>
      </c>
      <c r="AP59" s="38">
        <f t="shared" si="18"/>
        <v>0</v>
      </c>
      <c r="AQ59" s="38">
        <f t="shared" si="18"/>
        <v>0</v>
      </c>
      <c r="AR59" s="38">
        <f t="shared" si="18"/>
        <v>0</v>
      </c>
      <c r="AS59" s="38">
        <f t="shared" si="18"/>
        <v>0</v>
      </c>
      <c r="AT59" s="38">
        <f t="shared" si="18"/>
        <v>0</v>
      </c>
      <c r="AU59" s="38">
        <f t="shared" si="18"/>
        <v>0</v>
      </c>
      <c r="AV59" s="38">
        <f t="shared" si="18"/>
        <v>0</v>
      </c>
      <c r="AW59" s="38">
        <f t="shared" si="18"/>
        <v>0</v>
      </c>
      <c r="AX59" s="38">
        <f t="shared" si="18"/>
        <v>0</v>
      </c>
      <c r="AY59" s="38">
        <f t="shared" si="18"/>
        <v>0</v>
      </c>
      <c r="AZ59" s="38">
        <f t="shared" si="18"/>
        <v>0</v>
      </c>
      <c r="BA59" s="38">
        <f t="shared" si="18"/>
        <v>0</v>
      </c>
      <c r="BB59" s="38">
        <f t="shared" si="18"/>
        <v>0</v>
      </c>
      <c r="BC59" s="38">
        <f t="shared" si="18"/>
        <v>0</v>
      </c>
      <c r="BD59" s="38">
        <f t="shared" si="18"/>
        <v>0</v>
      </c>
      <c r="BE59" s="38">
        <f t="shared" si="18"/>
        <v>0</v>
      </c>
      <c r="BF59" s="38">
        <f t="shared" si="18"/>
        <v>0</v>
      </c>
      <c r="BG59" s="38">
        <f t="shared" si="18"/>
        <v>0</v>
      </c>
      <c r="BH59" s="38">
        <f t="shared" si="18"/>
        <v>0</v>
      </c>
      <c r="BI59" s="38">
        <f t="shared" si="18"/>
        <v>0</v>
      </c>
      <c r="BJ59" s="38">
        <f t="shared" si="18"/>
        <v>0</v>
      </c>
      <c r="BK59" s="38">
        <f>BK58+BK55</f>
        <v>92.192499999999995</v>
      </c>
    </row>
    <row r="60" spans="1:63" ht="4.5" customHeight="1">
      <c r="A60" s="17"/>
      <c r="B60" s="25"/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6"/>
    </row>
    <row r="61" spans="1:63">
      <c r="A61" s="17" t="s">
        <v>22</v>
      </c>
      <c r="B61" s="24" t="s">
        <v>23</v>
      </c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6"/>
    </row>
    <row r="62" spans="1:63">
      <c r="A62" s="17" t="s">
        <v>80</v>
      </c>
      <c r="B62" s="25" t="s">
        <v>24</v>
      </c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6"/>
    </row>
    <row r="63" spans="1:63">
      <c r="A63" s="17"/>
      <c r="B63" s="26" t="s">
        <v>40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0</v>
      </c>
      <c r="BK63" s="39">
        <f>SUM(C63:BJ63)</f>
        <v>0</v>
      </c>
    </row>
    <row r="64" spans="1:63">
      <c r="A64" s="17"/>
      <c r="B64" s="27" t="s">
        <v>87</v>
      </c>
      <c r="C64" s="36">
        <f t="shared" ref="C64:BJ64" si="19">SUM(C63)</f>
        <v>0</v>
      </c>
      <c r="D64" s="36">
        <f t="shared" si="19"/>
        <v>0</v>
      </c>
      <c r="E64" s="36">
        <f t="shared" si="19"/>
        <v>0</v>
      </c>
      <c r="F64" s="36">
        <f t="shared" si="19"/>
        <v>0</v>
      </c>
      <c r="G64" s="36">
        <f t="shared" si="19"/>
        <v>0</v>
      </c>
      <c r="H64" s="36">
        <f t="shared" si="19"/>
        <v>0</v>
      </c>
      <c r="I64" s="36">
        <f t="shared" si="19"/>
        <v>0</v>
      </c>
      <c r="J64" s="36">
        <f t="shared" si="19"/>
        <v>0</v>
      </c>
      <c r="K64" s="36">
        <f t="shared" si="19"/>
        <v>0</v>
      </c>
      <c r="L64" s="36">
        <f t="shared" si="19"/>
        <v>0</v>
      </c>
      <c r="M64" s="36">
        <f t="shared" si="19"/>
        <v>0</v>
      </c>
      <c r="N64" s="36">
        <f t="shared" si="19"/>
        <v>0</v>
      </c>
      <c r="O64" s="36">
        <f t="shared" si="19"/>
        <v>0</v>
      </c>
      <c r="P64" s="36">
        <f t="shared" si="19"/>
        <v>0</v>
      </c>
      <c r="Q64" s="36">
        <f t="shared" si="19"/>
        <v>0</v>
      </c>
      <c r="R64" s="36">
        <f t="shared" si="19"/>
        <v>0</v>
      </c>
      <c r="S64" s="36">
        <f t="shared" si="19"/>
        <v>0</v>
      </c>
      <c r="T64" s="36">
        <f t="shared" si="19"/>
        <v>0</v>
      </c>
      <c r="U64" s="36">
        <f t="shared" si="19"/>
        <v>0</v>
      </c>
      <c r="V64" s="36">
        <f t="shared" si="19"/>
        <v>0</v>
      </c>
      <c r="W64" s="36">
        <f t="shared" si="19"/>
        <v>0</v>
      </c>
      <c r="X64" s="36">
        <f t="shared" si="19"/>
        <v>0</v>
      </c>
      <c r="Y64" s="36">
        <f t="shared" si="19"/>
        <v>0</v>
      </c>
      <c r="Z64" s="36">
        <f t="shared" si="19"/>
        <v>0</v>
      </c>
      <c r="AA64" s="36">
        <f t="shared" si="19"/>
        <v>0</v>
      </c>
      <c r="AB64" s="36">
        <f t="shared" si="19"/>
        <v>0</v>
      </c>
      <c r="AC64" s="36">
        <f t="shared" si="19"/>
        <v>0</v>
      </c>
      <c r="AD64" s="36">
        <f t="shared" si="19"/>
        <v>0</v>
      </c>
      <c r="AE64" s="36">
        <f t="shared" si="19"/>
        <v>0</v>
      </c>
      <c r="AF64" s="36">
        <f t="shared" si="19"/>
        <v>0</v>
      </c>
      <c r="AG64" s="36">
        <f t="shared" si="19"/>
        <v>0</v>
      </c>
      <c r="AH64" s="36">
        <f t="shared" si="19"/>
        <v>0</v>
      </c>
      <c r="AI64" s="36">
        <f t="shared" si="19"/>
        <v>0</v>
      </c>
      <c r="AJ64" s="36">
        <f t="shared" si="19"/>
        <v>0</v>
      </c>
      <c r="AK64" s="36">
        <f t="shared" si="19"/>
        <v>0</v>
      </c>
      <c r="AL64" s="36">
        <f t="shared" si="19"/>
        <v>0</v>
      </c>
      <c r="AM64" s="36">
        <f t="shared" si="19"/>
        <v>0</v>
      </c>
      <c r="AN64" s="36">
        <f t="shared" si="19"/>
        <v>0</v>
      </c>
      <c r="AO64" s="36">
        <f t="shared" si="19"/>
        <v>0</v>
      </c>
      <c r="AP64" s="36">
        <f t="shared" si="19"/>
        <v>0</v>
      </c>
      <c r="AQ64" s="36">
        <f t="shared" si="19"/>
        <v>0</v>
      </c>
      <c r="AR64" s="36">
        <f t="shared" si="19"/>
        <v>0</v>
      </c>
      <c r="AS64" s="36">
        <f t="shared" si="19"/>
        <v>0</v>
      </c>
      <c r="AT64" s="36">
        <f t="shared" si="19"/>
        <v>0</v>
      </c>
      <c r="AU64" s="36">
        <f t="shared" si="19"/>
        <v>0</v>
      </c>
      <c r="AV64" s="36">
        <f t="shared" si="19"/>
        <v>0</v>
      </c>
      <c r="AW64" s="36">
        <f t="shared" si="19"/>
        <v>0</v>
      </c>
      <c r="AX64" s="36">
        <f t="shared" si="19"/>
        <v>0</v>
      </c>
      <c r="AY64" s="36">
        <f t="shared" si="19"/>
        <v>0</v>
      </c>
      <c r="AZ64" s="36">
        <f t="shared" si="19"/>
        <v>0</v>
      </c>
      <c r="BA64" s="36">
        <f t="shared" si="19"/>
        <v>0</v>
      </c>
      <c r="BB64" s="36">
        <f t="shared" si="19"/>
        <v>0</v>
      </c>
      <c r="BC64" s="36">
        <f t="shared" si="19"/>
        <v>0</v>
      </c>
      <c r="BD64" s="36">
        <f t="shared" si="19"/>
        <v>0</v>
      </c>
      <c r="BE64" s="36">
        <f t="shared" si="19"/>
        <v>0</v>
      </c>
      <c r="BF64" s="36">
        <f t="shared" si="19"/>
        <v>0</v>
      </c>
      <c r="BG64" s="36">
        <f t="shared" si="19"/>
        <v>0</v>
      </c>
      <c r="BH64" s="36">
        <f t="shared" si="19"/>
        <v>0</v>
      </c>
      <c r="BI64" s="36">
        <f t="shared" si="19"/>
        <v>0</v>
      </c>
      <c r="BJ64" s="36">
        <f t="shared" si="19"/>
        <v>0</v>
      </c>
      <c r="BK64" s="39">
        <f>SUM(BK63)</f>
        <v>0</v>
      </c>
    </row>
    <row r="65" spans="1:63" ht="4.5" customHeight="1">
      <c r="A65" s="17"/>
      <c r="B65" s="29"/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6"/>
    </row>
    <row r="66" spans="1:63">
      <c r="A66" s="17"/>
      <c r="B66" s="30" t="s">
        <v>103</v>
      </c>
      <c r="C66" s="44">
        <f t="shared" ref="C66:AH66" si="20">C33+C45+C50+C59+C64</f>
        <v>0</v>
      </c>
      <c r="D66" s="44">
        <f t="shared" si="20"/>
        <v>161.2387815221993</v>
      </c>
      <c r="E66" s="44">
        <f t="shared" si="20"/>
        <v>724.14696069346599</v>
      </c>
      <c r="F66" s="44">
        <f t="shared" si="20"/>
        <v>0</v>
      </c>
      <c r="G66" s="44">
        <f t="shared" si="20"/>
        <v>0</v>
      </c>
      <c r="H66" s="44">
        <f t="shared" si="20"/>
        <v>39.716971461314003</v>
      </c>
      <c r="I66" s="44">
        <f t="shared" si="20"/>
        <v>2127.3400758558396</v>
      </c>
      <c r="J66" s="44">
        <f t="shared" si="20"/>
        <v>638.9121817343655</v>
      </c>
      <c r="K66" s="44">
        <f t="shared" si="20"/>
        <v>0</v>
      </c>
      <c r="L66" s="44">
        <f t="shared" si="20"/>
        <v>64.789407920593902</v>
      </c>
      <c r="M66" s="44">
        <f t="shared" si="20"/>
        <v>0</v>
      </c>
      <c r="N66" s="44">
        <f t="shared" si="20"/>
        <v>0</v>
      </c>
      <c r="O66" s="44">
        <f t="shared" si="20"/>
        <v>0</v>
      </c>
      <c r="P66" s="44">
        <f t="shared" si="20"/>
        <v>0</v>
      </c>
      <c r="Q66" s="44">
        <f t="shared" si="20"/>
        <v>0</v>
      </c>
      <c r="R66" s="44">
        <f t="shared" si="20"/>
        <v>23.639139031802397</v>
      </c>
      <c r="S66" s="44">
        <f t="shared" si="20"/>
        <v>302.15806099023138</v>
      </c>
      <c r="T66" s="44">
        <f t="shared" si="20"/>
        <v>278.15018445053215</v>
      </c>
      <c r="U66" s="44">
        <f t="shared" si="20"/>
        <v>0</v>
      </c>
      <c r="V66" s="44">
        <f t="shared" si="20"/>
        <v>21.166369130730001</v>
      </c>
      <c r="W66" s="44">
        <f t="shared" si="20"/>
        <v>0</v>
      </c>
      <c r="X66" s="44">
        <f t="shared" si="20"/>
        <v>1.7002138690665998</v>
      </c>
      <c r="Y66" s="44">
        <f t="shared" si="20"/>
        <v>0</v>
      </c>
      <c r="Z66" s="44">
        <f t="shared" si="20"/>
        <v>0</v>
      </c>
      <c r="AA66" s="44">
        <f t="shared" si="20"/>
        <v>0</v>
      </c>
      <c r="AB66" s="44">
        <f t="shared" si="20"/>
        <v>164.89890614580864</v>
      </c>
      <c r="AC66" s="44">
        <f t="shared" si="20"/>
        <v>192.85190782741131</v>
      </c>
      <c r="AD66" s="44">
        <f t="shared" si="20"/>
        <v>53.790505525566104</v>
      </c>
      <c r="AE66" s="44">
        <f t="shared" si="20"/>
        <v>0</v>
      </c>
      <c r="AF66" s="44">
        <f t="shared" si="20"/>
        <v>275.224293152521</v>
      </c>
      <c r="AG66" s="44">
        <f t="shared" si="20"/>
        <v>0</v>
      </c>
      <c r="AH66" s="44">
        <f t="shared" si="20"/>
        <v>0</v>
      </c>
      <c r="AI66" s="44">
        <f t="shared" ref="AI66:BK66" si="21">AI33+AI45+AI50+AI59+AI64</f>
        <v>0</v>
      </c>
      <c r="AJ66" s="44">
        <f t="shared" si="21"/>
        <v>0</v>
      </c>
      <c r="AK66" s="44">
        <f t="shared" si="21"/>
        <v>0</v>
      </c>
      <c r="AL66" s="44">
        <f t="shared" si="21"/>
        <v>210.41732959399209</v>
      </c>
      <c r="AM66" s="44">
        <f t="shared" si="21"/>
        <v>133.46370276089527</v>
      </c>
      <c r="AN66" s="44">
        <f t="shared" si="21"/>
        <v>438.91515673453171</v>
      </c>
      <c r="AO66" s="44">
        <f t="shared" si="21"/>
        <v>0</v>
      </c>
      <c r="AP66" s="44">
        <f t="shared" si="21"/>
        <v>132.64265617411877</v>
      </c>
      <c r="AQ66" s="44">
        <f t="shared" si="21"/>
        <v>0</v>
      </c>
      <c r="AR66" s="44">
        <f t="shared" si="21"/>
        <v>0</v>
      </c>
      <c r="AS66" s="44">
        <f t="shared" si="21"/>
        <v>0</v>
      </c>
      <c r="AT66" s="44">
        <f t="shared" si="21"/>
        <v>0</v>
      </c>
      <c r="AU66" s="44">
        <f t="shared" si="21"/>
        <v>0</v>
      </c>
      <c r="AV66" s="44">
        <f t="shared" si="21"/>
        <v>564.06464435639964</v>
      </c>
      <c r="AW66" s="44">
        <f t="shared" si="21"/>
        <v>428.61685712111966</v>
      </c>
      <c r="AX66" s="44">
        <f t="shared" si="21"/>
        <v>149.7809283100332</v>
      </c>
      <c r="AY66" s="44">
        <f t="shared" si="21"/>
        <v>0</v>
      </c>
      <c r="AZ66" s="44">
        <f t="shared" si="21"/>
        <v>644.50805008006876</v>
      </c>
      <c r="BA66" s="44">
        <f t="shared" si="21"/>
        <v>0</v>
      </c>
      <c r="BB66" s="44">
        <f t="shared" si="21"/>
        <v>0</v>
      </c>
      <c r="BC66" s="44">
        <f t="shared" si="21"/>
        <v>0</v>
      </c>
      <c r="BD66" s="44">
        <f t="shared" si="21"/>
        <v>0</v>
      </c>
      <c r="BE66" s="44">
        <f t="shared" si="21"/>
        <v>0</v>
      </c>
      <c r="BF66" s="44">
        <f t="shared" si="21"/>
        <v>125.34740271765016</v>
      </c>
      <c r="BG66" s="44">
        <f t="shared" si="21"/>
        <v>108.16643458683052</v>
      </c>
      <c r="BH66" s="44">
        <f t="shared" si="21"/>
        <v>60.356219524699092</v>
      </c>
      <c r="BI66" s="44">
        <f t="shared" si="21"/>
        <v>0</v>
      </c>
      <c r="BJ66" s="44">
        <f t="shared" si="21"/>
        <v>56.628645551219606</v>
      </c>
      <c r="BK66" s="44">
        <f t="shared" si="21"/>
        <v>8122.6319868230057</v>
      </c>
    </row>
    <row r="67" spans="1:63" ht="4.5" customHeight="1">
      <c r="A67" s="17"/>
      <c r="B67" s="30"/>
      <c r="C67" s="7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79"/>
    </row>
    <row r="68" spans="1:63" ht="14.25" customHeight="1">
      <c r="A68" s="17" t="s">
        <v>5</v>
      </c>
      <c r="B68" s="31" t="s">
        <v>26</v>
      </c>
      <c r="C68" s="7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79"/>
    </row>
    <row r="69" spans="1:63">
      <c r="A69" s="17"/>
      <c r="B69" s="34" t="s">
        <v>123</v>
      </c>
      <c r="C69" s="40">
        <v>0</v>
      </c>
      <c r="D69" s="40">
        <v>0.57350038893330002</v>
      </c>
      <c r="E69" s="40">
        <v>0</v>
      </c>
      <c r="F69" s="40">
        <v>0</v>
      </c>
      <c r="G69" s="40">
        <v>0</v>
      </c>
      <c r="H69" s="40">
        <v>0.28172521616579999</v>
      </c>
      <c r="I69" s="40">
        <v>0</v>
      </c>
      <c r="J69" s="40">
        <v>0</v>
      </c>
      <c r="K69" s="40">
        <v>0</v>
      </c>
      <c r="L69" s="40">
        <v>0.2429868529666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0.22913802599800007</v>
      </c>
      <c r="S69" s="40">
        <v>0</v>
      </c>
      <c r="T69" s="40">
        <v>0</v>
      </c>
      <c r="U69" s="40">
        <v>0</v>
      </c>
      <c r="V69" s="40">
        <v>4.2322502999999996E-3</v>
      </c>
      <c r="W69" s="40">
        <v>0</v>
      </c>
      <c r="X69" s="40">
        <v>0</v>
      </c>
      <c r="Y69" s="40">
        <v>0</v>
      </c>
      <c r="Z69" s="40">
        <v>0</v>
      </c>
      <c r="AA69" s="40">
        <v>0</v>
      </c>
      <c r="AB69" s="40">
        <v>18.012605736627023</v>
      </c>
      <c r="AC69" s="40">
        <v>7.5661594666599996E-2</v>
      </c>
      <c r="AD69" s="40">
        <v>0</v>
      </c>
      <c r="AE69" s="40">
        <v>0</v>
      </c>
      <c r="AF69" s="40">
        <v>2.0980892856329998</v>
      </c>
      <c r="AG69" s="40">
        <v>0</v>
      </c>
      <c r="AH69" s="40">
        <v>0</v>
      </c>
      <c r="AI69" s="40">
        <v>0</v>
      </c>
      <c r="AJ69" s="40">
        <v>0</v>
      </c>
      <c r="AK69" s="40">
        <v>0</v>
      </c>
      <c r="AL69" s="40">
        <v>20.318057841488095</v>
      </c>
      <c r="AM69" s="40">
        <v>0.1746433063998</v>
      </c>
      <c r="AN69" s="40">
        <v>0</v>
      </c>
      <c r="AO69" s="40">
        <v>0</v>
      </c>
      <c r="AP69" s="40">
        <v>1.0153215262997002</v>
      </c>
      <c r="AQ69" s="40">
        <v>0</v>
      </c>
      <c r="AR69" s="40">
        <v>0</v>
      </c>
      <c r="AS69" s="40">
        <v>0</v>
      </c>
      <c r="AT69" s="40">
        <v>0</v>
      </c>
      <c r="AU69" s="40">
        <v>0</v>
      </c>
      <c r="AV69" s="40">
        <v>5.1883880232884092</v>
      </c>
      <c r="AW69" s="40">
        <v>4.3088516766599999E-2</v>
      </c>
      <c r="AX69" s="40">
        <v>0</v>
      </c>
      <c r="AY69" s="40">
        <v>0</v>
      </c>
      <c r="AZ69" s="40">
        <v>0.94658413466629998</v>
      </c>
      <c r="BA69" s="40">
        <v>0</v>
      </c>
      <c r="BB69" s="40">
        <v>0</v>
      </c>
      <c r="BC69" s="40">
        <v>0</v>
      </c>
      <c r="BD69" s="40">
        <v>0</v>
      </c>
      <c r="BE69" s="40">
        <v>0</v>
      </c>
      <c r="BF69" s="40">
        <v>3.1176932958856951</v>
      </c>
      <c r="BG69" s="40">
        <v>0</v>
      </c>
      <c r="BH69" s="40">
        <v>0</v>
      </c>
      <c r="BI69" s="40">
        <v>0</v>
      </c>
      <c r="BJ69" s="40">
        <v>9.0660702066599999E-2</v>
      </c>
      <c r="BK69" s="39">
        <f>SUM(C69:BJ69)</f>
        <v>52.412376698151533</v>
      </c>
    </row>
    <row r="70" spans="1:63" ht="13.8" thickBot="1">
      <c r="A70" s="32"/>
      <c r="B70" s="27" t="s">
        <v>87</v>
      </c>
      <c r="C70" s="36">
        <f t="shared" ref="C70:BJ70" si="22">SUM(C69)</f>
        <v>0</v>
      </c>
      <c r="D70" s="36">
        <f t="shared" si="22"/>
        <v>0.57350038893330002</v>
      </c>
      <c r="E70" s="36">
        <f t="shared" si="22"/>
        <v>0</v>
      </c>
      <c r="F70" s="36">
        <f t="shared" si="22"/>
        <v>0</v>
      </c>
      <c r="G70" s="36">
        <f t="shared" si="22"/>
        <v>0</v>
      </c>
      <c r="H70" s="36">
        <f t="shared" si="22"/>
        <v>0.28172521616579999</v>
      </c>
      <c r="I70" s="36">
        <f t="shared" si="22"/>
        <v>0</v>
      </c>
      <c r="J70" s="36">
        <f t="shared" si="22"/>
        <v>0</v>
      </c>
      <c r="K70" s="36">
        <f t="shared" si="22"/>
        <v>0</v>
      </c>
      <c r="L70" s="36">
        <f t="shared" si="22"/>
        <v>0.2429868529666</v>
      </c>
      <c r="M70" s="36">
        <f t="shared" si="22"/>
        <v>0</v>
      </c>
      <c r="N70" s="36">
        <f t="shared" si="22"/>
        <v>0</v>
      </c>
      <c r="O70" s="36">
        <f t="shared" si="22"/>
        <v>0</v>
      </c>
      <c r="P70" s="36">
        <f t="shared" si="22"/>
        <v>0</v>
      </c>
      <c r="Q70" s="36">
        <f t="shared" si="22"/>
        <v>0</v>
      </c>
      <c r="R70" s="36">
        <f t="shared" si="22"/>
        <v>0.22913802599800007</v>
      </c>
      <c r="S70" s="36">
        <f t="shared" si="22"/>
        <v>0</v>
      </c>
      <c r="T70" s="36">
        <f t="shared" si="22"/>
        <v>0</v>
      </c>
      <c r="U70" s="36">
        <f t="shared" si="22"/>
        <v>0</v>
      </c>
      <c r="V70" s="36">
        <f t="shared" si="22"/>
        <v>4.2322502999999996E-3</v>
      </c>
      <c r="W70" s="36">
        <f t="shared" si="22"/>
        <v>0</v>
      </c>
      <c r="X70" s="36">
        <f t="shared" si="22"/>
        <v>0</v>
      </c>
      <c r="Y70" s="36">
        <f t="shared" si="22"/>
        <v>0</v>
      </c>
      <c r="Z70" s="36">
        <f t="shared" si="22"/>
        <v>0</v>
      </c>
      <c r="AA70" s="36">
        <f t="shared" si="22"/>
        <v>0</v>
      </c>
      <c r="AB70" s="36">
        <f t="shared" si="22"/>
        <v>18.012605736627023</v>
      </c>
      <c r="AC70" s="36">
        <f t="shared" si="22"/>
        <v>7.5661594666599996E-2</v>
      </c>
      <c r="AD70" s="36">
        <f t="shared" si="22"/>
        <v>0</v>
      </c>
      <c r="AE70" s="36">
        <f t="shared" si="22"/>
        <v>0</v>
      </c>
      <c r="AF70" s="36">
        <f t="shared" si="22"/>
        <v>2.0980892856329998</v>
      </c>
      <c r="AG70" s="36">
        <f t="shared" si="22"/>
        <v>0</v>
      </c>
      <c r="AH70" s="36">
        <f t="shared" si="22"/>
        <v>0</v>
      </c>
      <c r="AI70" s="36">
        <f t="shared" si="22"/>
        <v>0</v>
      </c>
      <c r="AJ70" s="36">
        <f t="shared" si="22"/>
        <v>0</v>
      </c>
      <c r="AK70" s="36">
        <f t="shared" si="22"/>
        <v>0</v>
      </c>
      <c r="AL70" s="36">
        <f t="shared" si="22"/>
        <v>20.318057841488095</v>
      </c>
      <c r="AM70" s="36">
        <f t="shared" si="22"/>
        <v>0.1746433063998</v>
      </c>
      <c r="AN70" s="36">
        <f t="shared" si="22"/>
        <v>0</v>
      </c>
      <c r="AO70" s="36">
        <f t="shared" si="22"/>
        <v>0</v>
      </c>
      <c r="AP70" s="36">
        <f t="shared" si="22"/>
        <v>1.0153215262997002</v>
      </c>
      <c r="AQ70" s="36">
        <f t="shared" si="22"/>
        <v>0</v>
      </c>
      <c r="AR70" s="36">
        <f t="shared" si="22"/>
        <v>0</v>
      </c>
      <c r="AS70" s="36">
        <f t="shared" si="22"/>
        <v>0</v>
      </c>
      <c r="AT70" s="36">
        <f t="shared" si="22"/>
        <v>0</v>
      </c>
      <c r="AU70" s="36">
        <f t="shared" si="22"/>
        <v>0</v>
      </c>
      <c r="AV70" s="36">
        <f t="shared" si="22"/>
        <v>5.1883880232884092</v>
      </c>
      <c r="AW70" s="36">
        <f t="shared" si="22"/>
        <v>4.3088516766599999E-2</v>
      </c>
      <c r="AX70" s="36">
        <f t="shared" si="22"/>
        <v>0</v>
      </c>
      <c r="AY70" s="36">
        <f t="shared" si="22"/>
        <v>0</v>
      </c>
      <c r="AZ70" s="36">
        <f t="shared" si="22"/>
        <v>0.94658413466629998</v>
      </c>
      <c r="BA70" s="36">
        <f t="shared" si="22"/>
        <v>0</v>
      </c>
      <c r="BB70" s="36">
        <f t="shared" si="22"/>
        <v>0</v>
      </c>
      <c r="BC70" s="36">
        <f t="shared" si="22"/>
        <v>0</v>
      </c>
      <c r="BD70" s="36">
        <f t="shared" si="22"/>
        <v>0</v>
      </c>
      <c r="BE70" s="36">
        <f t="shared" si="22"/>
        <v>0</v>
      </c>
      <c r="BF70" s="36">
        <f t="shared" si="22"/>
        <v>3.1176932958856951</v>
      </c>
      <c r="BG70" s="36">
        <f t="shared" si="22"/>
        <v>0</v>
      </c>
      <c r="BH70" s="36">
        <f t="shared" si="22"/>
        <v>0</v>
      </c>
      <c r="BI70" s="36">
        <f t="shared" si="22"/>
        <v>0</v>
      </c>
      <c r="BJ70" s="36">
        <f t="shared" si="22"/>
        <v>9.0660702066599999E-2</v>
      </c>
      <c r="BK70" s="39">
        <f>SUM(BK69)</f>
        <v>52.412376698151533</v>
      </c>
    </row>
    <row r="71" spans="1:63" ht="6" customHeight="1">
      <c r="A71" s="5"/>
      <c r="B71" s="23"/>
    </row>
    <row r="72" spans="1:63">
      <c r="A72" s="5"/>
      <c r="B72" s="5" t="s">
        <v>29</v>
      </c>
      <c r="L72" s="18" t="s">
        <v>41</v>
      </c>
    </row>
    <row r="73" spans="1:63">
      <c r="A73" s="5"/>
      <c r="B73" s="5" t="s">
        <v>30</v>
      </c>
      <c r="L73" s="5" t="s">
        <v>33</v>
      </c>
    </row>
    <row r="74" spans="1:63">
      <c r="L74" s="5" t="s">
        <v>34</v>
      </c>
    </row>
    <row r="75" spans="1:63">
      <c r="B75" s="5" t="s">
        <v>36</v>
      </c>
      <c r="L75" s="5" t="s">
        <v>102</v>
      </c>
    </row>
    <row r="76" spans="1:63">
      <c r="B76" s="5" t="s">
        <v>37</v>
      </c>
      <c r="L76" s="5" t="s">
        <v>104</v>
      </c>
    </row>
    <row r="77" spans="1:63">
      <c r="B77" s="5"/>
      <c r="L77" s="5" t="s">
        <v>35</v>
      </c>
    </row>
    <row r="85" spans="2:2">
      <c r="B85" s="5"/>
    </row>
  </sheetData>
  <mergeCells count="49">
    <mergeCell ref="A1:A5"/>
    <mergeCell ref="C68:BK68"/>
    <mergeCell ref="C52:BK52"/>
    <mergeCell ref="C53:BK53"/>
    <mergeCell ref="C56:BK56"/>
    <mergeCell ref="C60:BK60"/>
    <mergeCell ref="C61:BK61"/>
    <mergeCell ref="C62:BK62"/>
    <mergeCell ref="C65:BK65"/>
    <mergeCell ref="C67:BK67"/>
    <mergeCell ref="C51:BK51"/>
    <mergeCell ref="C10:BK10"/>
    <mergeCell ref="C13:BK13"/>
    <mergeCell ref="C20:BK20"/>
    <mergeCell ref="C23:BK23"/>
    <mergeCell ref="C26:BK26"/>
    <mergeCell ref="C48:BK48"/>
    <mergeCell ref="C47:BK47"/>
    <mergeCell ref="C46:BK46"/>
    <mergeCell ref="C39:BK39"/>
    <mergeCell ref="C36:BK36"/>
    <mergeCell ref="C35:BK35"/>
    <mergeCell ref="C34:BK34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>
      <selection activeCell="A42" sqref="A42"/>
    </sheetView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0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80" t="s">
        <v>127</v>
      </c>
      <c r="C2" s="74"/>
      <c r="D2" s="74"/>
      <c r="E2" s="74"/>
      <c r="F2" s="74"/>
      <c r="G2" s="74"/>
      <c r="H2" s="74"/>
      <c r="I2" s="74"/>
      <c r="J2" s="74"/>
      <c r="K2" s="74"/>
      <c r="L2" s="81"/>
    </row>
    <row r="3" spans="2:12">
      <c r="B3" s="80" t="s">
        <v>124</v>
      </c>
      <c r="C3" s="74"/>
      <c r="D3" s="74"/>
      <c r="E3" s="74"/>
      <c r="F3" s="74"/>
      <c r="G3" s="74"/>
      <c r="H3" s="74"/>
      <c r="I3" s="74"/>
      <c r="J3" s="74"/>
      <c r="K3" s="74"/>
      <c r="L3" s="81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1.5712376166600001E-2</v>
      </c>
      <c r="G5" s="35">
        <v>0</v>
      </c>
      <c r="H5" s="35">
        <v>0</v>
      </c>
      <c r="I5" s="52" t="s">
        <v>128</v>
      </c>
      <c r="J5" s="35">
        <v>0</v>
      </c>
      <c r="K5" s="35">
        <f>SUM(D5:J5)</f>
        <v>1.5712376166600001E-2</v>
      </c>
      <c r="L5" s="35">
        <v>0</v>
      </c>
    </row>
    <row r="6" spans="2:12">
      <c r="B6" s="19">
        <v>2</v>
      </c>
      <c r="C6" s="21" t="s">
        <v>44</v>
      </c>
      <c r="D6" s="40">
        <v>4.2675858243994016</v>
      </c>
      <c r="E6" s="35">
        <v>1.2041155367988998</v>
      </c>
      <c r="F6" s="35">
        <v>10.408856525982797</v>
      </c>
      <c r="G6" s="35">
        <v>0</v>
      </c>
      <c r="H6" s="35">
        <v>0</v>
      </c>
      <c r="I6" s="52">
        <v>0.40129999999999999</v>
      </c>
      <c r="J6" s="35">
        <v>0</v>
      </c>
      <c r="K6" s="35">
        <f t="shared" ref="K6:K41" si="0">SUM(D6:J6)</f>
        <v>16.281857887181097</v>
      </c>
      <c r="L6" s="35">
        <v>0.45284438656499992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9.3424624799499992E-2</v>
      </c>
      <c r="G7" s="35">
        <v>0</v>
      </c>
      <c r="H7" s="35">
        <v>0</v>
      </c>
      <c r="I7" s="52">
        <v>7.7999999999999996E-3</v>
      </c>
      <c r="J7" s="35">
        <v>0</v>
      </c>
      <c r="K7" s="35">
        <f t="shared" si="0"/>
        <v>0.10122462479949999</v>
      </c>
      <c r="L7" s="35">
        <v>6.0621639399899993E-2</v>
      </c>
    </row>
    <row r="8" spans="2:12">
      <c r="B8" s="19">
        <v>4</v>
      </c>
      <c r="C8" s="21" t="s">
        <v>46</v>
      </c>
      <c r="D8" s="40">
        <v>29.269939655733001</v>
      </c>
      <c r="E8" s="35">
        <v>1.5319507150326002</v>
      </c>
      <c r="F8" s="35">
        <v>5.5896229988297987</v>
      </c>
      <c r="G8" s="35">
        <v>0</v>
      </c>
      <c r="H8" s="35">
        <v>0</v>
      </c>
      <c r="I8" s="52">
        <v>0.17979999999999999</v>
      </c>
      <c r="J8" s="35">
        <v>0</v>
      </c>
      <c r="K8" s="35">
        <f t="shared" si="0"/>
        <v>36.571313369595401</v>
      </c>
      <c r="L8" s="35">
        <v>0.66354388569910028</v>
      </c>
    </row>
    <row r="9" spans="2:12">
      <c r="B9" s="19">
        <v>5</v>
      </c>
      <c r="C9" s="21" t="s">
        <v>47</v>
      </c>
      <c r="D9" s="40">
        <v>1.7131150094662</v>
      </c>
      <c r="E9" s="35">
        <v>2.7207830178323</v>
      </c>
      <c r="F9" s="35">
        <v>16.435904542452192</v>
      </c>
      <c r="G9" s="35">
        <v>0</v>
      </c>
      <c r="H9" s="35">
        <v>0</v>
      </c>
      <c r="I9" s="52">
        <v>1.1085</v>
      </c>
      <c r="J9" s="35">
        <v>0</v>
      </c>
      <c r="K9" s="35">
        <f t="shared" si="0"/>
        <v>21.978302569750692</v>
      </c>
      <c r="L9" s="35">
        <v>1.1101128185988001</v>
      </c>
    </row>
    <row r="10" spans="2:12">
      <c r="B10" s="19">
        <v>6</v>
      </c>
      <c r="C10" s="21" t="s">
        <v>48</v>
      </c>
      <c r="D10" s="40">
        <v>0.84149599199969993</v>
      </c>
      <c r="E10" s="35">
        <v>7.4460391911645036</v>
      </c>
      <c r="F10" s="35">
        <v>6.6904703664266023</v>
      </c>
      <c r="G10" s="35">
        <v>0</v>
      </c>
      <c r="H10" s="35">
        <v>0</v>
      </c>
      <c r="I10" s="52">
        <v>0.16950000000000001</v>
      </c>
      <c r="J10" s="35">
        <v>0</v>
      </c>
      <c r="K10" s="35">
        <f t="shared" si="0"/>
        <v>15.147505549590806</v>
      </c>
      <c r="L10" s="35">
        <v>0.51837787779980005</v>
      </c>
    </row>
    <row r="11" spans="2:12">
      <c r="B11" s="19">
        <v>7</v>
      </c>
      <c r="C11" s="21" t="s">
        <v>49</v>
      </c>
      <c r="D11" s="40">
        <v>4.7120894114995009</v>
      </c>
      <c r="E11" s="35">
        <v>10.608630798197602</v>
      </c>
      <c r="F11" s="35">
        <v>10.0947147167242</v>
      </c>
      <c r="G11" s="35">
        <v>0</v>
      </c>
      <c r="H11" s="35">
        <v>0</v>
      </c>
      <c r="I11" s="52" t="s">
        <v>128</v>
      </c>
      <c r="J11" s="35">
        <v>0</v>
      </c>
      <c r="K11" s="35">
        <f t="shared" si="0"/>
        <v>25.415434926421305</v>
      </c>
      <c r="L11" s="35">
        <v>0.92565272109940011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52" t="s">
        <v>128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52" t="s">
        <v>128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3.4322426229332001</v>
      </c>
      <c r="E14" s="35">
        <v>1.6000706829664002</v>
      </c>
      <c r="F14" s="35">
        <v>2.8560237065955993</v>
      </c>
      <c r="G14" s="35">
        <v>0</v>
      </c>
      <c r="H14" s="35">
        <v>0</v>
      </c>
      <c r="I14" s="52">
        <v>8.7900000000000006E-2</v>
      </c>
      <c r="J14" s="35">
        <v>0</v>
      </c>
      <c r="K14" s="35">
        <f t="shared" si="0"/>
        <v>7.9762370124951998</v>
      </c>
      <c r="L14" s="35">
        <v>0.51938240333279984</v>
      </c>
    </row>
    <row r="15" spans="2:12">
      <c r="B15" s="19">
        <v>11</v>
      </c>
      <c r="C15" s="21" t="s">
        <v>53</v>
      </c>
      <c r="D15" s="40">
        <v>468.00260499072999</v>
      </c>
      <c r="E15" s="35">
        <v>124.58493062902279</v>
      </c>
      <c r="F15" s="35">
        <v>66.669212337549567</v>
      </c>
      <c r="G15" s="35">
        <v>0</v>
      </c>
      <c r="H15" s="35">
        <v>0</v>
      </c>
      <c r="I15" s="52">
        <v>0.99060000000000004</v>
      </c>
      <c r="J15" s="35">
        <v>0</v>
      </c>
      <c r="K15" s="35">
        <f t="shared" si="0"/>
        <v>660.24734795730228</v>
      </c>
      <c r="L15" s="35">
        <v>2.244062657930499</v>
      </c>
    </row>
    <row r="16" spans="2:12">
      <c r="B16" s="19">
        <v>12</v>
      </c>
      <c r="C16" s="21" t="s">
        <v>54</v>
      </c>
      <c r="D16" s="40">
        <v>229.45375573636503</v>
      </c>
      <c r="E16" s="35">
        <v>69.887358010563602</v>
      </c>
      <c r="F16" s="35">
        <v>26.173208843345396</v>
      </c>
      <c r="G16" s="35">
        <v>0</v>
      </c>
      <c r="H16" s="35">
        <v>0</v>
      </c>
      <c r="I16" s="52">
        <v>0.78890000000000005</v>
      </c>
      <c r="J16" s="35">
        <v>0</v>
      </c>
      <c r="K16" s="35">
        <f t="shared" si="0"/>
        <v>326.303222590274</v>
      </c>
      <c r="L16" s="35">
        <v>1.1265860120988003</v>
      </c>
    </row>
    <row r="17" spans="2:12">
      <c r="B17" s="19">
        <v>13</v>
      </c>
      <c r="C17" s="21" t="s">
        <v>55</v>
      </c>
      <c r="D17" s="40">
        <v>5.3274823466499997E-2</v>
      </c>
      <c r="E17" s="35">
        <v>13.467750128299599</v>
      </c>
      <c r="F17" s="35">
        <v>7.3122624202949984</v>
      </c>
      <c r="G17" s="35">
        <v>0</v>
      </c>
      <c r="H17" s="35">
        <v>0</v>
      </c>
      <c r="I17" s="52">
        <v>4.7399999999999998E-2</v>
      </c>
      <c r="J17" s="35">
        <v>0</v>
      </c>
      <c r="K17" s="35">
        <f t="shared" si="0"/>
        <v>20.880687372061097</v>
      </c>
      <c r="L17" s="35">
        <v>0.5564186558998</v>
      </c>
    </row>
    <row r="18" spans="2:12">
      <c r="B18" s="19">
        <v>14</v>
      </c>
      <c r="C18" s="21" t="s">
        <v>56</v>
      </c>
      <c r="D18" s="40">
        <v>0.1859485709665</v>
      </c>
      <c r="E18" s="35">
        <v>0.18921767999939995</v>
      </c>
      <c r="F18" s="35">
        <v>3.994946418597801</v>
      </c>
      <c r="G18" s="35">
        <v>0</v>
      </c>
      <c r="H18" s="35">
        <v>0</v>
      </c>
      <c r="I18" s="52">
        <v>3.4500000000000003E-2</v>
      </c>
      <c r="J18" s="35">
        <v>0</v>
      </c>
      <c r="K18" s="35">
        <f t="shared" si="0"/>
        <v>4.4046126695637016</v>
      </c>
      <c r="L18" s="35">
        <v>0.16229761323319999</v>
      </c>
    </row>
    <row r="19" spans="2:12">
      <c r="B19" s="19">
        <v>15</v>
      </c>
      <c r="C19" s="21" t="s">
        <v>57</v>
      </c>
      <c r="D19" s="40">
        <v>1.2199235020662</v>
      </c>
      <c r="E19" s="35">
        <v>3.2567213321657995</v>
      </c>
      <c r="F19" s="35">
        <v>11.079993379957294</v>
      </c>
      <c r="G19" s="35">
        <v>0</v>
      </c>
      <c r="H19" s="35">
        <v>0</v>
      </c>
      <c r="I19" s="52" t="s">
        <v>128</v>
      </c>
      <c r="J19" s="35">
        <v>0</v>
      </c>
      <c r="K19" s="35">
        <f t="shared" si="0"/>
        <v>15.556638214189293</v>
      </c>
      <c r="L19" s="35">
        <v>0.86064129706590009</v>
      </c>
    </row>
    <row r="20" spans="2:12">
      <c r="B20" s="19">
        <v>16</v>
      </c>
      <c r="C20" s="21" t="s">
        <v>58</v>
      </c>
      <c r="D20" s="40">
        <v>214.13673751406256</v>
      </c>
      <c r="E20" s="35">
        <v>122.22262171358895</v>
      </c>
      <c r="F20" s="35">
        <v>80.13337397127664</v>
      </c>
      <c r="G20" s="35">
        <v>0</v>
      </c>
      <c r="H20" s="35">
        <v>0</v>
      </c>
      <c r="I20" s="52">
        <v>2.7360000000000002</v>
      </c>
      <c r="J20" s="35">
        <v>0</v>
      </c>
      <c r="K20" s="35">
        <f t="shared" si="0"/>
        <v>419.22873319892813</v>
      </c>
      <c r="L20" s="35">
        <v>2.8974768933962993</v>
      </c>
    </row>
    <row r="21" spans="2:12">
      <c r="B21" s="19">
        <v>17</v>
      </c>
      <c r="C21" s="21" t="s">
        <v>59</v>
      </c>
      <c r="D21" s="40">
        <v>248.19578887669891</v>
      </c>
      <c r="E21" s="35">
        <v>207.1587932408307</v>
      </c>
      <c r="F21" s="35">
        <v>18.495762027250301</v>
      </c>
      <c r="G21" s="35">
        <v>0</v>
      </c>
      <c r="H21" s="35">
        <v>0</v>
      </c>
      <c r="I21" s="52">
        <v>0.67069999999999996</v>
      </c>
      <c r="J21" s="35">
        <v>0</v>
      </c>
      <c r="K21" s="35">
        <f t="shared" si="0"/>
        <v>474.52104414477992</v>
      </c>
      <c r="L21" s="35">
        <v>1.0164757494651995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52" t="s">
        <v>128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6.5278989857653986</v>
      </c>
      <c r="E23" s="35">
        <v>63.563486993722798</v>
      </c>
      <c r="F23" s="35">
        <v>60.748793433036731</v>
      </c>
      <c r="G23" s="35">
        <v>0</v>
      </c>
      <c r="H23" s="35">
        <v>0</v>
      </c>
      <c r="I23" s="52">
        <v>2.4794999999999998</v>
      </c>
      <c r="J23" s="35">
        <v>0</v>
      </c>
      <c r="K23" s="35">
        <f t="shared" si="0"/>
        <v>133.31967941252492</v>
      </c>
      <c r="L23" s="35">
        <v>1.6535129861640006</v>
      </c>
    </row>
    <row r="24" spans="2:12">
      <c r="B24" s="19">
        <v>20</v>
      </c>
      <c r="C24" s="21" t="s">
        <v>62</v>
      </c>
      <c r="D24" s="40">
        <v>1913.4350380603646</v>
      </c>
      <c r="E24" s="35">
        <v>569.30507764127117</v>
      </c>
      <c r="F24" s="35">
        <v>849.95504784891182</v>
      </c>
      <c r="G24" s="35">
        <v>0</v>
      </c>
      <c r="H24" s="35">
        <v>0</v>
      </c>
      <c r="I24" s="52">
        <v>67.034999999999997</v>
      </c>
      <c r="J24" s="35">
        <v>0</v>
      </c>
      <c r="K24" s="35">
        <f t="shared" si="0"/>
        <v>3399.7301635505473</v>
      </c>
      <c r="L24" s="35">
        <v>17.596105357025095</v>
      </c>
    </row>
    <row r="25" spans="2:12">
      <c r="B25" s="19">
        <v>21</v>
      </c>
      <c r="C25" s="20" t="s">
        <v>63</v>
      </c>
      <c r="D25" s="40">
        <v>0</v>
      </c>
      <c r="E25" s="35">
        <v>7.0165196659999999E-4</v>
      </c>
      <c r="F25" s="35">
        <v>1.9437728466399996E-2</v>
      </c>
      <c r="G25" s="35">
        <v>0</v>
      </c>
      <c r="H25" s="35">
        <v>0</v>
      </c>
      <c r="I25" s="52">
        <v>5.1000000000000004E-3</v>
      </c>
      <c r="J25" s="35">
        <v>0</v>
      </c>
      <c r="K25" s="35">
        <f t="shared" si="0"/>
        <v>2.5239380432999996E-2</v>
      </c>
      <c r="L25" s="35">
        <v>2.7076199900000002E-5</v>
      </c>
    </row>
    <row r="26" spans="2:12">
      <c r="B26" s="19">
        <v>22</v>
      </c>
      <c r="C26" s="21" t="s">
        <v>64</v>
      </c>
      <c r="D26" s="40">
        <v>0</v>
      </c>
      <c r="E26" s="35">
        <v>3.4537116666E-3</v>
      </c>
      <c r="F26" s="35">
        <v>0.25594725073289998</v>
      </c>
      <c r="G26" s="35">
        <v>0</v>
      </c>
      <c r="H26" s="35">
        <v>0</v>
      </c>
      <c r="I26" s="52">
        <v>0.2432</v>
      </c>
      <c r="J26" s="35">
        <v>0</v>
      </c>
      <c r="K26" s="35">
        <f t="shared" si="0"/>
        <v>0.50260096239950003</v>
      </c>
      <c r="L26" s="35">
        <v>3.872210963319999E-2</v>
      </c>
    </row>
    <row r="27" spans="2:12">
      <c r="B27" s="19">
        <v>23</v>
      </c>
      <c r="C27" s="20" t="s">
        <v>65</v>
      </c>
      <c r="D27" s="40">
        <v>0</v>
      </c>
      <c r="E27" s="35">
        <v>1.07820666E-5</v>
      </c>
      <c r="F27" s="35">
        <v>8.4318666660000003E-4</v>
      </c>
      <c r="G27" s="35">
        <v>0</v>
      </c>
      <c r="H27" s="35">
        <v>0</v>
      </c>
      <c r="I27" s="52" t="s">
        <v>128</v>
      </c>
      <c r="J27" s="35">
        <v>0</v>
      </c>
      <c r="K27" s="35">
        <f t="shared" si="0"/>
        <v>8.5396873320000004E-4</v>
      </c>
      <c r="L27" s="35">
        <v>1.3163301833300001E-2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0.206675075933</v>
      </c>
      <c r="G28" s="35">
        <v>0</v>
      </c>
      <c r="H28" s="35">
        <v>0</v>
      </c>
      <c r="I28" s="52">
        <v>0.10340000000000001</v>
      </c>
      <c r="J28" s="35">
        <v>0</v>
      </c>
      <c r="K28" s="35">
        <f t="shared" si="0"/>
        <v>0.31007507593299999</v>
      </c>
      <c r="L28" s="35">
        <v>4.9246660099999999E-2</v>
      </c>
    </row>
    <row r="29" spans="2:12">
      <c r="B29" s="19">
        <v>25</v>
      </c>
      <c r="C29" s="21" t="s">
        <v>67</v>
      </c>
      <c r="D29" s="40">
        <v>772.07394746419675</v>
      </c>
      <c r="E29" s="35">
        <v>75.256085463224821</v>
      </c>
      <c r="F29" s="35">
        <v>158.15829805696077</v>
      </c>
      <c r="G29" s="35">
        <v>0</v>
      </c>
      <c r="H29" s="35">
        <v>0</v>
      </c>
      <c r="I29" s="52">
        <v>2.9178999999999999</v>
      </c>
      <c r="J29" s="35">
        <v>0</v>
      </c>
      <c r="K29" s="35">
        <f t="shared" si="0"/>
        <v>1008.4062309843824</v>
      </c>
      <c r="L29" s="35">
        <v>2.4803107803311994</v>
      </c>
    </row>
    <row r="30" spans="2:12">
      <c r="B30" s="19">
        <v>26</v>
      </c>
      <c r="C30" s="21" t="s">
        <v>68</v>
      </c>
      <c r="D30" s="40">
        <v>134.62647424226526</v>
      </c>
      <c r="E30" s="35">
        <v>11.142968902764597</v>
      </c>
      <c r="F30" s="35">
        <v>11.572202432720305</v>
      </c>
      <c r="G30" s="35">
        <v>0</v>
      </c>
      <c r="H30" s="35">
        <v>0</v>
      </c>
      <c r="I30" s="52">
        <v>0.89290000000000003</v>
      </c>
      <c r="J30" s="35">
        <v>0</v>
      </c>
      <c r="K30" s="35">
        <f t="shared" si="0"/>
        <v>158.23454557775017</v>
      </c>
      <c r="L30" s="35">
        <v>1.2403439678985999</v>
      </c>
    </row>
    <row r="31" spans="2:12">
      <c r="B31" s="19">
        <v>27</v>
      </c>
      <c r="C31" s="21" t="s">
        <v>17</v>
      </c>
      <c r="D31" s="40">
        <v>4.4090381141999</v>
      </c>
      <c r="E31" s="35">
        <v>0</v>
      </c>
      <c r="F31" s="35">
        <v>0.90055169996519979</v>
      </c>
      <c r="G31" s="35">
        <v>0</v>
      </c>
      <c r="H31" s="35">
        <v>0</v>
      </c>
      <c r="I31" s="52">
        <v>0.74890000000000001</v>
      </c>
      <c r="J31" s="35">
        <v>0</v>
      </c>
      <c r="K31" s="35">
        <f t="shared" si="0"/>
        <v>6.0584898141650996</v>
      </c>
      <c r="L31" s="35">
        <v>2.5412210333299996E-2</v>
      </c>
    </row>
    <row r="32" spans="2:12">
      <c r="B32" s="19">
        <v>28</v>
      </c>
      <c r="C32" s="21" t="s">
        <v>69</v>
      </c>
      <c r="D32" s="40">
        <v>9.9900445733099988E-2</v>
      </c>
      <c r="E32" s="35">
        <v>4.707885733100001E-3</v>
      </c>
      <c r="F32" s="35">
        <v>0.43349484423120005</v>
      </c>
      <c r="G32" s="35">
        <v>0</v>
      </c>
      <c r="H32" s="35">
        <v>0</v>
      </c>
      <c r="I32" s="52" t="s">
        <v>128</v>
      </c>
      <c r="J32" s="35">
        <v>0</v>
      </c>
      <c r="K32" s="35">
        <f t="shared" si="0"/>
        <v>0.53810317569740007</v>
      </c>
      <c r="L32" s="35">
        <v>4.3350792699900005E-2</v>
      </c>
    </row>
    <row r="33" spans="2:12">
      <c r="B33" s="19">
        <v>29</v>
      </c>
      <c r="C33" s="21" t="s">
        <v>70</v>
      </c>
      <c r="D33" s="40">
        <v>17.690872488198593</v>
      </c>
      <c r="E33" s="35">
        <v>13.9614204554286</v>
      </c>
      <c r="F33" s="35">
        <v>12.726595071183908</v>
      </c>
      <c r="G33" s="35">
        <v>0</v>
      </c>
      <c r="H33" s="35">
        <v>0</v>
      </c>
      <c r="I33" s="52">
        <v>0.27800000000000002</v>
      </c>
      <c r="J33" s="35">
        <v>0</v>
      </c>
      <c r="K33" s="35">
        <f t="shared" si="0"/>
        <v>44.656888014811102</v>
      </c>
      <c r="L33" s="35">
        <v>1.1487990431318997</v>
      </c>
    </row>
    <row r="34" spans="2:12">
      <c r="B34" s="19">
        <v>30</v>
      </c>
      <c r="C34" s="21" t="s">
        <v>71</v>
      </c>
      <c r="D34" s="40">
        <v>7.3381770744321972</v>
      </c>
      <c r="E34" s="35">
        <v>3.9325084564306998</v>
      </c>
      <c r="F34" s="35">
        <v>29.402654884774304</v>
      </c>
      <c r="G34" s="35">
        <v>0</v>
      </c>
      <c r="H34" s="35">
        <v>0</v>
      </c>
      <c r="I34" s="52">
        <v>1.1055999999999999</v>
      </c>
      <c r="J34" s="35">
        <v>0</v>
      </c>
      <c r="K34" s="35">
        <f t="shared" si="0"/>
        <v>41.778940415637202</v>
      </c>
      <c r="L34" s="35">
        <v>1.4031144007315002</v>
      </c>
    </row>
    <row r="35" spans="2:12">
      <c r="B35" s="19">
        <v>31</v>
      </c>
      <c r="C35" s="20" t="s">
        <v>72</v>
      </c>
      <c r="D35" s="40">
        <v>0.28342657039999997</v>
      </c>
      <c r="E35" s="35">
        <v>0.26303177816660001</v>
      </c>
      <c r="F35" s="35">
        <v>7.3452360999800001E-2</v>
      </c>
      <c r="G35" s="35">
        <v>0</v>
      </c>
      <c r="H35" s="35">
        <v>0</v>
      </c>
      <c r="I35" s="52" t="s">
        <v>128</v>
      </c>
      <c r="J35" s="35">
        <v>0</v>
      </c>
      <c r="K35" s="35">
        <f t="shared" si="0"/>
        <v>0.61991070956639993</v>
      </c>
      <c r="L35" s="35">
        <v>5.1520373033300003E-2</v>
      </c>
    </row>
    <row r="36" spans="2:12">
      <c r="B36" s="19">
        <v>32</v>
      </c>
      <c r="C36" s="21" t="s">
        <v>73</v>
      </c>
      <c r="D36" s="40">
        <v>268.39305428239749</v>
      </c>
      <c r="E36" s="35">
        <v>30.61994066242509</v>
      </c>
      <c r="F36" s="35">
        <v>58.986931992924688</v>
      </c>
      <c r="G36" s="35">
        <v>0</v>
      </c>
      <c r="H36" s="35">
        <v>0</v>
      </c>
      <c r="I36" s="52">
        <v>2.3635000000000002</v>
      </c>
      <c r="J36" s="35">
        <v>0</v>
      </c>
      <c r="K36" s="35">
        <f t="shared" si="0"/>
        <v>360.36342693774725</v>
      </c>
      <c r="L36" s="35">
        <v>3.2329395042966991</v>
      </c>
    </row>
    <row r="37" spans="2:12">
      <c r="B37" s="19">
        <v>33</v>
      </c>
      <c r="C37" s="21" t="s">
        <v>125</v>
      </c>
      <c r="D37" s="40">
        <v>100.697488289097</v>
      </c>
      <c r="E37" s="35">
        <v>16.257393131826706</v>
      </c>
      <c r="F37" s="35">
        <v>52.522619035455598</v>
      </c>
      <c r="G37" s="40">
        <v>0</v>
      </c>
      <c r="H37" s="40">
        <v>0</v>
      </c>
      <c r="I37" s="52">
        <v>1.0088999999999999</v>
      </c>
      <c r="J37" s="40">
        <v>0</v>
      </c>
      <c r="K37" s="35">
        <f t="shared" si="0"/>
        <v>170.4864004563793</v>
      </c>
      <c r="L37" s="35">
        <v>1.9897496088308</v>
      </c>
    </row>
    <row r="38" spans="2:12">
      <c r="B38" s="19">
        <v>34</v>
      </c>
      <c r="C38" s="21" t="s">
        <v>74</v>
      </c>
      <c r="D38" s="40">
        <v>6.6536903329999998E-4</v>
      </c>
      <c r="E38" s="35">
        <v>0.19101462699999999</v>
      </c>
      <c r="F38" s="35">
        <v>0.44455690546599996</v>
      </c>
      <c r="G38" s="35">
        <v>0</v>
      </c>
      <c r="H38" s="35">
        <v>0</v>
      </c>
      <c r="I38" s="52">
        <v>5.1900000000000002E-2</v>
      </c>
      <c r="J38" s="35">
        <v>0</v>
      </c>
      <c r="K38" s="35">
        <f t="shared" si="0"/>
        <v>0.68813690149929996</v>
      </c>
      <c r="L38" s="35">
        <v>1.8514239133200001E-2</v>
      </c>
    </row>
    <row r="39" spans="2:12">
      <c r="B39" s="19">
        <v>35</v>
      </c>
      <c r="C39" s="21" t="s">
        <v>75</v>
      </c>
      <c r="D39" s="40">
        <v>191.50624294879606</v>
      </c>
      <c r="E39" s="35">
        <v>110.90539483268786</v>
      </c>
      <c r="F39" s="35">
        <v>111.81094530709004</v>
      </c>
      <c r="G39" s="35">
        <v>0</v>
      </c>
      <c r="H39" s="35">
        <v>0</v>
      </c>
      <c r="I39" s="52">
        <v>1.5238</v>
      </c>
      <c r="J39" s="35">
        <v>0</v>
      </c>
      <c r="K39" s="35">
        <f t="shared" si="0"/>
        <v>415.74638308857396</v>
      </c>
      <c r="L39" s="35">
        <v>2.8496832919961004</v>
      </c>
    </row>
    <row r="40" spans="2:12">
      <c r="B40" s="19">
        <v>36</v>
      </c>
      <c r="C40" s="21" t="s">
        <v>76</v>
      </c>
      <c r="D40" s="40">
        <v>0.27616499966639996</v>
      </c>
      <c r="E40" s="35">
        <v>2.9777384306992003</v>
      </c>
      <c r="F40" s="35">
        <v>6.4106670256942015</v>
      </c>
      <c r="G40" s="35">
        <v>0</v>
      </c>
      <c r="H40" s="35">
        <v>0</v>
      </c>
      <c r="I40" s="52" t="s">
        <v>128</v>
      </c>
      <c r="J40" s="35">
        <v>0</v>
      </c>
      <c r="K40" s="35">
        <f t="shared" si="0"/>
        <v>9.6645704560598027</v>
      </c>
      <c r="L40" s="35">
        <v>0.54938465063269992</v>
      </c>
    </row>
    <row r="41" spans="2:12">
      <c r="B41" s="19">
        <v>37</v>
      </c>
      <c r="C41" s="21" t="s">
        <v>77</v>
      </c>
      <c r="D41" s="40">
        <v>106.5115564245305</v>
      </c>
      <c r="E41" s="35">
        <v>139.00926833782137</v>
      </c>
      <c r="F41" s="35">
        <v>77.138648714716155</v>
      </c>
      <c r="G41" s="35">
        <v>0</v>
      </c>
      <c r="H41" s="35">
        <v>0</v>
      </c>
      <c r="I41" s="52">
        <v>4.2119999999999997</v>
      </c>
      <c r="J41" s="35">
        <v>0</v>
      </c>
      <c r="K41" s="35">
        <f t="shared" si="0"/>
        <v>326.87147347706804</v>
      </c>
      <c r="L41" s="35">
        <v>4.9139817325623003</v>
      </c>
    </row>
    <row r="42" spans="2:12" ht="14.4">
      <c r="B42" s="22" t="s">
        <v>11</v>
      </c>
      <c r="C42" s="4"/>
      <c r="D42" s="46">
        <f t="shared" ref="D42:L42" si="1">SUM(D5:D41)</f>
        <v>4729.354448289464</v>
      </c>
      <c r="E42" s="35">
        <f>SUM(E5:E41)</f>
        <v>1603.2731864213654</v>
      </c>
      <c r="F42" s="35">
        <f t="shared" si="1"/>
        <v>1697.8118521121787</v>
      </c>
      <c r="G42" s="35">
        <f>SUM(G5:G41)</f>
        <v>0</v>
      </c>
      <c r="H42" s="45">
        <f t="shared" si="1"/>
        <v>0</v>
      </c>
      <c r="I42" s="45">
        <f t="shared" si="1"/>
        <v>92.192499999999995</v>
      </c>
      <c r="J42" s="45">
        <f t="shared" si="1"/>
        <v>0</v>
      </c>
      <c r="K42" s="45">
        <f t="shared" si="1"/>
        <v>8122.6319868230066</v>
      </c>
      <c r="L42" s="35">
        <f t="shared" si="1"/>
        <v>52.412376698151498</v>
      </c>
    </row>
    <row r="43" spans="2:12">
      <c r="B43" t="s">
        <v>93</v>
      </c>
    </row>
    <row r="46" spans="2:12">
      <c r="D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2016-10-07T13:13:31Z</dcterms:modified>
</cp:coreProperties>
</file>