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37" i="9"/>
  <c r="BK8" i="8"/>
  <c r="BK9" s="1"/>
  <c r="C9"/>
  <c r="D9"/>
  <c r="E9"/>
  <c r="F9"/>
  <c r="G9"/>
  <c r="H9"/>
  <c r="I9"/>
  <c r="J9"/>
  <c r="K9"/>
  <c r="L9"/>
  <c r="M9"/>
  <c r="N9"/>
  <c r="N31" s="1"/>
  <c r="O9"/>
  <c r="P9"/>
  <c r="P31" s="1"/>
  <c r="Q9"/>
  <c r="R9"/>
  <c r="S9"/>
  <c r="T9"/>
  <c r="U9"/>
  <c r="V9"/>
  <c r="W9"/>
  <c r="X9"/>
  <c r="X31" s="1"/>
  <c r="Y9"/>
  <c r="Z9"/>
  <c r="Z31" s="1"/>
  <c r="AA9"/>
  <c r="AB9"/>
  <c r="AC9"/>
  <c r="AD9"/>
  <c r="AE9"/>
  <c r="AF9"/>
  <c r="AG9"/>
  <c r="AH9"/>
  <c r="AH31" s="1"/>
  <c r="AI9"/>
  <c r="AJ9"/>
  <c r="AK9"/>
  <c r="AL9"/>
  <c r="AM9"/>
  <c r="AN9"/>
  <c r="AO9"/>
  <c r="AP9"/>
  <c r="AP31" s="1"/>
  <c r="AQ9"/>
  <c r="AR9"/>
  <c r="AS9"/>
  <c r="AT9"/>
  <c r="AT31" s="1"/>
  <c r="AU9"/>
  <c r="AV9"/>
  <c r="AW9"/>
  <c r="AX9"/>
  <c r="AX31" s="1"/>
  <c r="AY9"/>
  <c r="AZ9"/>
  <c r="BA9"/>
  <c r="BB9"/>
  <c r="BC9"/>
  <c r="BD9"/>
  <c r="BD31" s="1"/>
  <c r="BE9"/>
  <c r="BF9"/>
  <c r="BF31" s="1"/>
  <c r="BG9"/>
  <c r="BH9"/>
  <c r="BH31" s="1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BK15"/>
  <c r="BK16"/>
  <c r="C17"/>
  <c r="D17"/>
  <c r="E17"/>
  <c r="F17"/>
  <c r="G17"/>
  <c r="H17"/>
  <c r="H31" s="1"/>
  <c r="I17"/>
  <c r="J17"/>
  <c r="K17"/>
  <c r="L17"/>
  <c r="M17"/>
  <c r="N17"/>
  <c r="O17"/>
  <c r="P17"/>
  <c r="Q17"/>
  <c r="R17"/>
  <c r="S17"/>
  <c r="T17"/>
  <c r="T31" s="1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9"/>
  <c r="BK20" s="1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2"/>
  <c r="BK23" s="1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5"/>
  <c r="BK26"/>
  <c r="BK27"/>
  <c r="BK28"/>
  <c r="BK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W31" s="1"/>
  <c r="W65" s="1"/>
  <c r="X30"/>
  <c r="Y30"/>
  <c r="Z30"/>
  <c r="AA30"/>
  <c r="AA31" s="1"/>
  <c r="AB30"/>
  <c r="AC30"/>
  <c r="AD30"/>
  <c r="AE30"/>
  <c r="AE31" s="1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F31"/>
  <c r="R31"/>
  <c r="Y31"/>
  <c r="AL31"/>
  <c r="BB31"/>
  <c r="BJ31"/>
  <c r="BK35"/>
  <c r="BK36" s="1"/>
  <c r="C36"/>
  <c r="C44" s="1"/>
  <c r="D36"/>
  <c r="E36"/>
  <c r="F36"/>
  <c r="G36"/>
  <c r="G44" s="1"/>
  <c r="H36"/>
  <c r="I36"/>
  <c r="I44" s="1"/>
  <c r="J36"/>
  <c r="K36"/>
  <c r="K44" s="1"/>
  <c r="L36"/>
  <c r="M36"/>
  <c r="N36"/>
  <c r="O36"/>
  <c r="P36"/>
  <c r="Q36"/>
  <c r="R36"/>
  <c r="S36"/>
  <c r="T36"/>
  <c r="U36"/>
  <c r="U44" s="1"/>
  <c r="V36"/>
  <c r="V44" s="1"/>
  <c r="W36"/>
  <c r="X36"/>
  <c r="Y36"/>
  <c r="Y44" s="1"/>
  <c r="Z36"/>
  <c r="Z44" s="1"/>
  <c r="AA36"/>
  <c r="AB36"/>
  <c r="AC36"/>
  <c r="AC44" s="1"/>
  <c r="AD36"/>
  <c r="AD44" s="1"/>
  <c r="AE36"/>
  <c r="AF36"/>
  <c r="AG36"/>
  <c r="AG44" s="1"/>
  <c r="AH36"/>
  <c r="AH44" s="1"/>
  <c r="AI36"/>
  <c r="AJ36"/>
  <c r="AK36"/>
  <c r="AK44" s="1"/>
  <c r="AL36"/>
  <c r="AL44" s="1"/>
  <c r="AM36"/>
  <c r="AN36"/>
  <c r="AO36"/>
  <c r="AO44" s="1"/>
  <c r="AP36"/>
  <c r="AP44" s="1"/>
  <c r="AQ36"/>
  <c r="AR36"/>
  <c r="AS36"/>
  <c r="AS44" s="1"/>
  <c r="AT36"/>
  <c r="AT44" s="1"/>
  <c r="AU36"/>
  <c r="AV36"/>
  <c r="AW36"/>
  <c r="AW44" s="1"/>
  <c r="AX36"/>
  <c r="AX44" s="1"/>
  <c r="AY36"/>
  <c r="AZ36"/>
  <c r="BA36"/>
  <c r="BA44" s="1"/>
  <c r="BB36"/>
  <c r="BB44" s="1"/>
  <c r="BC36"/>
  <c r="BD36"/>
  <c r="BE36"/>
  <c r="BE44" s="1"/>
  <c r="BF36"/>
  <c r="BF44" s="1"/>
  <c r="BG36"/>
  <c r="BH36"/>
  <c r="BI36"/>
  <c r="BI44" s="1"/>
  <c r="BJ36"/>
  <c r="BJ44" s="1"/>
  <c r="BK38"/>
  <c r="BK39"/>
  <c r="BK40"/>
  <c r="BK41"/>
  <c r="BK42"/>
  <c r="C43"/>
  <c r="D43"/>
  <c r="E43"/>
  <c r="F43"/>
  <c r="F44" s="1"/>
  <c r="G43"/>
  <c r="H43"/>
  <c r="I43"/>
  <c r="J43"/>
  <c r="K43"/>
  <c r="L43"/>
  <c r="M43"/>
  <c r="N43"/>
  <c r="N44" s="1"/>
  <c r="O43"/>
  <c r="P43"/>
  <c r="P44" s="1"/>
  <c r="Q43"/>
  <c r="R43"/>
  <c r="R44" s="1"/>
  <c r="S43"/>
  <c r="T43"/>
  <c r="U43"/>
  <c r="V43"/>
  <c r="W43"/>
  <c r="X43"/>
  <c r="X44" s="1"/>
  <c r="Y43"/>
  <c r="Z43"/>
  <c r="AA43"/>
  <c r="AB43"/>
  <c r="AB44" s="1"/>
  <c r="AC43"/>
  <c r="AD43"/>
  <c r="AE43"/>
  <c r="AF43"/>
  <c r="AF44" s="1"/>
  <c r="AG43"/>
  <c r="AH43"/>
  <c r="AI43"/>
  <c r="AJ43"/>
  <c r="AJ44" s="1"/>
  <c r="AK43"/>
  <c r="AL43"/>
  <c r="AM43"/>
  <c r="AN43"/>
  <c r="AN44" s="1"/>
  <c r="AO43"/>
  <c r="AP43"/>
  <c r="AQ43"/>
  <c r="AR43"/>
  <c r="AR44" s="1"/>
  <c r="AS43"/>
  <c r="AT43"/>
  <c r="AU43"/>
  <c r="AV43"/>
  <c r="AV44" s="1"/>
  <c r="AW43"/>
  <c r="AX43"/>
  <c r="AY43"/>
  <c r="AZ43"/>
  <c r="AZ44" s="1"/>
  <c r="BA43"/>
  <c r="BB43"/>
  <c r="BC43"/>
  <c r="BD43"/>
  <c r="BD44" s="1"/>
  <c r="BE43"/>
  <c r="BF43"/>
  <c r="BG43"/>
  <c r="BH43"/>
  <c r="BH44" s="1"/>
  <c r="BI43"/>
  <c r="BJ43"/>
  <c r="E44"/>
  <c r="M44"/>
  <c r="O44"/>
  <c r="Q44"/>
  <c r="W44"/>
  <c r="AA44"/>
  <c r="AE44"/>
  <c r="AI44"/>
  <c r="AM44"/>
  <c r="AQ44"/>
  <c r="AU44"/>
  <c r="AY44"/>
  <c r="BC44"/>
  <c r="BG44"/>
  <c r="BK48"/>
  <c r="BK49" s="1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53"/>
  <c r="BK54" s="1"/>
  <c r="C54"/>
  <c r="D54"/>
  <c r="E54"/>
  <c r="E58" s="1"/>
  <c r="F54"/>
  <c r="G54"/>
  <c r="H54"/>
  <c r="I54"/>
  <c r="I58" s="1"/>
  <c r="J54"/>
  <c r="K54"/>
  <c r="L54"/>
  <c r="M54"/>
  <c r="M58" s="1"/>
  <c r="N54"/>
  <c r="O54"/>
  <c r="O58" s="1"/>
  <c r="P54"/>
  <c r="Q54"/>
  <c r="Q58" s="1"/>
  <c r="R54"/>
  <c r="S54"/>
  <c r="S58" s="1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6"/>
  <c r="BK57" s="1"/>
  <c r="C57"/>
  <c r="D57"/>
  <c r="D58" s="1"/>
  <c r="E57"/>
  <c r="F57"/>
  <c r="F58" s="1"/>
  <c r="G57"/>
  <c r="H57"/>
  <c r="H58" s="1"/>
  <c r="I57"/>
  <c r="J57"/>
  <c r="J58" s="1"/>
  <c r="K57"/>
  <c r="L57"/>
  <c r="M57"/>
  <c r="N57"/>
  <c r="O57"/>
  <c r="P57"/>
  <c r="Q57"/>
  <c r="R57"/>
  <c r="S57"/>
  <c r="T57"/>
  <c r="T58" s="1"/>
  <c r="U57"/>
  <c r="V57"/>
  <c r="V58" s="1"/>
  <c r="W57"/>
  <c r="X57"/>
  <c r="X58" s="1"/>
  <c r="Y57"/>
  <c r="Z57"/>
  <c r="Z58" s="1"/>
  <c r="AA57"/>
  <c r="AB57"/>
  <c r="AB58" s="1"/>
  <c r="AC57"/>
  <c r="AD57"/>
  <c r="AD58" s="1"/>
  <c r="AE57"/>
  <c r="AF57"/>
  <c r="AF58" s="1"/>
  <c r="AG57"/>
  <c r="AH57"/>
  <c r="AH58" s="1"/>
  <c r="AI57"/>
  <c r="AJ57"/>
  <c r="AJ58" s="1"/>
  <c r="AK57"/>
  <c r="AL57"/>
  <c r="AL58" s="1"/>
  <c r="AM57"/>
  <c r="AN57"/>
  <c r="AN58" s="1"/>
  <c r="AO57"/>
  <c r="AP57"/>
  <c r="AP58" s="1"/>
  <c r="AQ57"/>
  <c r="AR57"/>
  <c r="AR58" s="1"/>
  <c r="AS57"/>
  <c r="AT57"/>
  <c r="AT58" s="1"/>
  <c r="AU57"/>
  <c r="AV57"/>
  <c r="AV58" s="1"/>
  <c r="AW57"/>
  <c r="AX57"/>
  <c r="AX58" s="1"/>
  <c r="AY57"/>
  <c r="AZ57"/>
  <c r="AZ58" s="1"/>
  <c r="BA57"/>
  <c r="BB57"/>
  <c r="BB58" s="1"/>
  <c r="BC57"/>
  <c r="BD57"/>
  <c r="BD58" s="1"/>
  <c r="BE57"/>
  <c r="BF57"/>
  <c r="BF58" s="1"/>
  <c r="BG57"/>
  <c r="BH57"/>
  <c r="BH58" s="1"/>
  <c r="BI57"/>
  <c r="BJ57"/>
  <c r="BJ58" s="1"/>
  <c r="C58"/>
  <c r="G58"/>
  <c r="K58"/>
  <c r="N58"/>
  <c r="P58"/>
  <c r="R58"/>
  <c r="U58"/>
  <c r="W58"/>
  <c r="Y58"/>
  <c r="AA58"/>
  <c r="AC58"/>
  <c r="AE58"/>
  <c r="AG58"/>
  <c r="AI58"/>
  <c r="AK58"/>
  <c r="AM58"/>
  <c r="AO58"/>
  <c r="AQ58"/>
  <c r="AS58"/>
  <c r="AU58"/>
  <c r="AW58"/>
  <c r="AY58"/>
  <c r="BA58"/>
  <c r="BC58"/>
  <c r="BE58"/>
  <c r="BG58"/>
  <c r="BI58"/>
  <c r="BK62"/>
  <c r="BK63" s="1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8"/>
  <c r="BK69" s="1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G42" i="9"/>
  <c r="E42"/>
  <c r="K5"/>
  <c r="L42"/>
  <c r="F42"/>
  <c r="D42"/>
  <c r="J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AD31" i="8" l="1"/>
  <c r="J31"/>
  <c r="Z65"/>
  <c r="AZ31"/>
  <c r="AV31"/>
  <c r="AR31"/>
  <c r="AN31"/>
  <c r="AN65" s="1"/>
  <c r="AJ31"/>
  <c r="AF31"/>
  <c r="AB31"/>
  <c r="AB65" s="1"/>
  <c r="L31"/>
  <c r="L65" s="1"/>
  <c r="D31"/>
  <c r="I42" i="9"/>
  <c r="T44" i="8"/>
  <c r="T65" s="1"/>
  <c r="L44"/>
  <c r="J44"/>
  <c r="H44"/>
  <c r="H65" s="1"/>
  <c r="AV65"/>
  <c r="BI31"/>
  <c r="BI65" s="1"/>
  <c r="BG31"/>
  <c r="BG65" s="1"/>
  <c r="BE31"/>
  <c r="BE65" s="1"/>
  <c r="BC31"/>
  <c r="BC65" s="1"/>
  <c r="BA31"/>
  <c r="BA65" s="1"/>
  <c r="AY31"/>
  <c r="AY65" s="1"/>
  <c r="AW31"/>
  <c r="AW65" s="1"/>
  <c r="AU31"/>
  <c r="AU65" s="1"/>
  <c r="L58"/>
  <c r="BK58"/>
  <c r="AZ65"/>
  <c r="AP65"/>
  <c r="BH65"/>
  <c r="BD65"/>
  <c r="AJ65"/>
  <c r="AE65"/>
  <c r="P65"/>
  <c r="F65"/>
  <c r="BJ65"/>
  <c r="BF65"/>
  <c r="BB65"/>
  <c r="AX65"/>
  <c r="AT65"/>
  <c r="AH65"/>
  <c r="AA65"/>
  <c r="Y65"/>
  <c r="N65"/>
  <c r="AS31"/>
  <c r="AS65" s="1"/>
  <c r="AQ31"/>
  <c r="AQ65" s="1"/>
  <c r="AO31"/>
  <c r="AO65" s="1"/>
  <c r="AM31"/>
  <c r="AK31"/>
  <c r="AK65" s="1"/>
  <c r="AI31"/>
  <c r="AI65" s="1"/>
  <c r="AG31"/>
  <c r="AG65" s="1"/>
  <c r="AC31"/>
  <c r="AC65" s="1"/>
  <c r="U31"/>
  <c r="U65" s="1"/>
  <c r="S31"/>
  <c r="Q31"/>
  <c r="Q65" s="1"/>
  <c r="O31"/>
  <c r="O65" s="1"/>
  <c r="M31"/>
  <c r="M65" s="1"/>
  <c r="AM65"/>
  <c r="K31"/>
  <c r="G31"/>
  <c r="G65" s="1"/>
  <c r="E31"/>
  <c r="E65" s="1"/>
  <c r="C31"/>
  <c r="C65" s="1"/>
  <c r="K42" i="9"/>
  <c r="AL65" i="8"/>
  <c r="S44"/>
  <c r="S65" s="1"/>
  <c r="BK43"/>
  <c r="BK44" s="1"/>
  <c r="D44"/>
  <c r="D65" s="1"/>
  <c r="AR65"/>
  <c r="AF65"/>
  <c r="AD65"/>
  <c r="X65"/>
  <c r="R65"/>
  <c r="J65"/>
  <c r="V31"/>
  <c r="V65" s="1"/>
  <c r="BK30"/>
  <c r="BK17"/>
  <c r="I31"/>
  <c r="I65" s="1"/>
  <c r="K65"/>
  <c r="BK31" l="1"/>
  <c r="BK65" s="1"/>
</calcChain>
</file>

<file path=xl/sharedStrings.xml><?xml version="1.0" encoding="utf-8"?>
<sst xmlns="http://schemas.openxmlformats.org/spreadsheetml/2006/main" count="163" uniqueCount="128">
  <si>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</si>
  <si>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</si>
  <si>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</si>
  <si>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</si>
  <si>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</si>
  <si>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</si>
  <si>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</si>
  <si>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</si>
  <si>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</si>
  <si>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</si>
  <si>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</si>
  <si>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</si>
  <si>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</si>
  <si>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</si>
  <si>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</si>
  <si>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</si>
  <si>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</si>
  <si>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</si>
  <si>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</si>
  <si>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</si>
  <si>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</si>
  <si>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</si>
  <si>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</si>
  <si>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</si>
  <si>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</si>
  <si>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</si>
  <si>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</si>
  <si>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</si>
  <si>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</si>
  <si>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</si>
  <si>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</si>
  <si>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</si>
  <si>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</si>
  <si>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</si>
  <si>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</si>
  <si>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</si>
  <si>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</si>
  <si>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</si>
  <si>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</si>
  <si>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</si>
  <si>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</si>
  <si>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</si>
  <si>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</si>
  <si>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</si>
  <si>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</si>
  <si>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</si>
  <si>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</si>
  <si>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</si>
  <si>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</si>
  <si>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</si>
  <si>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</si>
  <si>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</si>
  <si>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</si>
  <si>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</si>
  <si>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</si>
  <si>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</si>
  <si>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</si>
  <si>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</si>
  <si>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</si>
  <si>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</si>
  <si>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</si>
  <si>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</si>
  <si>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</si>
  <si>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</si>
  <si>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</si>
  <si>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</si>
  <si>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</si>
  <si>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</si>
  <si>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</si>
  <si>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</si>
  <si>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</si>
  <si>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</si>
  <si>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</si>
  <si>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</si>
  <si>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</si>
  <si>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</si>
  <si>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</si>
  <si>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</si>
  <si>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</si>
  <si>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</si>
  <si>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</si>
  <si>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</si>
  <si>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</si>
  <si>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</si>
  <si>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</si>
  <si>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</si>
  <si>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</si>
  <si>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</si>
  <si>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</si>
  <si>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</si>
  <si>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</si>
  <si>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</si>
  <si>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</si>
  <si>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</si>
  <si>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</si>
  <si>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</si>
  <si>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</si>
  <si>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</si>
  <si>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</si>
  <si>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</si>
  <si>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</si>
  <si>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</si>
  <si>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</si>
  <si>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</si>
  <si>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</si>
  <si>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</si>
  <si>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</si>
  <si>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FMP - Series III – 494 days(December 2013)–O</t>
  </si>
  <si>
    <t>IDBI FMP - Series IV–518 Days (January 2014)–B</t>
  </si>
  <si>
    <t>IDBI FMP-Series IV–542 Days(February 2014)–F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</si>
  <si>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</si>
  <si>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</si>
  <si>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</si>
  <si>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</si>
  <si>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</si>
  <si>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</si>
  <si>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</si>
  <si>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</si>
  <si>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</si>
  <si>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</si>
  <si>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</si>
  <si>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</si>
  <si>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</si>
  <si>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</si>
  <si>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31st January, 2017(All figures in Rs. Crore)</t>
  </si>
  <si>
    <t>IDBI MIDCAP Fund</t>
  </si>
  <si>
    <t>IDBI Prudence Fund</t>
  </si>
  <si>
    <t>Table showing State wise /Union Territory wise contribution to AAUM of category of schemes as on 31st January, 2017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</si>
</sst>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4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1" sqref="C1:BK1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52" t="s">
        <v>79</v>
      </c>
      <c r="B1" s="74" t="s">
        <v>32</v>
      </c>
      <c r="C1" s="62" t="s">
        <v>124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53"/>
      <c r="B2" s="75"/>
      <c r="C2" s="76" t="s">
        <v>31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8"/>
      <c r="W2" s="76" t="s">
        <v>27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76" t="s">
        <v>28</v>
      </c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8"/>
      <c r="BK2" s="68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53"/>
      <c r="B3" s="75"/>
      <c r="C3" s="65" t="s">
        <v>12</v>
      </c>
      <c r="D3" s="66"/>
      <c r="E3" s="66"/>
      <c r="F3" s="66"/>
      <c r="G3" s="66"/>
      <c r="H3" s="66"/>
      <c r="I3" s="66"/>
      <c r="J3" s="66"/>
      <c r="K3" s="66"/>
      <c r="L3" s="67"/>
      <c r="M3" s="65" t="s">
        <v>13</v>
      </c>
      <c r="N3" s="66"/>
      <c r="O3" s="66"/>
      <c r="P3" s="66"/>
      <c r="Q3" s="66"/>
      <c r="R3" s="66"/>
      <c r="S3" s="66"/>
      <c r="T3" s="66"/>
      <c r="U3" s="66"/>
      <c r="V3" s="67"/>
      <c r="W3" s="65" t="s">
        <v>12</v>
      </c>
      <c r="X3" s="66"/>
      <c r="Y3" s="66"/>
      <c r="Z3" s="66"/>
      <c r="AA3" s="66"/>
      <c r="AB3" s="66"/>
      <c r="AC3" s="66"/>
      <c r="AD3" s="66"/>
      <c r="AE3" s="66"/>
      <c r="AF3" s="67"/>
      <c r="AG3" s="65" t="s">
        <v>13</v>
      </c>
      <c r="AH3" s="66"/>
      <c r="AI3" s="66"/>
      <c r="AJ3" s="66"/>
      <c r="AK3" s="66"/>
      <c r="AL3" s="66"/>
      <c r="AM3" s="66"/>
      <c r="AN3" s="66"/>
      <c r="AO3" s="66"/>
      <c r="AP3" s="67"/>
      <c r="AQ3" s="65" t="s">
        <v>12</v>
      </c>
      <c r="AR3" s="66"/>
      <c r="AS3" s="66"/>
      <c r="AT3" s="66"/>
      <c r="AU3" s="66"/>
      <c r="AV3" s="66"/>
      <c r="AW3" s="66"/>
      <c r="AX3" s="66"/>
      <c r="AY3" s="66"/>
      <c r="AZ3" s="67"/>
      <c r="BA3" s="65" t="s">
        <v>13</v>
      </c>
      <c r="BB3" s="66"/>
      <c r="BC3" s="66"/>
      <c r="BD3" s="66"/>
      <c r="BE3" s="66"/>
      <c r="BF3" s="66"/>
      <c r="BG3" s="66"/>
      <c r="BH3" s="66"/>
      <c r="BI3" s="66"/>
      <c r="BJ3" s="67"/>
      <c r="BK3" s="69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53"/>
      <c r="B4" s="75"/>
      <c r="C4" s="71" t="s">
        <v>38</v>
      </c>
      <c r="D4" s="72"/>
      <c r="E4" s="72"/>
      <c r="F4" s="72"/>
      <c r="G4" s="73"/>
      <c r="H4" s="71" t="s">
        <v>39</v>
      </c>
      <c r="I4" s="72"/>
      <c r="J4" s="72"/>
      <c r="K4" s="72"/>
      <c r="L4" s="73"/>
      <c r="M4" s="71" t="s">
        <v>38</v>
      </c>
      <c r="N4" s="72"/>
      <c r="O4" s="72"/>
      <c r="P4" s="72"/>
      <c r="Q4" s="73"/>
      <c r="R4" s="71" t="s">
        <v>39</v>
      </c>
      <c r="S4" s="72"/>
      <c r="T4" s="72"/>
      <c r="U4" s="72"/>
      <c r="V4" s="73"/>
      <c r="W4" s="71" t="s">
        <v>38</v>
      </c>
      <c r="X4" s="72"/>
      <c r="Y4" s="72"/>
      <c r="Z4" s="72"/>
      <c r="AA4" s="73"/>
      <c r="AB4" s="71" t="s">
        <v>39</v>
      </c>
      <c r="AC4" s="72"/>
      <c r="AD4" s="72"/>
      <c r="AE4" s="72"/>
      <c r="AF4" s="73"/>
      <c r="AG4" s="71" t="s">
        <v>38</v>
      </c>
      <c r="AH4" s="72"/>
      <c r="AI4" s="72"/>
      <c r="AJ4" s="72"/>
      <c r="AK4" s="73"/>
      <c r="AL4" s="71" t="s">
        <v>39</v>
      </c>
      <c r="AM4" s="72"/>
      <c r="AN4" s="72"/>
      <c r="AO4" s="72"/>
      <c r="AP4" s="73"/>
      <c r="AQ4" s="71" t="s">
        <v>38</v>
      </c>
      <c r="AR4" s="72"/>
      <c r="AS4" s="72"/>
      <c r="AT4" s="72"/>
      <c r="AU4" s="73"/>
      <c r="AV4" s="71" t="s">
        <v>39</v>
      </c>
      <c r="AW4" s="72"/>
      <c r="AX4" s="72"/>
      <c r="AY4" s="72"/>
      <c r="AZ4" s="73"/>
      <c r="BA4" s="71" t="s">
        <v>38</v>
      </c>
      <c r="BB4" s="72"/>
      <c r="BC4" s="72"/>
      <c r="BD4" s="72"/>
      <c r="BE4" s="73"/>
      <c r="BF4" s="71" t="s">
        <v>39</v>
      </c>
      <c r="BG4" s="72"/>
      <c r="BH4" s="72"/>
      <c r="BI4" s="72"/>
      <c r="BJ4" s="73"/>
      <c r="BK4" s="69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53"/>
      <c r="B5" s="75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0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8"/>
    </row>
    <row r="7" spans="1:107">
      <c r="A7" s="17" t="s">
        <v>80</v>
      </c>
      <c r="B7" s="24" t="s">
        <v>14</v>
      </c>
      <c r="C7" s="57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8"/>
    </row>
    <row r="8" spans="1:107">
      <c r="A8" s="17"/>
      <c r="B8" s="34" t="s">
        <v>105</v>
      </c>
      <c r="C8" s="40">
        <v>0</v>
      </c>
      <c r="D8" s="40">
        <v>61.124859714515708</v>
      </c>
      <c r="E8" s="40">
        <v>953.87432138693543</v>
      </c>
      <c r="F8" s="40">
        <v>0</v>
      </c>
      <c r="G8" s="40">
        <v>0</v>
      </c>
      <c r="H8" s="40">
        <v>3.7038175437318981</v>
      </c>
      <c r="I8" s="40">
        <v>1545.6853906945119</v>
      </c>
      <c r="J8" s="40">
        <v>560.04021441583609</v>
      </c>
      <c r="K8" s="40">
        <v>0</v>
      </c>
      <c r="L8" s="40">
        <v>22.458367121801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1.8894689394089994</v>
      </c>
      <c r="S8" s="40">
        <v>368.56772499848284</v>
      </c>
      <c r="T8" s="40">
        <v>232.85436963925648</v>
      </c>
      <c r="U8" s="40">
        <v>0</v>
      </c>
      <c r="V8" s="40">
        <v>3.0226368509016996</v>
      </c>
      <c r="W8" s="40">
        <v>0</v>
      </c>
      <c r="X8" s="40">
        <v>3.2258079677000002E-3</v>
      </c>
      <c r="Y8" s="40">
        <v>0</v>
      </c>
      <c r="Z8" s="40">
        <v>0</v>
      </c>
      <c r="AA8" s="40">
        <v>0</v>
      </c>
      <c r="AB8" s="40">
        <v>2.2324665873135996</v>
      </c>
      <c r="AC8" s="40">
        <v>69.768982588430788</v>
      </c>
      <c r="AD8" s="40">
        <v>51.634573673418608</v>
      </c>
      <c r="AE8" s="40">
        <v>0</v>
      </c>
      <c r="AF8" s="40">
        <v>102.99260964705189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4.903607599337402</v>
      </c>
      <c r="AM8" s="40">
        <v>25.010022967674598</v>
      </c>
      <c r="AN8" s="40">
        <v>238.69806646541659</v>
      </c>
      <c r="AO8" s="40">
        <v>0</v>
      </c>
      <c r="AP8" s="40">
        <v>30.467311101891685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6.5995222299712024</v>
      </c>
      <c r="AW8" s="40">
        <v>94.300787512932516</v>
      </c>
      <c r="AX8" s="40">
        <v>109.86402183983832</v>
      </c>
      <c r="AY8" s="40">
        <v>0</v>
      </c>
      <c r="AZ8" s="40">
        <v>72.379556467573607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1.7769022240843999</v>
      </c>
      <c r="BG8" s="40">
        <v>39.503848794128899</v>
      </c>
      <c r="BH8" s="40">
        <v>33.118440747483504</v>
      </c>
      <c r="BI8" s="40">
        <v>0</v>
      </c>
      <c r="BJ8" s="40">
        <v>1.8196550042564004</v>
      </c>
      <c r="BK8" s="41">
        <f>SUM(C8:BJ8)</f>
        <v>4638.2947725641561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61.124859714515708</v>
      </c>
      <c r="E9" s="38">
        <f t="shared" si="0"/>
        <v>953.87432138693543</v>
      </c>
      <c r="F9" s="38">
        <f t="shared" si="0"/>
        <v>0</v>
      </c>
      <c r="G9" s="38">
        <f t="shared" si="0"/>
        <v>0</v>
      </c>
      <c r="H9" s="38">
        <f t="shared" si="0"/>
        <v>3.7038175437318981</v>
      </c>
      <c r="I9" s="38">
        <f t="shared" si="0"/>
        <v>1545.6853906945119</v>
      </c>
      <c r="J9" s="38">
        <f t="shared" si="0"/>
        <v>560.04021441583609</v>
      </c>
      <c r="K9" s="38">
        <f t="shared" si="0"/>
        <v>0</v>
      </c>
      <c r="L9" s="38">
        <f t="shared" si="0"/>
        <v>22.458367121801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1.8894689394089994</v>
      </c>
      <c r="S9" s="38">
        <f t="shared" si="0"/>
        <v>368.56772499848284</v>
      </c>
      <c r="T9" s="38">
        <f t="shared" si="0"/>
        <v>232.85436963925648</v>
      </c>
      <c r="U9" s="38">
        <f t="shared" si="0"/>
        <v>0</v>
      </c>
      <c r="V9" s="38">
        <f t="shared" si="0"/>
        <v>3.0226368509016996</v>
      </c>
      <c r="W9" s="38">
        <f t="shared" si="0"/>
        <v>0</v>
      </c>
      <c r="X9" s="38">
        <f t="shared" si="0"/>
        <v>3.2258079677000002E-3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2.2324665873135996</v>
      </c>
      <c r="AC9" s="38">
        <f t="shared" si="0"/>
        <v>69.768982588430788</v>
      </c>
      <c r="AD9" s="38">
        <f t="shared" si="0"/>
        <v>51.634573673418608</v>
      </c>
      <c r="AE9" s="38">
        <f t="shared" si="0"/>
        <v>0</v>
      </c>
      <c r="AF9" s="38">
        <f t="shared" si="0"/>
        <v>102.99260964705189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4.903607599337402</v>
      </c>
      <c r="AM9" s="38">
        <f t="shared" si="0"/>
        <v>25.010022967674598</v>
      </c>
      <c r="AN9" s="38">
        <f t="shared" si="0"/>
        <v>238.69806646541659</v>
      </c>
      <c r="AO9" s="38">
        <f t="shared" si="0"/>
        <v>0</v>
      </c>
      <c r="AP9" s="38">
        <f t="shared" si="0"/>
        <v>30.467311101891685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6.5995222299712024</v>
      </c>
      <c r="AW9" s="38">
        <f>(SUM(AW8))</f>
        <v>94.300787512932516</v>
      </c>
      <c r="AX9" s="38">
        <f t="shared" si="0"/>
        <v>109.86402183983832</v>
      </c>
      <c r="AY9" s="38">
        <f t="shared" si="0"/>
        <v>0</v>
      </c>
      <c r="AZ9" s="38">
        <f t="shared" si="0"/>
        <v>72.379556467573607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1.7769022240843999</v>
      </c>
      <c r="BG9" s="38">
        <f t="shared" si="0"/>
        <v>39.503848794128899</v>
      </c>
      <c r="BH9" s="38">
        <f t="shared" si="0"/>
        <v>33.118440747483504</v>
      </c>
      <c r="BI9" s="38">
        <f t="shared" si="0"/>
        <v>0</v>
      </c>
      <c r="BJ9" s="38">
        <f t="shared" si="0"/>
        <v>1.8196550042564004</v>
      </c>
      <c r="BK9" s="36">
        <f>SUM(BK8)</f>
        <v>4638.2947725641561</v>
      </c>
    </row>
    <row r="10" spans="1:107">
      <c r="A10" s="17" t="s">
        <v>81</v>
      </c>
      <c r="B10" s="25" t="s">
        <v>3</v>
      </c>
      <c r="C10" s="57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8"/>
    </row>
    <row r="11" spans="1:107">
      <c r="A11" s="17"/>
      <c r="B11" s="34" t="s">
        <v>106</v>
      </c>
      <c r="C11" s="40">
        <v>0</v>
      </c>
      <c r="D11" s="40">
        <v>3.9124061288708001</v>
      </c>
      <c r="E11" s="40">
        <v>0</v>
      </c>
      <c r="F11" s="40">
        <v>0</v>
      </c>
      <c r="G11" s="40">
        <v>0</v>
      </c>
      <c r="H11" s="40">
        <v>0.16791663190210002</v>
      </c>
      <c r="I11" s="40">
        <v>0</v>
      </c>
      <c r="J11" s="40">
        <v>0.32679185170959996</v>
      </c>
      <c r="K11" s="40">
        <v>0</v>
      </c>
      <c r="L11" s="40">
        <v>6.5575060774000007E-2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0.18165944951520002</v>
      </c>
      <c r="S11" s="40">
        <v>2.48728980645E-2</v>
      </c>
      <c r="T11" s="40">
        <v>0</v>
      </c>
      <c r="U11" s="40">
        <v>0</v>
      </c>
      <c r="V11" s="40">
        <v>1.21248088064E-2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0.97115910925130022</v>
      </c>
      <c r="AC11" s="40">
        <v>0.18458098970959999</v>
      </c>
      <c r="AD11" s="40">
        <v>2.2860616207095998</v>
      </c>
      <c r="AE11" s="40">
        <v>0</v>
      </c>
      <c r="AF11" s="40">
        <v>0.79266659019310004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0.88449874847329935</v>
      </c>
      <c r="AM11" s="40">
        <v>9.4483008064399993E-2</v>
      </c>
      <c r="AN11" s="40">
        <v>1.6633821107741</v>
      </c>
      <c r="AO11" s="40">
        <v>0</v>
      </c>
      <c r="AP11" s="40">
        <v>0.55322292822539998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0.96108524393109962</v>
      </c>
      <c r="AW11" s="40">
        <v>6.4535465197092998</v>
      </c>
      <c r="AX11" s="40">
        <v>0</v>
      </c>
      <c r="AY11" s="40">
        <v>0</v>
      </c>
      <c r="AZ11" s="40">
        <v>1.1872846026442003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0.3274613267398</v>
      </c>
      <c r="BG11" s="40">
        <v>6.5036459935399998E-2</v>
      </c>
      <c r="BH11" s="40">
        <v>0</v>
      </c>
      <c r="BI11" s="40">
        <v>0</v>
      </c>
      <c r="BJ11" s="40">
        <v>0</v>
      </c>
      <c r="BK11" s="41">
        <f>SUM(C11:BJ11)</f>
        <v>21.1158160880032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3.9124061288708001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0.16791663190210002</v>
      </c>
      <c r="I12" s="38">
        <f t="shared" si="1"/>
        <v>0</v>
      </c>
      <c r="J12" s="38">
        <f t="shared" si="1"/>
        <v>0.32679185170959996</v>
      </c>
      <c r="K12" s="38">
        <f t="shared" si="1"/>
        <v>0</v>
      </c>
      <c r="L12" s="38">
        <f t="shared" si="1"/>
        <v>6.5575060774000007E-2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0.18165944951520002</v>
      </c>
      <c r="S12" s="38">
        <f t="shared" si="1"/>
        <v>2.48728980645E-2</v>
      </c>
      <c r="T12" s="38">
        <f t="shared" si="1"/>
        <v>0</v>
      </c>
      <c r="U12" s="38">
        <f t="shared" si="1"/>
        <v>0</v>
      </c>
      <c r="V12" s="38">
        <f t="shared" si="1"/>
        <v>1.21248088064E-2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0.97115910925130022</v>
      </c>
      <c r="AC12" s="38">
        <f t="shared" si="1"/>
        <v>0.18458098970959999</v>
      </c>
      <c r="AD12" s="38">
        <f t="shared" si="1"/>
        <v>2.2860616207095998</v>
      </c>
      <c r="AE12" s="38">
        <f t="shared" si="1"/>
        <v>0</v>
      </c>
      <c r="AF12" s="38">
        <f t="shared" si="1"/>
        <v>0.79266659019310004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0.88449874847329935</v>
      </c>
      <c r="AM12" s="38">
        <f t="shared" si="1"/>
        <v>9.4483008064399993E-2</v>
      </c>
      <c r="AN12" s="38">
        <f t="shared" si="1"/>
        <v>1.6633821107741</v>
      </c>
      <c r="AO12" s="38">
        <f t="shared" si="1"/>
        <v>0</v>
      </c>
      <c r="AP12" s="38">
        <f t="shared" si="1"/>
        <v>0.55322292822539998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0.96108524393109962</v>
      </c>
      <c r="AW12" s="38">
        <f>(SUM(AW11))</f>
        <v>6.4535465197092998</v>
      </c>
      <c r="AX12" s="38">
        <f t="shared" si="1"/>
        <v>0</v>
      </c>
      <c r="AY12" s="38">
        <f t="shared" si="1"/>
        <v>0</v>
      </c>
      <c r="AZ12" s="38">
        <f t="shared" si="1"/>
        <v>1.1872846026442003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0.3274613267398</v>
      </c>
      <c r="BG12" s="38">
        <f t="shared" si="1"/>
        <v>6.5036459935399998E-2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21.1158160880032</v>
      </c>
    </row>
    <row r="13" spans="1:107">
      <c r="A13" s="17" t="s">
        <v>82</v>
      </c>
      <c r="B13" s="25" t="s">
        <v>10</v>
      </c>
      <c r="C13" s="57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8"/>
    </row>
    <row r="14" spans="1:107">
      <c r="A14" s="17"/>
      <c r="B14" s="34" t="s">
        <v>107</v>
      </c>
      <c r="C14" s="40">
        <v>0</v>
      </c>
      <c r="D14" s="40">
        <v>0.16729225806450002</v>
      </c>
      <c r="E14" s="40">
        <v>0</v>
      </c>
      <c r="F14" s="40">
        <v>0</v>
      </c>
      <c r="G14" s="40">
        <v>0</v>
      </c>
      <c r="H14" s="40">
        <v>1.2247012193099999E-2</v>
      </c>
      <c r="I14" s="40">
        <v>0</v>
      </c>
      <c r="J14" s="40">
        <v>0</v>
      </c>
      <c r="K14" s="40">
        <v>0</v>
      </c>
      <c r="L14" s="40">
        <v>4.1823064515999998E-3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0.45587140322560005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1.8155623870399994E-2</v>
      </c>
      <c r="AC14" s="40">
        <v>0</v>
      </c>
      <c r="AD14" s="40">
        <v>0</v>
      </c>
      <c r="AE14" s="40">
        <v>0</v>
      </c>
      <c r="AF14" s="40">
        <v>0.16630732499940001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1.2433914322E-2</v>
      </c>
      <c r="AM14" s="40">
        <v>0</v>
      </c>
      <c r="AN14" s="40">
        <v>0</v>
      </c>
      <c r="AO14" s="40">
        <v>0</v>
      </c>
      <c r="AP14" s="40">
        <v>9.2710080321900007E-2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0.14892579741439993</v>
      </c>
      <c r="AW14" s="40">
        <v>0.21604696125770001</v>
      </c>
      <c r="AX14" s="40">
        <v>0</v>
      </c>
      <c r="AY14" s="40">
        <v>0</v>
      </c>
      <c r="AZ14" s="40">
        <v>1.0204844000622002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8.8081657737999995E-3</v>
      </c>
      <c r="BG14" s="40">
        <v>2.0678387095999996E-3</v>
      </c>
      <c r="BH14" s="40">
        <v>8.2712721257999999E-2</v>
      </c>
      <c r="BI14" s="40">
        <v>0</v>
      </c>
      <c r="BJ14" s="40">
        <v>8.0123809673999982E-3</v>
      </c>
      <c r="BK14" s="41">
        <f t="shared" ref="BK14:BK16" si="2">SUM(C14:BJ14)</f>
        <v>2.4162581888916006</v>
      </c>
    </row>
    <row r="15" spans="1:107">
      <c r="A15" s="17"/>
      <c r="B15" s="34" t="s">
        <v>108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8.8540321257399995E-2</v>
      </c>
      <c r="I15" s="40">
        <v>0</v>
      </c>
      <c r="J15" s="40">
        <v>0</v>
      </c>
      <c r="K15" s="40">
        <v>0</v>
      </c>
      <c r="L15" s="40">
        <v>1.7395315248381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3.1052732032099999E-2</v>
      </c>
      <c r="S15" s="40">
        <v>0</v>
      </c>
      <c r="T15" s="40">
        <v>0.26961120967740004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0.22752558741880002</v>
      </c>
      <c r="AC15" s="40">
        <v>0</v>
      </c>
      <c r="AD15" s="40">
        <v>0.10639477419350001</v>
      </c>
      <c r="AE15" s="40">
        <v>0</v>
      </c>
      <c r="AF15" s="40">
        <v>3.4434177326444999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0.16057649383809999</v>
      </c>
      <c r="AM15" s="40">
        <v>0</v>
      </c>
      <c r="AN15" s="40">
        <v>0</v>
      </c>
      <c r="AO15" s="40">
        <v>0</v>
      </c>
      <c r="AP15" s="40">
        <v>0.68545014577380003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1.3771388736752006</v>
      </c>
      <c r="AW15" s="40">
        <v>4.4421027210641997</v>
      </c>
      <c r="AX15" s="40">
        <v>0</v>
      </c>
      <c r="AY15" s="40">
        <v>0</v>
      </c>
      <c r="AZ15" s="40">
        <v>7.8328202023202005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0.29984253299899999</v>
      </c>
      <c r="BG15" s="40">
        <v>2.1278954838699998E-2</v>
      </c>
      <c r="BH15" s="40">
        <v>0</v>
      </c>
      <c r="BI15" s="40">
        <v>0</v>
      </c>
      <c r="BJ15" s="40">
        <v>0.17475522964510001</v>
      </c>
      <c r="BK15" s="41">
        <f t="shared" si="2"/>
        <v>20.9000390362161</v>
      </c>
    </row>
    <row r="16" spans="1:107">
      <c r="A16" s="17"/>
      <c r="B16" s="34" t="s">
        <v>109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5.0882000000000002E-3</v>
      </c>
      <c r="I16" s="40">
        <v>2.5440999999999998</v>
      </c>
      <c r="J16" s="40">
        <v>0</v>
      </c>
      <c r="K16" s="40">
        <v>0</v>
      </c>
      <c r="L16" s="40">
        <v>0.23532924999999999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0.1200460918706</v>
      </c>
      <c r="AC16" s="40">
        <v>0</v>
      </c>
      <c r="AD16" s="40">
        <v>0</v>
      </c>
      <c r="AE16" s="40">
        <v>0</v>
      </c>
      <c r="AF16" s="40">
        <v>0.45205641290310006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0.17907219770920002</v>
      </c>
      <c r="AM16" s="40">
        <v>0</v>
      </c>
      <c r="AN16" s="40">
        <v>0.37671367741930001</v>
      </c>
      <c r="AO16" s="40">
        <v>0</v>
      </c>
      <c r="AP16" s="40">
        <v>0.60134271661269989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0.79787329090050008</v>
      </c>
      <c r="AW16" s="40">
        <v>8.2877009032256002</v>
      </c>
      <c r="AX16" s="40">
        <v>0</v>
      </c>
      <c r="AY16" s="40">
        <v>0</v>
      </c>
      <c r="AZ16" s="40">
        <v>4.3510429741928007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7.6116603354600007E-2</v>
      </c>
      <c r="BG16" s="40">
        <v>2.6806023704836996</v>
      </c>
      <c r="BH16" s="40">
        <v>0</v>
      </c>
      <c r="BI16" s="40">
        <v>0</v>
      </c>
      <c r="BJ16" s="40">
        <v>0.33051222374179995</v>
      </c>
      <c r="BK16" s="41">
        <f t="shared" si="2"/>
        <v>21.0375969124139</v>
      </c>
    </row>
    <row r="17" spans="1:67">
      <c r="A17" s="17"/>
      <c r="B17" s="26" t="s">
        <v>97</v>
      </c>
      <c r="C17" s="39">
        <f t="shared" ref="C17:AH17" si="3">SUM(C14:C16)</f>
        <v>0</v>
      </c>
      <c r="D17" s="39">
        <f t="shared" si="3"/>
        <v>0.16729225806450002</v>
      </c>
      <c r="E17" s="39">
        <f t="shared" si="3"/>
        <v>0</v>
      </c>
      <c r="F17" s="39">
        <f t="shared" si="3"/>
        <v>0</v>
      </c>
      <c r="G17" s="39">
        <f t="shared" si="3"/>
        <v>0</v>
      </c>
      <c r="H17" s="39">
        <f t="shared" si="3"/>
        <v>0.10587553345049999</v>
      </c>
      <c r="I17" s="39">
        <f t="shared" si="3"/>
        <v>2.5440999999999998</v>
      </c>
      <c r="J17" s="39">
        <f t="shared" si="3"/>
        <v>0</v>
      </c>
      <c r="K17" s="39">
        <f t="shared" si="3"/>
        <v>0</v>
      </c>
      <c r="L17" s="39">
        <f t="shared" si="3"/>
        <v>1.9790430812897</v>
      </c>
      <c r="M17" s="39">
        <f t="shared" si="3"/>
        <v>0</v>
      </c>
      <c r="N17" s="39">
        <f t="shared" si="3"/>
        <v>0</v>
      </c>
      <c r="O17" s="39">
        <f t="shared" si="3"/>
        <v>0</v>
      </c>
      <c r="P17" s="39">
        <f t="shared" si="3"/>
        <v>0</v>
      </c>
      <c r="Q17" s="39">
        <f t="shared" si="3"/>
        <v>0</v>
      </c>
      <c r="R17" s="39">
        <f t="shared" si="3"/>
        <v>3.1052732032099999E-2</v>
      </c>
      <c r="S17" s="39">
        <f t="shared" si="3"/>
        <v>0</v>
      </c>
      <c r="T17" s="39">
        <f t="shared" si="3"/>
        <v>0.26961120967740004</v>
      </c>
      <c r="U17" s="39">
        <f t="shared" si="3"/>
        <v>0</v>
      </c>
      <c r="V17" s="39">
        <f t="shared" si="3"/>
        <v>0.45587140322560005</v>
      </c>
      <c r="W17" s="39">
        <f t="shared" si="3"/>
        <v>0</v>
      </c>
      <c r="X17" s="39">
        <f t="shared" si="3"/>
        <v>0</v>
      </c>
      <c r="Y17" s="39">
        <f t="shared" si="3"/>
        <v>0</v>
      </c>
      <c r="Z17" s="39">
        <f t="shared" si="3"/>
        <v>0</v>
      </c>
      <c r="AA17" s="39">
        <f t="shared" si="3"/>
        <v>0</v>
      </c>
      <c r="AB17" s="39">
        <f t="shared" si="3"/>
        <v>0.36572730315980001</v>
      </c>
      <c r="AC17" s="39">
        <f t="shared" si="3"/>
        <v>0</v>
      </c>
      <c r="AD17" s="39">
        <f t="shared" si="3"/>
        <v>0.10639477419350001</v>
      </c>
      <c r="AE17" s="39">
        <f t="shared" si="3"/>
        <v>0</v>
      </c>
      <c r="AF17" s="39">
        <f t="shared" si="3"/>
        <v>4.0617814705470003</v>
      </c>
      <c r="AG17" s="39">
        <f t="shared" si="3"/>
        <v>0</v>
      </c>
      <c r="AH17" s="39">
        <f t="shared" si="3"/>
        <v>0</v>
      </c>
      <c r="AI17" s="39">
        <f t="shared" ref="AI17:BK17" si="4">SUM(AI14:AI16)</f>
        <v>0</v>
      </c>
      <c r="AJ17" s="39">
        <f t="shared" si="4"/>
        <v>0</v>
      </c>
      <c r="AK17" s="39">
        <f t="shared" si="4"/>
        <v>0</v>
      </c>
      <c r="AL17" s="39">
        <f t="shared" si="4"/>
        <v>0.35208260586930001</v>
      </c>
      <c r="AM17" s="39">
        <f t="shared" si="4"/>
        <v>0</v>
      </c>
      <c r="AN17" s="39">
        <f t="shared" si="4"/>
        <v>0.37671367741930001</v>
      </c>
      <c r="AO17" s="39">
        <f t="shared" si="4"/>
        <v>0</v>
      </c>
      <c r="AP17" s="39">
        <f t="shared" si="4"/>
        <v>1.3795029427083998</v>
      </c>
      <c r="AQ17" s="39">
        <f t="shared" si="4"/>
        <v>0</v>
      </c>
      <c r="AR17" s="39">
        <f t="shared" si="4"/>
        <v>0</v>
      </c>
      <c r="AS17" s="39">
        <f t="shared" si="4"/>
        <v>0</v>
      </c>
      <c r="AT17" s="39">
        <f t="shared" si="4"/>
        <v>0</v>
      </c>
      <c r="AU17" s="39">
        <f t="shared" si="4"/>
        <v>0</v>
      </c>
      <c r="AV17" s="39">
        <f t="shared" si="4"/>
        <v>2.3239379619901008</v>
      </c>
      <c r="AW17" s="39">
        <f t="shared" si="4"/>
        <v>12.9458505855475</v>
      </c>
      <c r="AX17" s="39">
        <f t="shared" si="4"/>
        <v>0</v>
      </c>
      <c r="AY17" s="39">
        <f t="shared" si="4"/>
        <v>0</v>
      </c>
      <c r="AZ17" s="39">
        <f t="shared" si="4"/>
        <v>13.204347576575202</v>
      </c>
      <c r="BA17" s="39">
        <f t="shared" si="4"/>
        <v>0</v>
      </c>
      <c r="BB17" s="39">
        <f t="shared" si="4"/>
        <v>0</v>
      </c>
      <c r="BC17" s="39">
        <f t="shared" si="4"/>
        <v>0</v>
      </c>
      <c r="BD17" s="39">
        <f t="shared" si="4"/>
        <v>0</v>
      </c>
      <c r="BE17" s="39">
        <f t="shared" si="4"/>
        <v>0</v>
      </c>
      <c r="BF17" s="39">
        <f t="shared" si="4"/>
        <v>0.38476730212740001</v>
      </c>
      <c r="BG17" s="39">
        <f t="shared" si="4"/>
        <v>2.7039491640319997</v>
      </c>
      <c r="BH17" s="39">
        <f t="shared" si="4"/>
        <v>8.2712721257999999E-2</v>
      </c>
      <c r="BI17" s="39">
        <f t="shared" si="4"/>
        <v>0</v>
      </c>
      <c r="BJ17" s="39">
        <f t="shared" si="4"/>
        <v>0.51327983435429991</v>
      </c>
      <c r="BK17" s="39">
        <f t="shared" si="4"/>
        <v>44.3538941375216</v>
      </c>
    </row>
    <row r="18" spans="1:67">
      <c r="A18" s="17" t="s">
        <v>83</v>
      </c>
      <c r="B18" s="25" t="s">
        <v>15</v>
      </c>
      <c r="C18" s="57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8"/>
    </row>
    <row r="19" spans="1:67">
      <c r="A19" s="17"/>
      <c r="B19" s="26" t="s">
        <v>40</v>
      </c>
      <c r="C19" s="36">
        <v>0</v>
      </c>
      <c r="D19" s="35">
        <v>0</v>
      </c>
      <c r="E19" s="35">
        <v>0</v>
      </c>
      <c r="F19" s="35">
        <v>0</v>
      </c>
      <c r="G19" s="37">
        <v>0</v>
      </c>
      <c r="H19" s="36">
        <v>0</v>
      </c>
      <c r="I19" s="35">
        <v>0</v>
      </c>
      <c r="J19" s="35">
        <v>0</v>
      </c>
      <c r="K19" s="35">
        <v>0</v>
      </c>
      <c r="L19" s="37">
        <v>0</v>
      </c>
      <c r="M19" s="36">
        <v>0</v>
      </c>
      <c r="N19" s="35">
        <v>0</v>
      </c>
      <c r="O19" s="35">
        <v>0</v>
      </c>
      <c r="P19" s="35">
        <v>0</v>
      </c>
      <c r="Q19" s="37">
        <v>0</v>
      </c>
      <c r="R19" s="36">
        <v>0</v>
      </c>
      <c r="S19" s="35">
        <v>0</v>
      </c>
      <c r="T19" s="35">
        <v>0</v>
      </c>
      <c r="U19" s="35">
        <v>0</v>
      </c>
      <c r="V19" s="37">
        <v>0</v>
      </c>
      <c r="W19" s="36">
        <v>0</v>
      </c>
      <c r="X19" s="35">
        <v>0</v>
      </c>
      <c r="Y19" s="35">
        <v>0</v>
      </c>
      <c r="Z19" s="35">
        <v>0</v>
      </c>
      <c r="AA19" s="37">
        <v>0</v>
      </c>
      <c r="AB19" s="36">
        <v>0</v>
      </c>
      <c r="AC19" s="35">
        <v>0</v>
      </c>
      <c r="AD19" s="35">
        <v>0</v>
      </c>
      <c r="AE19" s="35">
        <v>0</v>
      </c>
      <c r="AF19" s="37">
        <v>0</v>
      </c>
      <c r="AG19" s="36">
        <v>0</v>
      </c>
      <c r="AH19" s="35">
        <v>0</v>
      </c>
      <c r="AI19" s="35">
        <v>0</v>
      </c>
      <c r="AJ19" s="35">
        <v>0</v>
      </c>
      <c r="AK19" s="37">
        <v>0</v>
      </c>
      <c r="AL19" s="36">
        <v>0</v>
      </c>
      <c r="AM19" s="35">
        <v>0</v>
      </c>
      <c r="AN19" s="35">
        <v>0</v>
      </c>
      <c r="AO19" s="35">
        <v>0</v>
      </c>
      <c r="AP19" s="37">
        <v>0</v>
      </c>
      <c r="AQ19" s="36">
        <v>0</v>
      </c>
      <c r="AR19" s="35">
        <v>0</v>
      </c>
      <c r="AS19" s="35">
        <v>0</v>
      </c>
      <c r="AT19" s="35">
        <v>0</v>
      </c>
      <c r="AU19" s="37">
        <v>0</v>
      </c>
      <c r="AV19" s="36">
        <v>0</v>
      </c>
      <c r="AW19" s="35">
        <v>0</v>
      </c>
      <c r="AX19" s="35">
        <v>0</v>
      </c>
      <c r="AY19" s="35">
        <v>0</v>
      </c>
      <c r="AZ19" s="37">
        <v>0</v>
      </c>
      <c r="BA19" s="36">
        <v>0</v>
      </c>
      <c r="BB19" s="35">
        <v>0</v>
      </c>
      <c r="BC19" s="35">
        <v>0</v>
      </c>
      <c r="BD19" s="35">
        <v>0</v>
      </c>
      <c r="BE19" s="37">
        <v>0</v>
      </c>
      <c r="BF19" s="36">
        <v>0</v>
      </c>
      <c r="BG19" s="35">
        <v>0</v>
      </c>
      <c r="BH19" s="35">
        <v>0</v>
      </c>
      <c r="BI19" s="35">
        <v>0</v>
      </c>
      <c r="BJ19" s="37">
        <v>0</v>
      </c>
      <c r="BK19" s="41">
        <f>SUM(C19:BJ19)</f>
        <v>0</v>
      </c>
    </row>
    <row r="20" spans="1:67">
      <c r="A20" s="17"/>
      <c r="B20" s="26" t="s">
        <v>96</v>
      </c>
      <c r="C20" s="38">
        <f t="shared" ref="C20:BJ20" si="5">SUM(C19)</f>
        <v>0</v>
      </c>
      <c r="D20" s="38">
        <f t="shared" si="5"/>
        <v>0</v>
      </c>
      <c r="E20" s="38">
        <f t="shared" si="5"/>
        <v>0</v>
      </c>
      <c r="F20" s="38">
        <f t="shared" si="5"/>
        <v>0</v>
      </c>
      <c r="G20" s="38">
        <f t="shared" si="5"/>
        <v>0</v>
      </c>
      <c r="H20" s="38">
        <f t="shared" si="5"/>
        <v>0</v>
      </c>
      <c r="I20" s="38">
        <f t="shared" si="5"/>
        <v>0</v>
      </c>
      <c r="J20" s="38">
        <f t="shared" si="5"/>
        <v>0</v>
      </c>
      <c r="K20" s="38">
        <f t="shared" si="5"/>
        <v>0</v>
      </c>
      <c r="L20" s="38">
        <f t="shared" si="5"/>
        <v>0</v>
      </c>
      <c r="M20" s="38">
        <f t="shared" si="5"/>
        <v>0</v>
      </c>
      <c r="N20" s="38">
        <f t="shared" si="5"/>
        <v>0</v>
      </c>
      <c r="O20" s="38">
        <f t="shared" si="5"/>
        <v>0</v>
      </c>
      <c r="P20" s="38">
        <f t="shared" si="5"/>
        <v>0</v>
      </c>
      <c r="Q20" s="38">
        <f t="shared" si="5"/>
        <v>0</v>
      </c>
      <c r="R20" s="38">
        <f t="shared" si="5"/>
        <v>0</v>
      </c>
      <c r="S20" s="38">
        <f t="shared" si="5"/>
        <v>0</v>
      </c>
      <c r="T20" s="38">
        <f t="shared" si="5"/>
        <v>0</v>
      </c>
      <c r="U20" s="38">
        <f t="shared" si="5"/>
        <v>0</v>
      </c>
      <c r="V20" s="38">
        <f t="shared" si="5"/>
        <v>0</v>
      </c>
      <c r="W20" s="38">
        <f t="shared" si="5"/>
        <v>0</v>
      </c>
      <c r="X20" s="38">
        <f t="shared" si="5"/>
        <v>0</v>
      </c>
      <c r="Y20" s="38">
        <f t="shared" si="5"/>
        <v>0</v>
      </c>
      <c r="Z20" s="38">
        <f t="shared" si="5"/>
        <v>0</v>
      </c>
      <c r="AA20" s="38">
        <f t="shared" si="5"/>
        <v>0</v>
      </c>
      <c r="AB20" s="38">
        <f t="shared" si="5"/>
        <v>0</v>
      </c>
      <c r="AC20" s="38">
        <f t="shared" si="5"/>
        <v>0</v>
      </c>
      <c r="AD20" s="38">
        <f t="shared" si="5"/>
        <v>0</v>
      </c>
      <c r="AE20" s="38">
        <f t="shared" si="5"/>
        <v>0</v>
      </c>
      <c r="AF20" s="38">
        <f t="shared" si="5"/>
        <v>0</v>
      </c>
      <c r="AG20" s="38">
        <f t="shared" si="5"/>
        <v>0</v>
      </c>
      <c r="AH20" s="38">
        <f t="shared" si="5"/>
        <v>0</v>
      </c>
      <c r="AI20" s="38">
        <f t="shared" si="5"/>
        <v>0</v>
      </c>
      <c r="AJ20" s="38">
        <f t="shared" si="5"/>
        <v>0</v>
      </c>
      <c r="AK20" s="38">
        <f t="shared" si="5"/>
        <v>0</v>
      </c>
      <c r="AL20" s="38">
        <f t="shared" si="5"/>
        <v>0</v>
      </c>
      <c r="AM20" s="38">
        <f t="shared" si="5"/>
        <v>0</v>
      </c>
      <c r="AN20" s="38">
        <f t="shared" si="5"/>
        <v>0</v>
      </c>
      <c r="AO20" s="38">
        <f t="shared" si="5"/>
        <v>0</v>
      </c>
      <c r="AP20" s="38">
        <f t="shared" si="5"/>
        <v>0</v>
      </c>
      <c r="AQ20" s="38">
        <f t="shared" si="5"/>
        <v>0</v>
      </c>
      <c r="AR20" s="38">
        <f t="shared" si="5"/>
        <v>0</v>
      </c>
      <c r="AS20" s="38">
        <f t="shared" si="5"/>
        <v>0</v>
      </c>
      <c r="AT20" s="38">
        <f t="shared" si="5"/>
        <v>0</v>
      </c>
      <c r="AU20" s="38">
        <f t="shared" si="5"/>
        <v>0</v>
      </c>
      <c r="AV20" s="38">
        <f t="shared" si="5"/>
        <v>0</v>
      </c>
      <c r="AW20" s="38">
        <f t="shared" si="5"/>
        <v>0</v>
      </c>
      <c r="AX20" s="38">
        <f t="shared" si="5"/>
        <v>0</v>
      </c>
      <c r="AY20" s="38">
        <f t="shared" si="5"/>
        <v>0</v>
      </c>
      <c r="AZ20" s="38">
        <f t="shared" si="5"/>
        <v>0</v>
      </c>
      <c r="BA20" s="38">
        <f t="shared" si="5"/>
        <v>0</v>
      </c>
      <c r="BB20" s="38">
        <f t="shared" si="5"/>
        <v>0</v>
      </c>
      <c r="BC20" s="38">
        <f t="shared" si="5"/>
        <v>0</v>
      </c>
      <c r="BD20" s="38">
        <f t="shared" si="5"/>
        <v>0</v>
      </c>
      <c r="BE20" s="38">
        <f t="shared" si="5"/>
        <v>0</v>
      </c>
      <c r="BF20" s="38">
        <f t="shared" si="5"/>
        <v>0</v>
      </c>
      <c r="BG20" s="38">
        <f t="shared" si="5"/>
        <v>0</v>
      </c>
      <c r="BH20" s="38">
        <f t="shared" si="5"/>
        <v>0</v>
      </c>
      <c r="BI20" s="38">
        <f t="shared" si="5"/>
        <v>0</v>
      </c>
      <c r="BJ20" s="38">
        <f t="shared" si="5"/>
        <v>0</v>
      </c>
      <c r="BK20" s="39">
        <f>SUM(BK19)</f>
        <v>0</v>
      </c>
    </row>
    <row r="21" spans="1:67">
      <c r="A21" s="17" t="s">
        <v>85</v>
      </c>
      <c r="B21" s="33" t="s">
        <v>101</v>
      </c>
      <c r="C21" s="57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8"/>
    </row>
    <row r="22" spans="1:67">
      <c r="A22" s="17"/>
      <c r="B22" s="26" t="s">
        <v>40</v>
      </c>
      <c r="C22" s="36">
        <v>0</v>
      </c>
      <c r="D22" s="35">
        <v>0</v>
      </c>
      <c r="E22" s="35">
        <v>0</v>
      </c>
      <c r="F22" s="35">
        <v>0</v>
      </c>
      <c r="G22" s="37">
        <v>0</v>
      </c>
      <c r="H22" s="36">
        <v>0</v>
      </c>
      <c r="I22" s="35">
        <v>0</v>
      </c>
      <c r="J22" s="35">
        <v>0</v>
      </c>
      <c r="K22" s="35">
        <v>0</v>
      </c>
      <c r="L22" s="37">
        <v>0</v>
      </c>
      <c r="M22" s="36">
        <v>0</v>
      </c>
      <c r="N22" s="35">
        <v>0</v>
      </c>
      <c r="O22" s="35">
        <v>0</v>
      </c>
      <c r="P22" s="35">
        <v>0</v>
      </c>
      <c r="Q22" s="37">
        <v>0</v>
      </c>
      <c r="R22" s="36">
        <v>0</v>
      </c>
      <c r="S22" s="35">
        <v>0</v>
      </c>
      <c r="T22" s="35">
        <v>0</v>
      </c>
      <c r="U22" s="35">
        <v>0</v>
      </c>
      <c r="V22" s="37">
        <v>0</v>
      </c>
      <c r="W22" s="36">
        <v>0</v>
      </c>
      <c r="X22" s="35">
        <v>0</v>
      </c>
      <c r="Y22" s="35">
        <v>0</v>
      </c>
      <c r="Z22" s="35">
        <v>0</v>
      </c>
      <c r="AA22" s="37">
        <v>0</v>
      </c>
      <c r="AB22" s="36">
        <v>0</v>
      </c>
      <c r="AC22" s="35">
        <v>0</v>
      </c>
      <c r="AD22" s="35">
        <v>0</v>
      </c>
      <c r="AE22" s="35">
        <v>0</v>
      </c>
      <c r="AF22" s="37">
        <v>0</v>
      </c>
      <c r="AG22" s="36">
        <v>0</v>
      </c>
      <c r="AH22" s="35">
        <v>0</v>
      </c>
      <c r="AI22" s="35">
        <v>0</v>
      </c>
      <c r="AJ22" s="35">
        <v>0</v>
      </c>
      <c r="AK22" s="37">
        <v>0</v>
      </c>
      <c r="AL22" s="36">
        <v>0</v>
      </c>
      <c r="AM22" s="35">
        <v>0</v>
      </c>
      <c r="AN22" s="35">
        <v>0</v>
      </c>
      <c r="AO22" s="35">
        <v>0</v>
      </c>
      <c r="AP22" s="37">
        <v>0</v>
      </c>
      <c r="AQ22" s="36">
        <v>0</v>
      </c>
      <c r="AR22" s="35">
        <v>0</v>
      </c>
      <c r="AS22" s="35">
        <v>0</v>
      </c>
      <c r="AT22" s="35">
        <v>0</v>
      </c>
      <c r="AU22" s="37">
        <v>0</v>
      </c>
      <c r="AV22" s="36">
        <v>0</v>
      </c>
      <c r="AW22" s="35">
        <v>0</v>
      </c>
      <c r="AX22" s="35">
        <v>0</v>
      </c>
      <c r="AY22" s="35">
        <v>0</v>
      </c>
      <c r="AZ22" s="37">
        <v>0</v>
      </c>
      <c r="BA22" s="36">
        <v>0</v>
      </c>
      <c r="BB22" s="35">
        <v>0</v>
      </c>
      <c r="BC22" s="35">
        <v>0</v>
      </c>
      <c r="BD22" s="35">
        <v>0</v>
      </c>
      <c r="BE22" s="37">
        <v>0</v>
      </c>
      <c r="BF22" s="36">
        <v>0</v>
      </c>
      <c r="BG22" s="35">
        <v>0</v>
      </c>
      <c r="BH22" s="35">
        <v>0</v>
      </c>
      <c r="BI22" s="35">
        <v>0</v>
      </c>
      <c r="BJ22" s="37">
        <v>0</v>
      </c>
      <c r="BK22" s="41">
        <f>SUM(C22:BJ22)</f>
        <v>0</v>
      </c>
    </row>
    <row r="23" spans="1:67">
      <c r="A23" s="17"/>
      <c r="B23" s="26" t="s">
        <v>95</v>
      </c>
      <c r="C23" s="38">
        <f t="shared" ref="C23:BJ23" si="6">SUM(C22)</f>
        <v>0</v>
      </c>
      <c r="D23" s="38">
        <f t="shared" si="6"/>
        <v>0</v>
      </c>
      <c r="E23" s="38">
        <f t="shared" si="6"/>
        <v>0</v>
      </c>
      <c r="F23" s="38">
        <f t="shared" si="6"/>
        <v>0</v>
      </c>
      <c r="G23" s="38">
        <f t="shared" si="6"/>
        <v>0</v>
      </c>
      <c r="H23" s="38">
        <f t="shared" si="6"/>
        <v>0</v>
      </c>
      <c r="I23" s="38">
        <f t="shared" si="6"/>
        <v>0</v>
      </c>
      <c r="J23" s="38">
        <f t="shared" si="6"/>
        <v>0</v>
      </c>
      <c r="K23" s="38">
        <f t="shared" si="6"/>
        <v>0</v>
      </c>
      <c r="L23" s="38">
        <f t="shared" si="6"/>
        <v>0</v>
      </c>
      <c r="M23" s="38">
        <f t="shared" si="6"/>
        <v>0</v>
      </c>
      <c r="N23" s="38">
        <f t="shared" si="6"/>
        <v>0</v>
      </c>
      <c r="O23" s="38">
        <f t="shared" si="6"/>
        <v>0</v>
      </c>
      <c r="P23" s="38">
        <f t="shared" si="6"/>
        <v>0</v>
      </c>
      <c r="Q23" s="38">
        <f t="shared" si="6"/>
        <v>0</v>
      </c>
      <c r="R23" s="38">
        <f t="shared" si="6"/>
        <v>0</v>
      </c>
      <c r="S23" s="38">
        <f t="shared" si="6"/>
        <v>0</v>
      </c>
      <c r="T23" s="38">
        <f t="shared" si="6"/>
        <v>0</v>
      </c>
      <c r="U23" s="38">
        <f t="shared" si="6"/>
        <v>0</v>
      </c>
      <c r="V23" s="38">
        <f t="shared" si="6"/>
        <v>0</v>
      </c>
      <c r="W23" s="38">
        <f t="shared" si="6"/>
        <v>0</v>
      </c>
      <c r="X23" s="38">
        <f t="shared" si="6"/>
        <v>0</v>
      </c>
      <c r="Y23" s="38">
        <f t="shared" si="6"/>
        <v>0</v>
      </c>
      <c r="Z23" s="38">
        <f t="shared" si="6"/>
        <v>0</v>
      </c>
      <c r="AA23" s="38">
        <f t="shared" si="6"/>
        <v>0</v>
      </c>
      <c r="AB23" s="38">
        <f t="shared" si="6"/>
        <v>0</v>
      </c>
      <c r="AC23" s="38">
        <f t="shared" si="6"/>
        <v>0</v>
      </c>
      <c r="AD23" s="38">
        <f t="shared" si="6"/>
        <v>0</v>
      </c>
      <c r="AE23" s="38">
        <f t="shared" si="6"/>
        <v>0</v>
      </c>
      <c r="AF23" s="38">
        <f t="shared" si="6"/>
        <v>0</v>
      </c>
      <c r="AG23" s="38">
        <f t="shared" si="6"/>
        <v>0</v>
      </c>
      <c r="AH23" s="38">
        <f t="shared" si="6"/>
        <v>0</v>
      </c>
      <c r="AI23" s="38">
        <f t="shared" si="6"/>
        <v>0</v>
      </c>
      <c r="AJ23" s="38">
        <f t="shared" si="6"/>
        <v>0</v>
      </c>
      <c r="AK23" s="38">
        <f t="shared" si="6"/>
        <v>0</v>
      </c>
      <c r="AL23" s="38">
        <f t="shared" si="6"/>
        <v>0</v>
      </c>
      <c r="AM23" s="38">
        <f t="shared" si="6"/>
        <v>0</v>
      </c>
      <c r="AN23" s="38">
        <f t="shared" si="6"/>
        <v>0</v>
      </c>
      <c r="AO23" s="38">
        <f t="shared" si="6"/>
        <v>0</v>
      </c>
      <c r="AP23" s="38">
        <f t="shared" si="6"/>
        <v>0</v>
      </c>
      <c r="AQ23" s="38">
        <f t="shared" si="6"/>
        <v>0</v>
      </c>
      <c r="AR23" s="38">
        <f t="shared" si="6"/>
        <v>0</v>
      </c>
      <c r="AS23" s="38">
        <f t="shared" si="6"/>
        <v>0</v>
      </c>
      <c r="AT23" s="38">
        <f t="shared" si="6"/>
        <v>0</v>
      </c>
      <c r="AU23" s="38">
        <f t="shared" si="6"/>
        <v>0</v>
      </c>
      <c r="AV23" s="38">
        <f t="shared" si="6"/>
        <v>0</v>
      </c>
      <c r="AW23" s="38">
        <f t="shared" si="6"/>
        <v>0</v>
      </c>
      <c r="AX23" s="38">
        <f t="shared" si="6"/>
        <v>0</v>
      </c>
      <c r="AY23" s="38">
        <f t="shared" si="6"/>
        <v>0</v>
      </c>
      <c r="AZ23" s="38">
        <f t="shared" si="6"/>
        <v>0</v>
      </c>
      <c r="BA23" s="38">
        <f t="shared" si="6"/>
        <v>0</v>
      </c>
      <c r="BB23" s="38">
        <f t="shared" si="6"/>
        <v>0</v>
      </c>
      <c r="BC23" s="38">
        <f t="shared" si="6"/>
        <v>0</v>
      </c>
      <c r="BD23" s="38">
        <f t="shared" si="6"/>
        <v>0</v>
      </c>
      <c r="BE23" s="38">
        <f t="shared" si="6"/>
        <v>0</v>
      </c>
      <c r="BF23" s="38">
        <f t="shared" si="6"/>
        <v>0</v>
      </c>
      <c r="BG23" s="38">
        <f t="shared" si="6"/>
        <v>0</v>
      </c>
      <c r="BH23" s="38">
        <f t="shared" si="6"/>
        <v>0</v>
      </c>
      <c r="BI23" s="38">
        <f t="shared" si="6"/>
        <v>0</v>
      </c>
      <c r="BJ23" s="38">
        <f t="shared" si="6"/>
        <v>0</v>
      </c>
      <c r="BK23" s="39">
        <f>SUM(BK22)</f>
        <v>0</v>
      </c>
    </row>
    <row r="24" spans="1:67">
      <c r="A24" s="17" t="s">
        <v>86</v>
      </c>
      <c r="B24" s="25" t="s">
        <v>16</v>
      </c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8"/>
    </row>
    <row r="25" spans="1:67">
      <c r="A25" s="17"/>
      <c r="B25" s="34" t="s">
        <v>110</v>
      </c>
      <c r="C25" s="40">
        <v>0</v>
      </c>
      <c r="D25" s="40">
        <v>0.60769615064510007</v>
      </c>
      <c r="E25" s="40">
        <v>0</v>
      </c>
      <c r="F25" s="40">
        <v>0</v>
      </c>
      <c r="G25" s="40">
        <v>0</v>
      </c>
      <c r="H25" s="40">
        <v>0.38735630673979998</v>
      </c>
      <c r="I25" s="40">
        <v>6.4954900623547003</v>
      </c>
      <c r="J25" s="40">
        <v>0</v>
      </c>
      <c r="K25" s="40">
        <v>0</v>
      </c>
      <c r="L25" s="40">
        <v>0.60389537438660001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0.47020241225529991</v>
      </c>
      <c r="S25" s="40">
        <v>1.0561228470966</v>
      </c>
      <c r="T25" s="40">
        <v>1.3870013248386002</v>
      </c>
      <c r="U25" s="40">
        <v>0</v>
      </c>
      <c r="V25" s="40">
        <v>0.71115473541890006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4.2945459584381007</v>
      </c>
      <c r="AC25" s="40">
        <v>0.87692203087080012</v>
      </c>
      <c r="AD25" s="40">
        <v>0.38824083870959997</v>
      </c>
      <c r="AE25" s="40">
        <v>0</v>
      </c>
      <c r="AF25" s="40">
        <v>21.412082650962095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9.3713130225742898</v>
      </c>
      <c r="AM25" s="40">
        <v>1.0712004808062001</v>
      </c>
      <c r="AN25" s="40">
        <v>0.1294136129032</v>
      </c>
      <c r="AO25" s="40">
        <v>0</v>
      </c>
      <c r="AP25" s="40">
        <v>20.322572021476802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10.289220781973178</v>
      </c>
      <c r="AW25" s="40">
        <v>35.115567560610614</v>
      </c>
      <c r="AX25" s="40">
        <v>1.2941361290322</v>
      </c>
      <c r="AY25" s="40">
        <v>0</v>
      </c>
      <c r="AZ25" s="40">
        <v>48.322321606410284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2.230688396443099</v>
      </c>
      <c r="BG25" s="40">
        <v>3.4689075078386002</v>
      </c>
      <c r="BH25" s="40">
        <v>1.6409983860321</v>
      </c>
      <c r="BI25" s="40">
        <v>0</v>
      </c>
      <c r="BJ25" s="40">
        <v>3.5515266134502999</v>
      </c>
      <c r="BK25" s="41">
        <f>SUM(C25:BJ25)</f>
        <v>175.49857681226703</v>
      </c>
      <c r="BL25" s="42"/>
      <c r="BN25" s="42"/>
    </row>
    <row r="26" spans="1:67">
      <c r="A26" s="17"/>
      <c r="B26" s="34" t="s">
        <v>111</v>
      </c>
      <c r="C26" s="40">
        <v>0</v>
      </c>
      <c r="D26" s="40">
        <v>0.59744069138700007</v>
      </c>
      <c r="E26" s="40">
        <v>0</v>
      </c>
      <c r="F26" s="40">
        <v>0</v>
      </c>
      <c r="G26" s="40">
        <v>0</v>
      </c>
      <c r="H26" s="40">
        <v>8.9166436031499999E-2</v>
      </c>
      <c r="I26" s="40">
        <v>0.15883450070960001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7.2159013063099978E-2</v>
      </c>
      <c r="S26" s="40">
        <v>2.3856062709600001E-2</v>
      </c>
      <c r="T26" s="40">
        <v>0.39013789638700003</v>
      </c>
      <c r="U26" s="40">
        <v>0</v>
      </c>
      <c r="V26" s="40">
        <v>6.9649875612799991E-2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3.2748743637200968</v>
      </c>
      <c r="AC26" s="40">
        <v>0.26025968064489996</v>
      </c>
      <c r="AD26" s="40">
        <v>0</v>
      </c>
      <c r="AE26" s="40">
        <v>0</v>
      </c>
      <c r="AF26" s="40">
        <v>4.4512253156754982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2.7517439368112986</v>
      </c>
      <c r="AM26" s="40">
        <v>0.30206284083860002</v>
      </c>
      <c r="AN26" s="40">
        <v>7.1823370967700001E-2</v>
      </c>
      <c r="AO26" s="40">
        <v>0</v>
      </c>
      <c r="AP26" s="40">
        <v>1.5545900079346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4.2243561079476972</v>
      </c>
      <c r="AW26" s="40">
        <v>7.5197050870962006</v>
      </c>
      <c r="AX26" s="40">
        <v>0</v>
      </c>
      <c r="AY26" s="40">
        <v>0</v>
      </c>
      <c r="AZ26" s="40">
        <v>14.008890976448301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0.83786189118440024</v>
      </c>
      <c r="BG26" s="40">
        <v>0.64177464841929999</v>
      </c>
      <c r="BH26" s="40">
        <v>0.49542584393539996</v>
      </c>
      <c r="BI26" s="40">
        <v>0</v>
      </c>
      <c r="BJ26" s="40">
        <v>0.92861911296740007</v>
      </c>
      <c r="BK26" s="41">
        <f>SUM(C26:BJ26)</f>
        <v>42.724457660491993</v>
      </c>
      <c r="BL26" s="42"/>
      <c r="BM26" s="43"/>
      <c r="BN26" s="42"/>
    </row>
    <row r="27" spans="1:67">
      <c r="A27" s="17"/>
      <c r="B27" s="34" t="s">
        <v>112</v>
      </c>
      <c r="C27" s="40">
        <v>0</v>
      </c>
      <c r="D27" s="40">
        <v>0.57161852296769999</v>
      </c>
      <c r="E27" s="40">
        <v>0</v>
      </c>
      <c r="F27" s="40">
        <v>0</v>
      </c>
      <c r="G27" s="40">
        <v>0</v>
      </c>
      <c r="H27" s="40">
        <v>4.2900702160900007E-2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7.9243262999499992E-2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0.6241342220927999</v>
      </c>
      <c r="AC27" s="40">
        <v>0.23777789035459998</v>
      </c>
      <c r="AD27" s="40">
        <v>0</v>
      </c>
      <c r="AE27" s="40">
        <v>0</v>
      </c>
      <c r="AF27" s="40">
        <v>1.1582509678705999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2.0483685699843996</v>
      </c>
      <c r="AM27" s="40">
        <v>4.6512918290321004</v>
      </c>
      <c r="AN27" s="40">
        <v>0</v>
      </c>
      <c r="AO27" s="40">
        <v>0</v>
      </c>
      <c r="AP27" s="40">
        <v>1.2844273623862998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6.6367333910775983</v>
      </c>
      <c r="AW27" s="40">
        <v>6.1779581907732997</v>
      </c>
      <c r="AX27" s="40">
        <v>0</v>
      </c>
      <c r="AY27" s="40">
        <v>0</v>
      </c>
      <c r="AZ27" s="40">
        <v>16.933097139769199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1.1534059130559997</v>
      </c>
      <c r="BG27" s="40">
        <v>0</v>
      </c>
      <c r="BH27" s="40">
        <v>0</v>
      </c>
      <c r="BI27" s="40">
        <v>0</v>
      </c>
      <c r="BJ27" s="40">
        <v>1.0437712772573997</v>
      </c>
      <c r="BK27" s="41">
        <f>SUM(C27:BJ27)</f>
        <v>42.642979241782392</v>
      </c>
      <c r="BM27" s="42"/>
      <c r="BO27" s="42"/>
    </row>
    <row r="28" spans="1:67">
      <c r="A28" s="17"/>
      <c r="B28" s="34" t="s">
        <v>113</v>
      </c>
      <c r="C28" s="40">
        <v>0</v>
      </c>
      <c r="D28" s="40">
        <v>7.9665436269998002</v>
      </c>
      <c r="E28" s="40">
        <v>25.224626028354798</v>
      </c>
      <c r="F28" s="40">
        <v>0</v>
      </c>
      <c r="G28" s="40">
        <v>0</v>
      </c>
      <c r="H28" s="40">
        <v>0.30267682928850015</v>
      </c>
      <c r="I28" s="40">
        <v>7.9141930472255986</v>
      </c>
      <c r="J28" s="40">
        <v>10.247551577838601</v>
      </c>
      <c r="K28" s="40">
        <v>0</v>
      </c>
      <c r="L28" s="40">
        <v>1.4830068164186001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0.17507467806289997</v>
      </c>
      <c r="S28" s="40">
        <v>0.6921387123224001</v>
      </c>
      <c r="T28" s="40">
        <v>20.164723742032201</v>
      </c>
      <c r="U28" s="40">
        <v>0</v>
      </c>
      <c r="V28" s="40">
        <v>0.81902643422549992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0.75692265412640003</v>
      </c>
      <c r="AC28" s="40">
        <v>7.1321080702257005</v>
      </c>
      <c r="AD28" s="40">
        <v>0</v>
      </c>
      <c r="AE28" s="40">
        <v>0</v>
      </c>
      <c r="AF28" s="40">
        <v>7.7429456516430024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0.83000407141660038</v>
      </c>
      <c r="AM28" s="40">
        <v>2.6061072776450001</v>
      </c>
      <c r="AN28" s="40">
        <v>30.699523846741801</v>
      </c>
      <c r="AO28" s="40">
        <v>0</v>
      </c>
      <c r="AP28" s="40">
        <v>2.9131307598371996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2.5179049677010008</v>
      </c>
      <c r="AW28" s="40">
        <v>32.620405597031393</v>
      </c>
      <c r="AX28" s="40">
        <v>5.7803125177096</v>
      </c>
      <c r="AY28" s="40">
        <v>0</v>
      </c>
      <c r="AZ28" s="40">
        <v>34.552750191221108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0.41653344390049996</v>
      </c>
      <c r="BG28" s="40">
        <v>6.3244545397092002</v>
      </c>
      <c r="BH28" s="40">
        <v>0</v>
      </c>
      <c r="BI28" s="40">
        <v>0</v>
      </c>
      <c r="BJ28" s="40">
        <v>2.0936069501607002</v>
      </c>
      <c r="BK28" s="41">
        <f>SUM(C28:BJ28)</f>
        <v>211.97627203183811</v>
      </c>
      <c r="BM28" s="42"/>
      <c r="BO28" s="42"/>
    </row>
    <row r="29" spans="1:67">
      <c r="A29" s="17"/>
      <c r="B29" s="34" t="s">
        <v>114</v>
      </c>
      <c r="C29" s="40">
        <v>0</v>
      </c>
      <c r="D29" s="40">
        <v>0.6035038202902</v>
      </c>
      <c r="E29" s="40">
        <v>25.173728858967699</v>
      </c>
      <c r="F29" s="40">
        <v>0</v>
      </c>
      <c r="G29" s="40">
        <v>0</v>
      </c>
      <c r="H29" s="40">
        <v>1.2743497919940003</v>
      </c>
      <c r="I29" s="40">
        <v>93.72617123678792</v>
      </c>
      <c r="J29" s="40">
        <v>80.272611631741697</v>
      </c>
      <c r="K29" s="40">
        <v>0</v>
      </c>
      <c r="L29" s="40">
        <v>14.137436243899902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1.2057119014457003</v>
      </c>
      <c r="S29" s="40">
        <v>27.878190733225303</v>
      </c>
      <c r="T29" s="40">
        <v>243.005856922193</v>
      </c>
      <c r="U29" s="40">
        <v>0</v>
      </c>
      <c r="V29" s="40">
        <v>16.801963458546698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2.9537928383459011</v>
      </c>
      <c r="AC29" s="40">
        <v>57.872970263669131</v>
      </c>
      <c r="AD29" s="40">
        <v>3.2649065802256003</v>
      </c>
      <c r="AE29" s="40">
        <v>0</v>
      </c>
      <c r="AF29" s="40">
        <v>54.263952522862589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5.1329453791108026</v>
      </c>
      <c r="AM29" s="40">
        <v>114.43012709151471</v>
      </c>
      <c r="AN29" s="40">
        <v>91.19511173686989</v>
      </c>
      <c r="AO29" s="40">
        <v>0</v>
      </c>
      <c r="AP29" s="40">
        <v>29.582184269055606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9.0323905935640969</v>
      </c>
      <c r="AW29" s="40">
        <v>44.751027500319601</v>
      </c>
      <c r="AX29" s="40">
        <v>2.5353067583870001</v>
      </c>
      <c r="AY29" s="40">
        <v>0</v>
      </c>
      <c r="AZ29" s="40">
        <v>62.944289469434011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4.8152103222368021</v>
      </c>
      <c r="BG29" s="40">
        <v>53.843376454256699</v>
      </c>
      <c r="BH29" s="40">
        <v>20.913313144612498</v>
      </c>
      <c r="BI29" s="40">
        <v>0</v>
      </c>
      <c r="BJ29" s="40">
        <v>16.069955681735596</v>
      </c>
      <c r="BK29" s="41">
        <f>SUM(C29:BJ29)</f>
        <v>1077.6803852052924</v>
      </c>
      <c r="BL29" s="42"/>
      <c r="BN29" s="42"/>
    </row>
    <row r="30" spans="1:67">
      <c r="A30" s="17"/>
      <c r="B30" s="26" t="s">
        <v>94</v>
      </c>
      <c r="C30" s="38">
        <f>SUM(C25:C29)</f>
        <v>0</v>
      </c>
      <c r="D30" s="38">
        <f t="shared" ref="D30:BJ30" si="7">SUM(D25:D29)</f>
        <v>10.3468028122898</v>
      </c>
      <c r="E30" s="38">
        <f t="shared" si="7"/>
        <v>50.398354887322498</v>
      </c>
      <c r="F30" s="38">
        <f t="shared" si="7"/>
        <v>0</v>
      </c>
      <c r="G30" s="38">
        <f t="shared" si="7"/>
        <v>0</v>
      </c>
      <c r="H30" s="38">
        <f t="shared" si="7"/>
        <v>2.0964500662147003</v>
      </c>
      <c r="I30" s="38">
        <f t="shared" si="7"/>
        <v>108.29468884707782</v>
      </c>
      <c r="J30" s="38">
        <f t="shared" si="7"/>
        <v>90.520163209580303</v>
      </c>
      <c r="K30" s="38">
        <f t="shared" si="7"/>
        <v>0</v>
      </c>
      <c r="L30" s="38">
        <f t="shared" si="7"/>
        <v>16.224338434705103</v>
      </c>
      <c r="M30" s="38">
        <f t="shared" si="7"/>
        <v>0</v>
      </c>
      <c r="N30" s="38">
        <f t="shared" si="7"/>
        <v>0</v>
      </c>
      <c r="O30" s="38">
        <f t="shared" si="7"/>
        <v>0</v>
      </c>
      <c r="P30" s="38">
        <f t="shared" si="7"/>
        <v>0</v>
      </c>
      <c r="Q30" s="38">
        <f t="shared" si="7"/>
        <v>0</v>
      </c>
      <c r="R30" s="38">
        <f t="shared" si="7"/>
        <v>2.0023912678265003</v>
      </c>
      <c r="S30" s="38">
        <f t="shared" si="7"/>
        <v>29.650308355353904</v>
      </c>
      <c r="T30" s="38">
        <f t="shared" si="7"/>
        <v>264.94771988545079</v>
      </c>
      <c r="U30" s="38">
        <f t="shared" si="7"/>
        <v>0</v>
      </c>
      <c r="V30" s="38">
        <f t="shared" si="7"/>
        <v>18.401794503803899</v>
      </c>
      <c r="W30" s="38">
        <f t="shared" si="7"/>
        <v>0</v>
      </c>
      <c r="X30" s="38">
        <f t="shared" si="7"/>
        <v>0</v>
      </c>
      <c r="Y30" s="38">
        <f t="shared" si="7"/>
        <v>0</v>
      </c>
      <c r="Z30" s="38">
        <f t="shared" si="7"/>
        <v>0</v>
      </c>
      <c r="AA30" s="38">
        <f t="shared" si="7"/>
        <v>0</v>
      </c>
      <c r="AB30" s="38">
        <f t="shared" si="7"/>
        <v>11.904270036723299</v>
      </c>
      <c r="AC30" s="38">
        <f t="shared" si="7"/>
        <v>66.380037935765131</v>
      </c>
      <c r="AD30" s="38">
        <f t="shared" si="7"/>
        <v>3.6531474189352005</v>
      </c>
      <c r="AE30" s="38">
        <f t="shared" si="7"/>
        <v>0</v>
      </c>
      <c r="AF30" s="38">
        <f t="shared" si="7"/>
        <v>89.028457109013786</v>
      </c>
      <c r="AG30" s="38">
        <f t="shared" si="7"/>
        <v>0</v>
      </c>
      <c r="AH30" s="38">
        <f t="shared" si="7"/>
        <v>0</v>
      </c>
      <c r="AI30" s="38">
        <f t="shared" si="7"/>
        <v>0</v>
      </c>
      <c r="AJ30" s="38">
        <f t="shared" si="7"/>
        <v>0</v>
      </c>
      <c r="AK30" s="38">
        <f t="shared" si="7"/>
        <v>0</v>
      </c>
      <c r="AL30" s="38">
        <f t="shared" si="7"/>
        <v>20.134374979897387</v>
      </c>
      <c r="AM30" s="38">
        <f t="shared" si="7"/>
        <v>123.0607895198366</v>
      </c>
      <c r="AN30" s="38">
        <f t="shared" si="7"/>
        <v>122.09587256748259</v>
      </c>
      <c r="AO30" s="38">
        <f t="shared" si="7"/>
        <v>0</v>
      </c>
      <c r="AP30" s="38">
        <f t="shared" si="7"/>
        <v>55.656904420690509</v>
      </c>
      <c r="AQ30" s="38">
        <f t="shared" si="7"/>
        <v>0</v>
      </c>
      <c r="AR30" s="38">
        <f t="shared" si="7"/>
        <v>0</v>
      </c>
      <c r="AS30" s="38">
        <f t="shared" si="7"/>
        <v>0</v>
      </c>
      <c r="AT30" s="38">
        <f t="shared" si="7"/>
        <v>0</v>
      </c>
      <c r="AU30" s="38">
        <f t="shared" si="7"/>
        <v>0</v>
      </c>
      <c r="AV30" s="38">
        <f t="shared" si="7"/>
        <v>32.70060584226357</v>
      </c>
      <c r="AW30" s="38">
        <f t="shared" si="7"/>
        <v>126.18466393583111</v>
      </c>
      <c r="AX30" s="38">
        <f t="shared" si="7"/>
        <v>9.6097554051287997</v>
      </c>
      <c r="AY30" s="38">
        <f t="shared" si="7"/>
        <v>0</v>
      </c>
      <c r="AZ30" s="38">
        <f t="shared" si="7"/>
        <v>176.76134938328289</v>
      </c>
      <c r="BA30" s="38">
        <f t="shared" si="7"/>
        <v>0</v>
      </c>
      <c r="BB30" s="38">
        <f t="shared" si="7"/>
        <v>0</v>
      </c>
      <c r="BC30" s="38">
        <f t="shared" si="7"/>
        <v>0</v>
      </c>
      <c r="BD30" s="38">
        <f t="shared" si="7"/>
        <v>0</v>
      </c>
      <c r="BE30" s="38">
        <f t="shared" si="7"/>
        <v>0</v>
      </c>
      <c r="BF30" s="38">
        <f t="shared" si="7"/>
        <v>9.4536999668207997</v>
      </c>
      <c r="BG30" s="38">
        <f t="shared" si="7"/>
        <v>64.278513150223802</v>
      </c>
      <c r="BH30" s="38">
        <f t="shared" si="7"/>
        <v>23.049737374579998</v>
      </c>
      <c r="BI30" s="38">
        <f t="shared" si="7"/>
        <v>0</v>
      </c>
      <c r="BJ30" s="38">
        <f t="shared" si="7"/>
        <v>23.687479635571396</v>
      </c>
      <c r="BK30" s="38">
        <f>SUM(BK25:BK29)</f>
        <v>1550.5226709516719</v>
      </c>
    </row>
    <row r="31" spans="1:67">
      <c r="A31" s="17"/>
      <c r="B31" s="27" t="s">
        <v>84</v>
      </c>
      <c r="C31" s="38">
        <f t="shared" ref="C31:AH31" si="8">C9+C12+C17+C20+C23+C30</f>
        <v>0</v>
      </c>
      <c r="D31" s="38">
        <f t="shared" si="8"/>
        <v>75.551360913740808</v>
      </c>
      <c r="E31" s="38">
        <f t="shared" si="8"/>
        <v>1004.2726762742579</v>
      </c>
      <c r="F31" s="38">
        <f t="shared" si="8"/>
        <v>0</v>
      </c>
      <c r="G31" s="38">
        <f t="shared" si="8"/>
        <v>0</v>
      </c>
      <c r="H31" s="38">
        <f t="shared" si="8"/>
        <v>6.0740597752991983</v>
      </c>
      <c r="I31" s="38">
        <f t="shared" si="8"/>
        <v>1656.5241795415898</v>
      </c>
      <c r="J31" s="38">
        <f t="shared" si="8"/>
        <v>650.88716947712601</v>
      </c>
      <c r="K31" s="38">
        <f t="shared" si="8"/>
        <v>0</v>
      </c>
      <c r="L31" s="38">
        <f t="shared" si="8"/>
        <v>40.727323698569805</v>
      </c>
      <c r="M31" s="38">
        <f t="shared" si="8"/>
        <v>0</v>
      </c>
      <c r="N31" s="38">
        <f t="shared" si="8"/>
        <v>0</v>
      </c>
      <c r="O31" s="38">
        <f t="shared" si="8"/>
        <v>0</v>
      </c>
      <c r="P31" s="38">
        <f t="shared" si="8"/>
        <v>0</v>
      </c>
      <c r="Q31" s="38">
        <f t="shared" si="8"/>
        <v>0</v>
      </c>
      <c r="R31" s="38">
        <f t="shared" si="8"/>
        <v>4.1045723887827998</v>
      </c>
      <c r="S31" s="38">
        <f t="shared" si="8"/>
        <v>398.24290625190122</v>
      </c>
      <c r="T31" s="38">
        <f t="shared" si="8"/>
        <v>498.07170073438465</v>
      </c>
      <c r="U31" s="38">
        <f t="shared" si="8"/>
        <v>0</v>
      </c>
      <c r="V31" s="38">
        <f t="shared" si="8"/>
        <v>21.892427566737599</v>
      </c>
      <c r="W31" s="38">
        <f t="shared" si="8"/>
        <v>0</v>
      </c>
      <c r="X31" s="38">
        <f t="shared" si="8"/>
        <v>3.2258079677000002E-3</v>
      </c>
      <c r="Y31" s="38">
        <f t="shared" si="8"/>
        <v>0</v>
      </c>
      <c r="Z31" s="38">
        <f t="shared" si="8"/>
        <v>0</v>
      </c>
      <c r="AA31" s="38">
        <f t="shared" si="8"/>
        <v>0</v>
      </c>
      <c r="AB31" s="38">
        <f t="shared" si="8"/>
        <v>15.473623036447998</v>
      </c>
      <c r="AC31" s="38">
        <f t="shared" si="8"/>
        <v>136.33360151390553</v>
      </c>
      <c r="AD31" s="38">
        <f t="shared" si="8"/>
        <v>57.680177487256906</v>
      </c>
      <c r="AE31" s="38">
        <f t="shared" si="8"/>
        <v>0</v>
      </c>
      <c r="AF31" s="38">
        <f t="shared" si="8"/>
        <v>196.87551481680578</v>
      </c>
      <c r="AG31" s="38">
        <f t="shared" si="8"/>
        <v>0</v>
      </c>
      <c r="AH31" s="38">
        <f t="shared" si="8"/>
        <v>0</v>
      </c>
      <c r="AI31" s="38">
        <f t="shared" ref="AI31:BK31" si="9">AI9+AI12+AI17+AI20+AI23+AI30</f>
        <v>0</v>
      </c>
      <c r="AJ31" s="38">
        <f t="shared" si="9"/>
        <v>0</v>
      </c>
      <c r="AK31" s="38">
        <f t="shared" si="9"/>
        <v>0</v>
      </c>
      <c r="AL31" s="38">
        <f t="shared" si="9"/>
        <v>26.27456393357739</v>
      </c>
      <c r="AM31" s="38">
        <f t="shared" si="9"/>
        <v>148.16529549557561</v>
      </c>
      <c r="AN31" s="38">
        <f t="shared" si="9"/>
        <v>362.83403482109259</v>
      </c>
      <c r="AO31" s="38">
        <f t="shared" si="9"/>
        <v>0</v>
      </c>
      <c r="AP31" s="38">
        <f t="shared" si="9"/>
        <v>88.056941393515984</v>
      </c>
      <c r="AQ31" s="38">
        <f t="shared" si="9"/>
        <v>0</v>
      </c>
      <c r="AR31" s="38">
        <f t="shared" si="9"/>
        <v>0</v>
      </c>
      <c r="AS31" s="38">
        <f t="shared" si="9"/>
        <v>0</v>
      </c>
      <c r="AT31" s="38">
        <f t="shared" si="9"/>
        <v>0</v>
      </c>
      <c r="AU31" s="38">
        <f t="shared" si="9"/>
        <v>0</v>
      </c>
      <c r="AV31" s="38">
        <f t="shared" si="9"/>
        <v>42.585151278155976</v>
      </c>
      <c r="AW31" s="38">
        <f t="shared" si="9"/>
        <v>239.88484855402044</v>
      </c>
      <c r="AX31" s="38">
        <f t="shared" si="9"/>
        <v>119.47377724496711</v>
      </c>
      <c r="AY31" s="38">
        <f t="shared" si="9"/>
        <v>0</v>
      </c>
      <c r="AZ31" s="38">
        <f t="shared" si="9"/>
        <v>263.5325380300759</v>
      </c>
      <c r="BA31" s="38">
        <f t="shared" si="9"/>
        <v>0</v>
      </c>
      <c r="BB31" s="38">
        <f t="shared" si="9"/>
        <v>0</v>
      </c>
      <c r="BC31" s="38">
        <f t="shared" si="9"/>
        <v>0</v>
      </c>
      <c r="BD31" s="38">
        <f t="shared" si="9"/>
        <v>0</v>
      </c>
      <c r="BE31" s="38">
        <f t="shared" si="9"/>
        <v>0</v>
      </c>
      <c r="BF31" s="38">
        <f t="shared" si="9"/>
        <v>11.9428308197724</v>
      </c>
      <c r="BG31" s="38">
        <f t="shared" si="9"/>
        <v>106.5513475683201</v>
      </c>
      <c r="BH31" s="38">
        <f t="shared" si="9"/>
        <v>56.2508908433215</v>
      </c>
      <c r="BI31" s="38">
        <f t="shared" si="9"/>
        <v>0</v>
      </c>
      <c r="BJ31" s="38">
        <f t="shared" si="9"/>
        <v>26.020414474182097</v>
      </c>
      <c r="BK31" s="38">
        <f t="shared" si="9"/>
        <v>6254.287153741353</v>
      </c>
    </row>
    <row r="32" spans="1:67" ht="3.75" customHeight="1">
      <c r="A32" s="17"/>
      <c r="B32" s="28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8"/>
    </row>
    <row r="33" spans="1:67">
      <c r="A33" s="17" t="s">
        <v>1</v>
      </c>
      <c r="B33" s="24" t="s">
        <v>7</v>
      </c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8"/>
    </row>
    <row r="34" spans="1:67" s="5" customFormat="1">
      <c r="A34" s="17" t="s">
        <v>80</v>
      </c>
      <c r="B34" s="25" t="s">
        <v>2</v>
      </c>
      <c r="C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1"/>
    </row>
    <row r="35" spans="1:67" s="50" customFormat="1">
      <c r="A35" s="47"/>
      <c r="B35" s="48" t="s">
        <v>115</v>
      </c>
      <c r="C35" s="40">
        <v>0</v>
      </c>
      <c r="D35" s="40">
        <v>0.54596939725799998</v>
      </c>
      <c r="E35" s="40">
        <v>0</v>
      </c>
      <c r="F35" s="40">
        <v>0</v>
      </c>
      <c r="G35" s="40">
        <v>0</v>
      </c>
      <c r="H35" s="40">
        <v>6.2949569603651945</v>
      </c>
      <c r="I35" s="40">
        <v>1.4670253225699998E-2</v>
      </c>
      <c r="J35" s="40">
        <v>0</v>
      </c>
      <c r="K35" s="40">
        <v>0</v>
      </c>
      <c r="L35" s="40">
        <v>0.52608942093419997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4.87260673181569</v>
      </c>
      <c r="S35" s="40">
        <v>0</v>
      </c>
      <c r="T35" s="40">
        <v>0</v>
      </c>
      <c r="U35" s="40">
        <v>0</v>
      </c>
      <c r="V35" s="40">
        <v>0.25866238577360001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41.035331312148145</v>
      </c>
      <c r="AC35" s="40">
        <v>1.2173220972899002</v>
      </c>
      <c r="AD35" s="40">
        <v>0</v>
      </c>
      <c r="AE35" s="40">
        <v>0</v>
      </c>
      <c r="AF35" s="40">
        <v>19.016270019472092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44.125270264428337</v>
      </c>
      <c r="AM35" s="40">
        <v>0.26891591270959997</v>
      </c>
      <c r="AN35" s="40">
        <v>0</v>
      </c>
      <c r="AO35" s="40">
        <v>0</v>
      </c>
      <c r="AP35" s="40">
        <v>5.4706594372523014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255.78647572438766</v>
      </c>
      <c r="AW35" s="40">
        <v>7.0943710253854002</v>
      </c>
      <c r="AX35" s="40">
        <v>0</v>
      </c>
      <c r="AY35" s="40">
        <v>0</v>
      </c>
      <c r="AZ35" s="40">
        <v>78.218803108672503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54.590472357237424</v>
      </c>
      <c r="BG35" s="40">
        <v>4.34452563225E-2</v>
      </c>
      <c r="BH35" s="40">
        <v>0</v>
      </c>
      <c r="BI35" s="40">
        <v>0</v>
      </c>
      <c r="BJ35" s="40">
        <v>7.9191778993166997</v>
      </c>
      <c r="BK35" s="49">
        <f>SUM(C35:BJ35)</f>
        <v>527.29946956399476</v>
      </c>
    </row>
    <row r="36" spans="1:67" s="5" customFormat="1">
      <c r="A36" s="17"/>
      <c r="B36" s="26" t="s">
        <v>89</v>
      </c>
      <c r="C36" s="38">
        <f>SUM(C35)</f>
        <v>0</v>
      </c>
      <c r="D36" s="38">
        <f t="shared" ref="D36:BJ36" si="10">SUM(D35)</f>
        <v>0.54596939725799998</v>
      </c>
      <c r="E36" s="38">
        <f t="shared" si="10"/>
        <v>0</v>
      </c>
      <c r="F36" s="38">
        <f t="shared" si="10"/>
        <v>0</v>
      </c>
      <c r="G36" s="38">
        <f t="shared" si="10"/>
        <v>0</v>
      </c>
      <c r="H36" s="38">
        <f t="shared" si="10"/>
        <v>6.2949569603651945</v>
      </c>
      <c r="I36" s="38">
        <f t="shared" si="10"/>
        <v>1.4670253225699998E-2</v>
      </c>
      <c r="J36" s="38">
        <f t="shared" si="10"/>
        <v>0</v>
      </c>
      <c r="K36" s="38">
        <f t="shared" si="10"/>
        <v>0</v>
      </c>
      <c r="L36" s="38">
        <f t="shared" si="10"/>
        <v>0.52608942093419997</v>
      </c>
      <c r="M36" s="38">
        <f t="shared" si="10"/>
        <v>0</v>
      </c>
      <c r="N36" s="38">
        <f t="shared" si="10"/>
        <v>0</v>
      </c>
      <c r="O36" s="38">
        <f t="shared" si="10"/>
        <v>0</v>
      </c>
      <c r="P36" s="38">
        <f t="shared" si="10"/>
        <v>0</v>
      </c>
      <c r="Q36" s="38">
        <f t="shared" si="10"/>
        <v>0</v>
      </c>
      <c r="R36" s="38">
        <f t="shared" si="10"/>
        <v>4.87260673181569</v>
      </c>
      <c r="S36" s="38">
        <f t="shared" si="10"/>
        <v>0</v>
      </c>
      <c r="T36" s="38">
        <f t="shared" si="10"/>
        <v>0</v>
      </c>
      <c r="U36" s="38">
        <f t="shared" si="10"/>
        <v>0</v>
      </c>
      <c r="V36" s="38">
        <f t="shared" si="10"/>
        <v>0.25866238577360001</v>
      </c>
      <c r="W36" s="38">
        <f t="shared" si="10"/>
        <v>0</v>
      </c>
      <c r="X36" s="38">
        <f t="shared" si="10"/>
        <v>0</v>
      </c>
      <c r="Y36" s="38">
        <f t="shared" si="10"/>
        <v>0</v>
      </c>
      <c r="Z36" s="38">
        <f t="shared" si="10"/>
        <v>0</v>
      </c>
      <c r="AA36" s="38">
        <f t="shared" si="10"/>
        <v>0</v>
      </c>
      <c r="AB36" s="38">
        <f t="shared" si="10"/>
        <v>41.035331312148145</v>
      </c>
      <c r="AC36" s="38">
        <f t="shared" si="10"/>
        <v>1.2173220972899002</v>
      </c>
      <c r="AD36" s="38">
        <f t="shared" si="10"/>
        <v>0</v>
      </c>
      <c r="AE36" s="38">
        <f t="shared" si="10"/>
        <v>0</v>
      </c>
      <c r="AF36" s="38">
        <f t="shared" si="10"/>
        <v>19.016270019472092</v>
      </c>
      <c r="AG36" s="38">
        <f t="shared" si="10"/>
        <v>0</v>
      </c>
      <c r="AH36" s="38">
        <f t="shared" si="10"/>
        <v>0</v>
      </c>
      <c r="AI36" s="38">
        <f t="shared" si="10"/>
        <v>0</v>
      </c>
      <c r="AJ36" s="38">
        <f t="shared" si="10"/>
        <v>0</v>
      </c>
      <c r="AK36" s="38">
        <f t="shared" si="10"/>
        <v>0</v>
      </c>
      <c r="AL36" s="38">
        <f t="shared" si="10"/>
        <v>44.125270264428337</v>
      </c>
      <c r="AM36" s="38">
        <f t="shared" si="10"/>
        <v>0.26891591270959997</v>
      </c>
      <c r="AN36" s="38">
        <f t="shared" si="10"/>
        <v>0</v>
      </c>
      <c r="AO36" s="38">
        <f t="shared" si="10"/>
        <v>0</v>
      </c>
      <c r="AP36" s="38">
        <f t="shared" si="10"/>
        <v>5.4706594372523014</v>
      </c>
      <c r="AQ36" s="38">
        <f t="shared" si="10"/>
        <v>0</v>
      </c>
      <c r="AR36" s="38">
        <f t="shared" si="10"/>
        <v>0</v>
      </c>
      <c r="AS36" s="38">
        <f t="shared" si="10"/>
        <v>0</v>
      </c>
      <c r="AT36" s="38">
        <f t="shared" si="10"/>
        <v>0</v>
      </c>
      <c r="AU36" s="38">
        <f t="shared" si="10"/>
        <v>0</v>
      </c>
      <c r="AV36" s="38">
        <f t="shared" si="10"/>
        <v>255.78647572438766</v>
      </c>
      <c r="AW36" s="38">
        <f t="shared" si="10"/>
        <v>7.0943710253854002</v>
      </c>
      <c r="AX36" s="38">
        <f t="shared" si="10"/>
        <v>0</v>
      </c>
      <c r="AY36" s="38">
        <f t="shared" si="10"/>
        <v>0</v>
      </c>
      <c r="AZ36" s="38">
        <f t="shared" si="10"/>
        <v>78.218803108672503</v>
      </c>
      <c r="BA36" s="38">
        <f t="shared" si="10"/>
        <v>0</v>
      </c>
      <c r="BB36" s="38">
        <f t="shared" si="10"/>
        <v>0</v>
      </c>
      <c r="BC36" s="38">
        <f t="shared" si="10"/>
        <v>0</v>
      </c>
      <c r="BD36" s="38">
        <f t="shared" si="10"/>
        <v>0</v>
      </c>
      <c r="BE36" s="38">
        <f t="shared" si="10"/>
        <v>0</v>
      </c>
      <c r="BF36" s="38">
        <f t="shared" si="10"/>
        <v>54.590472357237424</v>
      </c>
      <c r="BG36" s="38">
        <f t="shared" si="10"/>
        <v>4.34452563225E-2</v>
      </c>
      <c r="BH36" s="38">
        <f t="shared" si="10"/>
        <v>0</v>
      </c>
      <c r="BI36" s="38">
        <f t="shared" si="10"/>
        <v>0</v>
      </c>
      <c r="BJ36" s="38">
        <f t="shared" si="10"/>
        <v>7.9191778993166997</v>
      </c>
      <c r="BK36" s="38">
        <f>SUM(BK35)</f>
        <v>527.29946956399476</v>
      </c>
    </row>
    <row r="37" spans="1:67">
      <c r="A37" s="17" t="s">
        <v>81</v>
      </c>
      <c r="B37" s="25" t="s">
        <v>17</v>
      </c>
      <c r="C37" s="57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8"/>
    </row>
    <row r="38" spans="1:67">
      <c r="A38" s="17"/>
      <c r="B38" s="34" t="s">
        <v>116</v>
      </c>
      <c r="C38" s="40">
        <v>0</v>
      </c>
      <c r="D38" s="40">
        <v>0.54556477129030001</v>
      </c>
      <c r="E38" s="40">
        <v>0</v>
      </c>
      <c r="F38" s="40">
        <v>0</v>
      </c>
      <c r="G38" s="40">
        <v>0</v>
      </c>
      <c r="H38" s="40">
        <v>4.6763488320954014</v>
      </c>
      <c r="I38" s="40">
        <v>0.90156187158049994</v>
      </c>
      <c r="J38" s="40">
        <v>0</v>
      </c>
      <c r="K38" s="40">
        <v>0</v>
      </c>
      <c r="L38" s="40">
        <v>2.0062609488044005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2.1574138228381008</v>
      </c>
      <c r="S38" s="40">
        <v>0.33370999919349997</v>
      </c>
      <c r="T38" s="40">
        <v>0</v>
      </c>
      <c r="U38" s="40">
        <v>0</v>
      </c>
      <c r="V38" s="40">
        <v>1.1632939128374997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26.873206892556848</v>
      </c>
      <c r="AC38" s="40">
        <v>2.3795205663861001</v>
      </c>
      <c r="AD38" s="40">
        <v>0</v>
      </c>
      <c r="AE38" s="40">
        <v>0</v>
      </c>
      <c r="AF38" s="40">
        <v>27.047783425790293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38.901501909602466</v>
      </c>
      <c r="AM38" s="40">
        <v>1.4309682760636999</v>
      </c>
      <c r="AN38" s="40">
        <v>0</v>
      </c>
      <c r="AO38" s="40">
        <v>0</v>
      </c>
      <c r="AP38" s="40">
        <v>14.829013598924497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136.25183743741007</v>
      </c>
      <c r="AW38" s="40">
        <v>16.586705660250708</v>
      </c>
      <c r="AX38" s="40">
        <v>0</v>
      </c>
      <c r="AY38" s="40">
        <v>0</v>
      </c>
      <c r="AZ38" s="40">
        <v>154.09638742578738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27.437143980952172</v>
      </c>
      <c r="BG38" s="40">
        <v>2.3740634241284999</v>
      </c>
      <c r="BH38" s="40">
        <v>1.2471062619031998</v>
      </c>
      <c r="BI38" s="40">
        <v>0</v>
      </c>
      <c r="BJ38" s="40">
        <v>18.046235227604697</v>
      </c>
      <c r="BK38" s="41">
        <f>SUM(C38:BJ38)</f>
        <v>479.28562824600033</v>
      </c>
      <c r="BM38" s="42"/>
      <c r="BO38" s="42"/>
    </row>
    <row r="39" spans="1:67">
      <c r="A39" s="17"/>
      <c r="B39" s="34" t="s">
        <v>117</v>
      </c>
      <c r="C39" s="40">
        <v>0</v>
      </c>
      <c r="D39" s="40">
        <v>0.53764011222579999</v>
      </c>
      <c r="E39" s="40">
        <v>0</v>
      </c>
      <c r="F39" s="40">
        <v>0</v>
      </c>
      <c r="G39" s="40">
        <v>0</v>
      </c>
      <c r="H39" s="40">
        <v>4.376429226633797</v>
      </c>
      <c r="I39" s="40">
        <v>3.9634399797737001</v>
      </c>
      <c r="J39" s="40">
        <v>0</v>
      </c>
      <c r="K39" s="40">
        <v>0</v>
      </c>
      <c r="L39" s="40">
        <v>3.2500453154498996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2.1148730932835029</v>
      </c>
      <c r="S39" s="40">
        <v>3.9776659077092997</v>
      </c>
      <c r="T39" s="40">
        <v>0</v>
      </c>
      <c r="U39" s="40">
        <v>0</v>
      </c>
      <c r="V39" s="40">
        <v>1.0729204526764999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54.846663689131283</v>
      </c>
      <c r="AC39" s="40">
        <v>3.1654659968696999</v>
      </c>
      <c r="AD39" s="40">
        <v>0</v>
      </c>
      <c r="AE39" s="40">
        <v>0</v>
      </c>
      <c r="AF39" s="40">
        <v>26.855243990694785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70.95660453665819</v>
      </c>
      <c r="AM39" s="40">
        <v>2.7523653109990991</v>
      </c>
      <c r="AN39" s="40">
        <v>4.6855214257999996E-2</v>
      </c>
      <c r="AO39" s="40">
        <v>0</v>
      </c>
      <c r="AP39" s="40">
        <v>16.301964036760999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93.14010224794454</v>
      </c>
      <c r="AW39" s="40">
        <v>9.1769266913822989</v>
      </c>
      <c r="AX39" s="40">
        <v>0</v>
      </c>
      <c r="AY39" s="40">
        <v>0</v>
      </c>
      <c r="AZ39" s="40">
        <v>85.496725578126799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23.25298151513228</v>
      </c>
      <c r="BG39" s="40">
        <v>0.94236282709600017</v>
      </c>
      <c r="BH39" s="40">
        <v>0.1330003934516</v>
      </c>
      <c r="BI39" s="40">
        <v>0</v>
      </c>
      <c r="BJ39" s="40">
        <v>7.6464271519625946</v>
      </c>
      <c r="BK39" s="41">
        <f>SUM(C39:BJ39)</f>
        <v>414.00670326822063</v>
      </c>
      <c r="BM39" s="42"/>
      <c r="BO39" s="42"/>
    </row>
    <row r="40" spans="1:67">
      <c r="A40" s="17"/>
      <c r="B40" s="34" t="s">
        <v>125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0.16643012824799971</v>
      </c>
      <c r="I40" s="40">
        <v>4.5161290322499999E-2</v>
      </c>
      <c r="J40" s="40">
        <v>0</v>
      </c>
      <c r="K40" s="40">
        <v>0</v>
      </c>
      <c r="L40" s="40">
        <v>0.40289999999929993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0.1793450104744998</v>
      </c>
      <c r="S40" s="40">
        <v>1.1290322579999999E-3</v>
      </c>
      <c r="T40" s="40">
        <v>0</v>
      </c>
      <c r="U40" s="40">
        <v>0</v>
      </c>
      <c r="V40" s="40">
        <v>3.6354838709500001E-2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8.0225376068997658</v>
      </c>
      <c r="AC40" s="40">
        <v>2.5515943796415996</v>
      </c>
      <c r="AD40" s="40">
        <v>0</v>
      </c>
      <c r="AE40" s="40">
        <v>0</v>
      </c>
      <c r="AF40" s="40">
        <v>10.859265076680071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11.528913853228506</v>
      </c>
      <c r="AM40" s="40">
        <v>2.4369231360615009</v>
      </c>
      <c r="AN40" s="40">
        <v>0.14304498487069997</v>
      </c>
      <c r="AO40" s="40">
        <v>0</v>
      </c>
      <c r="AP40" s="40">
        <v>7.135896242040987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1.3929004729152212</v>
      </c>
      <c r="AW40" s="40">
        <v>4.17741935482E-2</v>
      </c>
      <c r="AX40" s="40">
        <v>0</v>
      </c>
      <c r="AY40" s="40">
        <v>0</v>
      </c>
      <c r="AZ40" s="40">
        <v>0.8100173999328999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0.80719861257741277</v>
      </c>
      <c r="BG40" s="40">
        <v>3.9516129031999997E-2</v>
      </c>
      <c r="BH40" s="40">
        <v>5.6451612903199999E-2</v>
      </c>
      <c r="BI40" s="40">
        <v>0</v>
      </c>
      <c r="BJ40" s="40">
        <v>0.1984445212574</v>
      </c>
      <c r="BK40" s="41">
        <f>SUM(C40:BJ40)</f>
        <v>46.85579852160128</v>
      </c>
      <c r="BM40" s="42"/>
      <c r="BO40" s="42"/>
    </row>
    <row r="41" spans="1:67">
      <c r="A41" s="17"/>
      <c r="B41" s="34" t="s">
        <v>118</v>
      </c>
      <c r="C41" s="40">
        <v>0</v>
      </c>
      <c r="D41" s="40">
        <v>2.687818275258</v>
      </c>
      <c r="E41" s="40">
        <v>18.658658478838699</v>
      </c>
      <c r="F41" s="40">
        <v>0</v>
      </c>
      <c r="G41" s="40">
        <v>0</v>
      </c>
      <c r="H41" s="40">
        <v>1.1906297860549995</v>
      </c>
      <c r="I41" s="40">
        <v>38.158096770193396</v>
      </c>
      <c r="J41" s="40">
        <v>0</v>
      </c>
      <c r="K41" s="40">
        <v>0</v>
      </c>
      <c r="L41" s="40">
        <v>0.38258104490270006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0.56464318831540039</v>
      </c>
      <c r="S41" s="40">
        <v>3.8967013412256004</v>
      </c>
      <c r="T41" s="40">
        <v>0</v>
      </c>
      <c r="U41" s="40">
        <v>0</v>
      </c>
      <c r="V41" s="40">
        <v>1.0171462096700001E-2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16.219081344617393</v>
      </c>
      <c r="AC41" s="40">
        <v>1.4818709495150999</v>
      </c>
      <c r="AD41" s="40">
        <v>0</v>
      </c>
      <c r="AE41" s="40">
        <v>0</v>
      </c>
      <c r="AF41" s="40">
        <v>2.9924743633525006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20.102928960155122</v>
      </c>
      <c r="AM41" s="40">
        <v>2.7327594732252001</v>
      </c>
      <c r="AN41" s="40">
        <v>0</v>
      </c>
      <c r="AO41" s="40">
        <v>0</v>
      </c>
      <c r="AP41" s="40">
        <v>0.46861242087039995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11.391640816422781</v>
      </c>
      <c r="AW41" s="40">
        <v>53.569449339063603</v>
      </c>
      <c r="AX41" s="40">
        <v>0</v>
      </c>
      <c r="AY41" s="40">
        <v>0</v>
      </c>
      <c r="AZ41" s="40">
        <v>1.2285278089989999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4.5511212086437967</v>
      </c>
      <c r="BG41" s="40">
        <v>5.7627021128900002E-2</v>
      </c>
      <c r="BH41" s="40">
        <v>0</v>
      </c>
      <c r="BI41" s="40">
        <v>0</v>
      </c>
      <c r="BJ41" s="40">
        <v>4.3610453128999999E-2</v>
      </c>
      <c r="BK41" s="41">
        <f>SUM(C41:BJ41)</f>
        <v>180.38900450600826</v>
      </c>
      <c r="BM41" s="42"/>
      <c r="BO41" s="42"/>
    </row>
    <row r="42" spans="1:67">
      <c r="A42" s="17"/>
      <c r="B42" s="34" t="s">
        <v>119</v>
      </c>
      <c r="C42" s="40">
        <v>0</v>
      </c>
      <c r="D42" s="40">
        <v>0.60071792054829998</v>
      </c>
      <c r="E42" s="40">
        <v>0</v>
      </c>
      <c r="F42" s="40">
        <v>0</v>
      </c>
      <c r="G42" s="40">
        <v>0</v>
      </c>
      <c r="H42" s="40">
        <v>1.5003512223439999</v>
      </c>
      <c r="I42" s="40">
        <v>0</v>
      </c>
      <c r="J42" s="40">
        <v>0</v>
      </c>
      <c r="K42" s="40">
        <v>0</v>
      </c>
      <c r="L42" s="40">
        <v>1.0484478820636001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0.6368515879626</v>
      </c>
      <c r="S42" s="40">
        <v>0</v>
      </c>
      <c r="T42" s="40">
        <v>0</v>
      </c>
      <c r="U42" s="40">
        <v>0</v>
      </c>
      <c r="V42" s="40">
        <v>3.9272086838500003E-2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4.8160426008284976</v>
      </c>
      <c r="AC42" s="40">
        <v>6.9174208870800002E-2</v>
      </c>
      <c r="AD42" s="40">
        <v>0</v>
      </c>
      <c r="AE42" s="40">
        <v>0</v>
      </c>
      <c r="AF42" s="40">
        <v>1.8214569859027001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4.2848414406443975</v>
      </c>
      <c r="AM42" s="40">
        <v>0.15558973535440002</v>
      </c>
      <c r="AN42" s="40">
        <v>0</v>
      </c>
      <c r="AO42" s="40">
        <v>0</v>
      </c>
      <c r="AP42" s="40">
        <v>6.2818364257700002E-2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9.2246909544881923</v>
      </c>
      <c r="AW42" s="40">
        <v>0.28137304329009999</v>
      </c>
      <c r="AX42" s="40">
        <v>0</v>
      </c>
      <c r="AY42" s="40">
        <v>0</v>
      </c>
      <c r="AZ42" s="40">
        <v>5.5040875007721013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3.2118290649313948</v>
      </c>
      <c r="BG42" s="40">
        <v>0.1541255589354</v>
      </c>
      <c r="BH42" s="40">
        <v>0.3177099369677</v>
      </c>
      <c r="BI42" s="40">
        <v>0</v>
      </c>
      <c r="BJ42" s="40">
        <v>0.6270578018063</v>
      </c>
      <c r="BK42" s="41">
        <f>SUM(C42:BJ42)</f>
        <v>34.356437896806689</v>
      </c>
      <c r="BM42" s="42"/>
      <c r="BO42" s="42"/>
    </row>
    <row r="43" spans="1:67">
      <c r="A43" s="17"/>
      <c r="B43" s="26" t="s">
        <v>90</v>
      </c>
      <c r="C43" s="36">
        <f>SUM(C38:C42)</f>
        <v>0</v>
      </c>
      <c r="D43" s="36">
        <f t="shared" ref="D43:BJ43" si="11">SUM(D38:D42)</f>
        <v>4.3717410793224003</v>
      </c>
      <c r="E43" s="36">
        <f t="shared" si="11"/>
        <v>18.658658478838699</v>
      </c>
      <c r="F43" s="36">
        <f t="shared" si="11"/>
        <v>0</v>
      </c>
      <c r="G43" s="36">
        <f t="shared" si="11"/>
        <v>0</v>
      </c>
      <c r="H43" s="36">
        <f t="shared" si="11"/>
        <v>11.910189195376198</v>
      </c>
      <c r="I43" s="36">
        <f t="shared" si="11"/>
        <v>43.068259911870094</v>
      </c>
      <c r="J43" s="36">
        <f t="shared" si="11"/>
        <v>0</v>
      </c>
      <c r="K43" s="36">
        <f t="shared" si="11"/>
        <v>0</v>
      </c>
      <c r="L43" s="36">
        <f t="shared" si="11"/>
        <v>7.0902351912199011</v>
      </c>
      <c r="M43" s="36">
        <f t="shared" si="11"/>
        <v>0</v>
      </c>
      <c r="N43" s="36">
        <f t="shared" si="11"/>
        <v>0</v>
      </c>
      <c r="O43" s="36">
        <f t="shared" si="11"/>
        <v>0</v>
      </c>
      <c r="P43" s="36">
        <f t="shared" si="11"/>
        <v>0</v>
      </c>
      <c r="Q43" s="36">
        <f t="shared" si="11"/>
        <v>0</v>
      </c>
      <c r="R43" s="36">
        <f t="shared" si="11"/>
        <v>5.6531267028741041</v>
      </c>
      <c r="S43" s="36">
        <f t="shared" si="11"/>
        <v>8.2092062803864003</v>
      </c>
      <c r="T43" s="36">
        <f t="shared" si="11"/>
        <v>0</v>
      </c>
      <c r="U43" s="36">
        <f t="shared" si="11"/>
        <v>0</v>
      </c>
      <c r="V43" s="36">
        <f t="shared" si="11"/>
        <v>2.3220127531586998</v>
      </c>
      <c r="W43" s="36">
        <f t="shared" si="11"/>
        <v>0</v>
      </c>
      <c r="X43" s="36">
        <f t="shared" si="11"/>
        <v>0</v>
      </c>
      <c r="Y43" s="36">
        <f t="shared" si="11"/>
        <v>0</v>
      </c>
      <c r="Z43" s="36">
        <f t="shared" si="11"/>
        <v>0</v>
      </c>
      <c r="AA43" s="36">
        <f t="shared" si="11"/>
        <v>0</v>
      </c>
      <c r="AB43" s="36">
        <f t="shared" si="11"/>
        <v>110.77753213403378</v>
      </c>
      <c r="AC43" s="36">
        <f t="shared" si="11"/>
        <v>9.6476261012833007</v>
      </c>
      <c r="AD43" s="36">
        <f t="shared" si="11"/>
        <v>0</v>
      </c>
      <c r="AE43" s="36">
        <f t="shared" si="11"/>
        <v>0</v>
      </c>
      <c r="AF43" s="36">
        <f t="shared" si="11"/>
        <v>69.576223842420347</v>
      </c>
      <c r="AG43" s="36">
        <f t="shared" si="11"/>
        <v>0</v>
      </c>
      <c r="AH43" s="36">
        <f t="shared" si="11"/>
        <v>0</v>
      </c>
      <c r="AI43" s="36">
        <f t="shared" si="11"/>
        <v>0</v>
      </c>
      <c r="AJ43" s="36">
        <f t="shared" si="11"/>
        <v>0</v>
      </c>
      <c r="AK43" s="36">
        <f t="shared" si="11"/>
        <v>0</v>
      </c>
      <c r="AL43" s="36">
        <f t="shared" si="11"/>
        <v>145.77479070028866</v>
      </c>
      <c r="AM43" s="36">
        <f t="shared" si="11"/>
        <v>9.5086059317039009</v>
      </c>
      <c r="AN43" s="36">
        <f t="shared" si="11"/>
        <v>0.18990019912869996</v>
      </c>
      <c r="AO43" s="36">
        <f t="shared" si="11"/>
        <v>0</v>
      </c>
      <c r="AP43" s="36">
        <f t="shared" si="11"/>
        <v>38.798304662854584</v>
      </c>
      <c r="AQ43" s="36">
        <f t="shared" si="11"/>
        <v>0</v>
      </c>
      <c r="AR43" s="36">
        <f t="shared" si="11"/>
        <v>0</v>
      </c>
      <c r="AS43" s="36">
        <f t="shared" si="11"/>
        <v>0</v>
      </c>
      <c r="AT43" s="36">
        <f t="shared" si="11"/>
        <v>0</v>
      </c>
      <c r="AU43" s="36">
        <f t="shared" si="11"/>
        <v>0</v>
      </c>
      <c r="AV43" s="36">
        <f t="shared" si="11"/>
        <v>251.40117192918078</v>
      </c>
      <c r="AW43" s="36">
        <f t="shared" si="11"/>
        <v>79.656228927534912</v>
      </c>
      <c r="AX43" s="36">
        <f t="shared" si="11"/>
        <v>0</v>
      </c>
      <c r="AY43" s="36">
        <f t="shared" si="11"/>
        <v>0</v>
      </c>
      <c r="AZ43" s="36">
        <f t="shared" si="11"/>
        <v>247.13574571361818</v>
      </c>
      <c r="BA43" s="36">
        <f t="shared" si="11"/>
        <v>0</v>
      </c>
      <c r="BB43" s="36">
        <f t="shared" si="11"/>
        <v>0</v>
      </c>
      <c r="BC43" s="36">
        <f t="shared" si="11"/>
        <v>0</v>
      </c>
      <c r="BD43" s="36">
        <f t="shared" si="11"/>
        <v>0</v>
      </c>
      <c r="BE43" s="36">
        <f t="shared" si="11"/>
        <v>0</v>
      </c>
      <c r="BF43" s="36">
        <f t="shared" si="11"/>
        <v>59.260274382237057</v>
      </c>
      <c r="BG43" s="36">
        <f t="shared" si="11"/>
        <v>3.5676949603208001</v>
      </c>
      <c r="BH43" s="36">
        <f t="shared" si="11"/>
        <v>1.7542682052256997</v>
      </c>
      <c r="BI43" s="36">
        <f t="shared" si="11"/>
        <v>0</v>
      </c>
      <c r="BJ43" s="36">
        <f t="shared" si="11"/>
        <v>26.561775155759989</v>
      </c>
      <c r="BK43" s="38">
        <f>SUM(BK38:BK42)</f>
        <v>1154.8935724386372</v>
      </c>
    </row>
    <row r="44" spans="1:67">
      <c r="A44" s="17"/>
      <c r="B44" s="27" t="s">
        <v>88</v>
      </c>
      <c r="C44" s="36">
        <f>C36+C43</f>
        <v>0</v>
      </c>
      <c r="D44" s="36">
        <f t="shared" ref="D44:BJ44" si="12">D36+D43</f>
        <v>4.9177104765804005</v>
      </c>
      <c r="E44" s="36">
        <f t="shared" si="12"/>
        <v>18.658658478838699</v>
      </c>
      <c r="F44" s="36">
        <f t="shared" si="12"/>
        <v>0</v>
      </c>
      <c r="G44" s="36">
        <f t="shared" si="12"/>
        <v>0</v>
      </c>
      <c r="H44" s="36">
        <f t="shared" si="12"/>
        <v>18.205146155741392</v>
      </c>
      <c r="I44" s="36">
        <f t="shared" si="12"/>
        <v>43.082930165095796</v>
      </c>
      <c r="J44" s="36">
        <f t="shared" si="12"/>
        <v>0</v>
      </c>
      <c r="K44" s="36">
        <f t="shared" si="12"/>
        <v>0</v>
      </c>
      <c r="L44" s="36">
        <f t="shared" si="12"/>
        <v>7.6163246121541013</v>
      </c>
      <c r="M44" s="36">
        <f t="shared" si="12"/>
        <v>0</v>
      </c>
      <c r="N44" s="36">
        <f t="shared" si="12"/>
        <v>0</v>
      </c>
      <c r="O44" s="36">
        <f t="shared" si="12"/>
        <v>0</v>
      </c>
      <c r="P44" s="36">
        <f t="shared" si="12"/>
        <v>0</v>
      </c>
      <c r="Q44" s="36">
        <f t="shared" si="12"/>
        <v>0</v>
      </c>
      <c r="R44" s="36">
        <f t="shared" si="12"/>
        <v>10.525733434689794</v>
      </c>
      <c r="S44" s="36">
        <f t="shared" si="12"/>
        <v>8.2092062803864003</v>
      </c>
      <c r="T44" s="36">
        <f t="shared" si="12"/>
        <v>0</v>
      </c>
      <c r="U44" s="36">
        <f t="shared" si="12"/>
        <v>0</v>
      </c>
      <c r="V44" s="36">
        <f t="shared" si="12"/>
        <v>2.5806751389322997</v>
      </c>
      <c r="W44" s="36">
        <f t="shared" si="12"/>
        <v>0</v>
      </c>
      <c r="X44" s="36">
        <f t="shared" si="12"/>
        <v>0</v>
      </c>
      <c r="Y44" s="36">
        <f t="shared" si="12"/>
        <v>0</v>
      </c>
      <c r="Z44" s="36">
        <f t="shared" si="12"/>
        <v>0</v>
      </c>
      <c r="AA44" s="36">
        <f t="shared" si="12"/>
        <v>0</v>
      </c>
      <c r="AB44" s="36">
        <f t="shared" si="12"/>
        <v>151.81286344618192</v>
      </c>
      <c r="AC44" s="36">
        <f t="shared" si="12"/>
        <v>10.864948198573201</v>
      </c>
      <c r="AD44" s="36">
        <f t="shared" si="12"/>
        <v>0</v>
      </c>
      <c r="AE44" s="36">
        <f t="shared" si="12"/>
        <v>0</v>
      </c>
      <c r="AF44" s="36">
        <f t="shared" si="12"/>
        <v>88.592493861892436</v>
      </c>
      <c r="AG44" s="36">
        <f t="shared" si="12"/>
        <v>0</v>
      </c>
      <c r="AH44" s="36">
        <f t="shared" si="12"/>
        <v>0</v>
      </c>
      <c r="AI44" s="36">
        <f t="shared" si="12"/>
        <v>0</v>
      </c>
      <c r="AJ44" s="36">
        <f t="shared" si="12"/>
        <v>0</v>
      </c>
      <c r="AK44" s="36">
        <f t="shared" si="12"/>
        <v>0</v>
      </c>
      <c r="AL44" s="36">
        <f t="shared" si="12"/>
        <v>189.900060964717</v>
      </c>
      <c r="AM44" s="36">
        <f t="shared" si="12"/>
        <v>9.777521844413501</v>
      </c>
      <c r="AN44" s="36">
        <f t="shared" si="12"/>
        <v>0.18990019912869996</v>
      </c>
      <c r="AO44" s="36">
        <f t="shared" si="12"/>
        <v>0</v>
      </c>
      <c r="AP44" s="36">
        <f t="shared" si="12"/>
        <v>44.268964100106885</v>
      </c>
      <c r="AQ44" s="36">
        <f t="shared" si="12"/>
        <v>0</v>
      </c>
      <c r="AR44" s="36">
        <f t="shared" si="12"/>
        <v>0</v>
      </c>
      <c r="AS44" s="36">
        <f t="shared" si="12"/>
        <v>0</v>
      </c>
      <c r="AT44" s="36">
        <f t="shared" si="12"/>
        <v>0</v>
      </c>
      <c r="AU44" s="36">
        <f t="shared" si="12"/>
        <v>0</v>
      </c>
      <c r="AV44" s="36">
        <f t="shared" si="12"/>
        <v>507.18764765356843</v>
      </c>
      <c r="AW44" s="36">
        <f t="shared" si="12"/>
        <v>86.750599952920311</v>
      </c>
      <c r="AX44" s="36">
        <f t="shared" si="12"/>
        <v>0</v>
      </c>
      <c r="AY44" s="36">
        <f t="shared" si="12"/>
        <v>0</v>
      </c>
      <c r="AZ44" s="36">
        <f t="shared" si="12"/>
        <v>325.35454882229067</v>
      </c>
      <c r="BA44" s="36">
        <f t="shared" si="12"/>
        <v>0</v>
      </c>
      <c r="BB44" s="36">
        <f t="shared" si="12"/>
        <v>0</v>
      </c>
      <c r="BC44" s="36">
        <f t="shared" si="12"/>
        <v>0</v>
      </c>
      <c r="BD44" s="36">
        <f t="shared" si="12"/>
        <v>0</v>
      </c>
      <c r="BE44" s="36">
        <f t="shared" si="12"/>
        <v>0</v>
      </c>
      <c r="BF44" s="36">
        <f t="shared" si="12"/>
        <v>113.85074673947449</v>
      </c>
      <c r="BG44" s="36">
        <f t="shared" si="12"/>
        <v>3.6111402166433</v>
      </c>
      <c r="BH44" s="36">
        <f t="shared" si="12"/>
        <v>1.7542682052256997</v>
      </c>
      <c r="BI44" s="36">
        <f t="shared" si="12"/>
        <v>0</v>
      </c>
      <c r="BJ44" s="36">
        <f t="shared" si="12"/>
        <v>34.480953055076689</v>
      </c>
      <c r="BK44" s="38">
        <f>BK43+BK36</f>
        <v>1682.193042002632</v>
      </c>
    </row>
    <row r="45" spans="1:67" ht="3" customHeight="1">
      <c r="A45" s="17"/>
      <c r="B45" s="25"/>
      <c r="C45" s="57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8"/>
    </row>
    <row r="46" spans="1:67">
      <c r="A46" s="17" t="s">
        <v>18</v>
      </c>
      <c r="B46" s="24" t="s">
        <v>8</v>
      </c>
      <c r="C46" s="57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8"/>
    </row>
    <row r="47" spans="1:67">
      <c r="A47" s="17" t="s">
        <v>80</v>
      </c>
      <c r="B47" s="25" t="s">
        <v>19</v>
      </c>
      <c r="C47" s="57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8"/>
    </row>
    <row r="48" spans="1:67">
      <c r="A48" s="17"/>
      <c r="B48" s="26" t="s">
        <v>126</v>
      </c>
      <c r="C48" s="36">
        <v>0</v>
      </c>
      <c r="D48" s="36">
        <v>0.77156828587079995</v>
      </c>
      <c r="E48" s="36">
        <v>0</v>
      </c>
      <c r="F48" s="36">
        <v>0</v>
      </c>
      <c r="G48" s="36">
        <v>0</v>
      </c>
      <c r="H48" s="36">
        <v>0.87068667602150107</v>
      </c>
      <c r="I48" s="36">
        <v>0.10244202780629999</v>
      </c>
      <c r="J48" s="36">
        <v>0</v>
      </c>
      <c r="K48" s="36">
        <v>0</v>
      </c>
      <c r="L48" s="36">
        <v>0.31559790132179999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0.94580370575880124</v>
      </c>
      <c r="S48" s="36">
        <v>0.1030600967741</v>
      </c>
      <c r="T48" s="36">
        <v>0</v>
      </c>
      <c r="U48" s="36">
        <v>0</v>
      </c>
      <c r="V48" s="36">
        <v>0.54890275429000002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33.226201562274838</v>
      </c>
      <c r="AC48" s="36">
        <v>5.7438733807073996</v>
      </c>
      <c r="AD48" s="36">
        <v>0</v>
      </c>
      <c r="AE48" s="36">
        <v>0</v>
      </c>
      <c r="AF48" s="36">
        <v>53.733592497088864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52.21965476440306</v>
      </c>
      <c r="AM48" s="36">
        <v>4.6495378805458989</v>
      </c>
      <c r="AN48" s="36">
        <v>1.9516628387093</v>
      </c>
      <c r="AO48" s="36">
        <v>0</v>
      </c>
      <c r="AP48" s="36">
        <v>40.58269264941903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19.167864415331799</v>
      </c>
      <c r="AW48" s="36">
        <v>1.5642199783219002</v>
      </c>
      <c r="AX48" s="36">
        <v>0</v>
      </c>
      <c r="AY48" s="36">
        <v>0</v>
      </c>
      <c r="AZ48" s="36">
        <v>29.606328627627146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9.6934713377957067</v>
      </c>
      <c r="BG48" s="36">
        <v>5.4415174076771002</v>
      </c>
      <c r="BH48" s="36">
        <v>0.51359548387089993</v>
      </c>
      <c r="BI48" s="36">
        <v>0</v>
      </c>
      <c r="BJ48" s="36">
        <v>7.2822025895423996</v>
      </c>
      <c r="BK48" s="39">
        <f>SUM(C48:BJ48)</f>
        <v>269.03447686115862</v>
      </c>
    </row>
    <row r="49" spans="1:63">
      <c r="A49" s="17"/>
      <c r="B49" s="27" t="s">
        <v>87</v>
      </c>
      <c r="C49" s="36">
        <f>SUM(C48)</f>
        <v>0</v>
      </c>
      <c r="D49" s="36">
        <f t="shared" ref="D49:BJ49" si="13">SUM(D48)</f>
        <v>0.77156828587079995</v>
      </c>
      <c r="E49" s="36">
        <f t="shared" si="13"/>
        <v>0</v>
      </c>
      <c r="F49" s="36">
        <f t="shared" si="13"/>
        <v>0</v>
      </c>
      <c r="G49" s="36">
        <f t="shared" si="13"/>
        <v>0</v>
      </c>
      <c r="H49" s="36">
        <f t="shared" si="13"/>
        <v>0.87068667602150107</v>
      </c>
      <c r="I49" s="36">
        <f t="shared" si="13"/>
        <v>0.10244202780629999</v>
      </c>
      <c r="J49" s="36">
        <f t="shared" si="13"/>
        <v>0</v>
      </c>
      <c r="K49" s="36">
        <f t="shared" si="13"/>
        <v>0</v>
      </c>
      <c r="L49" s="36">
        <f t="shared" si="13"/>
        <v>0.31559790132179999</v>
      </c>
      <c r="M49" s="36">
        <f t="shared" si="13"/>
        <v>0</v>
      </c>
      <c r="N49" s="36">
        <f t="shared" si="13"/>
        <v>0</v>
      </c>
      <c r="O49" s="36">
        <f t="shared" si="13"/>
        <v>0</v>
      </c>
      <c r="P49" s="36">
        <f t="shared" si="13"/>
        <v>0</v>
      </c>
      <c r="Q49" s="36">
        <f t="shared" si="13"/>
        <v>0</v>
      </c>
      <c r="R49" s="36">
        <f t="shared" si="13"/>
        <v>0.94580370575880124</v>
      </c>
      <c r="S49" s="36">
        <f t="shared" si="13"/>
        <v>0.1030600967741</v>
      </c>
      <c r="T49" s="36">
        <f t="shared" si="13"/>
        <v>0</v>
      </c>
      <c r="U49" s="36">
        <f t="shared" si="13"/>
        <v>0</v>
      </c>
      <c r="V49" s="36">
        <f t="shared" si="13"/>
        <v>0.54890275429000002</v>
      </c>
      <c r="W49" s="36">
        <f t="shared" si="13"/>
        <v>0</v>
      </c>
      <c r="X49" s="36">
        <f t="shared" si="13"/>
        <v>0</v>
      </c>
      <c r="Y49" s="36">
        <f t="shared" si="13"/>
        <v>0</v>
      </c>
      <c r="Z49" s="36">
        <f t="shared" si="13"/>
        <v>0</v>
      </c>
      <c r="AA49" s="36">
        <f t="shared" si="13"/>
        <v>0</v>
      </c>
      <c r="AB49" s="36">
        <f t="shared" si="13"/>
        <v>33.226201562274838</v>
      </c>
      <c r="AC49" s="36">
        <f t="shared" si="13"/>
        <v>5.7438733807073996</v>
      </c>
      <c r="AD49" s="36">
        <f t="shared" si="13"/>
        <v>0</v>
      </c>
      <c r="AE49" s="36">
        <f t="shared" si="13"/>
        <v>0</v>
      </c>
      <c r="AF49" s="36">
        <f t="shared" si="13"/>
        <v>53.733592497088864</v>
      </c>
      <c r="AG49" s="36">
        <f t="shared" si="13"/>
        <v>0</v>
      </c>
      <c r="AH49" s="36">
        <f t="shared" si="13"/>
        <v>0</v>
      </c>
      <c r="AI49" s="36">
        <f t="shared" si="13"/>
        <v>0</v>
      </c>
      <c r="AJ49" s="36">
        <f t="shared" si="13"/>
        <v>0</v>
      </c>
      <c r="AK49" s="36">
        <f t="shared" si="13"/>
        <v>0</v>
      </c>
      <c r="AL49" s="36">
        <f t="shared" si="13"/>
        <v>52.21965476440306</v>
      </c>
      <c r="AM49" s="36">
        <f t="shared" si="13"/>
        <v>4.6495378805458989</v>
      </c>
      <c r="AN49" s="36">
        <f t="shared" si="13"/>
        <v>1.9516628387093</v>
      </c>
      <c r="AO49" s="36">
        <f t="shared" si="13"/>
        <v>0</v>
      </c>
      <c r="AP49" s="36">
        <f t="shared" si="13"/>
        <v>40.58269264941903</v>
      </c>
      <c r="AQ49" s="36">
        <f t="shared" si="13"/>
        <v>0</v>
      </c>
      <c r="AR49" s="36">
        <f t="shared" si="13"/>
        <v>0</v>
      </c>
      <c r="AS49" s="36">
        <f t="shared" si="13"/>
        <v>0</v>
      </c>
      <c r="AT49" s="36">
        <f t="shared" si="13"/>
        <v>0</v>
      </c>
      <c r="AU49" s="36">
        <f t="shared" si="13"/>
        <v>0</v>
      </c>
      <c r="AV49" s="36">
        <f t="shared" si="13"/>
        <v>19.167864415331799</v>
      </c>
      <c r="AW49" s="36">
        <f t="shared" si="13"/>
        <v>1.5642199783219002</v>
      </c>
      <c r="AX49" s="36">
        <f t="shared" si="13"/>
        <v>0</v>
      </c>
      <c r="AY49" s="36">
        <f t="shared" si="13"/>
        <v>0</v>
      </c>
      <c r="AZ49" s="36">
        <f t="shared" si="13"/>
        <v>29.606328627627146</v>
      </c>
      <c r="BA49" s="36">
        <f t="shared" si="13"/>
        <v>0</v>
      </c>
      <c r="BB49" s="36">
        <f t="shared" si="13"/>
        <v>0</v>
      </c>
      <c r="BC49" s="36">
        <f t="shared" si="13"/>
        <v>0</v>
      </c>
      <c r="BD49" s="36">
        <f t="shared" si="13"/>
        <v>0</v>
      </c>
      <c r="BE49" s="36">
        <f t="shared" si="13"/>
        <v>0</v>
      </c>
      <c r="BF49" s="36">
        <f t="shared" si="13"/>
        <v>9.6934713377957067</v>
      </c>
      <c r="BG49" s="36">
        <f t="shared" si="13"/>
        <v>5.4415174076771002</v>
      </c>
      <c r="BH49" s="36">
        <f t="shared" si="13"/>
        <v>0.51359548387089993</v>
      </c>
      <c r="BI49" s="36">
        <f t="shared" si="13"/>
        <v>0</v>
      </c>
      <c r="BJ49" s="36">
        <f t="shared" si="13"/>
        <v>7.2822025895423996</v>
      </c>
      <c r="BK49" s="39">
        <f>SUM(BK48)</f>
        <v>269.03447686115862</v>
      </c>
    </row>
    <row r="50" spans="1:63" ht="2.25" customHeight="1">
      <c r="A50" s="17"/>
      <c r="B50" s="25"/>
      <c r="C50" s="57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8"/>
    </row>
    <row r="51" spans="1:63">
      <c r="A51" s="17" t="s">
        <v>4</v>
      </c>
      <c r="B51" s="24" t="s">
        <v>9</v>
      </c>
      <c r="C51" s="57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8"/>
    </row>
    <row r="52" spans="1:63">
      <c r="A52" s="17" t="s">
        <v>80</v>
      </c>
      <c r="B52" s="25" t="s">
        <v>20</v>
      </c>
      <c r="C52" s="57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8"/>
    </row>
    <row r="53" spans="1:63">
      <c r="A53" s="17"/>
      <c r="B53" s="34" t="s">
        <v>120</v>
      </c>
      <c r="C53" s="40">
        <v>0</v>
      </c>
      <c r="D53" s="40">
        <v>45.092199999999998</v>
      </c>
      <c r="E53" s="40">
        <v>0</v>
      </c>
      <c r="F53" s="40">
        <v>0</v>
      </c>
      <c r="G53" s="40">
        <v>0</v>
      </c>
      <c r="H53" s="40">
        <v>15.674200000000001</v>
      </c>
      <c r="I53" s="40">
        <v>0.47939999999999999</v>
      </c>
      <c r="J53" s="40">
        <v>0</v>
      </c>
      <c r="K53" s="40">
        <v>0</v>
      </c>
      <c r="L53" s="40">
        <v>6.8522999999999996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9.7157999999999998</v>
      </c>
      <c r="S53" s="40">
        <v>0.1993</v>
      </c>
      <c r="T53" s="40">
        <v>0</v>
      </c>
      <c r="U53" s="40">
        <v>0</v>
      </c>
      <c r="V53" s="40">
        <v>2.0289000000000001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>
        <v>0</v>
      </c>
      <c r="AT53" s="40">
        <v>0</v>
      </c>
      <c r="AU53" s="40">
        <v>0</v>
      </c>
      <c r="AV53" s="40">
        <v>0</v>
      </c>
      <c r="AW53" s="40">
        <v>0</v>
      </c>
      <c r="AX53" s="40">
        <v>0</v>
      </c>
      <c r="AY53" s="40">
        <v>0</v>
      </c>
      <c r="AZ53" s="40">
        <v>0</v>
      </c>
      <c r="BA53" s="40">
        <v>0</v>
      </c>
      <c r="BB53" s="40">
        <v>0</v>
      </c>
      <c r="BC53" s="40">
        <v>0</v>
      </c>
      <c r="BD53" s="40">
        <v>0</v>
      </c>
      <c r="BE53" s="40">
        <v>0</v>
      </c>
      <c r="BF53" s="40">
        <v>0</v>
      </c>
      <c r="BG53" s="40">
        <v>0</v>
      </c>
      <c r="BH53" s="40">
        <v>0</v>
      </c>
      <c r="BI53" s="40">
        <v>0</v>
      </c>
      <c r="BJ53" s="40">
        <v>0</v>
      </c>
      <c r="BK53" s="39">
        <f>SUM(C53:BJ53)</f>
        <v>80.042099999999976</v>
      </c>
    </row>
    <row r="54" spans="1:63">
      <c r="A54" s="17"/>
      <c r="B54" s="26" t="s">
        <v>89</v>
      </c>
      <c r="C54" s="36">
        <f>SUM(C53)</f>
        <v>0</v>
      </c>
      <c r="D54" s="36">
        <f t="shared" ref="D54:BJ54" si="14">SUM(D53)</f>
        <v>45.092199999999998</v>
      </c>
      <c r="E54" s="36">
        <f t="shared" si="14"/>
        <v>0</v>
      </c>
      <c r="F54" s="36">
        <f t="shared" si="14"/>
        <v>0</v>
      </c>
      <c r="G54" s="36">
        <f t="shared" si="14"/>
        <v>0</v>
      </c>
      <c r="H54" s="36">
        <f t="shared" si="14"/>
        <v>15.674200000000001</v>
      </c>
      <c r="I54" s="36">
        <f t="shared" si="14"/>
        <v>0.47939999999999999</v>
      </c>
      <c r="J54" s="36">
        <f t="shared" si="14"/>
        <v>0</v>
      </c>
      <c r="K54" s="36">
        <f t="shared" si="14"/>
        <v>0</v>
      </c>
      <c r="L54" s="36">
        <f t="shared" si="14"/>
        <v>6.8522999999999996</v>
      </c>
      <c r="M54" s="36">
        <f t="shared" si="14"/>
        <v>0</v>
      </c>
      <c r="N54" s="36">
        <f t="shared" si="14"/>
        <v>0</v>
      </c>
      <c r="O54" s="36">
        <f t="shared" si="14"/>
        <v>0</v>
      </c>
      <c r="P54" s="36">
        <f t="shared" si="14"/>
        <v>0</v>
      </c>
      <c r="Q54" s="36">
        <f t="shared" si="14"/>
        <v>0</v>
      </c>
      <c r="R54" s="36">
        <f t="shared" si="14"/>
        <v>9.7157999999999998</v>
      </c>
      <c r="S54" s="36">
        <f t="shared" si="14"/>
        <v>0.1993</v>
      </c>
      <c r="T54" s="36">
        <f t="shared" si="14"/>
        <v>0</v>
      </c>
      <c r="U54" s="36">
        <f t="shared" si="14"/>
        <v>0</v>
      </c>
      <c r="V54" s="36">
        <f t="shared" si="14"/>
        <v>2.0289000000000001</v>
      </c>
      <c r="W54" s="36">
        <f t="shared" si="14"/>
        <v>0</v>
      </c>
      <c r="X54" s="36">
        <f t="shared" si="14"/>
        <v>0</v>
      </c>
      <c r="Y54" s="36">
        <f t="shared" si="14"/>
        <v>0</v>
      </c>
      <c r="Z54" s="36">
        <f t="shared" si="14"/>
        <v>0</v>
      </c>
      <c r="AA54" s="36">
        <f t="shared" si="14"/>
        <v>0</v>
      </c>
      <c r="AB54" s="36">
        <f t="shared" si="14"/>
        <v>0</v>
      </c>
      <c r="AC54" s="36">
        <f t="shared" si="14"/>
        <v>0</v>
      </c>
      <c r="AD54" s="36">
        <f t="shared" si="14"/>
        <v>0</v>
      </c>
      <c r="AE54" s="36">
        <f t="shared" si="14"/>
        <v>0</v>
      </c>
      <c r="AF54" s="36">
        <f t="shared" si="14"/>
        <v>0</v>
      </c>
      <c r="AG54" s="36">
        <f t="shared" si="14"/>
        <v>0</v>
      </c>
      <c r="AH54" s="36">
        <f t="shared" si="14"/>
        <v>0</v>
      </c>
      <c r="AI54" s="36">
        <f t="shared" si="14"/>
        <v>0</v>
      </c>
      <c r="AJ54" s="36">
        <f t="shared" si="14"/>
        <v>0</v>
      </c>
      <c r="AK54" s="36">
        <f t="shared" si="14"/>
        <v>0</v>
      </c>
      <c r="AL54" s="36">
        <f t="shared" si="14"/>
        <v>0</v>
      </c>
      <c r="AM54" s="36">
        <f t="shared" si="14"/>
        <v>0</v>
      </c>
      <c r="AN54" s="36">
        <f t="shared" si="14"/>
        <v>0</v>
      </c>
      <c r="AO54" s="36">
        <f t="shared" si="14"/>
        <v>0</v>
      </c>
      <c r="AP54" s="36">
        <f t="shared" si="14"/>
        <v>0</v>
      </c>
      <c r="AQ54" s="36">
        <f t="shared" si="14"/>
        <v>0</v>
      </c>
      <c r="AR54" s="36">
        <f t="shared" si="14"/>
        <v>0</v>
      </c>
      <c r="AS54" s="36">
        <f t="shared" si="14"/>
        <v>0</v>
      </c>
      <c r="AT54" s="36">
        <f t="shared" si="14"/>
        <v>0</v>
      </c>
      <c r="AU54" s="36">
        <f t="shared" si="14"/>
        <v>0</v>
      </c>
      <c r="AV54" s="36">
        <f t="shared" si="14"/>
        <v>0</v>
      </c>
      <c r="AW54" s="36">
        <f t="shared" si="14"/>
        <v>0</v>
      </c>
      <c r="AX54" s="36">
        <f t="shared" si="14"/>
        <v>0</v>
      </c>
      <c r="AY54" s="36">
        <f t="shared" si="14"/>
        <v>0</v>
      </c>
      <c r="AZ54" s="36">
        <f t="shared" si="14"/>
        <v>0</v>
      </c>
      <c r="BA54" s="36">
        <f t="shared" si="14"/>
        <v>0</v>
      </c>
      <c r="BB54" s="36">
        <f t="shared" si="14"/>
        <v>0</v>
      </c>
      <c r="BC54" s="36">
        <f t="shared" si="14"/>
        <v>0</v>
      </c>
      <c r="BD54" s="36">
        <f t="shared" si="14"/>
        <v>0</v>
      </c>
      <c r="BE54" s="36">
        <f t="shared" si="14"/>
        <v>0</v>
      </c>
      <c r="BF54" s="36">
        <f t="shared" si="14"/>
        <v>0</v>
      </c>
      <c r="BG54" s="36">
        <f t="shared" si="14"/>
        <v>0</v>
      </c>
      <c r="BH54" s="36">
        <f t="shared" si="14"/>
        <v>0</v>
      </c>
      <c r="BI54" s="36">
        <f t="shared" si="14"/>
        <v>0</v>
      </c>
      <c r="BJ54" s="36">
        <f t="shared" si="14"/>
        <v>0</v>
      </c>
      <c r="BK54" s="39">
        <f>SUM(BK53)</f>
        <v>80.042099999999976</v>
      </c>
    </row>
    <row r="55" spans="1:63">
      <c r="A55" s="17" t="s">
        <v>81</v>
      </c>
      <c r="B55" s="25" t="s">
        <v>21</v>
      </c>
      <c r="C55" s="57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8"/>
    </row>
    <row r="56" spans="1:63">
      <c r="A56" s="17"/>
      <c r="B56" s="26" t="s">
        <v>40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9">
        <f>SUM(C56:BJ56)</f>
        <v>0</v>
      </c>
    </row>
    <row r="57" spans="1:63">
      <c r="A57" s="17"/>
      <c r="B57" s="26" t="s">
        <v>90</v>
      </c>
      <c r="C57" s="36">
        <f t="shared" ref="C57:BJ57" si="15">SUM(C56)</f>
        <v>0</v>
      </c>
      <c r="D57" s="36">
        <f t="shared" si="15"/>
        <v>0</v>
      </c>
      <c r="E57" s="36">
        <f t="shared" si="15"/>
        <v>0</v>
      </c>
      <c r="F57" s="36">
        <f t="shared" si="15"/>
        <v>0</v>
      </c>
      <c r="G57" s="36">
        <f t="shared" si="15"/>
        <v>0</v>
      </c>
      <c r="H57" s="36">
        <f t="shared" si="15"/>
        <v>0</v>
      </c>
      <c r="I57" s="36">
        <f t="shared" si="15"/>
        <v>0</v>
      </c>
      <c r="J57" s="36">
        <f t="shared" si="15"/>
        <v>0</v>
      </c>
      <c r="K57" s="36">
        <f t="shared" si="15"/>
        <v>0</v>
      </c>
      <c r="L57" s="36">
        <f t="shared" si="15"/>
        <v>0</v>
      </c>
      <c r="M57" s="36">
        <f t="shared" si="15"/>
        <v>0</v>
      </c>
      <c r="N57" s="36">
        <f t="shared" si="15"/>
        <v>0</v>
      </c>
      <c r="O57" s="36">
        <f t="shared" si="15"/>
        <v>0</v>
      </c>
      <c r="P57" s="36">
        <f t="shared" si="15"/>
        <v>0</v>
      </c>
      <c r="Q57" s="36">
        <f t="shared" si="15"/>
        <v>0</v>
      </c>
      <c r="R57" s="36">
        <f t="shared" si="15"/>
        <v>0</v>
      </c>
      <c r="S57" s="36">
        <f t="shared" si="15"/>
        <v>0</v>
      </c>
      <c r="T57" s="36">
        <f t="shared" si="15"/>
        <v>0</v>
      </c>
      <c r="U57" s="36">
        <f t="shared" si="15"/>
        <v>0</v>
      </c>
      <c r="V57" s="36">
        <f t="shared" si="15"/>
        <v>0</v>
      </c>
      <c r="W57" s="36">
        <f t="shared" si="15"/>
        <v>0</v>
      </c>
      <c r="X57" s="36">
        <f t="shared" si="15"/>
        <v>0</v>
      </c>
      <c r="Y57" s="36">
        <f t="shared" si="15"/>
        <v>0</v>
      </c>
      <c r="Z57" s="36">
        <f t="shared" si="15"/>
        <v>0</v>
      </c>
      <c r="AA57" s="36">
        <f t="shared" si="15"/>
        <v>0</v>
      </c>
      <c r="AB57" s="36">
        <f t="shared" si="15"/>
        <v>0</v>
      </c>
      <c r="AC57" s="36">
        <f t="shared" si="15"/>
        <v>0</v>
      </c>
      <c r="AD57" s="36">
        <f t="shared" si="15"/>
        <v>0</v>
      </c>
      <c r="AE57" s="36">
        <f t="shared" si="15"/>
        <v>0</v>
      </c>
      <c r="AF57" s="36">
        <f t="shared" si="15"/>
        <v>0</v>
      </c>
      <c r="AG57" s="36">
        <f t="shared" si="15"/>
        <v>0</v>
      </c>
      <c r="AH57" s="36">
        <f t="shared" si="15"/>
        <v>0</v>
      </c>
      <c r="AI57" s="36">
        <f t="shared" si="15"/>
        <v>0</v>
      </c>
      <c r="AJ57" s="36">
        <f t="shared" si="15"/>
        <v>0</v>
      </c>
      <c r="AK57" s="36">
        <f t="shared" si="15"/>
        <v>0</v>
      </c>
      <c r="AL57" s="36">
        <f t="shared" si="15"/>
        <v>0</v>
      </c>
      <c r="AM57" s="36">
        <f t="shared" si="15"/>
        <v>0</v>
      </c>
      <c r="AN57" s="36">
        <f t="shared" si="15"/>
        <v>0</v>
      </c>
      <c r="AO57" s="36">
        <f t="shared" si="15"/>
        <v>0</v>
      </c>
      <c r="AP57" s="36">
        <f t="shared" si="15"/>
        <v>0</v>
      </c>
      <c r="AQ57" s="36">
        <f t="shared" si="15"/>
        <v>0</v>
      </c>
      <c r="AR57" s="36">
        <f t="shared" si="15"/>
        <v>0</v>
      </c>
      <c r="AS57" s="36">
        <f t="shared" si="15"/>
        <v>0</v>
      </c>
      <c r="AT57" s="36">
        <f t="shared" si="15"/>
        <v>0</v>
      </c>
      <c r="AU57" s="36">
        <f t="shared" si="15"/>
        <v>0</v>
      </c>
      <c r="AV57" s="36">
        <f t="shared" si="15"/>
        <v>0</v>
      </c>
      <c r="AW57" s="36">
        <f t="shared" si="15"/>
        <v>0</v>
      </c>
      <c r="AX57" s="36">
        <f t="shared" si="15"/>
        <v>0</v>
      </c>
      <c r="AY57" s="36">
        <f t="shared" si="15"/>
        <v>0</v>
      </c>
      <c r="AZ57" s="36">
        <f t="shared" si="15"/>
        <v>0</v>
      </c>
      <c r="BA57" s="36">
        <f t="shared" si="15"/>
        <v>0</v>
      </c>
      <c r="BB57" s="36">
        <f t="shared" si="15"/>
        <v>0</v>
      </c>
      <c r="BC57" s="36">
        <f t="shared" si="15"/>
        <v>0</v>
      </c>
      <c r="BD57" s="36">
        <f t="shared" si="15"/>
        <v>0</v>
      </c>
      <c r="BE57" s="36">
        <f t="shared" si="15"/>
        <v>0</v>
      </c>
      <c r="BF57" s="36">
        <f t="shared" si="15"/>
        <v>0</v>
      </c>
      <c r="BG57" s="36">
        <f t="shared" si="15"/>
        <v>0</v>
      </c>
      <c r="BH57" s="36">
        <f t="shared" si="15"/>
        <v>0</v>
      </c>
      <c r="BI57" s="36">
        <f t="shared" si="15"/>
        <v>0</v>
      </c>
      <c r="BJ57" s="36">
        <f t="shared" si="15"/>
        <v>0</v>
      </c>
      <c r="BK57" s="39">
        <f>SUM(BK56)</f>
        <v>0</v>
      </c>
    </row>
    <row r="58" spans="1:63">
      <c r="A58" s="17"/>
      <c r="B58" s="27" t="s">
        <v>88</v>
      </c>
      <c r="C58" s="38">
        <f>C57+C54</f>
        <v>0</v>
      </c>
      <c r="D58" s="38">
        <f t="shared" ref="D58:BJ58" si="16">D57+D54</f>
        <v>45.092199999999998</v>
      </c>
      <c r="E58" s="38">
        <f t="shared" si="16"/>
        <v>0</v>
      </c>
      <c r="F58" s="38">
        <f t="shared" si="16"/>
        <v>0</v>
      </c>
      <c r="G58" s="38">
        <f t="shared" si="16"/>
        <v>0</v>
      </c>
      <c r="H58" s="38">
        <f t="shared" si="16"/>
        <v>15.674200000000001</v>
      </c>
      <c r="I58" s="38">
        <f t="shared" si="16"/>
        <v>0.47939999999999999</v>
      </c>
      <c r="J58" s="38">
        <f t="shared" si="16"/>
        <v>0</v>
      </c>
      <c r="K58" s="38">
        <f t="shared" si="16"/>
        <v>0</v>
      </c>
      <c r="L58" s="38">
        <f t="shared" si="16"/>
        <v>6.8522999999999996</v>
      </c>
      <c r="M58" s="38">
        <f t="shared" si="16"/>
        <v>0</v>
      </c>
      <c r="N58" s="38">
        <f t="shared" si="16"/>
        <v>0</v>
      </c>
      <c r="O58" s="38">
        <f t="shared" si="16"/>
        <v>0</v>
      </c>
      <c r="P58" s="38">
        <f t="shared" si="16"/>
        <v>0</v>
      </c>
      <c r="Q58" s="38">
        <f t="shared" si="16"/>
        <v>0</v>
      </c>
      <c r="R58" s="38">
        <f t="shared" si="16"/>
        <v>9.7157999999999998</v>
      </c>
      <c r="S58" s="38">
        <f t="shared" si="16"/>
        <v>0.1993</v>
      </c>
      <c r="T58" s="38">
        <f t="shared" si="16"/>
        <v>0</v>
      </c>
      <c r="U58" s="38">
        <f t="shared" si="16"/>
        <v>0</v>
      </c>
      <c r="V58" s="38">
        <f t="shared" si="16"/>
        <v>2.0289000000000001</v>
      </c>
      <c r="W58" s="38">
        <f t="shared" si="16"/>
        <v>0</v>
      </c>
      <c r="X58" s="38">
        <f t="shared" si="16"/>
        <v>0</v>
      </c>
      <c r="Y58" s="38">
        <f t="shared" si="16"/>
        <v>0</v>
      </c>
      <c r="Z58" s="38">
        <f t="shared" si="16"/>
        <v>0</v>
      </c>
      <c r="AA58" s="38">
        <f t="shared" si="16"/>
        <v>0</v>
      </c>
      <c r="AB58" s="38">
        <f t="shared" si="16"/>
        <v>0</v>
      </c>
      <c r="AC58" s="38">
        <f t="shared" si="16"/>
        <v>0</v>
      </c>
      <c r="AD58" s="38">
        <f t="shared" si="16"/>
        <v>0</v>
      </c>
      <c r="AE58" s="38">
        <f t="shared" si="16"/>
        <v>0</v>
      </c>
      <c r="AF58" s="38">
        <f t="shared" si="16"/>
        <v>0</v>
      </c>
      <c r="AG58" s="38">
        <f t="shared" si="16"/>
        <v>0</v>
      </c>
      <c r="AH58" s="38">
        <f t="shared" si="16"/>
        <v>0</v>
      </c>
      <c r="AI58" s="38">
        <f t="shared" si="16"/>
        <v>0</v>
      </c>
      <c r="AJ58" s="38">
        <f t="shared" si="16"/>
        <v>0</v>
      </c>
      <c r="AK58" s="38">
        <f t="shared" si="16"/>
        <v>0</v>
      </c>
      <c r="AL58" s="38">
        <f t="shared" si="16"/>
        <v>0</v>
      </c>
      <c r="AM58" s="38">
        <f t="shared" si="16"/>
        <v>0</v>
      </c>
      <c r="AN58" s="38">
        <f t="shared" si="16"/>
        <v>0</v>
      </c>
      <c r="AO58" s="38">
        <f t="shared" si="16"/>
        <v>0</v>
      </c>
      <c r="AP58" s="38">
        <f t="shared" si="16"/>
        <v>0</v>
      </c>
      <c r="AQ58" s="38">
        <f t="shared" si="16"/>
        <v>0</v>
      </c>
      <c r="AR58" s="38">
        <f t="shared" si="16"/>
        <v>0</v>
      </c>
      <c r="AS58" s="38">
        <f t="shared" si="16"/>
        <v>0</v>
      </c>
      <c r="AT58" s="38">
        <f t="shared" si="16"/>
        <v>0</v>
      </c>
      <c r="AU58" s="38">
        <f t="shared" si="16"/>
        <v>0</v>
      </c>
      <c r="AV58" s="38">
        <f t="shared" si="16"/>
        <v>0</v>
      </c>
      <c r="AW58" s="38">
        <f t="shared" si="16"/>
        <v>0</v>
      </c>
      <c r="AX58" s="38">
        <f t="shared" si="16"/>
        <v>0</v>
      </c>
      <c r="AY58" s="38">
        <f t="shared" si="16"/>
        <v>0</v>
      </c>
      <c r="AZ58" s="38">
        <f t="shared" si="16"/>
        <v>0</v>
      </c>
      <c r="BA58" s="38">
        <f t="shared" si="16"/>
        <v>0</v>
      </c>
      <c r="BB58" s="38">
        <f t="shared" si="16"/>
        <v>0</v>
      </c>
      <c r="BC58" s="38">
        <f t="shared" si="16"/>
        <v>0</v>
      </c>
      <c r="BD58" s="38">
        <f t="shared" si="16"/>
        <v>0</v>
      </c>
      <c r="BE58" s="38">
        <f t="shared" si="16"/>
        <v>0</v>
      </c>
      <c r="BF58" s="38">
        <f t="shared" si="16"/>
        <v>0</v>
      </c>
      <c r="BG58" s="38">
        <f t="shared" si="16"/>
        <v>0</v>
      </c>
      <c r="BH58" s="38">
        <f t="shared" si="16"/>
        <v>0</v>
      </c>
      <c r="BI58" s="38">
        <f t="shared" si="16"/>
        <v>0</v>
      </c>
      <c r="BJ58" s="38">
        <f t="shared" si="16"/>
        <v>0</v>
      </c>
      <c r="BK58" s="38">
        <f>BK57+BK54</f>
        <v>80.042099999999976</v>
      </c>
    </row>
    <row r="59" spans="1:63" ht="4.5" customHeight="1">
      <c r="A59" s="17"/>
      <c r="B59" s="25"/>
      <c r="C59" s="57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8"/>
    </row>
    <row r="60" spans="1:63">
      <c r="A60" s="17" t="s">
        <v>22</v>
      </c>
      <c r="B60" s="24" t="s">
        <v>23</v>
      </c>
      <c r="C60" s="57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8"/>
    </row>
    <row r="61" spans="1:63">
      <c r="A61" s="17" t="s">
        <v>80</v>
      </c>
      <c r="B61" s="25" t="s">
        <v>24</v>
      </c>
      <c r="C61" s="57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8"/>
    </row>
    <row r="62" spans="1:63">
      <c r="A62" s="17"/>
      <c r="B62" s="26" t="s">
        <v>40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9">
        <f>SUM(C62:BJ62)</f>
        <v>0</v>
      </c>
    </row>
    <row r="63" spans="1:63">
      <c r="A63" s="17"/>
      <c r="B63" s="27" t="s">
        <v>87</v>
      </c>
      <c r="C63" s="36">
        <f t="shared" ref="C63:BJ63" si="17">SUM(C62)</f>
        <v>0</v>
      </c>
      <c r="D63" s="36">
        <f t="shared" si="17"/>
        <v>0</v>
      </c>
      <c r="E63" s="36">
        <f t="shared" si="17"/>
        <v>0</v>
      </c>
      <c r="F63" s="36">
        <f t="shared" si="17"/>
        <v>0</v>
      </c>
      <c r="G63" s="36">
        <f t="shared" si="17"/>
        <v>0</v>
      </c>
      <c r="H63" s="36">
        <f t="shared" si="17"/>
        <v>0</v>
      </c>
      <c r="I63" s="36">
        <f t="shared" si="17"/>
        <v>0</v>
      </c>
      <c r="J63" s="36">
        <f t="shared" si="17"/>
        <v>0</v>
      </c>
      <c r="K63" s="36">
        <f t="shared" si="17"/>
        <v>0</v>
      </c>
      <c r="L63" s="36">
        <f t="shared" si="17"/>
        <v>0</v>
      </c>
      <c r="M63" s="36">
        <f t="shared" si="17"/>
        <v>0</v>
      </c>
      <c r="N63" s="36">
        <f t="shared" si="17"/>
        <v>0</v>
      </c>
      <c r="O63" s="36">
        <f t="shared" si="17"/>
        <v>0</v>
      </c>
      <c r="P63" s="36">
        <f t="shared" si="17"/>
        <v>0</v>
      </c>
      <c r="Q63" s="36">
        <f t="shared" si="17"/>
        <v>0</v>
      </c>
      <c r="R63" s="36">
        <f t="shared" si="17"/>
        <v>0</v>
      </c>
      <c r="S63" s="36">
        <f t="shared" si="17"/>
        <v>0</v>
      </c>
      <c r="T63" s="36">
        <f t="shared" si="17"/>
        <v>0</v>
      </c>
      <c r="U63" s="36">
        <f t="shared" si="17"/>
        <v>0</v>
      </c>
      <c r="V63" s="36">
        <f t="shared" si="17"/>
        <v>0</v>
      </c>
      <c r="W63" s="36">
        <f t="shared" si="17"/>
        <v>0</v>
      </c>
      <c r="X63" s="36">
        <f t="shared" si="17"/>
        <v>0</v>
      </c>
      <c r="Y63" s="36">
        <f t="shared" si="17"/>
        <v>0</v>
      </c>
      <c r="Z63" s="36">
        <f t="shared" si="17"/>
        <v>0</v>
      </c>
      <c r="AA63" s="36">
        <f t="shared" si="17"/>
        <v>0</v>
      </c>
      <c r="AB63" s="36">
        <f t="shared" si="17"/>
        <v>0</v>
      </c>
      <c r="AC63" s="36">
        <f t="shared" si="17"/>
        <v>0</v>
      </c>
      <c r="AD63" s="36">
        <f t="shared" si="17"/>
        <v>0</v>
      </c>
      <c r="AE63" s="36">
        <f t="shared" si="17"/>
        <v>0</v>
      </c>
      <c r="AF63" s="36">
        <f t="shared" si="17"/>
        <v>0</v>
      </c>
      <c r="AG63" s="36">
        <f t="shared" si="17"/>
        <v>0</v>
      </c>
      <c r="AH63" s="36">
        <f t="shared" si="17"/>
        <v>0</v>
      </c>
      <c r="AI63" s="36">
        <f t="shared" si="17"/>
        <v>0</v>
      </c>
      <c r="AJ63" s="36">
        <f t="shared" si="17"/>
        <v>0</v>
      </c>
      <c r="AK63" s="36">
        <f t="shared" si="17"/>
        <v>0</v>
      </c>
      <c r="AL63" s="36">
        <f t="shared" si="17"/>
        <v>0</v>
      </c>
      <c r="AM63" s="36">
        <f t="shared" si="17"/>
        <v>0</v>
      </c>
      <c r="AN63" s="36">
        <f t="shared" si="17"/>
        <v>0</v>
      </c>
      <c r="AO63" s="36">
        <f t="shared" si="17"/>
        <v>0</v>
      </c>
      <c r="AP63" s="36">
        <f t="shared" si="17"/>
        <v>0</v>
      </c>
      <c r="AQ63" s="36">
        <f t="shared" si="17"/>
        <v>0</v>
      </c>
      <c r="AR63" s="36">
        <f t="shared" si="17"/>
        <v>0</v>
      </c>
      <c r="AS63" s="36">
        <f t="shared" si="17"/>
        <v>0</v>
      </c>
      <c r="AT63" s="36">
        <f t="shared" si="17"/>
        <v>0</v>
      </c>
      <c r="AU63" s="36">
        <f t="shared" si="17"/>
        <v>0</v>
      </c>
      <c r="AV63" s="36">
        <f t="shared" si="17"/>
        <v>0</v>
      </c>
      <c r="AW63" s="36">
        <f t="shared" si="17"/>
        <v>0</v>
      </c>
      <c r="AX63" s="36">
        <f t="shared" si="17"/>
        <v>0</v>
      </c>
      <c r="AY63" s="36">
        <f t="shared" si="17"/>
        <v>0</v>
      </c>
      <c r="AZ63" s="36">
        <f t="shared" si="17"/>
        <v>0</v>
      </c>
      <c r="BA63" s="36">
        <f t="shared" si="17"/>
        <v>0</v>
      </c>
      <c r="BB63" s="36">
        <f t="shared" si="17"/>
        <v>0</v>
      </c>
      <c r="BC63" s="36">
        <f t="shared" si="17"/>
        <v>0</v>
      </c>
      <c r="BD63" s="36">
        <f t="shared" si="17"/>
        <v>0</v>
      </c>
      <c r="BE63" s="36">
        <f t="shared" si="17"/>
        <v>0</v>
      </c>
      <c r="BF63" s="36">
        <f t="shared" si="17"/>
        <v>0</v>
      </c>
      <c r="BG63" s="36">
        <f t="shared" si="17"/>
        <v>0</v>
      </c>
      <c r="BH63" s="36">
        <f t="shared" si="17"/>
        <v>0</v>
      </c>
      <c r="BI63" s="36">
        <f t="shared" si="17"/>
        <v>0</v>
      </c>
      <c r="BJ63" s="36">
        <f t="shared" si="17"/>
        <v>0</v>
      </c>
      <c r="BK63" s="39">
        <f>SUM(BK62)</f>
        <v>0</v>
      </c>
    </row>
    <row r="64" spans="1:63" ht="4.5" customHeight="1">
      <c r="A64" s="17"/>
      <c r="B64" s="29"/>
      <c r="C64" s="57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8"/>
    </row>
    <row r="65" spans="1:63">
      <c r="A65" s="17"/>
      <c r="B65" s="30" t="s">
        <v>103</v>
      </c>
      <c r="C65" s="44">
        <f>C31+C44+C49+C58+C63</f>
        <v>0</v>
      </c>
      <c r="D65" s="44">
        <f t="shared" ref="D65:BJ65" si="18">D31+D44+D49+D58+D63</f>
        <v>126.33283967619201</v>
      </c>
      <c r="E65" s="44">
        <f t="shared" si="18"/>
        <v>1022.9313347530966</v>
      </c>
      <c r="F65" s="44">
        <f t="shared" si="18"/>
        <v>0</v>
      </c>
      <c r="G65" s="44">
        <f t="shared" si="18"/>
        <v>0</v>
      </c>
      <c r="H65" s="44">
        <f t="shared" si="18"/>
        <v>40.824092607062092</v>
      </c>
      <c r="I65" s="44">
        <f t="shared" si="18"/>
        <v>1700.1889517344919</v>
      </c>
      <c r="J65" s="44">
        <f t="shared" si="18"/>
        <v>650.88716947712601</v>
      </c>
      <c r="K65" s="44">
        <f t="shared" si="18"/>
        <v>0</v>
      </c>
      <c r="L65" s="44">
        <f t="shared" si="18"/>
        <v>55.511546212045708</v>
      </c>
      <c r="M65" s="44">
        <f t="shared" si="18"/>
        <v>0</v>
      </c>
      <c r="N65" s="44">
        <f t="shared" si="18"/>
        <v>0</v>
      </c>
      <c r="O65" s="44">
        <f t="shared" si="18"/>
        <v>0</v>
      </c>
      <c r="P65" s="44">
        <f t="shared" si="18"/>
        <v>0</v>
      </c>
      <c r="Q65" s="44">
        <f t="shared" si="18"/>
        <v>0</v>
      </c>
      <c r="R65" s="44">
        <f t="shared" si="18"/>
        <v>25.291909529231393</v>
      </c>
      <c r="S65" s="44">
        <f t="shared" si="18"/>
        <v>406.75447262906169</v>
      </c>
      <c r="T65" s="44">
        <f t="shared" si="18"/>
        <v>498.07170073438465</v>
      </c>
      <c r="U65" s="44">
        <f t="shared" si="18"/>
        <v>0</v>
      </c>
      <c r="V65" s="44">
        <f t="shared" si="18"/>
        <v>27.0509054599599</v>
      </c>
      <c r="W65" s="44">
        <f t="shared" si="18"/>
        <v>0</v>
      </c>
      <c r="X65" s="44">
        <f t="shared" si="18"/>
        <v>3.2258079677000002E-3</v>
      </c>
      <c r="Y65" s="44">
        <f t="shared" si="18"/>
        <v>0</v>
      </c>
      <c r="Z65" s="44">
        <f t="shared" si="18"/>
        <v>0</v>
      </c>
      <c r="AA65" s="44">
        <f t="shared" si="18"/>
        <v>0</v>
      </c>
      <c r="AB65" s="44">
        <f t="shared" si="18"/>
        <v>200.51268804490476</v>
      </c>
      <c r="AC65" s="44">
        <f t="shared" si="18"/>
        <v>152.94242309318614</v>
      </c>
      <c r="AD65" s="44">
        <f t="shared" si="18"/>
        <v>57.680177487256906</v>
      </c>
      <c r="AE65" s="44">
        <f t="shared" si="18"/>
        <v>0</v>
      </c>
      <c r="AF65" s="44">
        <f t="shared" si="18"/>
        <v>339.20160117578706</v>
      </c>
      <c r="AG65" s="44">
        <f t="shared" si="18"/>
        <v>0</v>
      </c>
      <c r="AH65" s="44">
        <f t="shared" si="18"/>
        <v>0</v>
      </c>
      <c r="AI65" s="44">
        <f t="shared" si="18"/>
        <v>0</v>
      </c>
      <c r="AJ65" s="44">
        <f t="shared" si="18"/>
        <v>0</v>
      </c>
      <c r="AK65" s="44">
        <f t="shared" si="18"/>
        <v>0</v>
      </c>
      <c r="AL65" s="44">
        <f t="shared" si="18"/>
        <v>268.39427966269744</v>
      </c>
      <c r="AM65" s="44">
        <f t="shared" si="18"/>
        <v>162.59235522053501</v>
      </c>
      <c r="AN65" s="44">
        <f t="shared" si="18"/>
        <v>364.9755978589306</v>
      </c>
      <c r="AO65" s="44">
        <f t="shared" si="18"/>
        <v>0</v>
      </c>
      <c r="AP65" s="44">
        <f t="shared" si="18"/>
        <v>172.9085981430419</v>
      </c>
      <c r="AQ65" s="44">
        <f t="shared" si="18"/>
        <v>0</v>
      </c>
      <c r="AR65" s="44">
        <f t="shared" si="18"/>
        <v>0</v>
      </c>
      <c r="AS65" s="44">
        <f t="shared" si="18"/>
        <v>0</v>
      </c>
      <c r="AT65" s="44">
        <f t="shared" si="18"/>
        <v>0</v>
      </c>
      <c r="AU65" s="44">
        <f t="shared" si="18"/>
        <v>0</v>
      </c>
      <c r="AV65" s="44">
        <f t="shared" si="18"/>
        <v>568.94066334705622</v>
      </c>
      <c r="AW65" s="44">
        <f t="shared" si="18"/>
        <v>328.19966848526263</v>
      </c>
      <c r="AX65" s="44">
        <f t="shared" si="18"/>
        <v>119.47377724496711</v>
      </c>
      <c r="AY65" s="44">
        <f t="shared" si="18"/>
        <v>0</v>
      </c>
      <c r="AZ65" s="44">
        <f t="shared" si="18"/>
        <v>618.4934154799937</v>
      </c>
      <c r="BA65" s="44">
        <f t="shared" si="18"/>
        <v>0</v>
      </c>
      <c r="BB65" s="44">
        <f t="shared" si="18"/>
        <v>0</v>
      </c>
      <c r="BC65" s="44">
        <f t="shared" si="18"/>
        <v>0</v>
      </c>
      <c r="BD65" s="44">
        <f t="shared" si="18"/>
        <v>0</v>
      </c>
      <c r="BE65" s="44">
        <f t="shared" si="18"/>
        <v>0</v>
      </c>
      <c r="BF65" s="44">
        <f t="shared" si="18"/>
        <v>135.4870488970426</v>
      </c>
      <c r="BG65" s="44">
        <f t="shared" si="18"/>
        <v>115.6040051926405</v>
      </c>
      <c r="BH65" s="44">
        <f t="shared" si="18"/>
        <v>58.5187545324181</v>
      </c>
      <c r="BI65" s="44">
        <f t="shared" si="18"/>
        <v>0</v>
      </c>
      <c r="BJ65" s="44">
        <f t="shared" si="18"/>
        <v>67.78357011880118</v>
      </c>
      <c r="BK65" s="44">
        <f>BK31+BK44+BK49+BK58+BK63</f>
        <v>8285.5567726051449</v>
      </c>
    </row>
    <row r="66" spans="1:63" ht="4.5" customHeight="1">
      <c r="A66" s="17"/>
      <c r="B66" s="30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6"/>
    </row>
    <row r="67" spans="1:63" ht="14.25" customHeight="1">
      <c r="A67" s="17" t="s">
        <v>5</v>
      </c>
      <c r="B67" s="31" t="s">
        <v>26</v>
      </c>
      <c r="C67" s="5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6"/>
    </row>
    <row r="68" spans="1:63">
      <c r="A68" s="17"/>
      <c r="B68" s="34" t="s">
        <v>121</v>
      </c>
      <c r="C68" s="40">
        <v>0</v>
      </c>
      <c r="D68" s="40">
        <v>0.52196968083869999</v>
      </c>
      <c r="E68" s="40">
        <v>0</v>
      </c>
      <c r="F68" s="40">
        <v>0</v>
      </c>
      <c r="G68" s="40">
        <v>0</v>
      </c>
      <c r="H68" s="40">
        <v>0.28452480034950023</v>
      </c>
      <c r="I68" s="40">
        <v>0</v>
      </c>
      <c r="J68" s="40">
        <v>0</v>
      </c>
      <c r="K68" s="40">
        <v>0</v>
      </c>
      <c r="L68" s="40">
        <v>0.22115376461279998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0.20125588450980006</v>
      </c>
      <c r="S68" s="40">
        <v>0</v>
      </c>
      <c r="T68" s="40">
        <v>0</v>
      </c>
      <c r="U68" s="40">
        <v>0</v>
      </c>
      <c r="V68" s="40">
        <v>4.6402663547999998E-3</v>
      </c>
      <c r="W68" s="40">
        <v>0</v>
      </c>
      <c r="X68" s="40">
        <v>0</v>
      </c>
      <c r="Y68" s="40">
        <v>0</v>
      </c>
      <c r="Z68" s="40">
        <v>0</v>
      </c>
      <c r="AA68" s="40">
        <v>0</v>
      </c>
      <c r="AB68" s="40">
        <v>15.315307314543528</v>
      </c>
      <c r="AC68" s="40">
        <v>2.3243074387E-2</v>
      </c>
      <c r="AD68" s="40">
        <v>0</v>
      </c>
      <c r="AE68" s="40">
        <v>0</v>
      </c>
      <c r="AF68" s="40">
        <v>1.5667588895463003</v>
      </c>
      <c r="AG68" s="40">
        <v>0</v>
      </c>
      <c r="AH68" s="40">
        <v>0</v>
      </c>
      <c r="AI68" s="40">
        <v>0</v>
      </c>
      <c r="AJ68" s="40">
        <v>0</v>
      </c>
      <c r="AK68" s="40">
        <v>0</v>
      </c>
      <c r="AL68" s="40">
        <v>17.179558219354277</v>
      </c>
      <c r="AM68" s="40">
        <v>0.16455559467699998</v>
      </c>
      <c r="AN68" s="40">
        <v>0</v>
      </c>
      <c r="AO68" s="40">
        <v>0</v>
      </c>
      <c r="AP68" s="40">
        <v>0.62553771590230012</v>
      </c>
      <c r="AQ68" s="40">
        <v>0</v>
      </c>
      <c r="AR68" s="40">
        <v>0</v>
      </c>
      <c r="AS68" s="40">
        <v>0</v>
      </c>
      <c r="AT68" s="40">
        <v>0</v>
      </c>
      <c r="AU68" s="40">
        <v>0</v>
      </c>
      <c r="AV68" s="40">
        <v>4.6969298486276161</v>
      </c>
      <c r="AW68" s="40">
        <v>3.9177402354699999E-2</v>
      </c>
      <c r="AX68" s="40">
        <v>0</v>
      </c>
      <c r="AY68" s="40">
        <v>0</v>
      </c>
      <c r="AZ68" s="40">
        <v>0.93094037754760028</v>
      </c>
      <c r="BA68" s="40">
        <v>0</v>
      </c>
      <c r="BB68" s="40">
        <v>0</v>
      </c>
      <c r="BC68" s="40">
        <v>0</v>
      </c>
      <c r="BD68" s="40">
        <v>0</v>
      </c>
      <c r="BE68" s="40">
        <v>0</v>
      </c>
      <c r="BF68" s="40">
        <v>2.7934785486450124</v>
      </c>
      <c r="BG68" s="40">
        <v>0</v>
      </c>
      <c r="BH68" s="40">
        <v>0</v>
      </c>
      <c r="BI68" s="40">
        <v>0</v>
      </c>
      <c r="BJ68" s="40">
        <v>8.2378046258000007E-2</v>
      </c>
      <c r="BK68" s="39">
        <f>SUM(C68:BJ68)</f>
        <v>44.651409428508934</v>
      </c>
    </row>
    <row r="69" spans="1:63" ht="13.8" thickBot="1">
      <c r="A69" s="32"/>
      <c r="B69" s="27" t="s">
        <v>87</v>
      </c>
      <c r="C69" s="36">
        <f t="shared" ref="C69:BJ69" si="19">SUM(C68)</f>
        <v>0</v>
      </c>
      <c r="D69" s="36">
        <f t="shared" si="19"/>
        <v>0.52196968083869999</v>
      </c>
      <c r="E69" s="36">
        <f t="shared" si="19"/>
        <v>0</v>
      </c>
      <c r="F69" s="36">
        <f t="shared" si="19"/>
        <v>0</v>
      </c>
      <c r="G69" s="36">
        <f t="shared" si="19"/>
        <v>0</v>
      </c>
      <c r="H69" s="36">
        <f t="shared" si="19"/>
        <v>0.28452480034950023</v>
      </c>
      <c r="I69" s="36">
        <f t="shared" si="19"/>
        <v>0</v>
      </c>
      <c r="J69" s="36">
        <f t="shared" si="19"/>
        <v>0</v>
      </c>
      <c r="K69" s="36">
        <f t="shared" si="19"/>
        <v>0</v>
      </c>
      <c r="L69" s="36">
        <f t="shared" si="19"/>
        <v>0.22115376461279998</v>
      </c>
      <c r="M69" s="36">
        <f t="shared" si="19"/>
        <v>0</v>
      </c>
      <c r="N69" s="36">
        <f t="shared" si="19"/>
        <v>0</v>
      </c>
      <c r="O69" s="36">
        <f t="shared" si="19"/>
        <v>0</v>
      </c>
      <c r="P69" s="36">
        <f t="shared" si="19"/>
        <v>0</v>
      </c>
      <c r="Q69" s="36">
        <f t="shared" si="19"/>
        <v>0</v>
      </c>
      <c r="R69" s="36">
        <f t="shared" si="19"/>
        <v>0.20125588450980006</v>
      </c>
      <c r="S69" s="36">
        <f t="shared" si="19"/>
        <v>0</v>
      </c>
      <c r="T69" s="36">
        <f t="shared" si="19"/>
        <v>0</v>
      </c>
      <c r="U69" s="36">
        <f t="shared" si="19"/>
        <v>0</v>
      </c>
      <c r="V69" s="36">
        <f t="shared" si="19"/>
        <v>4.6402663547999998E-3</v>
      </c>
      <c r="W69" s="36">
        <f t="shared" si="19"/>
        <v>0</v>
      </c>
      <c r="X69" s="36">
        <f t="shared" si="19"/>
        <v>0</v>
      </c>
      <c r="Y69" s="36">
        <f t="shared" si="19"/>
        <v>0</v>
      </c>
      <c r="Z69" s="36">
        <f t="shared" si="19"/>
        <v>0</v>
      </c>
      <c r="AA69" s="36">
        <f t="shared" si="19"/>
        <v>0</v>
      </c>
      <c r="AB69" s="36">
        <f t="shared" si="19"/>
        <v>15.315307314543528</v>
      </c>
      <c r="AC69" s="36">
        <f t="shared" si="19"/>
        <v>2.3243074387E-2</v>
      </c>
      <c r="AD69" s="36">
        <f t="shared" si="19"/>
        <v>0</v>
      </c>
      <c r="AE69" s="36">
        <f t="shared" si="19"/>
        <v>0</v>
      </c>
      <c r="AF69" s="36">
        <f t="shared" si="19"/>
        <v>1.5667588895463003</v>
      </c>
      <c r="AG69" s="36">
        <f t="shared" si="19"/>
        <v>0</v>
      </c>
      <c r="AH69" s="36">
        <f t="shared" si="19"/>
        <v>0</v>
      </c>
      <c r="AI69" s="36">
        <f t="shared" si="19"/>
        <v>0</v>
      </c>
      <c r="AJ69" s="36">
        <f t="shared" si="19"/>
        <v>0</v>
      </c>
      <c r="AK69" s="36">
        <f t="shared" si="19"/>
        <v>0</v>
      </c>
      <c r="AL69" s="36">
        <f t="shared" si="19"/>
        <v>17.179558219354277</v>
      </c>
      <c r="AM69" s="36">
        <f t="shared" si="19"/>
        <v>0.16455559467699998</v>
      </c>
      <c r="AN69" s="36">
        <f t="shared" si="19"/>
        <v>0</v>
      </c>
      <c r="AO69" s="36">
        <f t="shared" si="19"/>
        <v>0</v>
      </c>
      <c r="AP69" s="36">
        <f t="shared" si="19"/>
        <v>0.62553771590230012</v>
      </c>
      <c r="AQ69" s="36">
        <f t="shared" si="19"/>
        <v>0</v>
      </c>
      <c r="AR69" s="36">
        <f t="shared" si="19"/>
        <v>0</v>
      </c>
      <c r="AS69" s="36">
        <f t="shared" si="19"/>
        <v>0</v>
      </c>
      <c r="AT69" s="36">
        <f t="shared" si="19"/>
        <v>0</v>
      </c>
      <c r="AU69" s="36">
        <f t="shared" si="19"/>
        <v>0</v>
      </c>
      <c r="AV69" s="36">
        <f t="shared" si="19"/>
        <v>4.6969298486276161</v>
      </c>
      <c r="AW69" s="36">
        <f t="shared" si="19"/>
        <v>3.9177402354699999E-2</v>
      </c>
      <c r="AX69" s="36">
        <f t="shared" si="19"/>
        <v>0</v>
      </c>
      <c r="AY69" s="36">
        <f t="shared" si="19"/>
        <v>0</v>
      </c>
      <c r="AZ69" s="36">
        <f t="shared" si="19"/>
        <v>0.93094037754760028</v>
      </c>
      <c r="BA69" s="36">
        <f t="shared" si="19"/>
        <v>0</v>
      </c>
      <c r="BB69" s="36">
        <f t="shared" si="19"/>
        <v>0</v>
      </c>
      <c r="BC69" s="36">
        <f t="shared" si="19"/>
        <v>0</v>
      </c>
      <c r="BD69" s="36">
        <f t="shared" si="19"/>
        <v>0</v>
      </c>
      <c r="BE69" s="36">
        <f t="shared" si="19"/>
        <v>0</v>
      </c>
      <c r="BF69" s="36">
        <f t="shared" si="19"/>
        <v>2.7934785486450124</v>
      </c>
      <c r="BG69" s="36">
        <f t="shared" si="19"/>
        <v>0</v>
      </c>
      <c r="BH69" s="36">
        <f t="shared" si="19"/>
        <v>0</v>
      </c>
      <c r="BI69" s="36">
        <f t="shared" si="19"/>
        <v>0</v>
      </c>
      <c r="BJ69" s="36">
        <f t="shared" si="19"/>
        <v>8.2378046258000007E-2</v>
      </c>
      <c r="BK69" s="39">
        <f>SUM(BK68)</f>
        <v>44.651409428508934</v>
      </c>
    </row>
    <row r="70" spans="1:63" ht="6" customHeight="1">
      <c r="A70" s="5"/>
      <c r="B70" s="23"/>
    </row>
    <row r="71" spans="1:63">
      <c r="A71" s="5"/>
      <c r="B71" s="5" t="s">
        <v>29</v>
      </c>
      <c r="L71" s="18" t="s">
        <v>41</v>
      </c>
    </row>
    <row r="72" spans="1:63">
      <c r="A72" s="5"/>
      <c r="B72" s="5" t="s">
        <v>30</v>
      </c>
      <c r="L72" s="5" t="s">
        <v>33</v>
      </c>
    </row>
    <row r="73" spans="1:63">
      <c r="L73" s="5" t="s">
        <v>34</v>
      </c>
    </row>
    <row r="74" spans="1:63">
      <c r="B74" s="5" t="s">
        <v>36</v>
      </c>
      <c r="L74" s="5" t="s">
        <v>102</v>
      </c>
    </row>
    <row r="75" spans="1:63">
      <c r="B75" s="5" t="s">
        <v>37</v>
      </c>
      <c r="L75" s="5" t="s">
        <v>104</v>
      </c>
    </row>
    <row r="76" spans="1:63">
      <c r="B76" s="5"/>
      <c r="L76" s="5" t="s">
        <v>35</v>
      </c>
    </row>
    <row r="84" spans="2:2">
      <c r="B84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3:BK33"/>
    <mergeCell ref="C32:BK32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7:BK47"/>
    <mergeCell ref="C46:BK46"/>
    <mergeCell ref="C45:BK45"/>
    <mergeCell ref="C37:BK37"/>
    <mergeCell ref="C34:BK34"/>
    <mergeCell ref="A1:A5"/>
    <mergeCell ref="C67:BK67"/>
    <mergeCell ref="C51:BK51"/>
    <mergeCell ref="C52:BK52"/>
    <mergeCell ref="C55:BK55"/>
    <mergeCell ref="C59:BK59"/>
    <mergeCell ref="C60:BK60"/>
    <mergeCell ref="C61:BK61"/>
    <mergeCell ref="C64:BK64"/>
    <mergeCell ref="C66:BK66"/>
    <mergeCell ref="C50:BK50"/>
    <mergeCell ref="C10:BK10"/>
    <mergeCell ref="C13:BK13"/>
    <mergeCell ref="C18:BK18"/>
    <mergeCell ref="C21:BK21"/>
    <mergeCell ref="C24:BK2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7.33203125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18.33203125" bestFit="1" customWidth="1"/>
    <col min="12" max="12" width="19.88671875" bestFit="1" customWidth="1"/>
  </cols>
  <sheetData>
    <row r="2" spans="2:12">
      <c r="B2" s="79" t="s">
        <v>127</v>
      </c>
      <c r="C2" s="60"/>
      <c r="D2" s="60"/>
      <c r="E2" s="60"/>
      <c r="F2" s="60"/>
      <c r="G2" s="60"/>
      <c r="H2" s="60"/>
      <c r="I2" s="60"/>
      <c r="J2" s="60"/>
      <c r="K2" s="60"/>
      <c r="L2" s="80"/>
    </row>
    <row r="3" spans="2:12">
      <c r="B3" s="79" t="s">
        <v>122</v>
      </c>
      <c r="C3" s="60"/>
      <c r="D3" s="60"/>
      <c r="E3" s="60"/>
      <c r="F3" s="60"/>
      <c r="G3" s="60"/>
      <c r="H3" s="60"/>
      <c r="I3" s="60"/>
      <c r="J3" s="60"/>
      <c r="K3" s="60"/>
      <c r="L3" s="80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3.4192074644799994E-2</v>
      </c>
      <c r="G5" s="35">
        <v>5.3660494483599996E-2</v>
      </c>
      <c r="H5" s="35">
        <v>0</v>
      </c>
      <c r="I5" s="35">
        <v>0</v>
      </c>
      <c r="J5" s="35">
        <v>0</v>
      </c>
      <c r="K5" s="35">
        <f>SUM(D5:J5)</f>
        <v>8.785256912839999E-2</v>
      </c>
      <c r="L5" s="35">
        <v>0</v>
      </c>
    </row>
    <row r="6" spans="2:12">
      <c r="B6" s="19">
        <v>2</v>
      </c>
      <c r="C6" s="21" t="s">
        <v>44</v>
      </c>
      <c r="D6" s="40">
        <v>10.2228353918051</v>
      </c>
      <c r="E6" s="35">
        <v>2.8900926134152001</v>
      </c>
      <c r="F6" s="35">
        <v>10.316590428767189</v>
      </c>
      <c r="G6" s="35">
        <v>2.2379279780685994</v>
      </c>
      <c r="H6" s="35">
        <v>0</v>
      </c>
      <c r="I6" s="35">
        <v>0.38429999999999997</v>
      </c>
      <c r="J6" s="35">
        <v>0</v>
      </c>
      <c r="K6" s="35">
        <f t="shared" ref="K6:K41" si="0">SUM(D6:J6)</f>
        <v>26.051746412056087</v>
      </c>
      <c r="L6" s="35">
        <v>0.38312280460169978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0.10375710209489999</v>
      </c>
      <c r="G7" s="35">
        <v>5.1253450321999995E-3</v>
      </c>
      <c r="H7" s="35">
        <v>0</v>
      </c>
      <c r="I7" s="35">
        <v>7.1999999999999998E-3</v>
      </c>
      <c r="J7" s="35">
        <v>0</v>
      </c>
      <c r="K7" s="35">
        <f t="shared" si="0"/>
        <v>0.11608244712709999</v>
      </c>
      <c r="L7" s="35">
        <v>5.3665418709200004E-2</v>
      </c>
    </row>
    <row r="8" spans="2:12">
      <c r="B8" s="19">
        <v>4</v>
      </c>
      <c r="C8" s="21" t="s">
        <v>46</v>
      </c>
      <c r="D8" s="40">
        <v>205.27952650677318</v>
      </c>
      <c r="E8" s="35">
        <v>2.1176051936419005</v>
      </c>
      <c r="F8" s="35">
        <v>6.1010435726638992</v>
      </c>
      <c r="G8" s="35">
        <v>1.5279372884500004</v>
      </c>
      <c r="H8" s="35">
        <v>0</v>
      </c>
      <c r="I8" s="35">
        <v>0.16600000000000001</v>
      </c>
      <c r="J8" s="35">
        <v>0</v>
      </c>
      <c r="K8" s="35">
        <f t="shared" si="0"/>
        <v>215.192112561529</v>
      </c>
      <c r="L8" s="35">
        <v>0.60235599250579996</v>
      </c>
    </row>
    <row r="9" spans="2:12">
      <c r="B9" s="19">
        <v>5</v>
      </c>
      <c r="C9" s="21" t="s">
        <v>47</v>
      </c>
      <c r="D9" s="40">
        <v>1.8876418142550995</v>
      </c>
      <c r="E9" s="35">
        <v>2.5761489775428008</v>
      </c>
      <c r="F9" s="35">
        <v>16.760615476263073</v>
      </c>
      <c r="G9" s="35">
        <v>4.8929042183918856</v>
      </c>
      <c r="H9" s="35">
        <v>0</v>
      </c>
      <c r="I9" s="35">
        <v>1.0099</v>
      </c>
      <c r="J9" s="35">
        <v>0</v>
      </c>
      <c r="K9" s="35">
        <f t="shared" si="0"/>
        <v>27.12721048645286</v>
      </c>
      <c r="L9" s="35">
        <v>0.90272960285440018</v>
      </c>
    </row>
    <row r="10" spans="2:12">
      <c r="B10" s="19">
        <v>6</v>
      </c>
      <c r="C10" s="21" t="s">
        <v>48</v>
      </c>
      <c r="D10" s="40">
        <v>0.35257700538659992</v>
      </c>
      <c r="E10" s="35">
        <v>5.589702017125501</v>
      </c>
      <c r="F10" s="35">
        <v>6.8423646205112965</v>
      </c>
      <c r="G10" s="35">
        <v>0.87300474431940023</v>
      </c>
      <c r="H10" s="35">
        <v>0</v>
      </c>
      <c r="I10" s="35">
        <v>0.158</v>
      </c>
      <c r="J10" s="35">
        <v>0</v>
      </c>
      <c r="K10" s="35">
        <f t="shared" si="0"/>
        <v>13.815648387342797</v>
      </c>
      <c r="L10" s="35">
        <v>0.43785969825290005</v>
      </c>
    </row>
    <row r="11" spans="2:12">
      <c r="B11" s="19">
        <v>7</v>
      </c>
      <c r="C11" s="21" t="s">
        <v>49</v>
      </c>
      <c r="D11" s="40">
        <v>15.4105964836426</v>
      </c>
      <c r="E11" s="35">
        <v>21.071835118924103</v>
      </c>
      <c r="F11" s="35">
        <v>10.567938081645329</v>
      </c>
      <c r="G11" s="35">
        <v>4.7255599980763918</v>
      </c>
      <c r="H11" s="35">
        <v>0</v>
      </c>
      <c r="I11" s="35">
        <v>0</v>
      </c>
      <c r="J11" s="35">
        <v>0</v>
      </c>
      <c r="K11" s="35">
        <f t="shared" si="0"/>
        <v>51.775929682288428</v>
      </c>
      <c r="L11" s="35">
        <v>0.78386002727729953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3.7227835264514009</v>
      </c>
      <c r="E14" s="35">
        <v>1.2599762494508999</v>
      </c>
      <c r="F14" s="35">
        <v>3.3723198194911013</v>
      </c>
      <c r="G14" s="35">
        <v>1.4684190582855003</v>
      </c>
      <c r="H14" s="35">
        <v>0</v>
      </c>
      <c r="I14" s="35">
        <v>8.1799999999999998E-2</v>
      </c>
      <c r="J14" s="35">
        <v>0</v>
      </c>
      <c r="K14" s="35">
        <f t="shared" si="0"/>
        <v>9.9052986536789014</v>
      </c>
      <c r="L14" s="35">
        <v>0.43085240157640009</v>
      </c>
    </row>
    <row r="15" spans="2:12">
      <c r="B15" s="19">
        <v>11</v>
      </c>
      <c r="C15" s="21" t="s">
        <v>53</v>
      </c>
      <c r="D15" s="40">
        <v>154.41972416921683</v>
      </c>
      <c r="E15" s="35">
        <v>112.43031355861969</v>
      </c>
      <c r="F15" s="35">
        <v>68.275417965859546</v>
      </c>
      <c r="G15" s="35">
        <v>16.583095996482587</v>
      </c>
      <c r="H15" s="35">
        <v>0</v>
      </c>
      <c r="I15" s="35">
        <v>0.93850000000000011</v>
      </c>
      <c r="J15" s="35">
        <v>0</v>
      </c>
      <c r="K15" s="35">
        <f t="shared" si="0"/>
        <v>352.64705169017867</v>
      </c>
      <c r="L15" s="35">
        <v>1.976500593897504</v>
      </c>
    </row>
    <row r="16" spans="2:12">
      <c r="B16" s="19">
        <v>12</v>
      </c>
      <c r="C16" s="21" t="s">
        <v>54</v>
      </c>
      <c r="D16" s="40">
        <v>252.98571408967499</v>
      </c>
      <c r="E16" s="35">
        <v>44.418913057250116</v>
      </c>
      <c r="F16" s="35">
        <v>27.251213307156288</v>
      </c>
      <c r="G16" s="35">
        <v>4.2541242691417915</v>
      </c>
      <c r="H16" s="35">
        <v>0</v>
      </c>
      <c r="I16" s="35">
        <v>0.73659999999999992</v>
      </c>
      <c r="J16" s="35">
        <v>0</v>
      </c>
      <c r="K16" s="35">
        <f t="shared" si="0"/>
        <v>329.64656472322321</v>
      </c>
      <c r="L16" s="35">
        <v>0.97107997331060003</v>
      </c>
    </row>
    <row r="17" spans="2:12">
      <c r="B17" s="19">
        <v>13</v>
      </c>
      <c r="C17" s="21" t="s">
        <v>55</v>
      </c>
      <c r="D17" s="40">
        <v>1.6947203856125999</v>
      </c>
      <c r="E17" s="35">
        <v>18.8732148295475</v>
      </c>
      <c r="F17" s="35">
        <v>7.9856408290595953</v>
      </c>
      <c r="G17" s="35">
        <v>0.7023723262871</v>
      </c>
      <c r="H17" s="35">
        <v>0</v>
      </c>
      <c r="I17" s="35">
        <v>4.41E-2</v>
      </c>
      <c r="J17" s="35">
        <v>0</v>
      </c>
      <c r="K17" s="35">
        <f t="shared" si="0"/>
        <v>29.300048370506794</v>
      </c>
      <c r="L17" s="35">
        <v>0.49213672534839975</v>
      </c>
    </row>
    <row r="18" spans="2:12">
      <c r="B18" s="19">
        <v>14</v>
      </c>
      <c r="C18" s="21" t="s">
        <v>56</v>
      </c>
      <c r="D18" s="40">
        <v>1.6625504709400003E-2</v>
      </c>
      <c r="E18" s="35">
        <v>0.32818968348249999</v>
      </c>
      <c r="F18" s="35">
        <v>4.6162819947097073</v>
      </c>
      <c r="G18" s="35">
        <v>1.5920642591898004</v>
      </c>
      <c r="H18" s="35">
        <v>0</v>
      </c>
      <c r="I18" s="35">
        <v>3.2199999999999999E-2</v>
      </c>
      <c r="J18" s="35">
        <v>0</v>
      </c>
      <c r="K18" s="35">
        <f t="shared" si="0"/>
        <v>6.5853614420914077</v>
      </c>
      <c r="L18" s="35">
        <v>0.12084903041779994</v>
      </c>
    </row>
    <row r="19" spans="2:12">
      <c r="B19" s="19">
        <v>15</v>
      </c>
      <c r="C19" s="21" t="s">
        <v>57</v>
      </c>
      <c r="D19" s="40">
        <v>0.924743196095</v>
      </c>
      <c r="E19" s="35">
        <v>3.1353484735122001</v>
      </c>
      <c r="F19" s="35">
        <v>11.186804280204806</v>
      </c>
      <c r="G19" s="35">
        <v>3.9877989132706904</v>
      </c>
      <c r="H19" s="35">
        <v>0</v>
      </c>
      <c r="I19" s="35">
        <v>1.4999999999999999E-2</v>
      </c>
      <c r="J19" s="35">
        <v>0</v>
      </c>
      <c r="K19" s="35">
        <f t="shared" si="0"/>
        <v>19.249694863082695</v>
      </c>
      <c r="L19" s="35">
        <v>0.68121300259940021</v>
      </c>
    </row>
    <row r="20" spans="2:12">
      <c r="B20" s="19">
        <v>16</v>
      </c>
      <c r="C20" s="21" t="s">
        <v>58</v>
      </c>
      <c r="D20" s="40">
        <v>260.78817816343968</v>
      </c>
      <c r="E20" s="35">
        <v>134.44707648906819</v>
      </c>
      <c r="F20" s="35">
        <v>83.754066926304475</v>
      </c>
      <c r="G20" s="35">
        <v>18.631662065015156</v>
      </c>
      <c r="H20" s="35">
        <v>0</v>
      </c>
      <c r="I20" s="35">
        <v>2.5407000000000002</v>
      </c>
      <c r="J20" s="35">
        <v>0</v>
      </c>
      <c r="K20" s="35">
        <f t="shared" si="0"/>
        <v>500.16168364382753</v>
      </c>
      <c r="L20" s="35">
        <v>2.3885110918008055</v>
      </c>
    </row>
    <row r="21" spans="2:12">
      <c r="B21" s="19">
        <v>17</v>
      </c>
      <c r="C21" s="21" t="s">
        <v>59</v>
      </c>
      <c r="D21" s="40">
        <v>87.483066515611199</v>
      </c>
      <c r="E21" s="35">
        <v>268.07197854438272</v>
      </c>
      <c r="F21" s="35">
        <v>20.126573528678662</v>
      </c>
      <c r="G21" s="35">
        <v>6.8714620144124847</v>
      </c>
      <c r="H21" s="35">
        <v>0</v>
      </c>
      <c r="I21" s="35">
        <v>0.62139999999999995</v>
      </c>
      <c r="J21" s="35">
        <v>0</v>
      </c>
      <c r="K21" s="35">
        <f t="shared" si="0"/>
        <v>383.17448060308504</v>
      </c>
      <c r="L21" s="35">
        <v>0.90846023440419998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13.677290800348892</v>
      </c>
      <c r="E23" s="35">
        <v>46.44658126530684</v>
      </c>
      <c r="F23" s="35">
        <v>60.857974708658006</v>
      </c>
      <c r="G23" s="35">
        <v>18.317117534498401</v>
      </c>
      <c r="H23" s="35">
        <v>0</v>
      </c>
      <c r="I23" s="35">
        <v>2.2233000000000001</v>
      </c>
      <c r="J23" s="35">
        <v>0</v>
      </c>
      <c r="K23" s="35">
        <f t="shared" si="0"/>
        <v>141.52226430881214</v>
      </c>
      <c r="L23" s="35">
        <v>1.3987459213573981</v>
      </c>
    </row>
    <row r="24" spans="2:12">
      <c r="B24" s="19">
        <v>20</v>
      </c>
      <c r="C24" s="21" t="s">
        <v>62</v>
      </c>
      <c r="D24" s="40">
        <v>2477.8179673807108</v>
      </c>
      <c r="E24" s="35">
        <v>615.49364609724898</v>
      </c>
      <c r="F24" s="35">
        <v>825.78866512154241</v>
      </c>
      <c r="G24" s="35">
        <v>79.835616579036696</v>
      </c>
      <c r="H24" s="35">
        <v>0</v>
      </c>
      <c r="I24" s="35">
        <v>56.961599999999997</v>
      </c>
      <c r="J24" s="35">
        <v>0</v>
      </c>
      <c r="K24" s="35">
        <f t="shared" si="0"/>
        <v>4055.897495178539</v>
      </c>
      <c r="L24" s="35">
        <v>14.96148640297136</v>
      </c>
    </row>
    <row r="25" spans="2:12">
      <c r="B25" s="19">
        <v>21</v>
      </c>
      <c r="C25" s="20" t="s">
        <v>63</v>
      </c>
      <c r="D25" s="40">
        <v>0</v>
      </c>
      <c r="E25" s="35">
        <v>9.3494583860000006E-4</v>
      </c>
      <c r="F25" s="35">
        <v>4.6241188320900004E-2</v>
      </c>
      <c r="G25" s="35">
        <v>5.8678429029999999E-4</v>
      </c>
      <c r="H25" s="35">
        <v>0</v>
      </c>
      <c r="I25" s="35">
        <v>0</v>
      </c>
      <c r="J25" s="35">
        <v>0</v>
      </c>
      <c r="K25" s="35">
        <f t="shared" si="0"/>
        <v>4.7762918449800004E-2</v>
      </c>
      <c r="L25" s="35">
        <v>2.4602677300000003E-5</v>
      </c>
    </row>
    <row r="26" spans="2:12">
      <c r="B26" s="19">
        <v>22</v>
      </c>
      <c r="C26" s="21" t="s">
        <v>64</v>
      </c>
      <c r="D26" s="40">
        <v>0</v>
      </c>
      <c r="E26" s="35">
        <v>3.5911685483000001E-3</v>
      </c>
      <c r="F26" s="35">
        <v>0.53020770438379994</v>
      </c>
      <c r="G26" s="35">
        <v>3.5951683867999993E-3</v>
      </c>
      <c r="H26" s="35">
        <v>0</v>
      </c>
      <c r="I26" s="35">
        <v>0.2266</v>
      </c>
      <c r="J26" s="35">
        <v>0</v>
      </c>
      <c r="K26" s="35">
        <f t="shared" si="0"/>
        <v>0.76399404131889992</v>
      </c>
      <c r="L26" s="35">
        <v>3.6767141870100009E-2</v>
      </c>
    </row>
    <row r="27" spans="2:12">
      <c r="B27" s="19">
        <v>23</v>
      </c>
      <c r="C27" s="20" t="s">
        <v>65</v>
      </c>
      <c r="D27" s="40">
        <v>0</v>
      </c>
      <c r="E27" s="35">
        <v>1.10329677E-5</v>
      </c>
      <c r="F27" s="35">
        <v>7.896516129E-4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8.0068458060000001E-4</v>
      </c>
      <c r="L27" s="35">
        <v>1.19607176773E-2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0.26786825986640006</v>
      </c>
      <c r="G28" s="35">
        <v>0.1047848301611</v>
      </c>
      <c r="H28" s="35">
        <v>0</v>
      </c>
      <c r="I28" s="35">
        <v>9.6299999999999997E-2</v>
      </c>
      <c r="J28" s="35">
        <v>0</v>
      </c>
      <c r="K28" s="35">
        <f t="shared" si="0"/>
        <v>0.46895309002750007</v>
      </c>
      <c r="L28" s="35">
        <v>4.0845599999800003E-2</v>
      </c>
    </row>
    <row r="29" spans="2:12">
      <c r="B29" s="19">
        <v>25</v>
      </c>
      <c r="C29" s="21" t="s">
        <v>67</v>
      </c>
      <c r="D29" s="40">
        <v>554.48843441402516</v>
      </c>
      <c r="E29" s="35">
        <v>43.48286819771716</v>
      </c>
      <c r="F29" s="35">
        <v>152.27927609973011</v>
      </c>
      <c r="G29" s="35">
        <v>14.821407487342501</v>
      </c>
      <c r="H29" s="35">
        <v>0</v>
      </c>
      <c r="I29" s="35">
        <v>2.6256999999999997</v>
      </c>
      <c r="J29" s="35">
        <v>0</v>
      </c>
      <c r="K29" s="35">
        <f t="shared" si="0"/>
        <v>767.69768619881495</v>
      </c>
      <c r="L29" s="35">
        <v>2.0861434887814991</v>
      </c>
    </row>
    <row r="30" spans="2:12">
      <c r="B30" s="19">
        <v>26</v>
      </c>
      <c r="C30" s="21" t="s">
        <v>68</v>
      </c>
      <c r="D30" s="40">
        <v>58.60449709941561</v>
      </c>
      <c r="E30" s="35">
        <v>10.739076086112098</v>
      </c>
      <c r="F30" s="35">
        <v>11.6367348058463</v>
      </c>
      <c r="G30" s="35">
        <v>4.9057531062690929</v>
      </c>
      <c r="H30" s="35">
        <v>0</v>
      </c>
      <c r="I30" s="35">
        <v>0.83309999999999995</v>
      </c>
      <c r="J30" s="35">
        <v>0</v>
      </c>
      <c r="K30" s="35">
        <f t="shared" si="0"/>
        <v>86.719161097643095</v>
      </c>
      <c r="L30" s="35">
        <v>1.0421807596938002</v>
      </c>
    </row>
    <row r="31" spans="2:12">
      <c r="B31" s="19">
        <v>27</v>
      </c>
      <c r="C31" s="21" t="s">
        <v>17</v>
      </c>
      <c r="D31" s="40">
        <v>4.4069065822255</v>
      </c>
      <c r="E31" s="35">
        <v>0</v>
      </c>
      <c r="F31" s="35">
        <v>1.2762729576384995</v>
      </c>
      <c r="G31" s="35">
        <v>1.3046453031274001</v>
      </c>
      <c r="H31" s="35">
        <v>0</v>
      </c>
      <c r="I31" s="35">
        <v>0.71989999999999998</v>
      </c>
      <c r="J31" s="35">
        <v>0</v>
      </c>
      <c r="K31" s="35">
        <f t="shared" si="0"/>
        <v>7.7077248429914</v>
      </c>
      <c r="L31" s="35">
        <v>2.30905804513E-2</v>
      </c>
    </row>
    <row r="32" spans="2:12">
      <c r="B32" s="19">
        <v>28</v>
      </c>
      <c r="C32" s="21" t="s">
        <v>69</v>
      </c>
      <c r="D32" s="40">
        <v>8.6541670935099999E-2</v>
      </c>
      <c r="E32" s="35">
        <v>4.8569241612000007E-3</v>
      </c>
      <c r="F32" s="35">
        <v>0.84715893054320035</v>
      </c>
      <c r="G32" s="35">
        <v>0.40609819715979961</v>
      </c>
      <c r="H32" s="35">
        <v>0</v>
      </c>
      <c r="I32" s="35">
        <v>0</v>
      </c>
      <c r="J32" s="35">
        <v>0</v>
      </c>
      <c r="K32" s="35">
        <f t="shared" si="0"/>
        <v>1.3446557227992999</v>
      </c>
      <c r="L32" s="35">
        <v>4.01277151606E-2</v>
      </c>
    </row>
    <row r="33" spans="2:12">
      <c r="B33" s="19">
        <v>29</v>
      </c>
      <c r="C33" s="21" t="s">
        <v>70</v>
      </c>
      <c r="D33" s="40">
        <v>15.320252680738307</v>
      </c>
      <c r="E33" s="35">
        <v>19.142737119790191</v>
      </c>
      <c r="F33" s="35">
        <v>13.263520199042096</v>
      </c>
      <c r="G33" s="35">
        <v>3.7492274360466986</v>
      </c>
      <c r="H33" s="35">
        <v>0</v>
      </c>
      <c r="I33" s="35">
        <v>0.24349999999999999</v>
      </c>
      <c r="J33" s="35">
        <v>0</v>
      </c>
      <c r="K33" s="35">
        <f t="shared" si="0"/>
        <v>51.719237435617288</v>
      </c>
      <c r="L33" s="35">
        <v>0.85249225831080055</v>
      </c>
    </row>
    <row r="34" spans="2:12">
      <c r="B34" s="19">
        <v>30</v>
      </c>
      <c r="C34" s="21" t="s">
        <v>71</v>
      </c>
      <c r="D34" s="40">
        <v>8.0524032408342023</v>
      </c>
      <c r="E34" s="35">
        <v>4.4290130280235012</v>
      </c>
      <c r="F34" s="35">
        <v>31.080550326010734</v>
      </c>
      <c r="G34" s="35">
        <v>5.9629711313297804</v>
      </c>
      <c r="H34" s="35">
        <v>0</v>
      </c>
      <c r="I34" s="35">
        <v>1.0238999999999998</v>
      </c>
      <c r="J34" s="35">
        <v>0</v>
      </c>
      <c r="K34" s="35">
        <f t="shared" si="0"/>
        <v>50.548837726198215</v>
      </c>
      <c r="L34" s="35">
        <v>1.2637476796575993</v>
      </c>
    </row>
    <row r="35" spans="2:12">
      <c r="B35" s="19">
        <v>31</v>
      </c>
      <c r="C35" s="20" t="s">
        <v>72</v>
      </c>
      <c r="D35" s="40">
        <v>0.28982788503220003</v>
      </c>
      <c r="E35" s="35">
        <v>0.26988261070960001</v>
      </c>
      <c r="F35" s="35">
        <v>0.100424961353</v>
      </c>
      <c r="G35" s="35">
        <v>2.05438193548E-2</v>
      </c>
      <c r="H35" s="35">
        <v>0</v>
      </c>
      <c r="I35" s="35">
        <v>0</v>
      </c>
      <c r="J35" s="35">
        <v>0</v>
      </c>
      <c r="K35" s="35">
        <f t="shared" si="0"/>
        <v>0.68067927644959991</v>
      </c>
      <c r="L35" s="35">
        <v>4.9347747515299994E-2</v>
      </c>
    </row>
    <row r="36" spans="2:12">
      <c r="B36" s="19">
        <v>32</v>
      </c>
      <c r="C36" s="21" t="s">
        <v>73</v>
      </c>
      <c r="D36" s="40">
        <v>188.15683710870255</v>
      </c>
      <c r="E36" s="35">
        <v>30.689634649206191</v>
      </c>
      <c r="F36" s="35">
        <v>58.843924865362382</v>
      </c>
      <c r="G36" s="35">
        <v>13.190844605291385</v>
      </c>
      <c r="H36" s="35">
        <v>0</v>
      </c>
      <c r="I36" s="35">
        <v>2.1839</v>
      </c>
      <c r="J36" s="35">
        <v>0</v>
      </c>
      <c r="K36" s="35">
        <f t="shared" si="0"/>
        <v>293.06514122856248</v>
      </c>
      <c r="L36" s="35">
        <v>2.7539970795173168</v>
      </c>
    </row>
    <row r="37" spans="2:12">
      <c r="B37" s="19">
        <v>33</v>
      </c>
      <c r="C37" s="21" t="s">
        <v>123</v>
      </c>
      <c r="D37" s="40">
        <v>93.18226428246885</v>
      </c>
      <c r="E37" s="35">
        <v>15.11286147430129</v>
      </c>
      <c r="F37" s="35">
        <v>54.692587120409797</v>
      </c>
      <c r="G37" s="35">
        <v>12.935087763512545</v>
      </c>
      <c r="H37" s="40">
        <v>0</v>
      </c>
      <c r="I37" s="35">
        <v>0.85160000000000002</v>
      </c>
      <c r="J37" s="40">
        <v>0</v>
      </c>
      <c r="K37" s="35">
        <f t="shared" si="0"/>
        <v>176.77440064069248</v>
      </c>
      <c r="L37" s="35">
        <v>1.803731892939302</v>
      </c>
    </row>
    <row r="38" spans="2:12">
      <c r="B38" s="19">
        <v>34</v>
      </c>
      <c r="C38" s="21" t="s">
        <v>74</v>
      </c>
      <c r="D38" s="40">
        <v>6.803966451E-4</v>
      </c>
      <c r="E38" s="35">
        <v>0.19627512048380003</v>
      </c>
      <c r="F38" s="35">
        <v>0.52384305202679982</v>
      </c>
      <c r="G38" s="35">
        <v>0.15869310754789998</v>
      </c>
      <c r="H38" s="35">
        <v>0</v>
      </c>
      <c r="I38" s="35">
        <v>4.8500000000000001E-2</v>
      </c>
      <c r="J38" s="35">
        <v>0</v>
      </c>
      <c r="K38" s="35">
        <f t="shared" si="0"/>
        <v>0.92799167670359983</v>
      </c>
      <c r="L38" s="35">
        <v>1.4999363064299998E-2</v>
      </c>
    </row>
    <row r="39" spans="2:12">
      <c r="B39" s="19">
        <v>35</v>
      </c>
      <c r="C39" s="21" t="s">
        <v>75</v>
      </c>
      <c r="D39" s="40">
        <v>143.69946203399215</v>
      </c>
      <c r="E39" s="35">
        <v>64.934294293789009</v>
      </c>
      <c r="F39" s="35">
        <v>111.07559951678155</v>
      </c>
      <c r="G39" s="35">
        <v>22.746066389527936</v>
      </c>
      <c r="H39" s="35">
        <v>0</v>
      </c>
      <c r="I39" s="35">
        <v>1.3889</v>
      </c>
      <c r="J39" s="35">
        <v>0</v>
      </c>
      <c r="K39" s="35">
        <f t="shared" si="0"/>
        <v>343.84432223409061</v>
      </c>
      <c r="L39" s="35">
        <v>2.390569722692498</v>
      </c>
    </row>
    <row r="40" spans="2:12">
      <c r="B40" s="19">
        <v>36</v>
      </c>
      <c r="C40" s="21" t="s">
        <v>76</v>
      </c>
      <c r="D40" s="40">
        <v>0.26632450787049999</v>
      </c>
      <c r="E40" s="35">
        <v>2.6411312330945003</v>
      </c>
      <c r="F40" s="35">
        <v>6.5467994953476012</v>
      </c>
      <c r="G40" s="35">
        <v>3.067676055119799</v>
      </c>
      <c r="H40" s="35">
        <v>0</v>
      </c>
      <c r="I40" s="35">
        <v>0</v>
      </c>
      <c r="J40" s="35">
        <v>0</v>
      </c>
      <c r="K40" s="35">
        <f t="shared" si="0"/>
        <v>12.5219312914324</v>
      </c>
      <c r="L40" s="35">
        <v>0.45955605870339972</v>
      </c>
    </row>
    <row r="41" spans="2:12">
      <c r="B41" s="19">
        <v>37</v>
      </c>
      <c r="C41" s="21" t="s">
        <v>77</v>
      </c>
      <c r="D41" s="40">
        <v>85.056349727538532</v>
      </c>
      <c r="E41" s="35">
        <v>145.19459112393506</v>
      </c>
      <c r="F41" s="35">
        <v>75.239783030103467</v>
      </c>
      <c r="G41" s="35">
        <v>19.096642594250437</v>
      </c>
      <c r="H41" s="35">
        <v>0</v>
      </c>
      <c r="I41" s="35">
        <v>3.8795999999999995</v>
      </c>
      <c r="J41" s="35">
        <v>0</v>
      </c>
      <c r="K41" s="35">
        <f t="shared" si="0"/>
        <v>328.46696647582752</v>
      </c>
      <c r="L41" s="35">
        <v>4.2883980979116147</v>
      </c>
    </row>
    <row r="42" spans="2:12" ht="14.4">
      <c r="B42" s="22" t="s">
        <v>11</v>
      </c>
      <c r="C42" s="4"/>
      <c r="D42" s="46">
        <f t="shared" ref="D42:L42" si="1">SUM(D5:D41)</f>
        <v>4638.294772564157</v>
      </c>
      <c r="E42" s="35">
        <f>SUM(E5:E41)</f>
        <v>1615.9923811771973</v>
      </c>
      <c r="F42" s="35">
        <f t="shared" si="1"/>
        <v>1682.1930420026347</v>
      </c>
      <c r="G42" s="35">
        <f>SUM(G5:G41)</f>
        <v>269.0344768611605</v>
      </c>
      <c r="H42" s="45">
        <f t="shared" si="1"/>
        <v>0</v>
      </c>
      <c r="I42" s="45">
        <f t="shared" si="1"/>
        <v>80.042099999999991</v>
      </c>
      <c r="J42" s="45">
        <f t="shared" si="1"/>
        <v>0</v>
      </c>
      <c r="K42" s="45">
        <f t="shared" si="1"/>
        <v>8285.5567726051504</v>
      </c>
      <c r="L42" s="35">
        <f t="shared" si="1"/>
        <v>44.651409428508998</v>
      </c>
    </row>
    <row r="43" spans="2:12">
      <c r="B43" t="s">
        <v>93</v>
      </c>
    </row>
    <row r="46" spans="2:12">
      <c r="D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2017-02-08T09:43:12Z</dcterms:modified>
</cp:coreProperties>
</file>