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25725" iterateCount="1"/>
</workbook>
</file>

<file path=xl/calcChain.xml><?xml version="1.0" encoding="utf-8"?>
<calcChain xmlns="http://schemas.openxmlformats.org/spreadsheetml/2006/main">
  <c r="K37" i="9"/>
  <c r="BK40" i="8"/>
  <c r="BK8" l="1"/>
  <c r="BK9" s="1"/>
  <c r="C9"/>
  <c r="D9"/>
  <c r="E9"/>
  <c r="F9"/>
  <c r="G9"/>
  <c r="H9"/>
  <c r="H29" s="1"/>
  <c r="I9"/>
  <c r="J9"/>
  <c r="K9"/>
  <c r="L9"/>
  <c r="M9"/>
  <c r="N9"/>
  <c r="O9"/>
  <c r="P9"/>
  <c r="P29" s="1"/>
  <c r="Q9"/>
  <c r="R9"/>
  <c r="S9"/>
  <c r="T9"/>
  <c r="U9"/>
  <c r="V9"/>
  <c r="W9"/>
  <c r="W29" s="1"/>
  <c r="X9"/>
  <c r="X29" s="1"/>
  <c r="Y9"/>
  <c r="Y29" s="1"/>
  <c r="Z9"/>
  <c r="AA9"/>
  <c r="AA29" s="1"/>
  <c r="AB9"/>
  <c r="AC9"/>
  <c r="AD9"/>
  <c r="AE9"/>
  <c r="AE29" s="1"/>
  <c r="AF9"/>
  <c r="AG9"/>
  <c r="AH9"/>
  <c r="AI9"/>
  <c r="AJ9"/>
  <c r="AK9"/>
  <c r="AL9"/>
  <c r="AM9"/>
  <c r="AN9"/>
  <c r="AN29" s="1"/>
  <c r="AO9"/>
  <c r="AP9"/>
  <c r="AQ9"/>
  <c r="AR9"/>
  <c r="AS9"/>
  <c r="AT9"/>
  <c r="AU9"/>
  <c r="AV9"/>
  <c r="AV29" s="1"/>
  <c r="AW9"/>
  <c r="AX9"/>
  <c r="AY9"/>
  <c r="AZ9"/>
  <c r="BA9"/>
  <c r="BB9"/>
  <c r="BC9"/>
  <c r="BD9"/>
  <c r="BD29" s="1"/>
  <c r="BE9"/>
  <c r="BF9"/>
  <c r="BG9"/>
  <c r="BH9"/>
  <c r="BI9"/>
  <c r="BJ9"/>
  <c r="BK11"/>
  <c r="BK12" s="1"/>
  <c r="C12"/>
  <c r="D12"/>
  <c r="E12"/>
  <c r="F12"/>
  <c r="F29" s="1"/>
  <c r="G12"/>
  <c r="H12"/>
  <c r="I12"/>
  <c r="J12"/>
  <c r="K12"/>
  <c r="L12"/>
  <c r="M12"/>
  <c r="N12"/>
  <c r="N29" s="1"/>
  <c r="O12"/>
  <c r="P12"/>
  <c r="Q12"/>
  <c r="R12"/>
  <c r="R29" s="1"/>
  <c r="S12"/>
  <c r="T12"/>
  <c r="U12"/>
  <c r="V12"/>
  <c r="W12"/>
  <c r="X12"/>
  <c r="Y12"/>
  <c r="Z12"/>
  <c r="AA12"/>
  <c r="AB12"/>
  <c r="AC12"/>
  <c r="AD12"/>
  <c r="AE12"/>
  <c r="AF12"/>
  <c r="AG12"/>
  <c r="AH12"/>
  <c r="AH29" s="1"/>
  <c r="AI12"/>
  <c r="AJ12"/>
  <c r="AK12"/>
  <c r="AL12"/>
  <c r="AL29" s="1"/>
  <c r="AM12"/>
  <c r="AN12"/>
  <c r="AO12"/>
  <c r="AP12"/>
  <c r="AP29" s="1"/>
  <c r="AQ12"/>
  <c r="AR12"/>
  <c r="AS12"/>
  <c r="AT12"/>
  <c r="AT29" s="1"/>
  <c r="AU12"/>
  <c r="AV12"/>
  <c r="AW12"/>
  <c r="AX12"/>
  <c r="AX29" s="1"/>
  <c r="AY12"/>
  <c r="AZ12"/>
  <c r="BA12"/>
  <c r="BB12"/>
  <c r="BB29" s="1"/>
  <c r="BC12"/>
  <c r="BD12"/>
  <c r="BE12"/>
  <c r="BF12"/>
  <c r="BF29" s="1"/>
  <c r="BG12"/>
  <c r="BH12"/>
  <c r="BI12"/>
  <c r="BJ12"/>
  <c r="BJ29" s="1"/>
  <c r="BK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7"/>
  <c r="BK18" s="1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K23"/>
  <c r="BK24"/>
  <c r="BK25"/>
  <c r="BK26"/>
  <c r="BK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L29"/>
  <c r="T29"/>
  <c r="Z29"/>
  <c r="Z64" s="1"/>
  <c r="AJ29"/>
  <c r="AR29"/>
  <c r="AZ29"/>
  <c r="BH29"/>
  <c r="BK33"/>
  <c r="BK34" s="1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D43" s="1"/>
  <c r="AE34"/>
  <c r="AF34"/>
  <c r="AG34"/>
  <c r="AH34"/>
  <c r="AI34"/>
  <c r="AJ34"/>
  <c r="AK34"/>
  <c r="AL34"/>
  <c r="AM34"/>
  <c r="AN34"/>
  <c r="AO34"/>
  <c r="AP34"/>
  <c r="AQ34"/>
  <c r="AR34"/>
  <c r="AS34"/>
  <c r="AT34"/>
  <c r="AT43" s="1"/>
  <c r="AU34"/>
  <c r="AV34"/>
  <c r="AW34"/>
  <c r="AX34"/>
  <c r="AY34"/>
  <c r="AZ34"/>
  <c r="BA34"/>
  <c r="BB34"/>
  <c r="BC34"/>
  <c r="BD34"/>
  <c r="BE34"/>
  <c r="BF34"/>
  <c r="BG34"/>
  <c r="BH34"/>
  <c r="BI34"/>
  <c r="BJ34"/>
  <c r="BJ43" s="1"/>
  <c r="BK36"/>
  <c r="BK37"/>
  <c r="BK38"/>
  <c r="BK39"/>
  <c r="BK41"/>
  <c r="C42"/>
  <c r="D42"/>
  <c r="E42"/>
  <c r="F42"/>
  <c r="G42"/>
  <c r="G43" s="1"/>
  <c r="H42"/>
  <c r="I42"/>
  <c r="J42"/>
  <c r="K42"/>
  <c r="K43" s="1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E43"/>
  <c r="F43"/>
  <c r="P43"/>
  <c r="V43"/>
  <c r="Z43"/>
  <c r="AH43"/>
  <c r="AL43"/>
  <c r="AP43"/>
  <c r="AX43"/>
  <c r="BB43"/>
  <c r="BF43"/>
  <c r="BK47"/>
  <c r="BK48" s="1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52"/>
  <c r="BK53" s="1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5"/>
  <c r="BK56" s="1"/>
  <c r="C56"/>
  <c r="D56"/>
  <c r="E56"/>
  <c r="F56"/>
  <c r="G56"/>
  <c r="G57" s="1"/>
  <c r="H56"/>
  <c r="I56"/>
  <c r="I57" s="1"/>
  <c r="J56"/>
  <c r="K56"/>
  <c r="L56"/>
  <c r="M56"/>
  <c r="N56"/>
  <c r="O56"/>
  <c r="O57" s="1"/>
  <c r="P56"/>
  <c r="Q56"/>
  <c r="R56"/>
  <c r="S56"/>
  <c r="S57" s="1"/>
  <c r="T56"/>
  <c r="U56"/>
  <c r="V56"/>
  <c r="W56"/>
  <c r="W57" s="1"/>
  <c r="X56"/>
  <c r="Y56"/>
  <c r="Z56"/>
  <c r="AA56"/>
  <c r="AA57" s="1"/>
  <c r="AB56"/>
  <c r="AC56"/>
  <c r="AD56"/>
  <c r="AE56"/>
  <c r="AE57" s="1"/>
  <c r="AF56"/>
  <c r="AG56"/>
  <c r="AH56"/>
  <c r="AI56"/>
  <c r="AI57" s="1"/>
  <c r="AJ56"/>
  <c r="AK56"/>
  <c r="AL56"/>
  <c r="AM56"/>
  <c r="AM57" s="1"/>
  <c r="AN56"/>
  <c r="AO56"/>
  <c r="AP56"/>
  <c r="AQ56"/>
  <c r="AQ57" s="1"/>
  <c r="AR56"/>
  <c r="AS56"/>
  <c r="AT56"/>
  <c r="AU56"/>
  <c r="AU57" s="1"/>
  <c r="AV56"/>
  <c r="AW56"/>
  <c r="AX56"/>
  <c r="AY56"/>
  <c r="AY57" s="1"/>
  <c r="AZ56"/>
  <c r="BA56"/>
  <c r="BB56"/>
  <c r="BC56"/>
  <c r="BC57" s="1"/>
  <c r="BD56"/>
  <c r="BE56"/>
  <c r="BF56"/>
  <c r="BG56"/>
  <c r="BG57" s="1"/>
  <c r="BH56"/>
  <c r="BI56"/>
  <c r="BJ56"/>
  <c r="C57"/>
  <c r="E57"/>
  <c r="K57"/>
  <c r="M57"/>
  <c r="N57"/>
  <c r="P57"/>
  <c r="Q57"/>
  <c r="R57"/>
  <c r="T57"/>
  <c r="U57"/>
  <c r="V57"/>
  <c r="X57"/>
  <c r="Y57"/>
  <c r="Z57"/>
  <c r="AB57"/>
  <c r="AC57"/>
  <c r="AD57"/>
  <c r="AF57"/>
  <c r="AG57"/>
  <c r="AH57"/>
  <c r="AJ57"/>
  <c r="AK57"/>
  <c r="AL57"/>
  <c r="AN57"/>
  <c r="AO57"/>
  <c r="AP57"/>
  <c r="AR57"/>
  <c r="AS57"/>
  <c r="AT57"/>
  <c r="AV57"/>
  <c r="AW57"/>
  <c r="AX57"/>
  <c r="AZ57"/>
  <c r="BA57"/>
  <c r="BB57"/>
  <c r="BD57"/>
  <c r="BE57"/>
  <c r="BF57"/>
  <c r="BH57"/>
  <c r="BI57"/>
  <c r="BJ57"/>
  <c r="BK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K67"/>
  <c r="BK68" s="1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G42" i="9"/>
  <c r="E42"/>
  <c r="K5"/>
  <c r="L42"/>
  <c r="F42"/>
  <c r="D42"/>
  <c r="J42"/>
  <c r="I42"/>
  <c r="H42"/>
  <c r="K41"/>
  <c r="K40"/>
  <c r="K39"/>
  <c r="K38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H57" i="8" l="1"/>
  <c r="BD43"/>
  <c r="AV43"/>
  <c r="AR43"/>
  <c r="AJ43"/>
  <c r="AB43"/>
  <c r="AB64" s="1"/>
  <c r="T43"/>
  <c r="T64" s="1"/>
  <c r="L43"/>
  <c r="H43"/>
  <c r="J29"/>
  <c r="J64" s="1"/>
  <c r="J57"/>
  <c r="F57"/>
  <c r="R43"/>
  <c r="N43"/>
  <c r="N64" s="1"/>
  <c r="J43"/>
  <c r="AF29"/>
  <c r="AF64" s="1"/>
  <c r="AB29"/>
  <c r="D29"/>
  <c r="D57"/>
  <c r="BH43"/>
  <c r="BH64" s="1"/>
  <c r="AZ43"/>
  <c r="AN43"/>
  <c r="AN64" s="1"/>
  <c r="AF43"/>
  <c r="X43"/>
  <c r="AD29"/>
  <c r="AV64"/>
  <c r="BI43"/>
  <c r="BI64" s="1"/>
  <c r="BG43"/>
  <c r="BE43"/>
  <c r="BC43"/>
  <c r="BA43"/>
  <c r="AY43"/>
  <c r="AW43"/>
  <c r="AU43"/>
  <c r="AS43"/>
  <c r="AQ43"/>
  <c r="AO43"/>
  <c r="AM43"/>
  <c r="AK43"/>
  <c r="AI43"/>
  <c r="AG43"/>
  <c r="AE43"/>
  <c r="AE64" s="1"/>
  <c r="AC43"/>
  <c r="AA43"/>
  <c r="AA64" s="1"/>
  <c r="Y43"/>
  <c r="W43"/>
  <c r="W64" s="1"/>
  <c r="U43"/>
  <c r="Q43"/>
  <c r="O43"/>
  <c r="M43"/>
  <c r="I43"/>
  <c r="C43"/>
  <c r="C64" s="1"/>
  <c r="BI29"/>
  <c r="BG29"/>
  <c r="BG64" s="1"/>
  <c r="BE29"/>
  <c r="BE64" s="1"/>
  <c r="BC29"/>
  <c r="BA29"/>
  <c r="AY29"/>
  <c r="AY64" s="1"/>
  <c r="AW29"/>
  <c r="AU29"/>
  <c r="L57"/>
  <c r="BK57"/>
  <c r="AZ64"/>
  <c r="AP64"/>
  <c r="BD64"/>
  <c r="AJ64"/>
  <c r="P64"/>
  <c r="F64"/>
  <c r="BJ64"/>
  <c r="BF64"/>
  <c r="BB64"/>
  <c r="AX64"/>
  <c r="AT64"/>
  <c r="AH64"/>
  <c r="Y64"/>
  <c r="BA64"/>
  <c r="AW64"/>
  <c r="AS29"/>
  <c r="AQ29"/>
  <c r="AO29"/>
  <c r="AO64" s="1"/>
  <c r="AM29"/>
  <c r="AM64" s="1"/>
  <c r="AK29"/>
  <c r="AI29"/>
  <c r="AG29"/>
  <c r="AG64" s="1"/>
  <c r="AC29"/>
  <c r="AC64" s="1"/>
  <c r="U29"/>
  <c r="S29"/>
  <c r="Q29"/>
  <c r="Q64" s="1"/>
  <c r="O29"/>
  <c r="O64" s="1"/>
  <c r="M29"/>
  <c r="K29"/>
  <c r="G29"/>
  <c r="G64" s="1"/>
  <c r="E29"/>
  <c r="E64" s="1"/>
  <c r="C29"/>
  <c r="K42" i="9"/>
  <c r="AL64" i="8"/>
  <c r="S43"/>
  <c r="S64" s="1"/>
  <c r="BK42"/>
  <c r="BK43" s="1"/>
  <c r="D43"/>
  <c r="AR64"/>
  <c r="AD64"/>
  <c r="X64"/>
  <c r="R64"/>
  <c r="L64"/>
  <c r="H64"/>
  <c r="V29"/>
  <c r="V64" s="1"/>
  <c r="BK28"/>
  <c r="BK15"/>
  <c r="I29"/>
  <c r="K64"/>
  <c r="I64"/>
  <c r="D64" l="1"/>
  <c r="M64"/>
  <c r="U64"/>
  <c r="AK64"/>
  <c r="AS64"/>
  <c r="AU64"/>
  <c r="BC64"/>
  <c r="AI64"/>
  <c r="AQ64"/>
  <c r="BK29"/>
  <c r="BK64" s="1"/>
</calcChain>
</file>

<file path=xl/sharedStrings.xml><?xml version="1.0" encoding="utf-8"?>
<sst xmlns="http://schemas.openxmlformats.org/spreadsheetml/2006/main" count="162" uniqueCount="126">
  <si>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</si>
  <si>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</si>
  <si>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</si>
  <si>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</si>
  <si>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</si>
  <si>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</si>
  <si>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</si>
  <si>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</si>
  <si>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</si>
  <si>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</si>
  <si>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</si>
  <si>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</si>
  <si>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</si>
  <si>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</si>
  <si>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</si>
  <si>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</si>
  <si>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</si>
  <si>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</si>
  <si>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</si>
  <si>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</si>
  <si>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</si>
  <si>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</si>
  <si>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</si>
  <si>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</si>
  <si>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</si>
  <si>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</si>
  <si>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</si>
  <si>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</si>
  <si>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</si>
  <si>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</si>
  <si>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</si>
  <si>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</si>
  <si>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</si>
  <si>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</si>
  <si>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</si>
  <si>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</si>
  <si>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</si>
  <si>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</si>
  <si>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</si>
  <si>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</si>
  <si>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</si>
  <si>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</si>
  <si>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</si>
  <si>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</si>
  <si>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</si>
  <si>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</si>
  <si>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</si>
  <si>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</si>
  <si>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</si>
  <si>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</si>
  <si>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</si>
  <si>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</si>
  <si>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</si>
  <si>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</si>
  <si>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</si>
  <si>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</si>
  <si>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</si>
  <si>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</si>
  <si>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</si>
  <si>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</si>
  <si>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</si>
  <si>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</si>
  <si>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</si>
  <si>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</si>
  <si>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</si>
  <si>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</si>
  <si>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</si>
  <si>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</si>
  <si>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</si>
  <si>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</si>
  <si>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</si>
  <si>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</si>
  <si>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</si>
  <si>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</si>
  <si>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</si>
  <si>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</si>
  <si>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</si>
  <si>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</si>
  <si>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</si>
  <si>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</si>
  <si>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</si>
  <si>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</si>
  <si>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</si>
  <si>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</si>
  <si>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</si>
  <si>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</si>
  <si>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</si>
  <si>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</si>
  <si>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</si>
  <si>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</si>
  <si>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</si>
  <si>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</si>
  <si>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</si>
  <si>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</si>
  <si>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</si>
  <si>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</si>
  <si>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</si>
  <si>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</si>
  <si>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</si>
  <si>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</si>
  <si>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</si>
  <si>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</si>
  <si>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</si>
  <si>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</si>
  <si>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</si>
  <si>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</si>
  <si>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</si>
  <si>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Debt Opportunities Fund</t>
  </si>
  <si>
    <t>IDBI Dynamic Bond Fund</t>
  </si>
  <si>
    <t>IDBI Monthly Income Plan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</si>
  <si>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</si>
  <si>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</si>
  <si>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</si>
  <si>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</si>
  <si>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</si>
  <si>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</si>
  <si>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</si>
  <si>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</si>
  <si>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</si>
  <si>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</si>
  <si>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</si>
  <si>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Mutual Fund: Net Average Assets Under Management (AAUM) as on 30th June, 2017(All figures in Rs. Crore)</t>
  </si>
  <si>
    <t>Table showing State wise /Union Territory wise contribution to AAUM of category of schemes as on 30th June, 2017</t>
  </si>
  <si>
    <t>IDBI MIDCAP Fund</t>
  </si>
  <si>
    <t>IDBI Small Cap Fund</t>
  </si>
  <si>
    <t>IDBI Prudence Fund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</si>
</sst>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3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1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11" fontId="0" fillId="0" borderId="0" xfId="0" applyNumberFormat="1"/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83"/>
  <sheetViews>
    <sheetView showGridLines="0"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sqref="A1:A5"/>
    </sheetView>
  </sheetViews>
  <sheetFormatPr defaultRowHeight="12.75"/>
  <cols>
    <col min="1" max="1" width="5" style="3" customWidth="1"/>
    <col min="2" max="2" width="47.5703125" style="3" customWidth="1"/>
    <col min="3" max="3" width="15.42578125" style="3" customWidth="1"/>
    <col min="4" max="4" width="15.42578125" style="3" bestFit="1" customWidth="1"/>
    <col min="5" max="62" width="15.42578125" style="3" customWidth="1"/>
    <col min="63" max="63" width="9.5703125" style="3" customWidth="1"/>
    <col min="64" max="64" width="16.7109375" style="3" bestFit="1" customWidth="1"/>
    <col min="65" max="65" width="18" style="3" bestFit="1" customWidth="1"/>
    <col min="66" max="66" width="24.85546875" style="3" bestFit="1" customWidth="1"/>
    <col min="67" max="16384" width="9.140625" style="3"/>
  </cols>
  <sheetData>
    <row r="1" spans="1:107" s="1" customFormat="1" ht="19.5" customHeight="1" thickBot="1">
      <c r="A1" s="75" t="s">
        <v>79</v>
      </c>
      <c r="B1" s="52" t="s">
        <v>32</v>
      </c>
      <c r="C1" s="66" t="s">
        <v>121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8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>
      <c r="A2" s="76"/>
      <c r="B2" s="53"/>
      <c r="C2" s="54" t="s">
        <v>31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6"/>
      <c r="W2" s="54" t="s">
        <v>27</v>
      </c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6"/>
      <c r="AQ2" s="54" t="s">
        <v>28</v>
      </c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6"/>
      <c r="BK2" s="69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>
      <c r="A3" s="76"/>
      <c r="B3" s="53"/>
      <c r="C3" s="60" t="s">
        <v>12</v>
      </c>
      <c r="D3" s="61"/>
      <c r="E3" s="61"/>
      <c r="F3" s="61"/>
      <c r="G3" s="61"/>
      <c r="H3" s="61"/>
      <c r="I3" s="61"/>
      <c r="J3" s="61"/>
      <c r="K3" s="61"/>
      <c r="L3" s="62"/>
      <c r="M3" s="60" t="s">
        <v>13</v>
      </c>
      <c r="N3" s="61"/>
      <c r="O3" s="61"/>
      <c r="P3" s="61"/>
      <c r="Q3" s="61"/>
      <c r="R3" s="61"/>
      <c r="S3" s="61"/>
      <c r="T3" s="61"/>
      <c r="U3" s="61"/>
      <c r="V3" s="62"/>
      <c r="W3" s="60" t="s">
        <v>12</v>
      </c>
      <c r="X3" s="61"/>
      <c r="Y3" s="61"/>
      <c r="Z3" s="61"/>
      <c r="AA3" s="61"/>
      <c r="AB3" s="61"/>
      <c r="AC3" s="61"/>
      <c r="AD3" s="61"/>
      <c r="AE3" s="61"/>
      <c r="AF3" s="62"/>
      <c r="AG3" s="60" t="s">
        <v>13</v>
      </c>
      <c r="AH3" s="61"/>
      <c r="AI3" s="61"/>
      <c r="AJ3" s="61"/>
      <c r="AK3" s="61"/>
      <c r="AL3" s="61"/>
      <c r="AM3" s="61"/>
      <c r="AN3" s="61"/>
      <c r="AO3" s="61"/>
      <c r="AP3" s="62"/>
      <c r="AQ3" s="60" t="s">
        <v>12</v>
      </c>
      <c r="AR3" s="61"/>
      <c r="AS3" s="61"/>
      <c r="AT3" s="61"/>
      <c r="AU3" s="61"/>
      <c r="AV3" s="61"/>
      <c r="AW3" s="61"/>
      <c r="AX3" s="61"/>
      <c r="AY3" s="61"/>
      <c r="AZ3" s="62"/>
      <c r="BA3" s="60" t="s">
        <v>13</v>
      </c>
      <c r="BB3" s="61"/>
      <c r="BC3" s="61"/>
      <c r="BD3" s="61"/>
      <c r="BE3" s="61"/>
      <c r="BF3" s="61"/>
      <c r="BG3" s="61"/>
      <c r="BH3" s="61"/>
      <c r="BI3" s="61"/>
      <c r="BJ3" s="62"/>
      <c r="BK3" s="70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>
      <c r="A4" s="76"/>
      <c r="B4" s="53"/>
      <c r="C4" s="57" t="s">
        <v>38</v>
      </c>
      <c r="D4" s="58"/>
      <c r="E4" s="58"/>
      <c r="F4" s="58"/>
      <c r="G4" s="59"/>
      <c r="H4" s="57" t="s">
        <v>39</v>
      </c>
      <c r="I4" s="58"/>
      <c r="J4" s="58"/>
      <c r="K4" s="58"/>
      <c r="L4" s="59"/>
      <c r="M4" s="57" t="s">
        <v>38</v>
      </c>
      <c r="N4" s="58"/>
      <c r="O4" s="58"/>
      <c r="P4" s="58"/>
      <c r="Q4" s="59"/>
      <c r="R4" s="57" t="s">
        <v>39</v>
      </c>
      <c r="S4" s="58"/>
      <c r="T4" s="58"/>
      <c r="U4" s="58"/>
      <c r="V4" s="59"/>
      <c r="W4" s="57" t="s">
        <v>38</v>
      </c>
      <c r="X4" s="58"/>
      <c r="Y4" s="58"/>
      <c r="Z4" s="58"/>
      <c r="AA4" s="59"/>
      <c r="AB4" s="57" t="s">
        <v>39</v>
      </c>
      <c r="AC4" s="58"/>
      <c r="AD4" s="58"/>
      <c r="AE4" s="58"/>
      <c r="AF4" s="59"/>
      <c r="AG4" s="57" t="s">
        <v>38</v>
      </c>
      <c r="AH4" s="58"/>
      <c r="AI4" s="58"/>
      <c r="AJ4" s="58"/>
      <c r="AK4" s="59"/>
      <c r="AL4" s="57" t="s">
        <v>39</v>
      </c>
      <c r="AM4" s="58"/>
      <c r="AN4" s="58"/>
      <c r="AO4" s="58"/>
      <c r="AP4" s="59"/>
      <c r="AQ4" s="57" t="s">
        <v>38</v>
      </c>
      <c r="AR4" s="58"/>
      <c r="AS4" s="58"/>
      <c r="AT4" s="58"/>
      <c r="AU4" s="59"/>
      <c r="AV4" s="57" t="s">
        <v>39</v>
      </c>
      <c r="AW4" s="58"/>
      <c r="AX4" s="58"/>
      <c r="AY4" s="58"/>
      <c r="AZ4" s="59"/>
      <c r="BA4" s="57" t="s">
        <v>38</v>
      </c>
      <c r="BB4" s="58"/>
      <c r="BC4" s="58"/>
      <c r="BD4" s="58"/>
      <c r="BE4" s="59"/>
      <c r="BF4" s="57" t="s">
        <v>39</v>
      </c>
      <c r="BG4" s="58"/>
      <c r="BH4" s="58"/>
      <c r="BI4" s="58"/>
      <c r="BJ4" s="59"/>
      <c r="BK4" s="70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76"/>
      <c r="B5" s="53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1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>
      <c r="A6" s="17" t="s">
        <v>0</v>
      </c>
      <c r="B6" s="24" t="s">
        <v>6</v>
      </c>
      <c r="C6" s="63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5"/>
    </row>
    <row r="7" spans="1:107">
      <c r="A7" s="17" t="s">
        <v>80</v>
      </c>
      <c r="B7" s="24" t="s">
        <v>14</v>
      </c>
      <c r="C7" s="63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5"/>
    </row>
    <row r="8" spans="1:107">
      <c r="A8" s="17"/>
      <c r="B8" s="34" t="s">
        <v>105</v>
      </c>
      <c r="C8" s="40">
        <v>0</v>
      </c>
      <c r="D8" s="40">
        <v>110.5241930321331</v>
      </c>
      <c r="E8" s="40">
        <v>220.91717944783329</v>
      </c>
      <c r="F8" s="40">
        <v>0</v>
      </c>
      <c r="G8" s="40">
        <v>0</v>
      </c>
      <c r="H8" s="40">
        <v>3.1733426350928027</v>
      </c>
      <c r="I8" s="40">
        <v>2098.9200023393205</v>
      </c>
      <c r="J8" s="40">
        <v>315.93975086339901</v>
      </c>
      <c r="K8" s="40">
        <v>0</v>
      </c>
      <c r="L8" s="40">
        <v>24.725463475329502</v>
      </c>
      <c r="M8" s="40">
        <v>0</v>
      </c>
      <c r="N8" s="40">
        <v>5.0535566526666003</v>
      </c>
      <c r="O8" s="40">
        <v>0</v>
      </c>
      <c r="P8" s="40">
        <v>0</v>
      </c>
      <c r="Q8" s="40">
        <v>0</v>
      </c>
      <c r="R8" s="40">
        <v>2.210638021057898</v>
      </c>
      <c r="S8" s="40">
        <v>207.17388576686611</v>
      </c>
      <c r="T8" s="40">
        <v>149.9638153253654</v>
      </c>
      <c r="U8" s="40">
        <v>0</v>
      </c>
      <c r="V8" s="40">
        <v>8.8245498348985993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3.967485910759498</v>
      </c>
      <c r="AC8" s="40">
        <v>96.872791250064154</v>
      </c>
      <c r="AD8" s="40">
        <v>21.320322247399496</v>
      </c>
      <c r="AE8" s="40">
        <v>0</v>
      </c>
      <c r="AF8" s="40">
        <v>76.048435301356776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4.4244020723866972</v>
      </c>
      <c r="AM8" s="40">
        <v>21.611999102931396</v>
      </c>
      <c r="AN8" s="40">
        <v>204.3396856778983</v>
      </c>
      <c r="AO8" s="40">
        <v>0</v>
      </c>
      <c r="AP8" s="40">
        <v>39.980626920025095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5.3052215256156039</v>
      </c>
      <c r="AW8" s="40">
        <v>394.991716797506</v>
      </c>
      <c r="AX8" s="40">
        <v>3.8219683764665002</v>
      </c>
      <c r="AY8" s="40">
        <v>0</v>
      </c>
      <c r="AZ8" s="40">
        <v>55.819537795162013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1.6177579452916999</v>
      </c>
      <c r="BG8" s="40">
        <v>66.226135705833101</v>
      </c>
      <c r="BH8" s="40">
        <v>9.5013219182995989</v>
      </c>
      <c r="BI8" s="40">
        <v>0</v>
      </c>
      <c r="BJ8" s="40">
        <v>3.0419294113322994</v>
      </c>
      <c r="BK8" s="41">
        <f>SUM(C8:BJ8)</f>
        <v>4156.3177153522902</v>
      </c>
    </row>
    <row r="9" spans="1:107">
      <c r="A9" s="17"/>
      <c r="B9" s="26" t="s">
        <v>89</v>
      </c>
      <c r="C9" s="38">
        <f t="shared" ref="C9:BJ9" si="0">SUM(C8)</f>
        <v>0</v>
      </c>
      <c r="D9" s="38">
        <f t="shared" si="0"/>
        <v>110.5241930321331</v>
      </c>
      <c r="E9" s="38">
        <f t="shared" si="0"/>
        <v>220.91717944783329</v>
      </c>
      <c r="F9" s="38">
        <f t="shared" si="0"/>
        <v>0</v>
      </c>
      <c r="G9" s="38">
        <f t="shared" si="0"/>
        <v>0</v>
      </c>
      <c r="H9" s="38">
        <f t="shared" si="0"/>
        <v>3.1733426350928027</v>
      </c>
      <c r="I9" s="38">
        <f t="shared" si="0"/>
        <v>2098.9200023393205</v>
      </c>
      <c r="J9" s="38">
        <f t="shared" si="0"/>
        <v>315.93975086339901</v>
      </c>
      <c r="K9" s="38">
        <f t="shared" si="0"/>
        <v>0</v>
      </c>
      <c r="L9" s="38">
        <f t="shared" si="0"/>
        <v>24.725463475329502</v>
      </c>
      <c r="M9" s="38">
        <f t="shared" si="0"/>
        <v>0</v>
      </c>
      <c r="N9" s="38">
        <f t="shared" si="0"/>
        <v>5.0535566526666003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2.210638021057898</v>
      </c>
      <c r="S9" s="38">
        <f t="shared" si="0"/>
        <v>207.17388576686611</v>
      </c>
      <c r="T9" s="38">
        <f t="shared" si="0"/>
        <v>149.9638153253654</v>
      </c>
      <c r="U9" s="38">
        <f t="shared" si="0"/>
        <v>0</v>
      </c>
      <c r="V9" s="38">
        <f t="shared" si="0"/>
        <v>8.8245498348985993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3.967485910759498</v>
      </c>
      <c r="AC9" s="38">
        <f t="shared" si="0"/>
        <v>96.872791250064154</v>
      </c>
      <c r="AD9" s="38">
        <f t="shared" si="0"/>
        <v>21.320322247399496</v>
      </c>
      <c r="AE9" s="38">
        <f t="shared" si="0"/>
        <v>0</v>
      </c>
      <c r="AF9" s="38">
        <f t="shared" si="0"/>
        <v>76.048435301356776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4.4244020723866972</v>
      </c>
      <c r="AM9" s="38">
        <f t="shared" si="0"/>
        <v>21.611999102931396</v>
      </c>
      <c r="AN9" s="38">
        <f t="shared" si="0"/>
        <v>204.3396856778983</v>
      </c>
      <c r="AO9" s="38">
        <f t="shared" si="0"/>
        <v>0</v>
      </c>
      <c r="AP9" s="38">
        <f t="shared" si="0"/>
        <v>39.980626920025095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5.3052215256156039</v>
      </c>
      <c r="AW9" s="38">
        <f>(SUM(AW8))</f>
        <v>394.991716797506</v>
      </c>
      <c r="AX9" s="38">
        <f t="shared" si="0"/>
        <v>3.8219683764665002</v>
      </c>
      <c r="AY9" s="38">
        <f t="shared" si="0"/>
        <v>0</v>
      </c>
      <c r="AZ9" s="38">
        <f t="shared" si="0"/>
        <v>55.819537795162013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1.6177579452916999</v>
      </c>
      <c r="BG9" s="38">
        <f t="shared" si="0"/>
        <v>66.226135705833101</v>
      </c>
      <c r="BH9" s="38">
        <f t="shared" si="0"/>
        <v>9.5013219182995989</v>
      </c>
      <c r="BI9" s="38">
        <f t="shared" si="0"/>
        <v>0</v>
      </c>
      <c r="BJ9" s="38">
        <f t="shared" si="0"/>
        <v>3.0419294113322994</v>
      </c>
      <c r="BK9" s="36">
        <f>SUM(BK8)</f>
        <v>4156.3177153522902</v>
      </c>
    </row>
    <row r="10" spans="1:107">
      <c r="A10" s="17" t="s">
        <v>81</v>
      </c>
      <c r="B10" s="25" t="s">
        <v>3</v>
      </c>
      <c r="C10" s="63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5"/>
    </row>
    <row r="11" spans="1:107">
      <c r="A11" s="17"/>
      <c r="B11" s="34" t="s">
        <v>106</v>
      </c>
      <c r="C11" s="40">
        <v>0</v>
      </c>
      <c r="D11" s="40">
        <v>4.1996233204999998</v>
      </c>
      <c r="E11" s="40">
        <v>0</v>
      </c>
      <c r="F11" s="40">
        <v>0</v>
      </c>
      <c r="G11" s="40">
        <v>0</v>
      </c>
      <c r="H11" s="40">
        <v>0.16337550726590003</v>
      </c>
      <c r="I11" s="40">
        <v>0</v>
      </c>
      <c r="J11" s="40">
        <v>0</v>
      </c>
      <c r="K11" s="40">
        <v>0</v>
      </c>
      <c r="L11" s="40">
        <v>1.69572071666E-2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0.16804119006580001</v>
      </c>
      <c r="S11" s="40">
        <v>2.50851184333E-2</v>
      </c>
      <c r="T11" s="40">
        <v>0</v>
      </c>
      <c r="U11" s="40">
        <v>0</v>
      </c>
      <c r="V11" s="40">
        <v>2.8325235666E-3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0.81363105879570041</v>
      </c>
      <c r="AC11" s="40">
        <v>0.18524366086659999</v>
      </c>
      <c r="AD11" s="40">
        <v>0.87782514136660006</v>
      </c>
      <c r="AE11" s="40">
        <v>0</v>
      </c>
      <c r="AF11" s="40">
        <v>0.6101769364331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0.80388668539359986</v>
      </c>
      <c r="AM11" s="40">
        <v>9.9649866066599993E-2</v>
      </c>
      <c r="AN11" s="40">
        <v>2.4447867366332003</v>
      </c>
      <c r="AO11" s="40">
        <v>0</v>
      </c>
      <c r="AP11" s="40">
        <v>0.59523208083300005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0.7666097354975</v>
      </c>
      <c r="AW11" s="40">
        <v>6.347889539666399</v>
      </c>
      <c r="AX11" s="40">
        <v>0</v>
      </c>
      <c r="AY11" s="40">
        <v>0</v>
      </c>
      <c r="AZ11" s="40">
        <v>0.98806725526619998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0.16024366413220001</v>
      </c>
      <c r="BG11" s="40">
        <v>0.80884618956650001</v>
      </c>
      <c r="BH11" s="40">
        <v>0</v>
      </c>
      <c r="BI11" s="40">
        <v>0</v>
      </c>
      <c r="BJ11" s="40">
        <v>0</v>
      </c>
      <c r="BK11" s="41">
        <f>SUM(C11:BJ11)</f>
        <v>20.078003417515394</v>
      </c>
      <c r="BL11" s="42"/>
      <c r="BO11" s="42"/>
    </row>
    <row r="12" spans="1:107">
      <c r="A12" s="17"/>
      <c r="B12" s="26" t="s">
        <v>90</v>
      </c>
      <c r="C12" s="38">
        <f t="shared" ref="C12:BJ12" si="1">SUM(C11)</f>
        <v>0</v>
      </c>
      <c r="D12" s="38">
        <f t="shared" si="1"/>
        <v>4.1996233204999998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0.16337550726590003</v>
      </c>
      <c r="I12" s="38">
        <f t="shared" si="1"/>
        <v>0</v>
      </c>
      <c r="J12" s="38">
        <f t="shared" si="1"/>
        <v>0</v>
      </c>
      <c r="K12" s="38">
        <f t="shared" si="1"/>
        <v>0</v>
      </c>
      <c r="L12" s="38">
        <f t="shared" si="1"/>
        <v>1.69572071666E-2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0.16804119006580001</v>
      </c>
      <c r="S12" s="38">
        <f t="shared" si="1"/>
        <v>2.50851184333E-2</v>
      </c>
      <c r="T12" s="38">
        <f t="shared" si="1"/>
        <v>0</v>
      </c>
      <c r="U12" s="38">
        <f t="shared" si="1"/>
        <v>0</v>
      </c>
      <c r="V12" s="38">
        <f t="shared" si="1"/>
        <v>2.8325235666E-3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0.81363105879570041</v>
      </c>
      <c r="AC12" s="38">
        <f t="shared" si="1"/>
        <v>0.18524366086659999</v>
      </c>
      <c r="AD12" s="38">
        <f t="shared" si="1"/>
        <v>0.87782514136660006</v>
      </c>
      <c r="AE12" s="38">
        <f t="shared" si="1"/>
        <v>0</v>
      </c>
      <c r="AF12" s="38">
        <f t="shared" si="1"/>
        <v>0.6101769364331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0.80388668539359986</v>
      </c>
      <c r="AM12" s="38">
        <f t="shared" si="1"/>
        <v>9.9649866066599993E-2</v>
      </c>
      <c r="AN12" s="38">
        <f t="shared" si="1"/>
        <v>2.4447867366332003</v>
      </c>
      <c r="AO12" s="38">
        <f t="shared" si="1"/>
        <v>0</v>
      </c>
      <c r="AP12" s="38">
        <f t="shared" si="1"/>
        <v>0.59523208083300005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0.7666097354975</v>
      </c>
      <c r="AW12" s="38">
        <f>(SUM(AW11))</f>
        <v>6.347889539666399</v>
      </c>
      <c r="AX12" s="38">
        <f t="shared" si="1"/>
        <v>0</v>
      </c>
      <c r="AY12" s="38">
        <f t="shared" si="1"/>
        <v>0</v>
      </c>
      <c r="AZ12" s="38">
        <f t="shared" si="1"/>
        <v>0.98806725526619998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0.16024366413220001</v>
      </c>
      <c r="BG12" s="38">
        <f t="shared" si="1"/>
        <v>0.80884618956650001</v>
      </c>
      <c r="BH12" s="38">
        <f t="shared" si="1"/>
        <v>0</v>
      </c>
      <c r="BI12" s="38">
        <f t="shared" si="1"/>
        <v>0</v>
      </c>
      <c r="BJ12" s="38">
        <f t="shared" si="1"/>
        <v>0</v>
      </c>
      <c r="BK12" s="39">
        <f>SUM(BK11)</f>
        <v>20.078003417515394</v>
      </c>
    </row>
    <row r="13" spans="1:107">
      <c r="A13" s="17" t="s">
        <v>82</v>
      </c>
      <c r="B13" s="25" t="s">
        <v>10</v>
      </c>
      <c r="C13" s="63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5"/>
    </row>
    <row r="14" spans="1:107">
      <c r="A14" s="17"/>
      <c r="B14" s="26" t="s">
        <v>40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0">
        <v>0</v>
      </c>
      <c r="AO14" s="40">
        <v>0</v>
      </c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</v>
      </c>
      <c r="BG14" s="40">
        <v>0</v>
      </c>
      <c r="BH14" s="40">
        <v>0</v>
      </c>
      <c r="BI14" s="40">
        <v>0</v>
      </c>
      <c r="BJ14" s="40">
        <v>0</v>
      </c>
      <c r="BK14" s="41">
        <f t="shared" ref="BK14" si="2">SUM(C14:BJ14)</f>
        <v>0</v>
      </c>
    </row>
    <row r="15" spans="1:107">
      <c r="A15" s="17"/>
      <c r="B15" s="26" t="s">
        <v>97</v>
      </c>
      <c r="C15" s="39">
        <f t="shared" ref="C15:AH15" si="3">SUM(C14:C14)</f>
        <v>0</v>
      </c>
      <c r="D15" s="39">
        <f t="shared" si="3"/>
        <v>0</v>
      </c>
      <c r="E15" s="39">
        <f t="shared" si="3"/>
        <v>0</v>
      </c>
      <c r="F15" s="39">
        <f t="shared" si="3"/>
        <v>0</v>
      </c>
      <c r="G15" s="39">
        <f t="shared" si="3"/>
        <v>0</v>
      </c>
      <c r="H15" s="39">
        <f t="shared" si="3"/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39">
        <f t="shared" si="3"/>
        <v>0</v>
      </c>
      <c r="O15" s="39">
        <f t="shared" si="3"/>
        <v>0</v>
      </c>
      <c r="P15" s="39">
        <f t="shared" si="3"/>
        <v>0</v>
      </c>
      <c r="Q15" s="39">
        <f t="shared" si="3"/>
        <v>0</v>
      </c>
      <c r="R15" s="39">
        <f t="shared" si="3"/>
        <v>0</v>
      </c>
      <c r="S15" s="39">
        <f t="shared" si="3"/>
        <v>0</v>
      </c>
      <c r="T15" s="39">
        <f t="shared" si="3"/>
        <v>0</v>
      </c>
      <c r="U15" s="39">
        <f t="shared" si="3"/>
        <v>0</v>
      </c>
      <c r="V15" s="39">
        <f t="shared" si="3"/>
        <v>0</v>
      </c>
      <c r="W15" s="39">
        <f t="shared" si="3"/>
        <v>0</v>
      </c>
      <c r="X15" s="39">
        <f t="shared" si="3"/>
        <v>0</v>
      </c>
      <c r="Y15" s="39">
        <f t="shared" si="3"/>
        <v>0</v>
      </c>
      <c r="Z15" s="39">
        <f t="shared" si="3"/>
        <v>0</v>
      </c>
      <c r="AA15" s="39">
        <f t="shared" si="3"/>
        <v>0</v>
      </c>
      <c r="AB15" s="39">
        <f t="shared" si="3"/>
        <v>0</v>
      </c>
      <c r="AC15" s="39">
        <f t="shared" si="3"/>
        <v>0</v>
      </c>
      <c r="AD15" s="39">
        <f t="shared" si="3"/>
        <v>0</v>
      </c>
      <c r="AE15" s="39">
        <f t="shared" si="3"/>
        <v>0</v>
      </c>
      <c r="AF15" s="39">
        <f t="shared" si="3"/>
        <v>0</v>
      </c>
      <c r="AG15" s="39">
        <f t="shared" si="3"/>
        <v>0</v>
      </c>
      <c r="AH15" s="39">
        <f t="shared" si="3"/>
        <v>0</v>
      </c>
      <c r="AI15" s="39">
        <f t="shared" ref="AI15:BK15" si="4">SUM(AI14:AI14)</f>
        <v>0</v>
      </c>
      <c r="AJ15" s="39">
        <f t="shared" si="4"/>
        <v>0</v>
      </c>
      <c r="AK15" s="39">
        <f t="shared" si="4"/>
        <v>0</v>
      </c>
      <c r="AL15" s="39">
        <f t="shared" si="4"/>
        <v>0</v>
      </c>
      <c r="AM15" s="39">
        <f t="shared" si="4"/>
        <v>0</v>
      </c>
      <c r="AN15" s="39">
        <f t="shared" si="4"/>
        <v>0</v>
      </c>
      <c r="AO15" s="39">
        <f t="shared" si="4"/>
        <v>0</v>
      </c>
      <c r="AP15" s="39">
        <f t="shared" si="4"/>
        <v>0</v>
      </c>
      <c r="AQ15" s="39">
        <f t="shared" si="4"/>
        <v>0</v>
      </c>
      <c r="AR15" s="39">
        <f t="shared" si="4"/>
        <v>0</v>
      </c>
      <c r="AS15" s="39">
        <f t="shared" si="4"/>
        <v>0</v>
      </c>
      <c r="AT15" s="39">
        <f t="shared" si="4"/>
        <v>0</v>
      </c>
      <c r="AU15" s="39">
        <f t="shared" si="4"/>
        <v>0</v>
      </c>
      <c r="AV15" s="39">
        <f t="shared" si="4"/>
        <v>0</v>
      </c>
      <c r="AW15" s="39">
        <f t="shared" si="4"/>
        <v>0</v>
      </c>
      <c r="AX15" s="39">
        <f t="shared" si="4"/>
        <v>0</v>
      </c>
      <c r="AY15" s="39">
        <f t="shared" si="4"/>
        <v>0</v>
      </c>
      <c r="AZ15" s="39">
        <f t="shared" si="4"/>
        <v>0</v>
      </c>
      <c r="BA15" s="39">
        <f t="shared" si="4"/>
        <v>0</v>
      </c>
      <c r="BB15" s="39">
        <f t="shared" si="4"/>
        <v>0</v>
      </c>
      <c r="BC15" s="39">
        <f t="shared" si="4"/>
        <v>0</v>
      </c>
      <c r="BD15" s="39">
        <f t="shared" si="4"/>
        <v>0</v>
      </c>
      <c r="BE15" s="39">
        <f t="shared" si="4"/>
        <v>0</v>
      </c>
      <c r="BF15" s="39">
        <f t="shared" si="4"/>
        <v>0</v>
      </c>
      <c r="BG15" s="39">
        <f t="shared" si="4"/>
        <v>0</v>
      </c>
      <c r="BH15" s="39">
        <f t="shared" si="4"/>
        <v>0</v>
      </c>
      <c r="BI15" s="39">
        <f t="shared" si="4"/>
        <v>0</v>
      </c>
      <c r="BJ15" s="39">
        <f t="shared" si="4"/>
        <v>0</v>
      </c>
      <c r="BK15" s="39">
        <f t="shared" si="4"/>
        <v>0</v>
      </c>
    </row>
    <row r="16" spans="1:107">
      <c r="A16" s="17" t="s">
        <v>83</v>
      </c>
      <c r="B16" s="25" t="s">
        <v>15</v>
      </c>
      <c r="C16" s="63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5"/>
    </row>
    <row r="17" spans="1:67">
      <c r="A17" s="17"/>
      <c r="B17" s="26" t="s">
        <v>40</v>
      </c>
      <c r="C17" s="36">
        <v>0</v>
      </c>
      <c r="D17" s="35">
        <v>0</v>
      </c>
      <c r="E17" s="35">
        <v>0</v>
      </c>
      <c r="F17" s="35">
        <v>0</v>
      </c>
      <c r="G17" s="37">
        <v>0</v>
      </c>
      <c r="H17" s="36">
        <v>0</v>
      </c>
      <c r="I17" s="35">
        <v>0</v>
      </c>
      <c r="J17" s="35">
        <v>0</v>
      </c>
      <c r="K17" s="35">
        <v>0</v>
      </c>
      <c r="L17" s="37">
        <v>0</v>
      </c>
      <c r="M17" s="36">
        <v>0</v>
      </c>
      <c r="N17" s="35">
        <v>0</v>
      </c>
      <c r="O17" s="35">
        <v>0</v>
      </c>
      <c r="P17" s="35">
        <v>0</v>
      </c>
      <c r="Q17" s="37">
        <v>0</v>
      </c>
      <c r="R17" s="36">
        <v>0</v>
      </c>
      <c r="S17" s="35">
        <v>0</v>
      </c>
      <c r="T17" s="35">
        <v>0</v>
      </c>
      <c r="U17" s="35">
        <v>0</v>
      </c>
      <c r="V17" s="37">
        <v>0</v>
      </c>
      <c r="W17" s="36">
        <v>0</v>
      </c>
      <c r="X17" s="35">
        <v>0</v>
      </c>
      <c r="Y17" s="35">
        <v>0</v>
      </c>
      <c r="Z17" s="35">
        <v>0</v>
      </c>
      <c r="AA17" s="37">
        <v>0</v>
      </c>
      <c r="AB17" s="36">
        <v>0</v>
      </c>
      <c r="AC17" s="35">
        <v>0</v>
      </c>
      <c r="AD17" s="35">
        <v>0</v>
      </c>
      <c r="AE17" s="35">
        <v>0</v>
      </c>
      <c r="AF17" s="37">
        <v>0</v>
      </c>
      <c r="AG17" s="36">
        <v>0</v>
      </c>
      <c r="AH17" s="35">
        <v>0</v>
      </c>
      <c r="AI17" s="35">
        <v>0</v>
      </c>
      <c r="AJ17" s="35">
        <v>0</v>
      </c>
      <c r="AK17" s="37">
        <v>0</v>
      </c>
      <c r="AL17" s="36">
        <v>0</v>
      </c>
      <c r="AM17" s="35">
        <v>0</v>
      </c>
      <c r="AN17" s="35">
        <v>0</v>
      </c>
      <c r="AO17" s="35">
        <v>0</v>
      </c>
      <c r="AP17" s="37">
        <v>0</v>
      </c>
      <c r="AQ17" s="36">
        <v>0</v>
      </c>
      <c r="AR17" s="35">
        <v>0</v>
      </c>
      <c r="AS17" s="35">
        <v>0</v>
      </c>
      <c r="AT17" s="35">
        <v>0</v>
      </c>
      <c r="AU17" s="37">
        <v>0</v>
      </c>
      <c r="AV17" s="36">
        <v>0</v>
      </c>
      <c r="AW17" s="35">
        <v>0</v>
      </c>
      <c r="AX17" s="35">
        <v>0</v>
      </c>
      <c r="AY17" s="35">
        <v>0</v>
      </c>
      <c r="AZ17" s="37">
        <v>0</v>
      </c>
      <c r="BA17" s="36">
        <v>0</v>
      </c>
      <c r="BB17" s="35">
        <v>0</v>
      </c>
      <c r="BC17" s="35">
        <v>0</v>
      </c>
      <c r="BD17" s="35">
        <v>0</v>
      </c>
      <c r="BE17" s="37">
        <v>0</v>
      </c>
      <c r="BF17" s="36">
        <v>0</v>
      </c>
      <c r="BG17" s="35">
        <v>0</v>
      </c>
      <c r="BH17" s="35">
        <v>0</v>
      </c>
      <c r="BI17" s="35">
        <v>0</v>
      </c>
      <c r="BJ17" s="37">
        <v>0</v>
      </c>
      <c r="BK17" s="41">
        <f>SUM(C17:BJ17)</f>
        <v>0</v>
      </c>
    </row>
    <row r="18" spans="1:67">
      <c r="A18" s="17"/>
      <c r="B18" s="26" t="s">
        <v>96</v>
      </c>
      <c r="C18" s="38">
        <f t="shared" ref="C18:BJ18" si="5">SUM(C17)</f>
        <v>0</v>
      </c>
      <c r="D18" s="38">
        <f t="shared" si="5"/>
        <v>0</v>
      </c>
      <c r="E18" s="38">
        <f t="shared" si="5"/>
        <v>0</v>
      </c>
      <c r="F18" s="38">
        <f t="shared" si="5"/>
        <v>0</v>
      </c>
      <c r="G18" s="38">
        <f t="shared" si="5"/>
        <v>0</v>
      </c>
      <c r="H18" s="38">
        <f t="shared" si="5"/>
        <v>0</v>
      </c>
      <c r="I18" s="38">
        <f t="shared" si="5"/>
        <v>0</v>
      </c>
      <c r="J18" s="38">
        <f t="shared" si="5"/>
        <v>0</v>
      </c>
      <c r="K18" s="38">
        <f t="shared" si="5"/>
        <v>0</v>
      </c>
      <c r="L18" s="38">
        <f t="shared" si="5"/>
        <v>0</v>
      </c>
      <c r="M18" s="38">
        <f t="shared" si="5"/>
        <v>0</v>
      </c>
      <c r="N18" s="38">
        <f t="shared" si="5"/>
        <v>0</v>
      </c>
      <c r="O18" s="38">
        <f t="shared" si="5"/>
        <v>0</v>
      </c>
      <c r="P18" s="38">
        <f t="shared" si="5"/>
        <v>0</v>
      </c>
      <c r="Q18" s="38">
        <f t="shared" si="5"/>
        <v>0</v>
      </c>
      <c r="R18" s="38">
        <f t="shared" si="5"/>
        <v>0</v>
      </c>
      <c r="S18" s="38">
        <f t="shared" si="5"/>
        <v>0</v>
      </c>
      <c r="T18" s="38">
        <f t="shared" si="5"/>
        <v>0</v>
      </c>
      <c r="U18" s="38">
        <f t="shared" si="5"/>
        <v>0</v>
      </c>
      <c r="V18" s="38">
        <f t="shared" si="5"/>
        <v>0</v>
      </c>
      <c r="W18" s="38">
        <f t="shared" si="5"/>
        <v>0</v>
      </c>
      <c r="X18" s="38">
        <f t="shared" si="5"/>
        <v>0</v>
      </c>
      <c r="Y18" s="38">
        <f t="shared" si="5"/>
        <v>0</v>
      </c>
      <c r="Z18" s="38">
        <f t="shared" si="5"/>
        <v>0</v>
      </c>
      <c r="AA18" s="38">
        <f t="shared" si="5"/>
        <v>0</v>
      </c>
      <c r="AB18" s="38">
        <f t="shared" si="5"/>
        <v>0</v>
      </c>
      <c r="AC18" s="38">
        <f t="shared" si="5"/>
        <v>0</v>
      </c>
      <c r="AD18" s="38">
        <f t="shared" si="5"/>
        <v>0</v>
      </c>
      <c r="AE18" s="38">
        <f t="shared" si="5"/>
        <v>0</v>
      </c>
      <c r="AF18" s="38">
        <f t="shared" si="5"/>
        <v>0</v>
      </c>
      <c r="AG18" s="38">
        <f t="shared" si="5"/>
        <v>0</v>
      </c>
      <c r="AH18" s="38">
        <f t="shared" si="5"/>
        <v>0</v>
      </c>
      <c r="AI18" s="38">
        <f t="shared" si="5"/>
        <v>0</v>
      </c>
      <c r="AJ18" s="38">
        <f t="shared" si="5"/>
        <v>0</v>
      </c>
      <c r="AK18" s="38">
        <f t="shared" si="5"/>
        <v>0</v>
      </c>
      <c r="AL18" s="38">
        <f t="shared" si="5"/>
        <v>0</v>
      </c>
      <c r="AM18" s="38">
        <f t="shared" si="5"/>
        <v>0</v>
      </c>
      <c r="AN18" s="38">
        <f t="shared" si="5"/>
        <v>0</v>
      </c>
      <c r="AO18" s="38">
        <f t="shared" si="5"/>
        <v>0</v>
      </c>
      <c r="AP18" s="38">
        <f t="shared" si="5"/>
        <v>0</v>
      </c>
      <c r="AQ18" s="38">
        <f t="shared" si="5"/>
        <v>0</v>
      </c>
      <c r="AR18" s="38">
        <f t="shared" si="5"/>
        <v>0</v>
      </c>
      <c r="AS18" s="38">
        <f t="shared" si="5"/>
        <v>0</v>
      </c>
      <c r="AT18" s="38">
        <f t="shared" si="5"/>
        <v>0</v>
      </c>
      <c r="AU18" s="38">
        <f t="shared" si="5"/>
        <v>0</v>
      </c>
      <c r="AV18" s="38">
        <f t="shared" si="5"/>
        <v>0</v>
      </c>
      <c r="AW18" s="38">
        <f t="shared" si="5"/>
        <v>0</v>
      </c>
      <c r="AX18" s="38">
        <f t="shared" si="5"/>
        <v>0</v>
      </c>
      <c r="AY18" s="38">
        <f t="shared" si="5"/>
        <v>0</v>
      </c>
      <c r="AZ18" s="38">
        <f t="shared" si="5"/>
        <v>0</v>
      </c>
      <c r="BA18" s="38">
        <f t="shared" si="5"/>
        <v>0</v>
      </c>
      <c r="BB18" s="38">
        <f t="shared" si="5"/>
        <v>0</v>
      </c>
      <c r="BC18" s="38">
        <f t="shared" si="5"/>
        <v>0</v>
      </c>
      <c r="BD18" s="38">
        <f t="shared" si="5"/>
        <v>0</v>
      </c>
      <c r="BE18" s="38">
        <f t="shared" si="5"/>
        <v>0</v>
      </c>
      <c r="BF18" s="38">
        <f t="shared" si="5"/>
        <v>0</v>
      </c>
      <c r="BG18" s="38">
        <f t="shared" si="5"/>
        <v>0</v>
      </c>
      <c r="BH18" s="38">
        <f t="shared" si="5"/>
        <v>0</v>
      </c>
      <c r="BI18" s="38">
        <f t="shared" si="5"/>
        <v>0</v>
      </c>
      <c r="BJ18" s="38">
        <f t="shared" si="5"/>
        <v>0</v>
      </c>
      <c r="BK18" s="39">
        <f>SUM(BK17)</f>
        <v>0</v>
      </c>
    </row>
    <row r="19" spans="1:67">
      <c r="A19" s="17" t="s">
        <v>85</v>
      </c>
      <c r="B19" s="33" t="s">
        <v>101</v>
      </c>
      <c r="C19" s="63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5"/>
    </row>
    <row r="20" spans="1:67">
      <c r="A20" s="17"/>
      <c r="B20" s="26" t="s">
        <v>40</v>
      </c>
      <c r="C20" s="36">
        <v>0</v>
      </c>
      <c r="D20" s="35">
        <v>0</v>
      </c>
      <c r="E20" s="35">
        <v>0</v>
      </c>
      <c r="F20" s="35">
        <v>0</v>
      </c>
      <c r="G20" s="37">
        <v>0</v>
      </c>
      <c r="H20" s="36">
        <v>0</v>
      </c>
      <c r="I20" s="35">
        <v>0</v>
      </c>
      <c r="J20" s="35">
        <v>0</v>
      </c>
      <c r="K20" s="35">
        <v>0</v>
      </c>
      <c r="L20" s="37">
        <v>0</v>
      </c>
      <c r="M20" s="36">
        <v>0</v>
      </c>
      <c r="N20" s="35">
        <v>0</v>
      </c>
      <c r="O20" s="35">
        <v>0</v>
      </c>
      <c r="P20" s="35">
        <v>0</v>
      </c>
      <c r="Q20" s="37">
        <v>0</v>
      </c>
      <c r="R20" s="36">
        <v>0</v>
      </c>
      <c r="S20" s="35">
        <v>0</v>
      </c>
      <c r="T20" s="35">
        <v>0</v>
      </c>
      <c r="U20" s="35">
        <v>0</v>
      </c>
      <c r="V20" s="37">
        <v>0</v>
      </c>
      <c r="W20" s="36">
        <v>0</v>
      </c>
      <c r="X20" s="35">
        <v>0</v>
      </c>
      <c r="Y20" s="35">
        <v>0</v>
      </c>
      <c r="Z20" s="35">
        <v>0</v>
      </c>
      <c r="AA20" s="37">
        <v>0</v>
      </c>
      <c r="AB20" s="36">
        <v>0</v>
      </c>
      <c r="AC20" s="35">
        <v>0</v>
      </c>
      <c r="AD20" s="35">
        <v>0</v>
      </c>
      <c r="AE20" s="35">
        <v>0</v>
      </c>
      <c r="AF20" s="37">
        <v>0</v>
      </c>
      <c r="AG20" s="36">
        <v>0</v>
      </c>
      <c r="AH20" s="35">
        <v>0</v>
      </c>
      <c r="AI20" s="35">
        <v>0</v>
      </c>
      <c r="AJ20" s="35">
        <v>0</v>
      </c>
      <c r="AK20" s="37">
        <v>0</v>
      </c>
      <c r="AL20" s="36">
        <v>0</v>
      </c>
      <c r="AM20" s="35">
        <v>0</v>
      </c>
      <c r="AN20" s="35">
        <v>0</v>
      </c>
      <c r="AO20" s="35">
        <v>0</v>
      </c>
      <c r="AP20" s="37">
        <v>0</v>
      </c>
      <c r="AQ20" s="36">
        <v>0</v>
      </c>
      <c r="AR20" s="35">
        <v>0</v>
      </c>
      <c r="AS20" s="35">
        <v>0</v>
      </c>
      <c r="AT20" s="35">
        <v>0</v>
      </c>
      <c r="AU20" s="37">
        <v>0</v>
      </c>
      <c r="AV20" s="36">
        <v>0</v>
      </c>
      <c r="AW20" s="35">
        <v>0</v>
      </c>
      <c r="AX20" s="35">
        <v>0</v>
      </c>
      <c r="AY20" s="35">
        <v>0</v>
      </c>
      <c r="AZ20" s="37">
        <v>0</v>
      </c>
      <c r="BA20" s="36">
        <v>0</v>
      </c>
      <c r="BB20" s="35">
        <v>0</v>
      </c>
      <c r="BC20" s="35">
        <v>0</v>
      </c>
      <c r="BD20" s="35">
        <v>0</v>
      </c>
      <c r="BE20" s="37">
        <v>0</v>
      </c>
      <c r="BF20" s="36">
        <v>0</v>
      </c>
      <c r="BG20" s="35">
        <v>0</v>
      </c>
      <c r="BH20" s="35">
        <v>0</v>
      </c>
      <c r="BI20" s="35">
        <v>0</v>
      </c>
      <c r="BJ20" s="37">
        <v>0</v>
      </c>
      <c r="BK20" s="41">
        <f>SUM(C20:BJ20)</f>
        <v>0</v>
      </c>
    </row>
    <row r="21" spans="1:67">
      <c r="A21" s="17"/>
      <c r="B21" s="26" t="s">
        <v>95</v>
      </c>
      <c r="C21" s="38">
        <f t="shared" ref="C21:BJ21" si="6">SUM(C20)</f>
        <v>0</v>
      </c>
      <c r="D21" s="38">
        <f t="shared" si="6"/>
        <v>0</v>
      </c>
      <c r="E21" s="38">
        <f t="shared" si="6"/>
        <v>0</v>
      </c>
      <c r="F21" s="38">
        <f t="shared" si="6"/>
        <v>0</v>
      </c>
      <c r="G21" s="38">
        <f t="shared" si="6"/>
        <v>0</v>
      </c>
      <c r="H21" s="38">
        <f t="shared" si="6"/>
        <v>0</v>
      </c>
      <c r="I21" s="38">
        <f t="shared" si="6"/>
        <v>0</v>
      </c>
      <c r="J21" s="38">
        <f t="shared" si="6"/>
        <v>0</v>
      </c>
      <c r="K21" s="38">
        <f t="shared" si="6"/>
        <v>0</v>
      </c>
      <c r="L21" s="38">
        <f t="shared" si="6"/>
        <v>0</v>
      </c>
      <c r="M21" s="38">
        <f t="shared" si="6"/>
        <v>0</v>
      </c>
      <c r="N21" s="38">
        <f t="shared" si="6"/>
        <v>0</v>
      </c>
      <c r="O21" s="38">
        <f t="shared" si="6"/>
        <v>0</v>
      </c>
      <c r="P21" s="38">
        <f t="shared" si="6"/>
        <v>0</v>
      </c>
      <c r="Q21" s="38">
        <f t="shared" si="6"/>
        <v>0</v>
      </c>
      <c r="R21" s="38">
        <f t="shared" si="6"/>
        <v>0</v>
      </c>
      <c r="S21" s="38">
        <f t="shared" si="6"/>
        <v>0</v>
      </c>
      <c r="T21" s="38">
        <f t="shared" si="6"/>
        <v>0</v>
      </c>
      <c r="U21" s="38">
        <f t="shared" si="6"/>
        <v>0</v>
      </c>
      <c r="V21" s="38">
        <f t="shared" si="6"/>
        <v>0</v>
      </c>
      <c r="W21" s="38">
        <f t="shared" si="6"/>
        <v>0</v>
      </c>
      <c r="X21" s="38">
        <f t="shared" si="6"/>
        <v>0</v>
      </c>
      <c r="Y21" s="38">
        <f t="shared" si="6"/>
        <v>0</v>
      </c>
      <c r="Z21" s="38">
        <f t="shared" si="6"/>
        <v>0</v>
      </c>
      <c r="AA21" s="38">
        <f t="shared" si="6"/>
        <v>0</v>
      </c>
      <c r="AB21" s="38">
        <f t="shared" si="6"/>
        <v>0</v>
      </c>
      <c r="AC21" s="38">
        <f t="shared" si="6"/>
        <v>0</v>
      </c>
      <c r="AD21" s="38">
        <f t="shared" si="6"/>
        <v>0</v>
      </c>
      <c r="AE21" s="38">
        <f t="shared" si="6"/>
        <v>0</v>
      </c>
      <c r="AF21" s="38">
        <f t="shared" si="6"/>
        <v>0</v>
      </c>
      <c r="AG21" s="38">
        <f t="shared" si="6"/>
        <v>0</v>
      </c>
      <c r="AH21" s="38">
        <f t="shared" si="6"/>
        <v>0</v>
      </c>
      <c r="AI21" s="38">
        <f t="shared" si="6"/>
        <v>0</v>
      </c>
      <c r="AJ21" s="38">
        <f t="shared" si="6"/>
        <v>0</v>
      </c>
      <c r="AK21" s="38">
        <f t="shared" si="6"/>
        <v>0</v>
      </c>
      <c r="AL21" s="38">
        <f t="shared" si="6"/>
        <v>0</v>
      </c>
      <c r="AM21" s="38">
        <f t="shared" si="6"/>
        <v>0</v>
      </c>
      <c r="AN21" s="38">
        <f t="shared" si="6"/>
        <v>0</v>
      </c>
      <c r="AO21" s="38">
        <f t="shared" si="6"/>
        <v>0</v>
      </c>
      <c r="AP21" s="38">
        <f t="shared" si="6"/>
        <v>0</v>
      </c>
      <c r="AQ21" s="38">
        <f t="shared" si="6"/>
        <v>0</v>
      </c>
      <c r="AR21" s="38">
        <f t="shared" si="6"/>
        <v>0</v>
      </c>
      <c r="AS21" s="38">
        <f t="shared" si="6"/>
        <v>0</v>
      </c>
      <c r="AT21" s="38">
        <f t="shared" si="6"/>
        <v>0</v>
      </c>
      <c r="AU21" s="38">
        <f t="shared" si="6"/>
        <v>0</v>
      </c>
      <c r="AV21" s="38">
        <f t="shared" si="6"/>
        <v>0</v>
      </c>
      <c r="AW21" s="38">
        <f t="shared" si="6"/>
        <v>0</v>
      </c>
      <c r="AX21" s="38">
        <f t="shared" si="6"/>
        <v>0</v>
      </c>
      <c r="AY21" s="38">
        <f t="shared" si="6"/>
        <v>0</v>
      </c>
      <c r="AZ21" s="38">
        <f t="shared" si="6"/>
        <v>0</v>
      </c>
      <c r="BA21" s="38">
        <f t="shared" si="6"/>
        <v>0</v>
      </c>
      <c r="BB21" s="38">
        <f t="shared" si="6"/>
        <v>0</v>
      </c>
      <c r="BC21" s="38">
        <f t="shared" si="6"/>
        <v>0</v>
      </c>
      <c r="BD21" s="38">
        <f t="shared" si="6"/>
        <v>0</v>
      </c>
      <c r="BE21" s="38">
        <f t="shared" si="6"/>
        <v>0</v>
      </c>
      <c r="BF21" s="38">
        <f t="shared" si="6"/>
        <v>0</v>
      </c>
      <c r="BG21" s="38">
        <f t="shared" si="6"/>
        <v>0</v>
      </c>
      <c r="BH21" s="38">
        <f t="shared" si="6"/>
        <v>0</v>
      </c>
      <c r="BI21" s="38">
        <f t="shared" si="6"/>
        <v>0</v>
      </c>
      <c r="BJ21" s="38">
        <f t="shared" si="6"/>
        <v>0</v>
      </c>
      <c r="BK21" s="39">
        <f>SUM(BK20)</f>
        <v>0</v>
      </c>
    </row>
    <row r="22" spans="1:67">
      <c r="A22" s="17" t="s">
        <v>86</v>
      </c>
      <c r="B22" s="25" t="s">
        <v>16</v>
      </c>
      <c r="C22" s="6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5"/>
    </row>
    <row r="23" spans="1:67">
      <c r="A23" s="17"/>
      <c r="B23" s="34" t="s">
        <v>107</v>
      </c>
      <c r="C23" s="40">
        <v>0</v>
      </c>
      <c r="D23" s="40">
        <v>0.62046469560000006</v>
      </c>
      <c r="E23" s="40">
        <v>0</v>
      </c>
      <c r="F23" s="40">
        <v>0</v>
      </c>
      <c r="G23" s="40">
        <v>0</v>
      </c>
      <c r="H23" s="40">
        <v>0.33774423476530013</v>
      </c>
      <c r="I23" s="40">
        <v>1.5678803880666001</v>
      </c>
      <c r="J23" s="40">
        <v>0</v>
      </c>
      <c r="K23" s="40">
        <v>0</v>
      </c>
      <c r="L23" s="40">
        <v>0.64182407406629993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0.52195578959809985</v>
      </c>
      <c r="S23" s="40">
        <v>1.0106586129998998</v>
      </c>
      <c r="T23" s="40">
        <v>1.0516932211332999</v>
      </c>
      <c r="U23" s="40">
        <v>0</v>
      </c>
      <c r="V23" s="40">
        <v>0.68934505079969999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4.0374343918942008</v>
      </c>
      <c r="AC23" s="40">
        <v>0.68957443406660002</v>
      </c>
      <c r="AD23" s="40">
        <v>1.5319397267999</v>
      </c>
      <c r="AE23" s="40">
        <v>0</v>
      </c>
      <c r="AF23" s="40">
        <v>17.433622062864004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9.0275040617133833</v>
      </c>
      <c r="AM23" s="40">
        <v>1.2493437355999</v>
      </c>
      <c r="AN23" s="40">
        <v>0</v>
      </c>
      <c r="AO23" s="40">
        <v>0</v>
      </c>
      <c r="AP23" s="40">
        <v>15.152506175995809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10.742856002686494</v>
      </c>
      <c r="AW23" s="40">
        <v>31.915942468465602</v>
      </c>
      <c r="AX23" s="40">
        <v>4.0318297507</v>
      </c>
      <c r="AY23" s="40">
        <v>0</v>
      </c>
      <c r="AZ23" s="40">
        <v>32.943397411361715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1.839114044395801</v>
      </c>
      <c r="BG23" s="40">
        <v>3.4168750827998995</v>
      </c>
      <c r="BH23" s="40">
        <v>1.5357440742000001</v>
      </c>
      <c r="BI23" s="40">
        <v>0</v>
      </c>
      <c r="BJ23" s="40">
        <v>2.9745600797658001</v>
      </c>
      <c r="BK23" s="41">
        <f>SUM(C23:BJ23)</f>
        <v>144.96380957033833</v>
      </c>
      <c r="BL23" s="42"/>
      <c r="BN23" s="42"/>
    </row>
    <row r="24" spans="1:67">
      <c r="A24" s="17"/>
      <c r="B24" s="34" t="s">
        <v>108</v>
      </c>
      <c r="C24" s="40">
        <v>0</v>
      </c>
      <c r="D24" s="40">
        <v>0.6006124169</v>
      </c>
      <c r="E24" s="40">
        <v>0</v>
      </c>
      <c r="F24" s="40">
        <v>0</v>
      </c>
      <c r="G24" s="40">
        <v>0</v>
      </c>
      <c r="H24" s="40">
        <v>0.12357065719939998</v>
      </c>
      <c r="I24" s="40">
        <v>0</v>
      </c>
      <c r="J24" s="40">
        <v>0</v>
      </c>
      <c r="K24" s="40">
        <v>0</v>
      </c>
      <c r="L24" s="40">
        <v>0.36246475139990003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0.10356113236510003</v>
      </c>
      <c r="S24" s="40">
        <v>0</v>
      </c>
      <c r="T24" s="40">
        <v>0.3922090814666</v>
      </c>
      <c r="U24" s="40">
        <v>0</v>
      </c>
      <c r="V24" s="40">
        <v>6.778968856659999E-2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2.7144753692530998</v>
      </c>
      <c r="AC24" s="40">
        <v>0.25453415333320001</v>
      </c>
      <c r="AD24" s="40">
        <v>0</v>
      </c>
      <c r="AE24" s="40">
        <v>0</v>
      </c>
      <c r="AF24" s="40">
        <v>4.2174355481318004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2.6805509429491008</v>
      </c>
      <c r="AM24" s="40">
        <v>0.35149215849990001</v>
      </c>
      <c r="AN24" s="40">
        <v>7.1785316666599999E-2</v>
      </c>
      <c r="AO24" s="40">
        <v>0</v>
      </c>
      <c r="AP24" s="40">
        <v>1.5686731156992999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3.4908069850876986</v>
      </c>
      <c r="AW24" s="40">
        <v>5.8096255540998003</v>
      </c>
      <c r="AX24" s="40">
        <v>0</v>
      </c>
      <c r="AY24" s="40">
        <v>0</v>
      </c>
      <c r="AZ24" s="40">
        <v>9.7000752472312008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0.65655655449390049</v>
      </c>
      <c r="BG24" s="40">
        <v>0.23484751266660001</v>
      </c>
      <c r="BH24" s="40">
        <v>0.49516335166659997</v>
      </c>
      <c r="BI24" s="40">
        <v>0</v>
      </c>
      <c r="BJ24" s="40">
        <v>0.85132800343310011</v>
      </c>
      <c r="BK24" s="41">
        <f>SUM(C24:BJ24)</f>
        <v>34.747557541109501</v>
      </c>
      <c r="BL24" s="42"/>
      <c r="BM24" s="43"/>
      <c r="BN24" s="42"/>
    </row>
    <row r="25" spans="1:67">
      <c r="A25" s="17"/>
      <c r="B25" s="34" t="s">
        <v>109</v>
      </c>
      <c r="C25" s="40">
        <v>0</v>
      </c>
      <c r="D25" s="40">
        <v>0.58442106963330009</v>
      </c>
      <c r="E25" s="40">
        <v>0</v>
      </c>
      <c r="F25" s="40">
        <v>0</v>
      </c>
      <c r="G25" s="40">
        <v>0</v>
      </c>
      <c r="H25" s="40">
        <v>4.1076261299699997E-2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6.735665266629999E-2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0.64536742286369986</v>
      </c>
      <c r="AC25" s="40">
        <v>0.2417644299666</v>
      </c>
      <c r="AD25" s="40">
        <v>0</v>
      </c>
      <c r="AE25" s="40">
        <v>0</v>
      </c>
      <c r="AF25" s="40">
        <v>1.0430573394665001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1.9066590532910999</v>
      </c>
      <c r="AM25" s="40">
        <v>4.7292758799999994</v>
      </c>
      <c r="AN25" s="40">
        <v>0</v>
      </c>
      <c r="AO25" s="40">
        <v>0</v>
      </c>
      <c r="AP25" s="40">
        <v>1.6974109591328002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5.6316996782891007</v>
      </c>
      <c r="AW25" s="40">
        <v>2.6800532579661005</v>
      </c>
      <c r="AX25" s="40">
        <v>0</v>
      </c>
      <c r="AY25" s="40">
        <v>0</v>
      </c>
      <c r="AZ25" s="40">
        <v>6.7751189362313999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1.0800197809281997</v>
      </c>
      <c r="BG25" s="40">
        <v>0</v>
      </c>
      <c r="BH25" s="40">
        <v>0</v>
      </c>
      <c r="BI25" s="40">
        <v>0</v>
      </c>
      <c r="BJ25" s="40">
        <v>0.83398169493289986</v>
      </c>
      <c r="BK25" s="41">
        <f>SUM(C25:BJ25)</f>
        <v>27.957262416667703</v>
      </c>
      <c r="BM25" s="42"/>
      <c r="BO25" s="42"/>
    </row>
    <row r="26" spans="1:67">
      <c r="A26" s="17"/>
      <c r="B26" s="34" t="s">
        <v>110</v>
      </c>
      <c r="C26" s="40">
        <v>0</v>
      </c>
      <c r="D26" s="40">
        <v>7.6731385599666</v>
      </c>
      <c r="E26" s="40">
        <v>0</v>
      </c>
      <c r="F26" s="40">
        <v>0</v>
      </c>
      <c r="G26" s="40">
        <v>0</v>
      </c>
      <c r="H26" s="40">
        <v>0.32804819493179999</v>
      </c>
      <c r="I26" s="40">
        <v>8.1248413123665983</v>
      </c>
      <c r="J26" s="40">
        <v>8.8877433251000006</v>
      </c>
      <c r="K26" s="40">
        <v>0</v>
      </c>
      <c r="L26" s="40">
        <v>1.4256602381996999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0.17961283646560003</v>
      </c>
      <c r="S26" s="40">
        <v>0.72907799816660002</v>
      </c>
      <c r="T26" s="40">
        <v>29.021445667700004</v>
      </c>
      <c r="U26" s="40">
        <v>0</v>
      </c>
      <c r="V26" s="40">
        <v>0.64673308323330003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0.67613515996459983</v>
      </c>
      <c r="AC26" s="40">
        <v>1.1117439834332998</v>
      </c>
      <c r="AD26" s="40">
        <v>2.0405743921666</v>
      </c>
      <c r="AE26" s="40">
        <v>0</v>
      </c>
      <c r="AF26" s="40">
        <v>8.2072989451322034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0.57804478233160006</v>
      </c>
      <c r="AM26" s="40">
        <v>0.17738987999979999</v>
      </c>
      <c r="AN26" s="40">
        <v>21.177869098666502</v>
      </c>
      <c r="AO26" s="40">
        <v>0</v>
      </c>
      <c r="AP26" s="40">
        <v>1.4604892667992997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2.0212923087613013</v>
      </c>
      <c r="AW26" s="40">
        <v>14.457280043833</v>
      </c>
      <c r="AX26" s="40">
        <v>4.2367959485333007</v>
      </c>
      <c r="AY26" s="40">
        <v>0</v>
      </c>
      <c r="AZ26" s="40">
        <v>10.620531656697903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0.46154460573150002</v>
      </c>
      <c r="BG26" s="40">
        <v>4.5756289063331002</v>
      </c>
      <c r="BH26" s="40">
        <v>0</v>
      </c>
      <c r="BI26" s="40">
        <v>0</v>
      </c>
      <c r="BJ26" s="40">
        <v>1.5231269407663002</v>
      </c>
      <c r="BK26" s="41">
        <f>SUM(C26:BJ26)</f>
        <v>130.34204713528052</v>
      </c>
      <c r="BM26" s="42"/>
      <c r="BO26" s="42"/>
    </row>
    <row r="27" spans="1:67">
      <c r="A27" s="17"/>
      <c r="B27" s="34" t="s">
        <v>111</v>
      </c>
      <c r="C27" s="40">
        <v>0</v>
      </c>
      <c r="D27" s="40">
        <v>0.61933264559989998</v>
      </c>
      <c r="E27" s="40">
        <v>0</v>
      </c>
      <c r="F27" s="40">
        <v>0</v>
      </c>
      <c r="G27" s="40">
        <v>0</v>
      </c>
      <c r="H27" s="40">
        <v>1.3292984945954001</v>
      </c>
      <c r="I27" s="40">
        <v>85.781303220780813</v>
      </c>
      <c r="J27" s="40">
        <v>84.450142742832995</v>
      </c>
      <c r="K27" s="40">
        <v>0</v>
      </c>
      <c r="L27" s="40">
        <v>9.2010394849649959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1.8858040214605014</v>
      </c>
      <c r="S27" s="40">
        <v>17.559708814766502</v>
      </c>
      <c r="T27" s="40">
        <v>54.876463163066504</v>
      </c>
      <c r="U27" s="40">
        <v>0</v>
      </c>
      <c r="V27" s="40">
        <v>22.023546692065509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2.9612946795270991</v>
      </c>
      <c r="AC27" s="40">
        <v>55.792294691412295</v>
      </c>
      <c r="AD27" s="40">
        <v>0</v>
      </c>
      <c r="AE27" s="40">
        <v>0</v>
      </c>
      <c r="AF27" s="40">
        <v>56.330447519294381</v>
      </c>
      <c r="AG27" s="40">
        <v>0</v>
      </c>
      <c r="AH27" s="40">
        <v>0</v>
      </c>
      <c r="AI27" s="40">
        <v>0</v>
      </c>
      <c r="AJ27" s="40">
        <v>0</v>
      </c>
      <c r="AK27" s="40">
        <v>0</v>
      </c>
      <c r="AL27" s="40">
        <v>4.2981620471888986</v>
      </c>
      <c r="AM27" s="40">
        <v>10.0790441840992</v>
      </c>
      <c r="AN27" s="40">
        <v>59.789111182966302</v>
      </c>
      <c r="AO27" s="40">
        <v>0</v>
      </c>
      <c r="AP27" s="40">
        <v>26.308028072727694</v>
      </c>
      <c r="AQ27" s="40">
        <v>0</v>
      </c>
      <c r="AR27" s="40">
        <v>0</v>
      </c>
      <c r="AS27" s="40">
        <v>0</v>
      </c>
      <c r="AT27" s="40">
        <v>0</v>
      </c>
      <c r="AU27" s="40">
        <v>0</v>
      </c>
      <c r="AV27" s="40">
        <v>8.7264829279723131</v>
      </c>
      <c r="AW27" s="40">
        <v>38.06921874219983</v>
      </c>
      <c r="AX27" s="40">
        <v>2.027312953</v>
      </c>
      <c r="AY27" s="40">
        <v>0</v>
      </c>
      <c r="AZ27" s="40">
        <v>42.668867589956378</v>
      </c>
      <c r="BA27" s="40">
        <v>0</v>
      </c>
      <c r="BB27" s="40">
        <v>0</v>
      </c>
      <c r="BC27" s="40">
        <v>0</v>
      </c>
      <c r="BD27" s="40">
        <v>0</v>
      </c>
      <c r="BE27" s="40">
        <v>0</v>
      </c>
      <c r="BF27" s="40">
        <v>2.6392544901535975</v>
      </c>
      <c r="BG27" s="40">
        <v>22.284594301199004</v>
      </c>
      <c r="BH27" s="40">
        <v>8.3466810210997018</v>
      </c>
      <c r="BI27" s="40">
        <v>0</v>
      </c>
      <c r="BJ27" s="40">
        <v>12.701922116463303</v>
      </c>
      <c r="BK27" s="41">
        <f>SUM(C27:BJ27)</f>
        <v>630.74935579939302</v>
      </c>
      <c r="BL27" s="42"/>
      <c r="BN27" s="42"/>
    </row>
    <row r="28" spans="1:67">
      <c r="A28" s="17"/>
      <c r="B28" s="26" t="s">
        <v>94</v>
      </c>
      <c r="C28" s="38">
        <f>SUM(C23:C27)</f>
        <v>0</v>
      </c>
      <c r="D28" s="38">
        <f t="shared" ref="D28:BJ28" si="7">SUM(D23:D27)</f>
        <v>10.0979693876998</v>
      </c>
      <c r="E28" s="38">
        <f t="shared" si="7"/>
        <v>0</v>
      </c>
      <c r="F28" s="38">
        <f t="shared" si="7"/>
        <v>0</v>
      </c>
      <c r="G28" s="38">
        <f t="shared" si="7"/>
        <v>0</v>
      </c>
      <c r="H28" s="38">
        <f t="shared" si="7"/>
        <v>2.1597378427915999</v>
      </c>
      <c r="I28" s="38">
        <f t="shared" si="7"/>
        <v>95.47402492121401</v>
      </c>
      <c r="J28" s="38">
        <f t="shared" si="7"/>
        <v>93.337886067932999</v>
      </c>
      <c r="K28" s="38">
        <f t="shared" si="7"/>
        <v>0</v>
      </c>
      <c r="L28" s="38">
        <f t="shared" si="7"/>
        <v>11.630988548630896</v>
      </c>
      <c r="M28" s="38">
        <f t="shared" si="7"/>
        <v>0</v>
      </c>
      <c r="N28" s="38">
        <f t="shared" si="7"/>
        <v>0</v>
      </c>
      <c r="O28" s="38">
        <f t="shared" si="7"/>
        <v>0</v>
      </c>
      <c r="P28" s="38">
        <f t="shared" si="7"/>
        <v>0</v>
      </c>
      <c r="Q28" s="38">
        <f t="shared" si="7"/>
        <v>0</v>
      </c>
      <c r="R28" s="38">
        <f t="shared" si="7"/>
        <v>2.7582904325556012</v>
      </c>
      <c r="S28" s="38">
        <f t="shared" si="7"/>
        <v>19.299445425933001</v>
      </c>
      <c r="T28" s="38">
        <f t="shared" si="7"/>
        <v>85.341811133366406</v>
      </c>
      <c r="U28" s="38">
        <f t="shared" si="7"/>
        <v>0</v>
      </c>
      <c r="V28" s="38">
        <f t="shared" si="7"/>
        <v>23.427414514665109</v>
      </c>
      <c r="W28" s="38">
        <f t="shared" si="7"/>
        <v>0</v>
      </c>
      <c r="X28" s="38">
        <f t="shared" si="7"/>
        <v>0</v>
      </c>
      <c r="Y28" s="38">
        <f t="shared" si="7"/>
        <v>0</v>
      </c>
      <c r="Z28" s="38">
        <f t="shared" si="7"/>
        <v>0</v>
      </c>
      <c r="AA28" s="38">
        <f t="shared" si="7"/>
        <v>0</v>
      </c>
      <c r="AB28" s="38">
        <f t="shared" si="7"/>
        <v>11.034707023502701</v>
      </c>
      <c r="AC28" s="38">
        <f t="shared" si="7"/>
        <v>58.089911692211992</v>
      </c>
      <c r="AD28" s="38">
        <f t="shared" si="7"/>
        <v>3.5725141189664997</v>
      </c>
      <c r="AE28" s="38">
        <f t="shared" si="7"/>
        <v>0</v>
      </c>
      <c r="AF28" s="38">
        <f t="shared" si="7"/>
        <v>87.231861414888897</v>
      </c>
      <c r="AG28" s="38">
        <f t="shared" si="7"/>
        <v>0</v>
      </c>
      <c r="AH28" s="38">
        <f t="shared" si="7"/>
        <v>0</v>
      </c>
      <c r="AI28" s="38">
        <f t="shared" si="7"/>
        <v>0</v>
      </c>
      <c r="AJ28" s="38">
        <f t="shared" si="7"/>
        <v>0</v>
      </c>
      <c r="AK28" s="38">
        <f t="shared" si="7"/>
        <v>0</v>
      </c>
      <c r="AL28" s="38">
        <f t="shared" si="7"/>
        <v>18.490920887474083</v>
      </c>
      <c r="AM28" s="38">
        <f t="shared" si="7"/>
        <v>16.586545838198798</v>
      </c>
      <c r="AN28" s="38">
        <f t="shared" si="7"/>
        <v>81.038765598299406</v>
      </c>
      <c r="AO28" s="38">
        <f t="shared" si="7"/>
        <v>0</v>
      </c>
      <c r="AP28" s="38">
        <f t="shared" si="7"/>
        <v>46.187107590354898</v>
      </c>
      <c r="AQ28" s="38">
        <f t="shared" si="7"/>
        <v>0</v>
      </c>
      <c r="AR28" s="38">
        <f t="shared" si="7"/>
        <v>0</v>
      </c>
      <c r="AS28" s="38">
        <f t="shared" si="7"/>
        <v>0</v>
      </c>
      <c r="AT28" s="38">
        <f t="shared" si="7"/>
        <v>0</v>
      </c>
      <c r="AU28" s="38">
        <f t="shared" si="7"/>
        <v>0</v>
      </c>
      <c r="AV28" s="38">
        <f t="shared" si="7"/>
        <v>30.613137902796904</v>
      </c>
      <c r="AW28" s="38">
        <f t="shared" si="7"/>
        <v>92.932120066564337</v>
      </c>
      <c r="AX28" s="38">
        <f t="shared" si="7"/>
        <v>10.2959386522333</v>
      </c>
      <c r="AY28" s="38">
        <f t="shared" si="7"/>
        <v>0</v>
      </c>
      <c r="AZ28" s="38">
        <f t="shared" si="7"/>
        <v>102.70799084147859</v>
      </c>
      <c r="BA28" s="38">
        <f t="shared" si="7"/>
        <v>0</v>
      </c>
      <c r="BB28" s="38">
        <f t="shared" si="7"/>
        <v>0</v>
      </c>
      <c r="BC28" s="38">
        <f t="shared" si="7"/>
        <v>0</v>
      </c>
      <c r="BD28" s="38">
        <f t="shared" si="7"/>
        <v>0</v>
      </c>
      <c r="BE28" s="38">
        <f t="shared" si="7"/>
        <v>0</v>
      </c>
      <c r="BF28" s="38">
        <f t="shared" si="7"/>
        <v>6.6764894757029989</v>
      </c>
      <c r="BG28" s="38">
        <f t="shared" si="7"/>
        <v>30.511945802998603</v>
      </c>
      <c r="BH28" s="38">
        <f t="shared" si="7"/>
        <v>10.377588446966302</v>
      </c>
      <c r="BI28" s="38">
        <f t="shared" si="7"/>
        <v>0</v>
      </c>
      <c r="BJ28" s="38">
        <f t="shared" si="7"/>
        <v>18.884918835361404</v>
      </c>
      <c r="BK28" s="38">
        <f>SUM(BK23:BK27)</f>
        <v>968.76003246278901</v>
      </c>
    </row>
    <row r="29" spans="1:67">
      <c r="A29" s="17"/>
      <c r="B29" s="27" t="s">
        <v>84</v>
      </c>
      <c r="C29" s="38">
        <f t="shared" ref="C29:AH29" si="8">C9+C12+C15+C18+C21+C28</f>
        <v>0</v>
      </c>
      <c r="D29" s="38">
        <f t="shared" si="8"/>
        <v>124.8217857403329</v>
      </c>
      <c r="E29" s="38">
        <f t="shared" si="8"/>
        <v>220.91717944783329</v>
      </c>
      <c r="F29" s="38">
        <f t="shared" si="8"/>
        <v>0</v>
      </c>
      <c r="G29" s="38">
        <f t="shared" si="8"/>
        <v>0</v>
      </c>
      <c r="H29" s="38">
        <f t="shared" si="8"/>
        <v>5.4964559851503028</v>
      </c>
      <c r="I29" s="38">
        <f t="shared" si="8"/>
        <v>2194.3940272605346</v>
      </c>
      <c r="J29" s="38">
        <f t="shared" si="8"/>
        <v>409.27763693133204</v>
      </c>
      <c r="K29" s="38">
        <f t="shared" si="8"/>
        <v>0</v>
      </c>
      <c r="L29" s="38">
        <f t="shared" si="8"/>
        <v>36.373409231126999</v>
      </c>
      <c r="M29" s="38">
        <f t="shared" si="8"/>
        <v>0</v>
      </c>
      <c r="N29" s="38">
        <f t="shared" si="8"/>
        <v>5.0535566526666003</v>
      </c>
      <c r="O29" s="38">
        <f t="shared" si="8"/>
        <v>0</v>
      </c>
      <c r="P29" s="38">
        <f t="shared" si="8"/>
        <v>0</v>
      </c>
      <c r="Q29" s="38">
        <f t="shared" si="8"/>
        <v>0</v>
      </c>
      <c r="R29" s="38">
        <f t="shared" si="8"/>
        <v>5.1369696436792989</v>
      </c>
      <c r="S29" s="38">
        <f t="shared" si="8"/>
        <v>226.4984163112324</v>
      </c>
      <c r="T29" s="38">
        <f t="shared" si="8"/>
        <v>235.30562645873181</v>
      </c>
      <c r="U29" s="38">
        <f t="shared" si="8"/>
        <v>0</v>
      </c>
      <c r="V29" s="38">
        <f t="shared" si="8"/>
        <v>32.25479687313031</v>
      </c>
      <c r="W29" s="38">
        <f t="shared" si="8"/>
        <v>0</v>
      </c>
      <c r="X29" s="38">
        <f t="shared" si="8"/>
        <v>0</v>
      </c>
      <c r="Y29" s="38">
        <f t="shared" si="8"/>
        <v>0</v>
      </c>
      <c r="Z29" s="38">
        <f t="shared" si="8"/>
        <v>0</v>
      </c>
      <c r="AA29" s="38">
        <f t="shared" si="8"/>
        <v>0</v>
      </c>
      <c r="AB29" s="38">
        <f t="shared" si="8"/>
        <v>15.815823993057901</v>
      </c>
      <c r="AC29" s="38">
        <f t="shared" si="8"/>
        <v>155.14794660314274</v>
      </c>
      <c r="AD29" s="38">
        <f t="shared" si="8"/>
        <v>25.770661507732594</v>
      </c>
      <c r="AE29" s="38">
        <f t="shared" si="8"/>
        <v>0</v>
      </c>
      <c r="AF29" s="38">
        <f t="shared" si="8"/>
        <v>163.89047365267879</v>
      </c>
      <c r="AG29" s="38">
        <f t="shared" si="8"/>
        <v>0</v>
      </c>
      <c r="AH29" s="38">
        <f t="shared" si="8"/>
        <v>0</v>
      </c>
      <c r="AI29" s="38">
        <f t="shared" ref="AI29:BK29" si="9">AI9+AI12+AI15+AI18+AI21+AI28</f>
        <v>0</v>
      </c>
      <c r="AJ29" s="38">
        <f t="shared" si="9"/>
        <v>0</v>
      </c>
      <c r="AK29" s="38">
        <f t="shared" si="9"/>
        <v>0</v>
      </c>
      <c r="AL29" s="38">
        <f t="shared" si="9"/>
        <v>23.719209645254381</v>
      </c>
      <c r="AM29" s="38">
        <f t="shared" si="9"/>
        <v>38.298194807196793</v>
      </c>
      <c r="AN29" s="38">
        <f t="shared" si="9"/>
        <v>287.82323801283093</v>
      </c>
      <c r="AO29" s="38">
        <f t="shared" si="9"/>
        <v>0</v>
      </c>
      <c r="AP29" s="38">
        <f t="shared" si="9"/>
        <v>86.762966591213001</v>
      </c>
      <c r="AQ29" s="38">
        <f t="shared" si="9"/>
        <v>0</v>
      </c>
      <c r="AR29" s="38">
        <f t="shared" si="9"/>
        <v>0</v>
      </c>
      <c r="AS29" s="38">
        <f t="shared" si="9"/>
        <v>0</v>
      </c>
      <c r="AT29" s="38">
        <f t="shared" si="9"/>
        <v>0</v>
      </c>
      <c r="AU29" s="38">
        <f t="shared" si="9"/>
        <v>0</v>
      </c>
      <c r="AV29" s="38">
        <f t="shared" si="9"/>
        <v>36.684969163910012</v>
      </c>
      <c r="AW29" s="38">
        <f t="shared" si="9"/>
        <v>494.27172640373675</v>
      </c>
      <c r="AX29" s="38">
        <f t="shared" si="9"/>
        <v>14.117907028699801</v>
      </c>
      <c r="AY29" s="38">
        <f t="shared" si="9"/>
        <v>0</v>
      </c>
      <c r="AZ29" s="38">
        <f t="shared" si="9"/>
        <v>159.5155958919068</v>
      </c>
      <c r="BA29" s="38">
        <f t="shared" si="9"/>
        <v>0</v>
      </c>
      <c r="BB29" s="38">
        <f t="shared" si="9"/>
        <v>0</v>
      </c>
      <c r="BC29" s="38">
        <f t="shared" si="9"/>
        <v>0</v>
      </c>
      <c r="BD29" s="38">
        <f t="shared" si="9"/>
        <v>0</v>
      </c>
      <c r="BE29" s="38">
        <f t="shared" si="9"/>
        <v>0</v>
      </c>
      <c r="BF29" s="38">
        <f t="shared" si="9"/>
        <v>8.4544910851268984</v>
      </c>
      <c r="BG29" s="38">
        <f t="shared" si="9"/>
        <v>97.546927698398207</v>
      </c>
      <c r="BH29" s="38">
        <f t="shared" si="9"/>
        <v>19.878910365265902</v>
      </c>
      <c r="BI29" s="38">
        <f t="shared" si="9"/>
        <v>0</v>
      </c>
      <c r="BJ29" s="38">
        <f t="shared" si="9"/>
        <v>21.926848246693702</v>
      </c>
      <c r="BK29" s="38">
        <f t="shared" si="9"/>
        <v>5145.1557512325944</v>
      </c>
    </row>
    <row r="30" spans="1:67" ht="3.75" customHeight="1">
      <c r="A30" s="17"/>
      <c r="B30" s="28"/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5"/>
    </row>
    <row r="31" spans="1:67">
      <c r="A31" s="17" t="s">
        <v>1</v>
      </c>
      <c r="B31" s="24" t="s">
        <v>7</v>
      </c>
      <c r="C31" s="63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5"/>
    </row>
    <row r="32" spans="1:67" s="5" customFormat="1">
      <c r="A32" s="17" t="s">
        <v>80</v>
      </c>
      <c r="B32" s="25" t="s">
        <v>2</v>
      </c>
      <c r="C32" s="72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4"/>
    </row>
    <row r="33" spans="1:67" s="50" customFormat="1">
      <c r="A33" s="47"/>
      <c r="B33" s="48" t="s">
        <v>112</v>
      </c>
      <c r="C33" s="40">
        <v>0</v>
      </c>
      <c r="D33" s="40">
        <v>0.64135010190000008</v>
      </c>
      <c r="E33" s="40">
        <v>0</v>
      </c>
      <c r="F33" s="40">
        <v>0</v>
      </c>
      <c r="G33" s="40">
        <v>0</v>
      </c>
      <c r="H33" s="40">
        <v>8.5880738184077092</v>
      </c>
      <c r="I33" s="40">
        <v>2.0970993299999997E-2</v>
      </c>
      <c r="J33" s="40">
        <v>0</v>
      </c>
      <c r="K33" s="40">
        <v>0</v>
      </c>
      <c r="L33" s="40">
        <v>0.85929487459909992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7.095152079740199</v>
      </c>
      <c r="S33" s="40">
        <v>0</v>
      </c>
      <c r="T33" s="40">
        <v>0</v>
      </c>
      <c r="U33" s="40">
        <v>0</v>
      </c>
      <c r="V33" s="40">
        <v>0.33787880396629999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55.079988939352155</v>
      </c>
      <c r="AC33" s="40">
        <v>1.1298994159665001</v>
      </c>
      <c r="AD33" s="40">
        <v>0</v>
      </c>
      <c r="AE33" s="40">
        <v>0</v>
      </c>
      <c r="AF33" s="40">
        <v>22.239906079257093</v>
      </c>
      <c r="AG33" s="40">
        <v>0</v>
      </c>
      <c r="AH33" s="40">
        <v>0</v>
      </c>
      <c r="AI33" s="40">
        <v>0</v>
      </c>
      <c r="AJ33" s="40">
        <v>0</v>
      </c>
      <c r="AK33" s="40">
        <v>0</v>
      </c>
      <c r="AL33" s="40">
        <v>59.388716556409463</v>
      </c>
      <c r="AM33" s="40">
        <v>0.48492958326649999</v>
      </c>
      <c r="AN33" s="40">
        <v>0</v>
      </c>
      <c r="AO33" s="40">
        <v>0</v>
      </c>
      <c r="AP33" s="40">
        <v>7.9272581149613019</v>
      </c>
      <c r="AQ33" s="40">
        <v>0</v>
      </c>
      <c r="AR33" s="40">
        <v>0</v>
      </c>
      <c r="AS33" s="40">
        <v>0</v>
      </c>
      <c r="AT33" s="40">
        <v>0</v>
      </c>
      <c r="AU33" s="40">
        <v>0</v>
      </c>
      <c r="AV33" s="40">
        <v>307.92550523636839</v>
      </c>
      <c r="AW33" s="40">
        <v>7.3647266175984978</v>
      </c>
      <c r="AX33" s="40">
        <v>0</v>
      </c>
      <c r="AY33" s="40">
        <v>0</v>
      </c>
      <c r="AZ33" s="40">
        <v>87.349948007440062</v>
      </c>
      <c r="BA33" s="40">
        <v>0</v>
      </c>
      <c r="BB33" s="40">
        <v>0</v>
      </c>
      <c r="BC33" s="40">
        <v>0</v>
      </c>
      <c r="BD33" s="40">
        <v>0</v>
      </c>
      <c r="BE33" s="40">
        <v>0</v>
      </c>
      <c r="BF33" s="40">
        <v>66.390674305759717</v>
      </c>
      <c r="BG33" s="40">
        <v>8.2872152800000001E-2</v>
      </c>
      <c r="BH33" s="40">
        <v>0</v>
      </c>
      <c r="BI33" s="40">
        <v>0</v>
      </c>
      <c r="BJ33" s="40">
        <v>9.4993915844620993</v>
      </c>
      <c r="BK33" s="49">
        <f>SUM(C33:BJ33)</f>
        <v>642.40653726555502</v>
      </c>
    </row>
    <row r="34" spans="1:67" s="5" customFormat="1">
      <c r="A34" s="17"/>
      <c r="B34" s="26" t="s">
        <v>89</v>
      </c>
      <c r="C34" s="38">
        <f>SUM(C33)</f>
        <v>0</v>
      </c>
      <c r="D34" s="38">
        <f t="shared" ref="D34:BJ34" si="10">SUM(D33)</f>
        <v>0.64135010190000008</v>
      </c>
      <c r="E34" s="38">
        <f t="shared" si="10"/>
        <v>0</v>
      </c>
      <c r="F34" s="38">
        <f t="shared" si="10"/>
        <v>0</v>
      </c>
      <c r="G34" s="38">
        <f t="shared" si="10"/>
        <v>0</v>
      </c>
      <c r="H34" s="38">
        <f t="shared" si="10"/>
        <v>8.5880738184077092</v>
      </c>
      <c r="I34" s="38">
        <f t="shared" si="10"/>
        <v>2.0970993299999997E-2</v>
      </c>
      <c r="J34" s="38">
        <f t="shared" si="10"/>
        <v>0</v>
      </c>
      <c r="K34" s="38">
        <f t="shared" si="10"/>
        <v>0</v>
      </c>
      <c r="L34" s="38">
        <f t="shared" si="10"/>
        <v>0.85929487459909992</v>
      </c>
      <c r="M34" s="38">
        <f t="shared" si="10"/>
        <v>0</v>
      </c>
      <c r="N34" s="38">
        <f t="shared" si="10"/>
        <v>0</v>
      </c>
      <c r="O34" s="38">
        <f t="shared" si="10"/>
        <v>0</v>
      </c>
      <c r="P34" s="38">
        <f t="shared" si="10"/>
        <v>0</v>
      </c>
      <c r="Q34" s="38">
        <f t="shared" si="10"/>
        <v>0</v>
      </c>
      <c r="R34" s="38">
        <f t="shared" si="10"/>
        <v>7.095152079740199</v>
      </c>
      <c r="S34" s="38">
        <f t="shared" si="10"/>
        <v>0</v>
      </c>
      <c r="T34" s="38">
        <f t="shared" si="10"/>
        <v>0</v>
      </c>
      <c r="U34" s="38">
        <f t="shared" si="10"/>
        <v>0</v>
      </c>
      <c r="V34" s="38">
        <f t="shared" si="10"/>
        <v>0.33787880396629999</v>
      </c>
      <c r="W34" s="38">
        <f t="shared" si="10"/>
        <v>0</v>
      </c>
      <c r="X34" s="38">
        <f t="shared" si="10"/>
        <v>0</v>
      </c>
      <c r="Y34" s="38">
        <f t="shared" si="10"/>
        <v>0</v>
      </c>
      <c r="Z34" s="38">
        <f t="shared" si="10"/>
        <v>0</v>
      </c>
      <c r="AA34" s="38">
        <f t="shared" si="10"/>
        <v>0</v>
      </c>
      <c r="AB34" s="38">
        <f t="shared" si="10"/>
        <v>55.079988939352155</v>
      </c>
      <c r="AC34" s="38">
        <f t="shared" si="10"/>
        <v>1.1298994159665001</v>
      </c>
      <c r="AD34" s="38">
        <f t="shared" si="10"/>
        <v>0</v>
      </c>
      <c r="AE34" s="38">
        <f t="shared" si="10"/>
        <v>0</v>
      </c>
      <c r="AF34" s="38">
        <f t="shared" si="10"/>
        <v>22.239906079257093</v>
      </c>
      <c r="AG34" s="38">
        <f t="shared" si="10"/>
        <v>0</v>
      </c>
      <c r="AH34" s="38">
        <f t="shared" si="10"/>
        <v>0</v>
      </c>
      <c r="AI34" s="38">
        <f t="shared" si="10"/>
        <v>0</v>
      </c>
      <c r="AJ34" s="38">
        <f t="shared" si="10"/>
        <v>0</v>
      </c>
      <c r="AK34" s="38">
        <f t="shared" si="10"/>
        <v>0</v>
      </c>
      <c r="AL34" s="38">
        <f t="shared" si="10"/>
        <v>59.388716556409463</v>
      </c>
      <c r="AM34" s="38">
        <f t="shared" si="10"/>
        <v>0.48492958326649999</v>
      </c>
      <c r="AN34" s="38">
        <f t="shared" si="10"/>
        <v>0</v>
      </c>
      <c r="AO34" s="38">
        <f t="shared" si="10"/>
        <v>0</v>
      </c>
      <c r="AP34" s="38">
        <f t="shared" si="10"/>
        <v>7.9272581149613019</v>
      </c>
      <c r="AQ34" s="38">
        <f t="shared" si="10"/>
        <v>0</v>
      </c>
      <c r="AR34" s="38">
        <f t="shared" si="10"/>
        <v>0</v>
      </c>
      <c r="AS34" s="38">
        <f t="shared" si="10"/>
        <v>0</v>
      </c>
      <c r="AT34" s="38">
        <f t="shared" si="10"/>
        <v>0</v>
      </c>
      <c r="AU34" s="38">
        <f t="shared" si="10"/>
        <v>0</v>
      </c>
      <c r="AV34" s="38">
        <f t="shared" si="10"/>
        <v>307.92550523636839</v>
      </c>
      <c r="AW34" s="38">
        <f t="shared" si="10"/>
        <v>7.3647266175984978</v>
      </c>
      <c r="AX34" s="38">
        <f t="shared" si="10"/>
        <v>0</v>
      </c>
      <c r="AY34" s="38">
        <f t="shared" si="10"/>
        <v>0</v>
      </c>
      <c r="AZ34" s="38">
        <f t="shared" si="10"/>
        <v>87.349948007440062</v>
      </c>
      <c r="BA34" s="38">
        <f t="shared" si="10"/>
        <v>0</v>
      </c>
      <c r="BB34" s="38">
        <f t="shared" si="10"/>
        <v>0</v>
      </c>
      <c r="BC34" s="38">
        <f t="shared" si="10"/>
        <v>0</v>
      </c>
      <c r="BD34" s="38">
        <f t="shared" si="10"/>
        <v>0</v>
      </c>
      <c r="BE34" s="38">
        <f t="shared" si="10"/>
        <v>0</v>
      </c>
      <c r="BF34" s="38">
        <f t="shared" si="10"/>
        <v>66.390674305759717</v>
      </c>
      <c r="BG34" s="38">
        <f t="shared" si="10"/>
        <v>8.2872152800000001E-2</v>
      </c>
      <c r="BH34" s="38">
        <f t="shared" si="10"/>
        <v>0</v>
      </c>
      <c r="BI34" s="38">
        <f t="shared" si="10"/>
        <v>0</v>
      </c>
      <c r="BJ34" s="38">
        <f t="shared" si="10"/>
        <v>9.4993915844620993</v>
      </c>
      <c r="BK34" s="38">
        <f>SUM(BK33)</f>
        <v>642.40653726555502</v>
      </c>
    </row>
    <row r="35" spans="1:67">
      <c r="A35" s="17" t="s">
        <v>81</v>
      </c>
      <c r="B35" s="25" t="s">
        <v>17</v>
      </c>
      <c r="C35" s="63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5"/>
    </row>
    <row r="36" spans="1:67">
      <c r="A36" s="17"/>
      <c r="B36" s="34" t="s">
        <v>113</v>
      </c>
      <c r="C36" s="40">
        <v>0</v>
      </c>
      <c r="D36" s="40">
        <v>0.63607075239999999</v>
      </c>
      <c r="E36" s="40">
        <v>0</v>
      </c>
      <c r="F36" s="40">
        <v>0</v>
      </c>
      <c r="G36" s="40">
        <v>0</v>
      </c>
      <c r="H36" s="40">
        <v>5.0673177422469022</v>
      </c>
      <c r="I36" s="40">
        <v>1.3405866216332001</v>
      </c>
      <c r="J36" s="40">
        <v>0</v>
      </c>
      <c r="K36" s="40">
        <v>0</v>
      </c>
      <c r="L36" s="40">
        <v>2.2680426111655003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2.2884260486801993</v>
      </c>
      <c r="S36" s="40">
        <v>0.38907052213320004</v>
      </c>
      <c r="T36" s="40">
        <v>0</v>
      </c>
      <c r="U36" s="40">
        <v>0</v>
      </c>
      <c r="V36" s="40">
        <v>1.1918169662327005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30.629066792877776</v>
      </c>
      <c r="AC36" s="40">
        <v>2.4081001036995002</v>
      </c>
      <c r="AD36" s="40">
        <v>0</v>
      </c>
      <c r="AE36" s="40">
        <v>0</v>
      </c>
      <c r="AF36" s="40">
        <v>25.31909016855591</v>
      </c>
      <c r="AG36" s="40">
        <v>0</v>
      </c>
      <c r="AH36" s="40">
        <v>0</v>
      </c>
      <c r="AI36" s="40">
        <v>0</v>
      </c>
      <c r="AJ36" s="40">
        <v>0</v>
      </c>
      <c r="AK36" s="40">
        <v>0</v>
      </c>
      <c r="AL36" s="40">
        <v>42.202812923274109</v>
      </c>
      <c r="AM36" s="40">
        <v>1.6859168866995997</v>
      </c>
      <c r="AN36" s="40">
        <v>0</v>
      </c>
      <c r="AO36" s="40">
        <v>0</v>
      </c>
      <c r="AP36" s="40">
        <v>12.659812330594006</v>
      </c>
      <c r="AQ36" s="40">
        <v>0</v>
      </c>
      <c r="AR36" s="40">
        <v>0</v>
      </c>
      <c r="AS36" s="40">
        <v>0</v>
      </c>
      <c r="AT36" s="40">
        <v>0</v>
      </c>
      <c r="AU36" s="40">
        <v>0</v>
      </c>
      <c r="AV36" s="40">
        <v>142.82196834658885</v>
      </c>
      <c r="AW36" s="40">
        <v>15.846723836162198</v>
      </c>
      <c r="AX36" s="40">
        <v>0</v>
      </c>
      <c r="AY36" s="40">
        <v>0</v>
      </c>
      <c r="AZ36" s="40">
        <v>130.87660554593742</v>
      </c>
      <c r="BA36" s="40">
        <v>0</v>
      </c>
      <c r="BB36" s="40">
        <v>0</v>
      </c>
      <c r="BC36" s="40">
        <v>0</v>
      </c>
      <c r="BD36" s="40">
        <v>0</v>
      </c>
      <c r="BE36" s="40">
        <v>0</v>
      </c>
      <c r="BF36" s="40">
        <v>30.477303502964382</v>
      </c>
      <c r="BG36" s="40">
        <v>3.0132283126995998</v>
      </c>
      <c r="BH36" s="40">
        <v>0</v>
      </c>
      <c r="BI36" s="40">
        <v>0</v>
      </c>
      <c r="BJ36" s="40">
        <v>15.625448206395196</v>
      </c>
      <c r="BK36" s="41">
        <f t="shared" ref="BK36:BK41" si="11">SUM(C36:BJ36)</f>
        <v>466.74740822094032</v>
      </c>
      <c r="BM36" s="42"/>
      <c r="BO36" s="42"/>
    </row>
    <row r="37" spans="1:67">
      <c r="A37" s="17"/>
      <c r="B37" s="34" t="s">
        <v>114</v>
      </c>
      <c r="C37" s="40">
        <v>0</v>
      </c>
      <c r="D37" s="40">
        <v>0.63479221856659995</v>
      </c>
      <c r="E37" s="40">
        <v>0</v>
      </c>
      <c r="F37" s="40">
        <v>0</v>
      </c>
      <c r="G37" s="40">
        <v>0</v>
      </c>
      <c r="H37" s="40">
        <v>5.0326757436028098</v>
      </c>
      <c r="I37" s="40">
        <v>4.8478504009328001</v>
      </c>
      <c r="J37" s="40">
        <v>0</v>
      </c>
      <c r="K37" s="40">
        <v>0</v>
      </c>
      <c r="L37" s="40">
        <v>3.8501429635989002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2.6001893147713955</v>
      </c>
      <c r="S37" s="40">
        <v>3.5098275004998007</v>
      </c>
      <c r="T37" s="40">
        <v>0</v>
      </c>
      <c r="U37" s="40">
        <v>0</v>
      </c>
      <c r="V37" s="40">
        <v>1.2288915649327998</v>
      </c>
      <c r="W37" s="40">
        <v>0</v>
      </c>
      <c r="X37" s="40">
        <v>0</v>
      </c>
      <c r="Y37" s="40">
        <v>0</v>
      </c>
      <c r="Z37" s="40">
        <v>0</v>
      </c>
      <c r="AA37" s="40">
        <v>0</v>
      </c>
      <c r="AB37" s="40">
        <v>64.274017538208554</v>
      </c>
      <c r="AC37" s="40">
        <v>5.0765377578989996</v>
      </c>
      <c r="AD37" s="40">
        <v>0</v>
      </c>
      <c r="AE37" s="40">
        <v>0</v>
      </c>
      <c r="AF37" s="40">
        <v>28.934328423754682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82.772466625276365</v>
      </c>
      <c r="AM37" s="40">
        <v>2.6938117046995003</v>
      </c>
      <c r="AN37" s="40">
        <v>0</v>
      </c>
      <c r="AO37" s="40">
        <v>0</v>
      </c>
      <c r="AP37" s="40">
        <v>16.326620240057903</v>
      </c>
      <c r="AQ37" s="40">
        <v>0</v>
      </c>
      <c r="AR37" s="40">
        <v>0</v>
      </c>
      <c r="AS37" s="40">
        <v>0</v>
      </c>
      <c r="AT37" s="40">
        <v>0</v>
      </c>
      <c r="AU37" s="40">
        <v>0</v>
      </c>
      <c r="AV37" s="40">
        <v>104.91233855548543</v>
      </c>
      <c r="AW37" s="40">
        <v>9.606703086663904</v>
      </c>
      <c r="AX37" s="40">
        <v>0</v>
      </c>
      <c r="AY37" s="40">
        <v>0</v>
      </c>
      <c r="AZ37" s="40">
        <v>75.763480176948434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27.033502774265187</v>
      </c>
      <c r="BG37" s="40">
        <v>0.89311995029940006</v>
      </c>
      <c r="BH37" s="40">
        <v>0</v>
      </c>
      <c r="BI37" s="40">
        <v>0</v>
      </c>
      <c r="BJ37" s="40">
        <v>7.2766855462971973</v>
      </c>
      <c r="BK37" s="41">
        <f t="shared" si="11"/>
        <v>447.2679820867607</v>
      </c>
      <c r="BM37" s="42"/>
      <c r="BO37" s="42"/>
    </row>
    <row r="38" spans="1:67">
      <c r="A38" s="17"/>
      <c r="B38" s="34" t="s">
        <v>123</v>
      </c>
      <c r="C38" s="40">
        <v>0</v>
      </c>
      <c r="D38" s="40">
        <v>0.54703150916660004</v>
      </c>
      <c r="E38" s="40">
        <v>0</v>
      </c>
      <c r="F38" s="40">
        <v>0</v>
      </c>
      <c r="G38" s="40">
        <v>0</v>
      </c>
      <c r="H38" s="40">
        <v>1.4069407171469988</v>
      </c>
      <c r="I38" s="40">
        <v>0</v>
      </c>
      <c r="J38" s="40">
        <v>0</v>
      </c>
      <c r="K38" s="40">
        <v>0</v>
      </c>
      <c r="L38" s="40">
        <v>0.44883357549949998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1.5431316052444981</v>
      </c>
      <c r="S38" s="40">
        <v>1.2106776099900001E-2</v>
      </c>
      <c r="T38" s="40">
        <v>0</v>
      </c>
      <c r="U38" s="40">
        <v>0</v>
      </c>
      <c r="V38" s="40">
        <v>0.12262771666649999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45.047432130444882</v>
      </c>
      <c r="AC38" s="40">
        <v>10.648296774132501</v>
      </c>
      <c r="AD38" s="40">
        <v>0</v>
      </c>
      <c r="AE38" s="40">
        <v>0</v>
      </c>
      <c r="AF38" s="40">
        <v>59.469056504228831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62.682023608071042</v>
      </c>
      <c r="AM38" s="40">
        <v>11.2412370022662</v>
      </c>
      <c r="AN38" s="40">
        <v>0.65946566780000004</v>
      </c>
      <c r="AO38" s="40">
        <v>0</v>
      </c>
      <c r="AP38" s="40">
        <v>33.666487208795303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9.184288862807799</v>
      </c>
      <c r="AW38" s="40">
        <v>0.30970544843309999</v>
      </c>
      <c r="AX38" s="40">
        <v>0</v>
      </c>
      <c r="AY38" s="40">
        <v>0</v>
      </c>
      <c r="AZ38" s="40">
        <v>5.1834084579992989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5.4777545489092008</v>
      </c>
      <c r="BG38" s="40">
        <v>0.27483185259999998</v>
      </c>
      <c r="BH38" s="40">
        <v>0</v>
      </c>
      <c r="BI38" s="40">
        <v>0</v>
      </c>
      <c r="BJ38" s="40">
        <v>1.3568649670997002</v>
      </c>
      <c r="BK38" s="41">
        <f t="shared" si="11"/>
        <v>249.28152493341182</v>
      </c>
      <c r="BM38" s="42"/>
      <c r="BO38" s="42"/>
    </row>
    <row r="39" spans="1:67">
      <c r="A39" s="17"/>
      <c r="B39" s="34" t="s">
        <v>115</v>
      </c>
      <c r="C39" s="40">
        <v>0</v>
      </c>
      <c r="D39" s="40">
        <v>0.68932045466659997</v>
      </c>
      <c r="E39" s="40">
        <v>3.8155761253665998</v>
      </c>
      <c r="F39" s="40">
        <v>0</v>
      </c>
      <c r="G39" s="40">
        <v>0</v>
      </c>
      <c r="H39" s="40">
        <v>1.2502531193272997</v>
      </c>
      <c r="I39" s="40">
        <v>47.428190430866501</v>
      </c>
      <c r="J39" s="40">
        <v>0</v>
      </c>
      <c r="K39" s="40">
        <v>0</v>
      </c>
      <c r="L39" s="40">
        <v>0.42673963356610006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0.40809955109540003</v>
      </c>
      <c r="S39" s="40">
        <v>5.5348631892665994</v>
      </c>
      <c r="T39" s="40">
        <v>0</v>
      </c>
      <c r="U39" s="40">
        <v>0</v>
      </c>
      <c r="V39" s="40">
        <v>5.4905963332999999E-3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16.760259728847846</v>
      </c>
      <c r="AC39" s="40">
        <v>1.6987352219995</v>
      </c>
      <c r="AD39" s="40">
        <v>0</v>
      </c>
      <c r="AE39" s="40">
        <v>0</v>
      </c>
      <c r="AF39" s="40">
        <v>4.3098512052654003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21.397606115193373</v>
      </c>
      <c r="AM39" s="40">
        <v>2.5644734149998003</v>
      </c>
      <c r="AN39" s="40">
        <v>0</v>
      </c>
      <c r="AO39" s="40">
        <v>0</v>
      </c>
      <c r="AP39" s="40">
        <v>0.59563586976649996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14.621090945871845</v>
      </c>
      <c r="AW39" s="40">
        <v>61.14641247863289</v>
      </c>
      <c r="AX39" s="40">
        <v>0</v>
      </c>
      <c r="AY39" s="40">
        <v>0</v>
      </c>
      <c r="AZ39" s="40">
        <v>1.4639746217992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5.342036623425698</v>
      </c>
      <c r="BG39" s="40">
        <v>6.5775076000000002E-2</v>
      </c>
      <c r="BH39" s="40">
        <v>0</v>
      </c>
      <c r="BI39" s="40">
        <v>0</v>
      </c>
      <c r="BJ39" s="40">
        <v>0</v>
      </c>
      <c r="BK39" s="41">
        <f t="shared" si="11"/>
        <v>189.52438440229042</v>
      </c>
      <c r="BM39" s="42"/>
      <c r="BO39" s="42"/>
    </row>
    <row r="40" spans="1:67">
      <c r="A40" s="17"/>
      <c r="B40" s="34" t="s">
        <v>116</v>
      </c>
      <c r="C40" s="40">
        <v>0</v>
      </c>
      <c r="D40" s="40">
        <v>0.70666594483330003</v>
      </c>
      <c r="E40" s="40">
        <v>0</v>
      </c>
      <c r="F40" s="40">
        <v>0</v>
      </c>
      <c r="G40" s="40">
        <v>0</v>
      </c>
      <c r="H40" s="40">
        <v>1.7424641468906994</v>
      </c>
      <c r="I40" s="40">
        <v>0</v>
      </c>
      <c r="J40" s="40">
        <v>0</v>
      </c>
      <c r="K40" s="40">
        <v>0</v>
      </c>
      <c r="L40" s="40">
        <v>2.5711789000989995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0.78527776069550037</v>
      </c>
      <c r="S40" s="40">
        <v>0</v>
      </c>
      <c r="T40" s="40">
        <v>0</v>
      </c>
      <c r="U40" s="40">
        <v>0</v>
      </c>
      <c r="V40" s="40">
        <v>1.3887150899900001E-2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5.4040748535476002</v>
      </c>
      <c r="AC40" s="40">
        <v>8.0860003300000011E-2</v>
      </c>
      <c r="AD40" s="40">
        <v>0</v>
      </c>
      <c r="AE40" s="40">
        <v>0</v>
      </c>
      <c r="AF40" s="40">
        <v>1.8596377338328003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4.7690808349045026</v>
      </c>
      <c r="AM40" s="40">
        <v>0.1669379603666</v>
      </c>
      <c r="AN40" s="40">
        <v>0</v>
      </c>
      <c r="AO40" s="40">
        <v>0</v>
      </c>
      <c r="AP40" s="40">
        <v>0.33109452593310001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10.938699822838576</v>
      </c>
      <c r="AW40" s="40">
        <v>0.33208498413319998</v>
      </c>
      <c r="AX40" s="40">
        <v>0</v>
      </c>
      <c r="AY40" s="40">
        <v>0</v>
      </c>
      <c r="AZ40" s="40">
        <v>4.9699656992651988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3.523717088015601</v>
      </c>
      <c r="BG40" s="40">
        <v>0.50507403569999998</v>
      </c>
      <c r="BH40" s="40">
        <v>0</v>
      </c>
      <c r="BI40" s="40">
        <v>0</v>
      </c>
      <c r="BJ40" s="40">
        <v>0.39133410363319998</v>
      </c>
      <c r="BK40" s="41">
        <f t="shared" si="11"/>
        <v>39.092035548888774</v>
      </c>
      <c r="BM40" s="42"/>
      <c r="BO40" s="42"/>
    </row>
    <row r="41" spans="1:67">
      <c r="A41" s="17"/>
      <c r="B41" s="34" t="s">
        <v>124</v>
      </c>
      <c r="C41" s="40">
        <v>0</v>
      </c>
      <c r="D41" s="40">
        <v>3.3333333333299998E-2</v>
      </c>
      <c r="E41" s="40">
        <v>0</v>
      </c>
      <c r="F41" s="40">
        <v>0</v>
      </c>
      <c r="G41" s="40">
        <v>0</v>
      </c>
      <c r="H41" s="40">
        <v>0.17639485121279996</v>
      </c>
      <c r="I41" s="40">
        <v>3.3366666660000001E-4</v>
      </c>
      <c r="J41" s="40">
        <v>0</v>
      </c>
      <c r="K41" s="40">
        <v>0</v>
      </c>
      <c r="L41" s="40">
        <v>0.10251200619959999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0.19561688644300007</v>
      </c>
      <c r="S41" s="40">
        <v>7.6743333333000006E-3</v>
      </c>
      <c r="T41" s="40">
        <v>0</v>
      </c>
      <c r="U41" s="40">
        <v>0</v>
      </c>
      <c r="V41" s="40">
        <v>3.5101733333199998E-2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4.7220120715814673</v>
      </c>
      <c r="AC41" s="40">
        <v>0.4691949164666</v>
      </c>
      <c r="AD41" s="40">
        <v>1.0005000000000001E-3</v>
      </c>
      <c r="AE41" s="40">
        <v>0</v>
      </c>
      <c r="AF41" s="40">
        <v>5.9547382739320982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8.794431255694434</v>
      </c>
      <c r="AM41" s="40">
        <v>0.88450599999989998</v>
      </c>
      <c r="AN41" s="40">
        <v>7.9619497466600006E-2</v>
      </c>
      <c r="AO41" s="40">
        <v>0</v>
      </c>
      <c r="AP41" s="40">
        <v>5.4408546869985006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1.2069977502311025</v>
      </c>
      <c r="AW41" s="40">
        <v>1.3339999999999999E-2</v>
      </c>
      <c r="AX41" s="40">
        <v>0</v>
      </c>
      <c r="AY41" s="40">
        <v>0</v>
      </c>
      <c r="AZ41" s="40">
        <v>0.65119654513289993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0.86230262149780257</v>
      </c>
      <c r="BG41" s="40">
        <v>2.2010999999999999E-2</v>
      </c>
      <c r="BH41" s="40">
        <v>0</v>
      </c>
      <c r="BI41" s="40">
        <v>0</v>
      </c>
      <c r="BJ41" s="40">
        <v>0.51403081973319997</v>
      </c>
      <c r="BK41" s="41">
        <f t="shared" si="11"/>
        <v>30.167202749256408</v>
      </c>
      <c r="BM41" s="42"/>
      <c r="BO41" s="42"/>
    </row>
    <row r="42" spans="1:67">
      <c r="A42" s="17"/>
      <c r="B42" s="26" t="s">
        <v>90</v>
      </c>
      <c r="C42" s="36">
        <f>SUM(C36:C41)</f>
        <v>0</v>
      </c>
      <c r="D42" s="36">
        <f t="shared" ref="D42:BJ42" si="12">SUM(D36:D41)</f>
        <v>3.2472142129664001</v>
      </c>
      <c r="E42" s="36">
        <f t="shared" si="12"/>
        <v>3.8155761253665998</v>
      </c>
      <c r="F42" s="36">
        <f t="shared" si="12"/>
        <v>0</v>
      </c>
      <c r="G42" s="36">
        <f t="shared" si="12"/>
        <v>0</v>
      </c>
      <c r="H42" s="36">
        <f t="shared" si="12"/>
        <v>14.676046320427508</v>
      </c>
      <c r="I42" s="36">
        <f t="shared" si="12"/>
        <v>53.616961120099099</v>
      </c>
      <c r="J42" s="36">
        <f t="shared" si="12"/>
        <v>0</v>
      </c>
      <c r="K42" s="36">
        <f t="shared" si="12"/>
        <v>0</v>
      </c>
      <c r="L42" s="36">
        <f t="shared" si="12"/>
        <v>9.6674496901285991</v>
      </c>
      <c r="M42" s="36">
        <f t="shared" si="12"/>
        <v>0</v>
      </c>
      <c r="N42" s="36">
        <f t="shared" si="12"/>
        <v>0</v>
      </c>
      <c r="O42" s="36">
        <f t="shared" si="12"/>
        <v>0</v>
      </c>
      <c r="P42" s="36">
        <f t="shared" si="12"/>
        <v>0</v>
      </c>
      <c r="Q42" s="36">
        <f t="shared" si="12"/>
        <v>0</v>
      </c>
      <c r="R42" s="36">
        <f t="shared" si="12"/>
        <v>7.8207411669299933</v>
      </c>
      <c r="S42" s="36">
        <f t="shared" si="12"/>
        <v>9.4535423213328009</v>
      </c>
      <c r="T42" s="36">
        <f t="shared" si="12"/>
        <v>0</v>
      </c>
      <c r="U42" s="36">
        <f t="shared" si="12"/>
        <v>0</v>
      </c>
      <c r="V42" s="36">
        <f t="shared" si="12"/>
        <v>2.5978157283984005</v>
      </c>
      <c r="W42" s="36">
        <f t="shared" si="12"/>
        <v>0</v>
      </c>
      <c r="X42" s="36">
        <f t="shared" si="12"/>
        <v>0</v>
      </c>
      <c r="Y42" s="36">
        <f t="shared" si="12"/>
        <v>0</v>
      </c>
      <c r="Z42" s="36">
        <f t="shared" si="12"/>
        <v>0</v>
      </c>
      <c r="AA42" s="36">
        <f t="shared" si="12"/>
        <v>0</v>
      </c>
      <c r="AB42" s="36">
        <f t="shared" si="12"/>
        <v>166.83686311550812</v>
      </c>
      <c r="AC42" s="36">
        <f t="shared" si="12"/>
        <v>20.381724777497098</v>
      </c>
      <c r="AD42" s="36">
        <f t="shared" si="12"/>
        <v>1.0005000000000001E-3</v>
      </c>
      <c r="AE42" s="36">
        <f t="shared" si="12"/>
        <v>0</v>
      </c>
      <c r="AF42" s="36">
        <f t="shared" si="12"/>
        <v>125.84670230956972</v>
      </c>
      <c r="AG42" s="36">
        <f t="shared" si="12"/>
        <v>0</v>
      </c>
      <c r="AH42" s="36">
        <f t="shared" si="12"/>
        <v>0</v>
      </c>
      <c r="AI42" s="36">
        <f t="shared" si="12"/>
        <v>0</v>
      </c>
      <c r="AJ42" s="36">
        <f t="shared" si="12"/>
        <v>0</v>
      </c>
      <c r="AK42" s="36">
        <f t="shared" si="12"/>
        <v>0</v>
      </c>
      <c r="AL42" s="36">
        <f t="shared" si="12"/>
        <v>222.61842136241384</v>
      </c>
      <c r="AM42" s="36">
        <f t="shared" si="12"/>
        <v>19.236882969031598</v>
      </c>
      <c r="AN42" s="36">
        <f t="shared" si="12"/>
        <v>0.73908516526660006</v>
      </c>
      <c r="AO42" s="36">
        <f t="shared" si="12"/>
        <v>0</v>
      </c>
      <c r="AP42" s="36">
        <f t="shared" si="12"/>
        <v>69.020504862145316</v>
      </c>
      <c r="AQ42" s="36">
        <f t="shared" si="12"/>
        <v>0</v>
      </c>
      <c r="AR42" s="36">
        <f t="shared" si="12"/>
        <v>0</v>
      </c>
      <c r="AS42" s="36">
        <f t="shared" si="12"/>
        <v>0</v>
      </c>
      <c r="AT42" s="36">
        <f t="shared" si="12"/>
        <v>0</v>
      </c>
      <c r="AU42" s="36">
        <f t="shared" si="12"/>
        <v>0</v>
      </c>
      <c r="AV42" s="36">
        <f t="shared" si="12"/>
        <v>283.68538428382362</v>
      </c>
      <c r="AW42" s="36">
        <f t="shared" si="12"/>
        <v>87.254969834025289</v>
      </c>
      <c r="AX42" s="36">
        <f t="shared" si="12"/>
        <v>0</v>
      </c>
      <c r="AY42" s="36">
        <f t="shared" si="12"/>
        <v>0</v>
      </c>
      <c r="AZ42" s="36">
        <f t="shared" si="12"/>
        <v>218.90863104708245</v>
      </c>
      <c r="BA42" s="36">
        <f t="shared" si="12"/>
        <v>0</v>
      </c>
      <c r="BB42" s="36">
        <f t="shared" si="12"/>
        <v>0</v>
      </c>
      <c r="BC42" s="36">
        <f t="shared" si="12"/>
        <v>0</v>
      </c>
      <c r="BD42" s="36">
        <f t="shared" si="12"/>
        <v>0</v>
      </c>
      <c r="BE42" s="36">
        <f t="shared" si="12"/>
        <v>0</v>
      </c>
      <c r="BF42" s="36">
        <f t="shared" si="12"/>
        <v>72.71661715907787</v>
      </c>
      <c r="BG42" s="36">
        <f t="shared" si="12"/>
        <v>4.7740402272990003</v>
      </c>
      <c r="BH42" s="36">
        <f t="shared" si="12"/>
        <v>0</v>
      </c>
      <c r="BI42" s="36">
        <f t="shared" si="12"/>
        <v>0</v>
      </c>
      <c r="BJ42" s="36">
        <f t="shared" si="12"/>
        <v>25.164363643158492</v>
      </c>
      <c r="BK42" s="38">
        <f>SUM(BK36:BK41)</f>
        <v>1422.0805379415485</v>
      </c>
    </row>
    <row r="43" spans="1:67">
      <c r="A43" s="17"/>
      <c r="B43" s="27" t="s">
        <v>88</v>
      </c>
      <c r="C43" s="36">
        <f>C34+C42</f>
        <v>0</v>
      </c>
      <c r="D43" s="36">
        <f t="shared" ref="D43:BJ43" si="13">D34+D42</f>
        <v>3.8885643148664002</v>
      </c>
      <c r="E43" s="36">
        <f t="shared" si="13"/>
        <v>3.8155761253665998</v>
      </c>
      <c r="F43" s="36">
        <f t="shared" si="13"/>
        <v>0</v>
      </c>
      <c r="G43" s="36">
        <f t="shared" si="13"/>
        <v>0</v>
      </c>
      <c r="H43" s="36">
        <f t="shared" si="13"/>
        <v>23.264120138835217</v>
      </c>
      <c r="I43" s="36">
        <f t="shared" si="13"/>
        <v>53.637932113399096</v>
      </c>
      <c r="J43" s="36">
        <f t="shared" si="13"/>
        <v>0</v>
      </c>
      <c r="K43" s="36">
        <f t="shared" si="13"/>
        <v>0</v>
      </c>
      <c r="L43" s="36">
        <f t="shared" si="13"/>
        <v>10.526744564727698</v>
      </c>
      <c r="M43" s="36">
        <f t="shared" si="13"/>
        <v>0</v>
      </c>
      <c r="N43" s="36">
        <f t="shared" si="13"/>
        <v>0</v>
      </c>
      <c r="O43" s="36">
        <f t="shared" si="13"/>
        <v>0</v>
      </c>
      <c r="P43" s="36">
        <f t="shared" si="13"/>
        <v>0</v>
      </c>
      <c r="Q43" s="36">
        <f t="shared" si="13"/>
        <v>0</v>
      </c>
      <c r="R43" s="36">
        <f t="shared" si="13"/>
        <v>14.915893246670192</v>
      </c>
      <c r="S43" s="36">
        <f t="shared" si="13"/>
        <v>9.4535423213328009</v>
      </c>
      <c r="T43" s="36">
        <f t="shared" si="13"/>
        <v>0</v>
      </c>
      <c r="U43" s="36">
        <f t="shared" si="13"/>
        <v>0</v>
      </c>
      <c r="V43" s="36">
        <f t="shared" si="13"/>
        <v>2.9356945323647006</v>
      </c>
      <c r="W43" s="36">
        <f t="shared" si="13"/>
        <v>0</v>
      </c>
      <c r="X43" s="36">
        <f t="shared" si="13"/>
        <v>0</v>
      </c>
      <c r="Y43" s="36">
        <f t="shared" si="13"/>
        <v>0</v>
      </c>
      <c r="Z43" s="36">
        <f t="shared" si="13"/>
        <v>0</v>
      </c>
      <c r="AA43" s="36">
        <f t="shared" si="13"/>
        <v>0</v>
      </c>
      <c r="AB43" s="36">
        <f t="shared" si="13"/>
        <v>221.91685205486027</v>
      </c>
      <c r="AC43" s="36">
        <f t="shared" si="13"/>
        <v>21.511624193463597</v>
      </c>
      <c r="AD43" s="36">
        <f t="shared" si="13"/>
        <v>1.0005000000000001E-3</v>
      </c>
      <c r="AE43" s="36">
        <f t="shared" si="13"/>
        <v>0</v>
      </c>
      <c r="AF43" s="36">
        <f t="shared" si="13"/>
        <v>148.08660838882682</v>
      </c>
      <c r="AG43" s="36">
        <f t="shared" si="13"/>
        <v>0</v>
      </c>
      <c r="AH43" s="36">
        <f t="shared" si="13"/>
        <v>0</v>
      </c>
      <c r="AI43" s="36">
        <f t="shared" si="13"/>
        <v>0</v>
      </c>
      <c r="AJ43" s="36">
        <f t="shared" si="13"/>
        <v>0</v>
      </c>
      <c r="AK43" s="36">
        <f t="shared" si="13"/>
        <v>0</v>
      </c>
      <c r="AL43" s="36">
        <f t="shared" si="13"/>
        <v>282.00713791882333</v>
      </c>
      <c r="AM43" s="36">
        <f t="shared" si="13"/>
        <v>19.721812552298097</v>
      </c>
      <c r="AN43" s="36">
        <f t="shared" si="13"/>
        <v>0.73908516526660006</v>
      </c>
      <c r="AO43" s="36">
        <f t="shared" si="13"/>
        <v>0</v>
      </c>
      <c r="AP43" s="36">
        <f t="shared" si="13"/>
        <v>76.94776297710662</v>
      </c>
      <c r="AQ43" s="36">
        <f t="shared" si="13"/>
        <v>0</v>
      </c>
      <c r="AR43" s="36">
        <f t="shared" si="13"/>
        <v>0</v>
      </c>
      <c r="AS43" s="36">
        <f t="shared" si="13"/>
        <v>0</v>
      </c>
      <c r="AT43" s="36">
        <f t="shared" si="13"/>
        <v>0</v>
      </c>
      <c r="AU43" s="36">
        <f t="shared" si="13"/>
        <v>0</v>
      </c>
      <c r="AV43" s="36">
        <f t="shared" si="13"/>
        <v>591.61088952019202</v>
      </c>
      <c r="AW43" s="36">
        <f t="shared" si="13"/>
        <v>94.619696451623781</v>
      </c>
      <c r="AX43" s="36">
        <f t="shared" si="13"/>
        <v>0</v>
      </c>
      <c r="AY43" s="36">
        <f t="shared" si="13"/>
        <v>0</v>
      </c>
      <c r="AZ43" s="36">
        <f t="shared" si="13"/>
        <v>306.2585790545225</v>
      </c>
      <c r="BA43" s="36">
        <f t="shared" si="13"/>
        <v>0</v>
      </c>
      <c r="BB43" s="36">
        <f t="shared" si="13"/>
        <v>0</v>
      </c>
      <c r="BC43" s="36">
        <f t="shared" si="13"/>
        <v>0</v>
      </c>
      <c r="BD43" s="36">
        <f t="shared" si="13"/>
        <v>0</v>
      </c>
      <c r="BE43" s="36">
        <f t="shared" si="13"/>
        <v>0</v>
      </c>
      <c r="BF43" s="36">
        <f t="shared" si="13"/>
        <v>139.1072914648376</v>
      </c>
      <c r="BG43" s="36">
        <f t="shared" si="13"/>
        <v>4.8569123800990006</v>
      </c>
      <c r="BH43" s="36">
        <f t="shared" si="13"/>
        <v>0</v>
      </c>
      <c r="BI43" s="36">
        <f t="shared" si="13"/>
        <v>0</v>
      </c>
      <c r="BJ43" s="36">
        <f t="shared" si="13"/>
        <v>34.663755227620591</v>
      </c>
      <c r="BK43" s="38">
        <f>BK42+BK34</f>
        <v>2064.4870752071038</v>
      </c>
    </row>
    <row r="44" spans="1:67" ht="3" customHeight="1">
      <c r="A44" s="17"/>
      <c r="B44" s="25"/>
      <c r="C44" s="63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5"/>
    </row>
    <row r="45" spans="1:67">
      <c r="A45" s="17" t="s">
        <v>18</v>
      </c>
      <c r="B45" s="24" t="s">
        <v>8</v>
      </c>
      <c r="C45" s="63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5"/>
    </row>
    <row r="46" spans="1:67">
      <c r="A46" s="17" t="s">
        <v>80</v>
      </c>
      <c r="B46" s="25" t="s">
        <v>19</v>
      </c>
      <c r="C46" s="63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5"/>
    </row>
    <row r="47" spans="1:67">
      <c r="A47" s="17"/>
      <c r="B47" s="26" t="s">
        <v>125</v>
      </c>
      <c r="C47" s="36">
        <v>0</v>
      </c>
      <c r="D47" s="36">
        <v>0.56619310676659995</v>
      </c>
      <c r="E47" s="36">
        <v>0</v>
      </c>
      <c r="F47" s="36">
        <v>0</v>
      </c>
      <c r="G47" s="36">
        <v>0</v>
      </c>
      <c r="H47" s="36">
        <v>1.3674764170898006</v>
      </c>
      <c r="I47" s="36">
        <v>0.3706432898332</v>
      </c>
      <c r="J47" s="36">
        <v>0</v>
      </c>
      <c r="K47" s="36">
        <v>0</v>
      </c>
      <c r="L47" s="36">
        <v>0.79459829316600006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1.5439058568481026</v>
      </c>
      <c r="S47" s="36">
        <v>1.6805947446333003</v>
      </c>
      <c r="T47" s="36">
        <v>0</v>
      </c>
      <c r="U47" s="36">
        <v>0</v>
      </c>
      <c r="V47" s="36">
        <v>0.94688958826640002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46.047583156761974</v>
      </c>
      <c r="AC47" s="36">
        <v>7.803701228799099</v>
      </c>
      <c r="AD47" s="36">
        <v>0</v>
      </c>
      <c r="AE47" s="36">
        <v>0</v>
      </c>
      <c r="AF47" s="36">
        <v>86.358450997853211</v>
      </c>
      <c r="AG47" s="36">
        <v>0</v>
      </c>
      <c r="AH47" s="36">
        <v>0</v>
      </c>
      <c r="AI47" s="36">
        <v>0</v>
      </c>
      <c r="AJ47" s="36">
        <v>0</v>
      </c>
      <c r="AK47" s="36">
        <v>0</v>
      </c>
      <c r="AL47" s="36">
        <v>70.248756318222874</v>
      </c>
      <c r="AM47" s="36">
        <v>9.2298584730327971</v>
      </c>
      <c r="AN47" s="36">
        <v>1.3082849450665999</v>
      </c>
      <c r="AO47" s="36">
        <v>0</v>
      </c>
      <c r="AP47" s="36">
        <v>58.770393043422672</v>
      </c>
      <c r="AQ47" s="36">
        <v>0</v>
      </c>
      <c r="AR47" s="36">
        <v>0</v>
      </c>
      <c r="AS47" s="36">
        <v>0</v>
      </c>
      <c r="AT47" s="36">
        <v>0</v>
      </c>
      <c r="AU47" s="36">
        <v>0</v>
      </c>
      <c r="AV47" s="36">
        <v>25.5673355188957</v>
      </c>
      <c r="AW47" s="36">
        <v>3.0808798768662</v>
      </c>
      <c r="AX47" s="36">
        <v>0</v>
      </c>
      <c r="AY47" s="36">
        <v>0</v>
      </c>
      <c r="AZ47" s="36">
        <v>38.188081314362307</v>
      </c>
      <c r="BA47" s="36">
        <v>0</v>
      </c>
      <c r="BB47" s="36">
        <v>0</v>
      </c>
      <c r="BC47" s="36">
        <v>0</v>
      </c>
      <c r="BD47" s="36">
        <v>0</v>
      </c>
      <c r="BE47" s="36">
        <v>0</v>
      </c>
      <c r="BF47" s="36">
        <v>12.513301035268846</v>
      </c>
      <c r="BG47" s="36">
        <v>10.168101607899999</v>
      </c>
      <c r="BH47" s="36">
        <v>0</v>
      </c>
      <c r="BI47" s="36">
        <v>0</v>
      </c>
      <c r="BJ47" s="36">
        <v>9.1989848864655048</v>
      </c>
      <c r="BK47" s="39">
        <f>SUM(C47:BJ47)</f>
        <v>385.75401369952118</v>
      </c>
    </row>
    <row r="48" spans="1:67">
      <c r="A48" s="17"/>
      <c r="B48" s="27" t="s">
        <v>87</v>
      </c>
      <c r="C48" s="36">
        <f>SUM(C47)</f>
        <v>0</v>
      </c>
      <c r="D48" s="36">
        <f t="shared" ref="D48:BJ48" si="14">SUM(D47)</f>
        <v>0.56619310676659995</v>
      </c>
      <c r="E48" s="36">
        <f t="shared" si="14"/>
        <v>0</v>
      </c>
      <c r="F48" s="36">
        <f t="shared" si="14"/>
        <v>0</v>
      </c>
      <c r="G48" s="36">
        <f t="shared" si="14"/>
        <v>0</v>
      </c>
      <c r="H48" s="36">
        <f t="shared" si="14"/>
        <v>1.3674764170898006</v>
      </c>
      <c r="I48" s="36">
        <f t="shared" si="14"/>
        <v>0.3706432898332</v>
      </c>
      <c r="J48" s="36">
        <f t="shared" si="14"/>
        <v>0</v>
      </c>
      <c r="K48" s="36">
        <f t="shared" si="14"/>
        <v>0</v>
      </c>
      <c r="L48" s="36">
        <f t="shared" si="14"/>
        <v>0.79459829316600006</v>
      </c>
      <c r="M48" s="36">
        <f t="shared" si="14"/>
        <v>0</v>
      </c>
      <c r="N48" s="36">
        <f t="shared" si="14"/>
        <v>0</v>
      </c>
      <c r="O48" s="36">
        <f t="shared" si="14"/>
        <v>0</v>
      </c>
      <c r="P48" s="36">
        <f t="shared" si="14"/>
        <v>0</v>
      </c>
      <c r="Q48" s="36">
        <f t="shared" si="14"/>
        <v>0</v>
      </c>
      <c r="R48" s="36">
        <f t="shared" si="14"/>
        <v>1.5439058568481026</v>
      </c>
      <c r="S48" s="36">
        <f t="shared" si="14"/>
        <v>1.6805947446333003</v>
      </c>
      <c r="T48" s="36">
        <f t="shared" si="14"/>
        <v>0</v>
      </c>
      <c r="U48" s="36">
        <f t="shared" si="14"/>
        <v>0</v>
      </c>
      <c r="V48" s="36">
        <f t="shared" si="14"/>
        <v>0.94688958826640002</v>
      </c>
      <c r="W48" s="36">
        <f t="shared" si="14"/>
        <v>0</v>
      </c>
      <c r="X48" s="36">
        <f t="shared" si="14"/>
        <v>0</v>
      </c>
      <c r="Y48" s="36">
        <f t="shared" si="14"/>
        <v>0</v>
      </c>
      <c r="Z48" s="36">
        <f t="shared" si="14"/>
        <v>0</v>
      </c>
      <c r="AA48" s="36">
        <f t="shared" si="14"/>
        <v>0</v>
      </c>
      <c r="AB48" s="36">
        <f t="shared" si="14"/>
        <v>46.047583156761974</v>
      </c>
      <c r="AC48" s="36">
        <f t="shared" si="14"/>
        <v>7.803701228799099</v>
      </c>
      <c r="AD48" s="36">
        <f t="shared" si="14"/>
        <v>0</v>
      </c>
      <c r="AE48" s="36">
        <f t="shared" si="14"/>
        <v>0</v>
      </c>
      <c r="AF48" s="36">
        <f t="shared" si="14"/>
        <v>86.358450997853211</v>
      </c>
      <c r="AG48" s="36">
        <f t="shared" si="14"/>
        <v>0</v>
      </c>
      <c r="AH48" s="36">
        <f t="shared" si="14"/>
        <v>0</v>
      </c>
      <c r="AI48" s="36">
        <f t="shared" si="14"/>
        <v>0</v>
      </c>
      <c r="AJ48" s="36">
        <f t="shared" si="14"/>
        <v>0</v>
      </c>
      <c r="AK48" s="36">
        <f t="shared" si="14"/>
        <v>0</v>
      </c>
      <c r="AL48" s="36">
        <f t="shared" si="14"/>
        <v>70.248756318222874</v>
      </c>
      <c r="AM48" s="36">
        <f t="shared" si="14"/>
        <v>9.2298584730327971</v>
      </c>
      <c r="AN48" s="36">
        <f t="shared" si="14"/>
        <v>1.3082849450665999</v>
      </c>
      <c r="AO48" s="36">
        <f t="shared" si="14"/>
        <v>0</v>
      </c>
      <c r="AP48" s="36">
        <f t="shared" si="14"/>
        <v>58.770393043422672</v>
      </c>
      <c r="AQ48" s="36">
        <f t="shared" si="14"/>
        <v>0</v>
      </c>
      <c r="AR48" s="36">
        <f t="shared" si="14"/>
        <v>0</v>
      </c>
      <c r="AS48" s="36">
        <f t="shared" si="14"/>
        <v>0</v>
      </c>
      <c r="AT48" s="36">
        <f t="shared" si="14"/>
        <v>0</v>
      </c>
      <c r="AU48" s="36">
        <f t="shared" si="14"/>
        <v>0</v>
      </c>
      <c r="AV48" s="36">
        <f t="shared" si="14"/>
        <v>25.5673355188957</v>
      </c>
      <c r="AW48" s="36">
        <f t="shared" si="14"/>
        <v>3.0808798768662</v>
      </c>
      <c r="AX48" s="36">
        <f t="shared" si="14"/>
        <v>0</v>
      </c>
      <c r="AY48" s="36">
        <f t="shared" si="14"/>
        <v>0</v>
      </c>
      <c r="AZ48" s="36">
        <f t="shared" si="14"/>
        <v>38.188081314362307</v>
      </c>
      <c r="BA48" s="36">
        <f t="shared" si="14"/>
        <v>0</v>
      </c>
      <c r="BB48" s="36">
        <f t="shared" si="14"/>
        <v>0</v>
      </c>
      <c r="BC48" s="36">
        <f t="shared" si="14"/>
        <v>0</v>
      </c>
      <c r="BD48" s="36">
        <f t="shared" si="14"/>
        <v>0</v>
      </c>
      <c r="BE48" s="36">
        <f t="shared" si="14"/>
        <v>0</v>
      </c>
      <c r="BF48" s="36">
        <f t="shared" si="14"/>
        <v>12.513301035268846</v>
      </c>
      <c r="BG48" s="36">
        <f t="shared" si="14"/>
        <v>10.168101607899999</v>
      </c>
      <c r="BH48" s="36">
        <f t="shared" si="14"/>
        <v>0</v>
      </c>
      <c r="BI48" s="36">
        <f t="shared" si="14"/>
        <v>0</v>
      </c>
      <c r="BJ48" s="36">
        <f t="shared" si="14"/>
        <v>9.1989848864655048</v>
      </c>
      <c r="BK48" s="39">
        <f>SUM(BK47)</f>
        <v>385.75401369952118</v>
      </c>
    </row>
    <row r="49" spans="1:63" ht="2.25" customHeight="1">
      <c r="A49" s="17"/>
      <c r="B49" s="25"/>
      <c r="C49" s="63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5"/>
    </row>
    <row r="50" spans="1:63">
      <c r="A50" s="17" t="s">
        <v>4</v>
      </c>
      <c r="B50" s="24" t="s">
        <v>9</v>
      </c>
      <c r="C50" s="63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5"/>
    </row>
    <row r="51" spans="1:63">
      <c r="A51" s="17" t="s">
        <v>80</v>
      </c>
      <c r="B51" s="25" t="s">
        <v>20</v>
      </c>
      <c r="C51" s="63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5"/>
    </row>
    <row r="52" spans="1:63">
      <c r="A52" s="17"/>
      <c r="B52" s="34" t="s">
        <v>117</v>
      </c>
      <c r="C52" s="40">
        <v>0</v>
      </c>
      <c r="D52" s="40">
        <v>41.540999999999997</v>
      </c>
      <c r="E52" s="40">
        <v>0</v>
      </c>
      <c r="F52" s="40">
        <v>0</v>
      </c>
      <c r="G52" s="40">
        <v>0</v>
      </c>
      <c r="H52" s="40">
        <v>15.3832</v>
      </c>
      <c r="I52" s="40">
        <v>0.49709999999999999</v>
      </c>
      <c r="J52" s="40">
        <v>0</v>
      </c>
      <c r="K52" s="40">
        <v>0</v>
      </c>
      <c r="L52" s="40">
        <v>6.8490000000000002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8.9835999999999991</v>
      </c>
      <c r="S52" s="40">
        <v>0.19350000000000001</v>
      </c>
      <c r="T52" s="40">
        <v>0</v>
      </c>
      <c r="U52" s="40">
        <v>0</v>
      </c>
      <c r="V52" s="40">
        <v>1.9804999999999999</v>
      </c>
      <c r="W52" s="40">
        <v>0</v>
      </c>
      <c r="X52" s="40">
        <v>0</v>
      </c>
      <c r="Y52" s="40">
        <v>0</v>
      </c>
      <c r="Z52" s="40">
        <v>0</v>
      </c>
      <c r="AA52" s="40">
        <v>0</v>
      </c>
      <c r="AB52" s="40">
        <v>0</v>
      </c>
      <c r="AC52" s="40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0</v>
      </c>
      <c r="AK52" s="40">
        <v>0</v>
      </c>
      <c r="AL52" s="40">
        <v>0</v>
      </c>
      <c r="AM52" s="40">
        <v>0</v>
      </c>
      <c r="AN52" s="40">
        <v>0</v>
      </c>
      <c r="AO52" s="40">
        <v>0</v>
      </c>
      <c r="AP52" s="40">
        <v>0</v>
      </c>
      <c r="AQ52" s="40">
        <v>0</v>
      </c>
      <c r="AR52" s="40">
        <v>0</v>
      </c>
      <c r="AS52" s="40">
        <v>0</v>
      </c>
      <c r="AT52" s="40">
        <v>0</v>
      </c>
      <c r="AU52" s="40">
        <v>0</v>
      </c>
      <c r="AV52" s="40">
        <v>0</v>
      </c>
      <c r="AW52" s="40">
        <v>0</v>
      </c>
      <c r="AX52" s="40">
        <v>0</v>
      </c>
      <c r="AY52" s="40">
        <v>0</v>
      </c>
      <c r="AZ52" s="40">
        <v>0</v>
      </c>
      <c r="BA52" s="40">
        <v>0</v>
      </c>
      <c r="BB52" s="40">
        <v>0</v>
      </c>
      <c r="BC52" s="40">
        <v>0</v>
      </c>
      <c r="BD52" s="40">
        <v>0</v>
      </c>
      <c r="BE52" s="40">
        <v>0</v>
      </c>
      <c r="BF52" s="40">
        <v>0</v>
      </c>
      <c r="BG52" s="40">
        <v>0</v>
      </c>
      <c r="BH52" s="40">
        <v>0</v>
      </c>
      <c r="BI52" s="40">
        <v>0</v>
      </c>
      <c r="BJ52" s="40">
        <v>0</v>
      </c>
      <c r="BK52" s="39">
        <f>SUM(C52:BJ52)</f>
        <v>75.427900000000008</v>
      </c>
    </row>
    <row r="53" spans="1:63">
      <c r="A53" s="17"/>
      <c r="B53" s="26" t="s">
        <v>89</v>
      </c>
      <c r="C53" s="36">
        <f>SUM(C52)</f>
        <v>0</v>
      </c>
      <c r="D53" s="36">
        <f t="shared" ref="D53:BJ53" si="15">SUM(D52)</f>
        <v>41.540999999999997</v>
      </c>
      <c r="E53" s="36">
        <f t="shared" si="15"/>
        <v>0</v>
      </c>
      <c r="F53" s="36">
        <f t="shared" si="15"/>
        <v>0</v>
      </c>
      <c r="G53" s="36">
        <f t="shared" si="15"/>
        <v>0</v>
      </c>
      <c r="H53" s="36">
        <f t="shared" si="15"/>
        <v>15.3832</v>
      </c>
      <c r="I53" s="36">
        <f t="shared" si="15"/>
        <v>0.49709999999999999</v>
      </c>
      <c r="J53" s="36">
        <f t="shared" si="15"/>
        <v>0</v>
      </c>
      <c r="K53" s="36">
        <f t="shared" si="15"/>
        <v>0</v>
      </c>
      <c r="L53" s="36">
        <f t="shared" si="15"/>
        <v>6.8490000000000002</v>
      </c>
      <c r="M53" s="36">
        <f t="shared" si="15"/>
        <v>0</v>
      </c>
      <c r="N53" s="36">
        <f t="shared" si="15"/>
        <v>0</v>
      </c>
      <c r="O53" s="36">
        <f t="shared" si="15"/>
        <v>0</v>
      </c>
      <c r="P53" s="36">
        <f t="shared" si="15"/>
        <v>0</v>
      </c>
      <c r="Q53" s="36">
        <f t="shared" si="15"/>
        <v>0</v>
      </c>
      <c r="R53" s="36">
        <f t="shared" si="15"/>
        <v>8.9835999999999991</v>
      </c>
      <c r="S53" s="36">
        <f t="shared" si="15"/>
        <v>0.19350000000000001</v>
      </c>
      <c r="T53" s="36">
        <f t="shared" si="15"/>
        <v>0</v>
      </c>
      <c r="U53" s="36">
        <f t="shared" si="15"/>
        <v>0</v>
      </c>
      <c r="V53" s="36">
        <f t="shared" si="15"/>
        <v>1.9804999999999999</v>
      </c>
      <c r="W53" s="36">
        <f t="shared" si="15"/>
        <v>0</v>
      </c>
      <c r="X53" s="36">
        <f t="shared" si="15"/>
        <v>0</v>
      </c>
      <c r="Y53" s="36">
        <f t="shared" si="15"/>
        <v>0</v>
      </c>
      <c r="Z53" s="36">
        <f t="shared" si="15"/>
        <v>0</v>
      </c>
      <c r="AA53" s="36">
        <f t="shared" si="15"/>
        <v>0</v>
      </c>
      <c r="AB53" s="36">
        <f t="shared" si="15"/>
        <v>0</v>
      </c>
      <c r="AC53" s="36">
        <f t="shared" si="15"/>
        <v>0</v>
      </c>
      <c r="AD53" s="36">
        <f t="shared" si="15"/>
        <v>0</v>
      </c>
      <c r="AE53" s="36">
        <f t="shared" si="15"/>
        <v>0</v>
      </c>
      <c r="AF53" s="36">
        <f t="shared" si="15"/>
        <v>0</v>
      </c>
      <c r="AG53" s="36">
        <f t="shared" si="15"/>
        <v>0</v>
      </c>
      <c r="AH53" s="36">
        <f t="shared" si="15"/>
        <v>0</v>
      </c>
      <c r="AI53" s="36">
        <f t="shared" si="15"/>
        <v>0</v>
      </c>
      <c r="AJ53" s="36">
        <f t="shared" si="15"/>
        <v>0</v>
      </c>
      <c r="AK53" s="36">
        <f t="shared" si="15"/>
        <v>0</v>
      </c>
      <c r="AL53" s="36">
        <f t="shared" si="15"/>
        <v>0</v>
      </c>
      <c r="AM53" s="36">
        <f t="shared" si="15"/>
        <v>0</v>
      </c>
      <c r="AN53" s="36">
        <f t="shared" si="15"/>
        <v>0</v>
      </c>
      <c r="AO53" s="36">
        <f t="shared" si="15"/>
        <v>0</v>
      </c>
      <c r="AP53" s="36">
        <f t="shared" si="15"/>
        <v>0</v>
      </c>
      <c r="AQ53" s="36">
        <f t="shared" si="15"/>
        <v>0</v>
      </c>
      <c r="AR53" s="36">
        <f t="shared" si="15"/>
        <v>0</v>
      </c>
      <c r="AS53" s="36">
        <f t="shared" si="15"/>
        <v>0</v>
      </c>
      <c r="AT53" s="36">
        <f t="shared" si="15"/>
        <v>0</v>
      </c>
      <c r="AU53" s="36">
        <f t="shared" si="15"/>
        <v>0</v>
      </c>
      <c r="AV53" s="36">
        <f t="shared" si="15"/>
        <v>0</v>
      </c>
      <c r="AW53" s="36">
        <f t="shared" si="15"/>
        <v>0</v>
      </c>
      <c r="AX53" s="36">
        <f t="shared" si="15"/>
        <v>0</v>
      </c>
      <c r="AY53" s="36">
        <f t="shared" si="15"/>
        <v>0</v>
      </c>
      <c r="AZ53" s="36">
        <f t="shared" si="15"/>
        <v>0</v>
      </c>
      <c r="BA53" s="36">
        <f t="shared" si="15"/>
        <v>0</v>
      </c>
      <c r="BB53" s="36">
        <f t="shared" si="15"/>
        <v>0</v>
      </c>
      <c r="BC53" s="36">
        <f t="shared" si="15"/>
        <v>0</v>
      </c>
      <c r="BD53" s="36">
        <f t="shared" si="15"/>
        <v>0</v>
      </c>
      <c r="BE53" s="36">
        <f t="shared" si="15"/>
        <v>0</v>
      </c>
      <c r="BF53" s="36">
        <f t="shared" si="15"/>
        <v>0</v>
      </c>
      <c r="BG53" s="36">
        <f t="shared" si="15"/>
        <v>0</v>
      </c>
      <c r="BH53" s="36">
        <f t="shared" si="15"/>
        <v>0</v>
      </c>
      <c r="BI53" s="36">
        <f t="shared" si="15"/>
        <v>0</v>
      </c>
      <c r="BJ53" s="36">
        <f t="shared" si="15"/>
        <v>0</v>
      </c>
      <c r="BK53" s="39">
        <f>SUM(BK52)</f>
        <v>75.427900000000008</v>
      </c>
    </row>
    <row r="54" spans="1:63">
      <c r="A54" s="17" t="s">
        <v>81</v>
      </c>
      <c r="B54" s="25" t="s">
        <v>21</v>
      </c>
      <c r="C54" s="63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5"/>
    </row>
    <row r="55" spans="1:63">
      <c r="A55" s="17"/>
      <c r="B55" s="26" t="s">
        <v>40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6">
        <v>0</v>
      </c>
      <c r="AJ55" s="36">
        <v>0</v>
      </c>
      <c r="AK55" s="36">
        <v>0</v>
      </c>
      <c r="AL55" s="36">
        <v>0</v>
      </c>
      <c r="AM55" s="36">
        <v>0</v>
      </c>
      <c r="AN55" s="36">
        <v>0</v>
      </c>
      <c r="AO55" s="36">
        <v>0</v>
      </c>
      <c r="AP55" s="36">
        <v>0</v>
      </c>
      <c r="AQ55" s="36">
        <v>0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0</v>
      </c>
      <c r="BA55" s="36">
        <v>0</v>
      </c>
      <c r="BB55" s="36">
        <v>0</v>
      </c>
      <c r="BC55" s="36">
        <v>0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0</v>
      </c>
      <c r="BK55" s="39">
        <f>SUM(C55:BJ55)</f>
        <v>0</v>
      </c>
    </row>
    <row r="56" spans="1:63">
      <c r="A56" s="17"/>
      <c r="B56" s="26" t="s">
        <v>90</v>
      </c>
      <c r="C56" s="36">
        <f t="shared" ref="C56:BJ56" si="16">SUM(C55)</f>
        <v>0</v>
      </c>
      <c r="D56" s="36">
        <f t="shared" si="16"/>
        <v>0</v>
      </c>
      <c r="E56" s="36">
        <f t="shared" si="16"/>
        <v>0</v>
      </c>
      <c r="F56" s="36">
        <f t="shared" si="16"/>
        <v>0</v>
      </c>
      <c r="G56" s="36">
        <f t="shared" si="16"/>
        <v>0</v>
      </c>
      <c r="H56" s="36">
        <f t="shared" si="16"/>
        <v>0</v>
      </c>
      <c r="I56" s="36">
        <f t="shared" si="16"/>
        <v>0</v>
      </c>
      <c r="J56" s="36">
        <f t="shared" si="16"/>
        <v>0</v>
      </c>
      <c r="K56" s="36">
        <f t="shared" si="16"/>
        <v>0</v>
      </c>
      <c r="L56" s="36">
        <f t="shared" si="16"/>
        <v>0</v>
      </c>
      <c r="M56" s="36">
        <f t="shared" si="16"/>
        <v>0</v>
      </c>
      <c r="N56" s="36">
        <f t="shared" si="16"/>
        <v>0</v>
      </c>
      <c r="O56" s="36">
        <f t="shared" si="16"/>
        <v>0</v>
      </c>
      <c r="P56" s="36">
        <f t="shared" si="16"/>
        <v>0</v>
      </c>
      <c r="Q56" s="36">
        <f t="shared" si="16"/>
        <v>0</v>
      </c>
      <c r="R56" s="36">
        <f t="shared" si="16"/>
        <v>0</v>
      </c>
      <c r="S56" s="36">
        <f t="shared" si="16"/>
        <v>0</v>
      </c>
      <c r="T56" s="36">
        <f t="shared" si="16"/>
        <v>0</v>
      </c>
      <c r="U56" s="36">
        <f t="shared" si="16"/>
        <v>0</v>
      </c>
      <c r="V56" s="36">
        <f t="shared" si="16"/>
        <v>0</v>
      </c>
      <c r="W56" s="36">
        <f t="shared" si="16"/>
        <v>0</v>
      </c>
      <c r="X56" s="36">
        <f t="shared" si="16"/>
        <v>0</v>
      </c>
      <c r="Y56" s="36">
        <f t="shared" si="16"/>
        <v>0</v>
      </c>
      <c r="Z56" s="36">
        <f t="shared" si="16"/>
        <v>0</v>
      </c>
      <c r="AA56" s="36">
        <f t="shared" si="16"/>
        <v>0</v>
      </c>
      <c r="AB56" s="36">
        <f t="shared" si="16"/>
        <v>0</v>
      </c>
      <c r="AC56" s="36">
        <f t="shared" si="16"/>
        <v>0</v>
      </c>
      <c r="AD56" s="36">
        <f t="shared" si="16"/>
        <v>0</v>
      </c>
      <c r="AE56" s="36">
        <f t="shared" si="16"/>
        <v>0</v>
      </c>
      <c r="AF56" s="36">
        <f t="shared" si="16"/>
        <v>0</v>
      </c>
      <c r="AG56" s="36">
        <f t="shared" si="16"/>
        <v>0</v>
      </c>
      <c r="AH56" s="36">
        <f t="shared" si="16"/>
        <v>0</v>
      </c>
      <c r="AI56" s="36">
        <f t="shared" si="16"/>
        <v>0</v>
      </c>
      <c r="AJ56" s="36">
        <f t="shared" si="16"/>
        <v>0</v>
      </c>
      <c r="AK56" s="36">
        <f t="shared" si="16"/>
        <v>0</v>
      </c>
      <c r="AL56" s="36">
        <f t="shared" si="16"/>
        <v>0</v>
      </c>
      <c r="AM56" s="36">
        <f t="shared" si="16"/>
        <v>0</v>
      </c>
      <c r="AN56" s="36">
        <f t="shared" si="16"/>
        <v>0</v>
      </c>
      <c r="AO56" s="36">
        <f t="shared" si="16"/>
        <v>0</v>
      </c>
      <c r="AP56" s="36">
        <f t="shared" si="16"/>
        <v>0</v>
      </c>
      <c r="AQ56" s="36">
        <f t="shared" si="16"/>
        <v>0</v>
      </c>
      <c r="AR56" s="36">
        <f t="shared" si="16"/>
        <v>0</v>
      </c>
      <c r="AS56" s="36">
        <f t="shared" si="16"/>
        <v>0</v>
      </c>
      <c r="AT56" s="36">
        <f t="shared" si="16"/>
        <v>0</v>
      </c>
      <c r="AU56" s="36">
        <f t="shared" si="16"/>
        <v>0</v>
      </c>
      <c r="AV56" s="36">
        <f t="shared" si="16"/>
        <v>0</v>
      </c>
      <c r="AW56" s="36">
        <f t="shared" si="16"/>
        <v>0</v>
      </c>
      <c r="AX56" s="36">
        <f t="shared" si="16"/>
        <v>0</v>
      </c>
      <c r="AY56" s="36">
        <f t="shared" si="16"/>
        <v>0</v>
      </c>
      <c r="AZ56" s="36">
        <f t="shared" si="16"/>
        <v>0</v>
      </c>
      <c r="BA56" s="36">
        <f t="shared" si="16"/>
        <v>0</v>
      </c>
      <c r="BB56" s="36">
        <f t="shared" si="16"/>
        <v>0</v>
      </c>
      <c r="BC56" s="36">
        <f t="shared" si="16"/>
        <v>0</v>
      </c>
      <c r="BD56" s="36">
        <f t="shared" si="16"/>
        <v>0</v>
      </c>
      <c r="BE56" s="36">
        <f t="shared" si="16"/>
        <v>0</v>
      </c>
      <c r="BF56" s="36">
        <f t="shared" si="16"/>
        <v>0</v>
      </c>
      <c r="BG56" s="36">
        <f t="shared" si="16"/>
        <v>0</v>
      </c>
      <c r="BH56" s="36">
        <f t="shared" si="16"/>
        <v>0</v>
      </c>
      <c r="BI56" s="36">
        <f t="shared" si="16"/>
        <v>0</v>
      </c>
      <c r="BJ56" s="36">
        <f t="shared" si="16"/>
        <v>0</v>
      </c>
      <c r="BK56" s="39">
        <f>SUM(BK55)</f>
        <v>0</v>
      </c>
    </row>
    <row r="57" spans="1:63">
      <c r="A57" s="17"/>
      <c r="B57" s="27" t="s">
        <v>88</v>
      </c>
      <c r="C57" s="38">
        <f>C56+C53</f>
        <v>0</v>
      </c>
      <c r="D57" s="38">
        <f t="shared" ref="D57:BJ57" si="17">D56+D53</f>
        <v>41.540999999999997</v>
      </c>
      <c r="E57" s="38">
        <f t="shared" si="17"/>
        <v>0</v>
      </c>
      <c r="F57" s="38">
        <f t="shared" si="17"/>
        <v>0</v>
      </c>
      <c r="G57" s="38">
        <f t="shared" si="17"/>
        <v>0</v>
      </c>
      <c r="H57" s="38">
        <f t="shared" si="17"/>
        <v>15.3832</v>
      </c>
      <c r="I57" s="38">
        <f t="shared" si="17"/>
        <v>0.49709999999999999</v>
      </c>
      <c r="J57" s="38">
        <f t="shared" si="17"/>
        <v>0</v>
      </c>
      <c r="K57" s="38">
        <f t="shared" si="17"/>
        <v>0</v>
      </c>
      <c r="L57" s="38">
        <f t="shared" si="17"/>
        <v>6.8490000000000002</v>
      </c>
      <c r="M57" s="38">
        <f t="shared" si="17"/>
        <v>0</v>
      </c>
      <c r="N57" s="38">
        <f t="shared" si="17"/>
        <v>0</v>
      </c>
      <c r="O57" s="38">
        <f t="shared" si="17"/>
        <v>0</v>
      </c>
      <c r="P57" s="38">
        <f t="shared" si="17"/>
        <v>0</v>
      </c>
      <c r="Q57" s="38">
        <f t="shared" si="17"/>
        <v>0</v>
      </c>
      <c r="R57" s="38">
        <f t="shared" si="17"/>
        <v>8.9835999999999991</v>
      </c>
      <c r="S57" s="38">
        <f t="shared" si="17"/>
        <v>0.19350000000000001</v>
      </c>
      <c r="T57" s="38">
        <f t="shared" si="17"/>
        <v>0</v>
      </c>
      <c r="U57" s="38">
        <f t="shared" si="17"/>
        <v>0</v>
      </c>
      <c r="V57" s="38">
        <f t="shared" si="17"/>
        <v>1.9804999999999999</v>
      </c>
      <c r="W57" s="38">
        <f t="shared" si="17"/>
        <v>0</v>
      </c>
      <c r="X57" s="38">
        <f t="shared" si="17"/>
        <v>0</v>
      </c>
      <c r="Y57" s="38">
        <f t="shared" si="17"/>
        <v>0</v>
      </c>
      <c r="Z57" s="38">
        <f t="shared" si="17"/>
        <v>0</v>
      </c>
      <c r="AA57" s="38">
        <f t="shared" si="17"/>
        <v>0</v>
      </c>
      <c r="AB57" s="38">
        <f t="shared" si="17"/>
        <v>0</v>
      </c>
      <c r="AC57" s="38">
        <f t="shared" si="17"/>
        <v>0</v>
      </c>
      <c r="AD57" s="38">
        <f t="shared" si="17"/>
        <v>0</v>
      </c>
      <c r="AE57" s="38">
        <f t="shared" si="17"/>
        <v>0</v>
      </c>
      <c r="AF57" s="38">
        <f t="shared" si="17"/>
        <v>0</v>
      </c>
      <c r="AG57" s="38">
        <f t="shared" si="17"/>
        <v>0</v>
      </c>
      <c r="AH57" s="38">
        <f t="shared" si="17"/>
        <v>0</v>
      </c>
      <c r="AI57" s="38">
        <f t="shared" si="17"/>
        <v>0</v>
      </c>
      <c r="AJ57" s="38">
        <f t="shared" si="17"/>
        <v>0</v>
      </c>
      <c r="AK57" s="38">
        <f t="shared" si="17"/>
        <v>0</v>
      </c>
      <c r="AL57" s="38">
        <f t="shared" si="17"/>
        <v>0</v>
      </c>
      <c r="AM57" s="38">
        <f t="shared" si="17"/>
        <v>0</v>
      </c>
      <c r="AN57" s="38">
        <f t="shared" si="17"/>
        <v>0</v>
      </c>
      <c r="AO57" s="38">
        <f t="shared" si="17"/>
        <v>0</v>
      </c>
      <c r="AP57" s="38">
        <f t="shared" si="17"/>
        <v>0</v>
      </c>
      <c r="AQ57" s="38">
        <f t="shared" si="17"/>
        <v>0</v>
      </c>
      <c r="AR57" s="38">
        <f t="shared" si="17"/>
        <v>0</v>
      </c>
      <c r="AS57" s="38">
        <f t="shared" si="17"/>
        <v>0</v>
      </c>
      <c r="AT57" s="38">
        <f t="shared" si="17"/>
        <v>0</v>
      </c>
      <c r="AU57" s="38">
        <f t="shared" si="17"/>
        <v>0</v>
      </c>
      <c r="AV57" s="38">
        <f t="shared" si="17"/>
        <v>0</v>
      </c>
      <c r="AW57" s="38">
        <f t="shared" si="17"/>
        <v>0</v>
      </c>
      <c r="AX57" s="38">
        <f t="shared" si="17"/>
        <v>0</v>
      </c>
      <c r="AY57" s="38">
        <f t="shared" si="17"/>
        <v>0</v>
      </c>
      <c r="AZ57" s="38">
        <f t="shared" si="17"/>
        <v>0</v>
      </c>
      <c r="BA57" s="38">
        <f t="shared" si="17"/>
        <v>0</v>
      </c>
      <c r="BB57" s="38">
        <f t="shared" si="17"/>
        <v>0</v>
      </c>
      <c r="BC57" s="38">
        <f t="shared" si="17"/>
        <v>0</v>
      </c>
      <c r="BD57" s="38">
        <f t="shared" si="17"/>
        <v>0</v>
      </c>
      <c r="BE57" s="38">
        <f t="shared" si="17"/>
        <v>0</v>
      </c>
      <c r="BF57" s="38">
        <f t="shared" si="17"/>
        <v>0</v>
      </c>
      <c r="BG57" s="38">
        <f t="shared" si="17"/>
        <v>0</v>
      </c>
      <c r="BH57" s="38">
        <f t="shared" si="17"/>
        <v>0</v>
      </c>
      <c r="BI57" s="38">
        <f t="shared" si="17"/>
        <v>0</v>
      </c>
      <c r="BJ57" s="38">
        <f t="shared" si="17"/>
        <v>0</v>
      </c>
      <c r="BK57" s="38">
        <f>BK56+BK53</f>
        <v>75.427900000000008</v>
      </c>
    </row>
    <row r="58" spans="1:63" ht="4.5" customHeight="1">
      <c r="A58" s="17"/>
      <c r="B58" s="25"/>
      <c r="C58" s="63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5"/>
    </row>
    <row r="59" spans="1:63">
      <c r="A59" s="17" t="s">
        <v>22</v>
      </c>
      <c r="B59" s="24" t="s">
        <v>23</v>
      </c>
      <c r="C59" s="63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5"/>
    </row>
    <row r="60" spans="1:63">
      <c r="A60" s="17" t="s">
        <v>80</v>
      </c>
      <c r="B60" s="25" t="s">
        <v>24</v>
      </c>
      <c r="C60" s="63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5"/>
    </row>
    <row r="61" spans="1:63">
      <c r="A61" s="17"/>
      <c r="B61" s="26" t="s">
        <v>40</v>
      </c>
      <c r="C61" s="36">
        <v>0</v>
      </c>
      <c r="D61" s="36">
        <v>0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6">
        <v>0</v>
      </c>
      <c r="AJ61" s="36">
        <v>0</v>
      </c>
      <c r="AK61" s="36">
        <v>0</v>
      </c>
      <c r="AL61" s="36">
        <v>0</v>
      </c>
      <c r="AM61" s="36">
        <v>0</v>
      </c>
      <c r="AN61" s="36">
        <v>0</v>
      </c>
      <c r="AO61" s="36">
        <v>0</v>
      </c>
      <c r="AP61" s="36">
        <v>0</v>
      </c>
      <c r="AQ61" s="36">
        <v>0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0</v>
      </c>
      <c r="AY61" s="36">
        <v>0</v>
      </c>
      <c r="AZ61" s="36">
        <v>0</v>
      </c>
      <c r="BA61" s="36">
        <v>0</v>
      </c>
      <c r="BB61" s="36">
        <v>0</v>
      </c>
      <c r="BC61" s="36">
        <v>0</v>
      </c>
      <c r="BD61" s="36">
        <v>0</v>
      </c>
      <c r="BE61" s="36">
        <v>0</v>
      </c>
      <c r="BF61" s="36">
        <v>0</v>
      </c>
      <c r="BG61" s="36">
        <v>0</v>
      </c>
      <c r="BH61" s="36">
        <v>0</v>
      </c>
      <c r="BI61" s="36">
        <v>0</v>
      </c>
      <c r="BJ61" s="36">
        <v>0</v>
      </c>
      <c r="BK61" s="39">
        <f>SUM(C61:BJ61)</f>
        <v>0</v>
      </c>
    </row>
    <row r="62" spans="1:63">
      <c r="A62" s="17"/>
      <c r="B62" s="27" t="s">
        <v>87</v>
      </c>
      <c r="C62" s="36">
        <f t="shared" ref="C62:BJ62" si="18">SUM(C61)</f>
        <v>0</v>
      </c>
      <c r="D62" s="36">
        <f t="shared" si="18"/>
        <v>0</v>
      </c>
      <c r="E62" s="36">
        <f t="shared" si="18"/>
        <v>0</v>
      </c>
      <c r="F62" s="36">
        <f t="shared" si="18"/>
        <v>0</v>
      </c>
      <c r="G62" s="36">
        <f t="shared" si="18"/>
        <v>0</v>
      </c>
      <c r="H62" s="36">
        <f t="shared" si="18"/>
        <v>0</v>
      </c>
      <c r="I62" s="36">
        <f t="shared" si="18"/>
        <v>0</v>
      </c>
      <c r="J62" s="36">
        <f t="shared" si="18"/>
        <v>0</v>
      </c>
      <c r="K62" s="36">
        <f t="shared" si="18"/>
        <v>0</v>
      </c>
      <c r="L62" s="36">
        <f t="shared" si="18"/>
        <v>0</v>
      </c>
      <c r="M62" s="36">
        <f t="shared" si="18"/>
        <v>0</v>
      </c>
      <c r="N62" s="36">
        <f t="shared" si="18"/>
        <v>0</v>
      </c>
      <c r="O62" s="36">
        <f t="shared" si="18"/>
        <v>0</v>
      </c>
      <c r="P62" s="36">
        <f t="shared" si="18"/>
        <v>0</v>
      </c>
      <c r="Q62" s="36">
        <f t="shared" si="18"/>
        <v>0</v>
      </c>
      <c r="R62" s="36">
        <f t="shared" si="18"/>
        <v>0</v>
      </c>
      <c r="S62" s="36">
        <f t="shared" si="18"/>
        <v>0</v>
      </c>
      <c r="T62" s="36">
        <f t="shared" si="18"/>
        <v>0</v>
      </c>
      <c r="U62" s="36">
        <f t="shared" si="18"/>
        <v>0</v>
      </c>
      <c r="V62" s="36">
        <f t="shared" si="18"/>
        <v>0</v>
      </c>
      <c r="W62" s="36">
        <f t="shared" si="18"/>
        <v>0</v>
      </c>
      <c r="X62" s="36">
        <f t="shared" si="18"/>
        <v>0</v>
      </c>
      <c r="Y62" s="36">
        <f t="shared" si="18"/>
        <v>0</v>
      </c>
      <c r="Z62" s="36">
        <f t="shared" si="18"/>
        <v>0</v>
      </c>
      <c r="AA62" s="36">
        <f t="shared" si="18"/>
        <v>0</v>
      </c>
      <c r="AB62" s="36">
        <f t="shared" si="18"/>
        <v>0</v>
      </c>
      <c r="AC62" s="36">
        <f t="shared" si="18"/>
        <v>0</v>
      </c>
      <c r="AD62" s="36">
        <f t="shared" si="18"/>
        <v>0</v>
      </c>
      <c r="AE62" s="36">
        <f t="shared" si="18"/>
        <v>0</v>
      </c>
      <c r="AF62" s="36">
        <f t="shared" si="18"/>
        <v>0</v>
      </c>
      <c r="AG62" s="36">
        <f t="shared" si="18"/>
        <v>0</v>
      </c>
      <c r="AH62" s="36">
        <f t="shared" si="18"/>
        <v>0</v>
      </c>
      <c r="AI62" s="36">
        <f t="shared" si="18"/>
        <v>0</v>
      </c>
      <c r="AJ62" s="36">
        <f t="shared" si="18"/>
        <v>0</v>
      </c>
      <c r="AK62" s="36">
        <f t="shared" si="18"/>
        <v>0</v>
      </c>
      <c r="AL62" s="36">
        <f t="shared" si="18"/>
        <v>0</v>
      </c>
      <c r="AM62" s="36">
        <f t="shared" si="18"/>
        <v>0</v>
      </c>
      <c r="AN62" s="36">
        <f t="shared" si="18"/>
        <v>0</v>
      </c>
      <c r="AO62" s="36">
        <f t="shared" si="18"/>
        <v>0</v>
      </c>
      <c r="AP62" s="36">
        <f t="shared" si="18"/>
        <v>0</v>
      </c>
      <c r="AQ62" s="36">
        <f t="shared" si="18"/>
        <v>0</v>
      </c>
      <c r="AR62" s="36">
        <f t="shared" si="18"/>
        <v>0</v>
      </c>
      <c r="AS62" s="36">
        <f t="shared" si="18"/>
        <v>0</v>
      </c>
      <c r="AT62" s="36">
        <f t="shared" si="18"/>
        <v>0</v>
      </c>
      <c r="AU62" s="36">
        <f t="shared" si="18"/>
        <v>0</v>
      </c>
      <c r="AV62" s="36">
        <f t="shared" si="18"/>
        <v>0</v>
      </c>
      <c r="AW62" s="36">
        <f t="shared" si="18"/>
        <v>0</v>
      </c>
      <c r="AX62" s="36">
        <f t="shared" si="18"/>
        <v>0</v>
      </c>
      <c r="AY62" s="36">
        <f t="shared" si="18"/>
        <v>0</v>
      </c>
      <c r="AZ62" s="36">
        <f t="shared" si="18"/>
        <v>0</v>
      </c>
      <c r="BA62" s="36">
        <f t="shared" si="18"/>
        <v>0</v>
      </c>
      <c r="BB62" s="36">
        <f t="shared" si="18"/>
        <v>0</v>
      </c>
      <c r="BC62" s="36">
        <f t="shared" si="18"/>
        <v>0</v>
      </c>
      <c r="BD62" s="36">
        <f t="shared" si="18"/>
        <v>0</v>
      </c>
      <c r="BE62" s="36">
        <f t="shared" si="18"/>
        <v>0</v>
      </c>
      <c r="BF62" s="36">
        <f t="shared" si="18"/>
        <v>0</v>
      </c>
      <c r="BG62" s="36">
        <f t="shared" si="18"/>
        <v>0</v>
      </c>
      <c r="BH62" s="36">
        <f t="shared" si="18"/>
        <v>0</v>
      </c>
      <c r="BI62" s="36">
        <f t="shared" si="18"/>
        <v>0</v>
      </c>
      <c r="BJ62" s="36">
        <f t="shared" si="18"/>
        <v>0</v>
      </c>
      <c r="BK62" s="39">
        <f>SUM(BK61)</f>
        <v>0</v>
      </c>
    </row>
    <row r="63" spans="1:63" ht="4.5" customHeight="1">
      <c r="A63" s="17"/>
      <c r="B63" s="29"/>
      <c r="C63" s="63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5"/>
    </row>
    <row r="64" spans="1:63">
      <c r="A64" s="17"/>
      <c r="B64" s="30" t="s">
        <v>103</v>
      </c>
      <c r="C64" s="44">
        <f>C29+C43+C48+C57+C62</f>
        <v>0</v>
      </c>
      <c r="D64" s="44">
        <f t="shared" ref="D64:BJ64" si="19">D29+D43+D48+D57+D62</f>
        <v>170.81754316196589</v>
      </c>
      <c r="E64" s="44">
        <f t="shared" si="19"/>
        <v>224.73275557319988</v>
      </c>
      <c r="F64" s="44">
        <f t="shared" si="19"/>
        <v>0</v>
      </c>
      <c r="G64" s="44">
        <f t="shared" si="19"/>
        <v>0</v>
      </c>
      <c r="H64" s="44">
        <f t="shared" si="19"/>
        <v>45.511252541075322</v>
      </c>
      <c r="I64" s="44">
        <f t="shared" si="19"/>
        <v>2248.8997026637671</v>
      </c>
      <c r="J64" s="44">
        <f t="shared" si="19"/>
        <v>409.27763693133204</v>
      </c>
      <c r="K64" s="44">
        <f t="shared" si="19"/>
        <v>0</v>
      </c>
      <c r="L64" s="44">
        <f t="shared" si="19"/>
        <v>54.5437520890207</v>
      </c>
      <c r="M64" s="44">
        <f t="shared" si="19"/>
        <v>0</v>
      </c>
      <c r="N64" s="44">
        <f t="shared" si="19"/>
        <v>5.0535566526666003</v>
      </c>
      <c r="O64" s="44">
        <f t="shared" si="19"/>
        <v>0</v>
      </c>
      <c r="P64" s="44">
        <f t="shared" si="19"/>
        <v>0</v>
      </c>
      <c r="Q64" s="44">
        <f t="shared" si="19"/>
        <v>0</v>
      </c>
      <c r="R64" s="44">
        <f t="shared" si="19"/>
        <v>30.580368747197593</v>
      </c>
      <c r="S64" s="44">
        <f t="shared" si="19"/>
        <v>237.82605337719852</v>
      </c>
      <c r="T64" s="44">
        <f t="shared" si="19"/>
        <v>235.30562645873181</v>
      </c>
      <c r="U64" s="44">
        <f t="shared" si="19"/>
        <v>0</v>
      </c>
      <c r="V64" s="44">
        <f t="shared" si="19"/>
        <v>38.11788099376141</v>
      </c>
      <c r="W64" s="44">
        <f t="shared" si="19"/>
        <v>0</v>
      </c>
      <c r="X64" s="44">
        <f t="shared" si="19"/>
        <v>0</v>
      </c>
      <c r="Y64" s="44">
        <f t="shared" si="19"/>
        <v>0</v>
      </c>
      <c r="Z64" s="44">
        <f t="shared" si="19"/>
        <v>0</v>
      </c>
      <c r="AA64" s="44">
        <f t="shared" si="19"/>
        <v>0</v>
      </c>
      <c r="AB64" s="44">
        <f t="shared" si="19"/>
        <v>283.78025920468014</v>
      </c>
      <c r="AC64" s="44">
        <f t="shared" si="19"/>
        <v>184.46327202540544</v>
      </c>
      <c r="AD64" s="44">
        <f t="shared" si="19"/>
        <v>25.771662007732594</v>
      </c>
      <c r="AE64" s="44">
        <f t="shared" si="19"/>
        <v>0</v>
      </c>
      <c r="AF64" s="44">
        <f t="shared" si="19"/>
        <v>398.33553303935878</v>
      </c>
      <c r="AG64" s="44">
        <f t="shared" si="19"/>
        <v>0</v>
      </c>
      <c r="AH64" s="44">
        <f t="shared" si="19"/>
        <v>0</v>
      </c>
      <c r="AI64" s="44">
        <f t="shared" si="19"/>
        <v>0</v>
      </c>
      <c r="AJ64" s="44">
        <f t="shared" si="19"/>
        <v>0</v>
      </c>
      <c r="AK64" s="44">
        <f t="shared" si="19"/>
        <v>0</v>
      </c>
      <c r="AL64" s="44">
        <f t="shared" si="19"/>
        <v>375.97510388230063</v>
      </c>
      <c r="AM64" s="44">
        <f t="shared" si="19"/>
        <v>67.249865832527689</v>
      </c>
      <c r="AN64" s="44">
        <f t="shared" si="19"/>
        <v>289.87060812316412</v>
      </c>
      <c r="AO64" s="44">
        <f t="shared" si="19"/>
        <v>0</v>
      </c>
      <c r="AP64" s="44">
        <f t="shared" si="19"/>
        <v>222.48112261174228</v>
      </c>
      <c r="AQ64" s="44">
        <f t="shared" si="19"/>
        <v>0</v>
      </c>
      <c r="AR64" s="44">
        <f t="shared" si="19"/>
        <v>0</v>
      </c>
      <c r="AS64" s="44">
        <f t="shared" si="19"/>
        <v>0</v>
      </c>
      <c r="AT64" s="44">
        <f t="shared" si="19"/>
        <v>0</v>
      </c>
      <c r="AU64" s="44">
        <f t="shared" si="19"/>
        <v>0</v>
      </c>
      <c r="AV64" s="44">
        <f t="shared" si="19"/>
        <v>653.86319420299776</v>
      </c>
      <c r="AW64" s="44">
        <f t="shared" si="19"/>
        <v>591.97230273222681</v>
      </c>
      <c r="AX64" s="44">
        <f t="shared" si="19"/>
        <v>14.117907028699801</v>
      </c>
      <c r="AY64" s="44">
        <f t="shared" si="19"/>
        <v>0</v>
      </c>
      <c r="AZ64" s="44">
        <f t="shared" si="19"/>
        <v>503.96225626079161</v>
      </c>
      <c r="BA64" s="44">
        <f t="shared" si="19"/>
        <v>0</v>
      </c>
      <c r="BB64" s="44">
        <f t="shared" si="19"/>
        <v>0</v>
      </c>
      <c r="BC64" s="44">
        <f t="shared" si="19"/>
        <v>0</v>
      </c>
      <c r="BD64" s="44">
        <f t="shared" si="19"/>
        <v>0</v>
      </c>
      <c r="BE64" s="44">
        <f t="shared" si="19"/>
        <v>0</v>
      </c>
      <c r="BF64" s="44">
        <f t="shared" si="19"/>
        <v>160.07508358523336</v>
      </c>
      <c r="BG64" s="44">
        <f t="shared" si="19"/>
        <v>112.57194168639721</v>
      </c>
      <c r="BH64" s="44">
        <f t="shared" si="19"/>
        <v>19.878910365265902</v>
      </c>
      <c r="BI64" s="44">
        <f t="shared" si="19"/>
        <v>0</v>
      </c>
      <c r="BJ64" s="44">
        <f t="shared" si="19"/>
        <v>65.789588360779803</v>
      </c>
      <c r="BK64" s="44">
        <f>BK29+BK43+BK48+BK57+BK62</f>
        <v>7670.8247401392191</v>
      </c>
    </row>
    <row r="65" spans="1:63" ht="4.5" customHeight="1">
      <c r="A65" s="17"/>
      <c r="B65" s="30"/>
      <c r="C65" s="77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78"/>
    </row>
    <row r="66" spans="1:63" ht="14.25" customHeight="1">
      <c r="A66" s="17" t="s">
        <v>5</v>
      </c>
      <c r="B66" s="31" t="s">
        <v>26</v>
      </c>
      <c r="C66" s="77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78"/>
    </row>
    <row r="67" spans="1:63">
      <c r="A67" s="17"/>
      <c r="B67" s="34" t="s">
        <v>118</v>
      </c>
      <c r="C67" s="40">
        <v>0</v>
      </c>
      <c r="D67" s="40">
        <v>0.52063077813330005</v>
      </c>
      <c r="E67" s="40">
        <v>0</v>
      </c>
      <c r="F67" s="40">
        <v>0</v>
      </c>
      <c r="G67" s="40">
        <v>0</v>
      </c>
      <c r="H67" s="40">
        <v>0.3039597724626002</v>
      </c>
      <c r="I67" s="40">
        <v>0</v>
      </c>
      <c r="J67" s="40">
        <v>0</v>
      </c>
      <c r="K67" s="40">
        <v>0</v>
      </c>
      <c r="L67" s="40">
        <v>1.0571776E-2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0.20336046459569998</v>
      </c>
      <c r="S67" s="40">
        <v>0</v>
      </c>
      <c r="T67" s="40">
        <v>0</v>
      </c>
      <c r="U67" s="40">
        <v>0</v>
      </c>
      <c r="V67" s="40">
        <v>5.6212330333000006E-3</v>
      </c>
      <c r="W67" s="40">
        <v>0</v>
      </c>
      <c r="X67" s="40">
        <v>0</v>
      </c>
      <c r="Y67" s="40">
        <v>0</v>
      </c>
      <c r="Z67" s="40">
        <v>0</v>
      </c>
      <c r="AA67" s="40">
        <v>0</v>
      </c>
      <c r="AB67" s="40">
        <v>14.169468993609652</v>
      </c>
      <c r="AC67" s="40">
        <v>2.5330313166600001E-2</v>
      </c>
      <c r="AD67" s="40">
        <v>0</v>
      </c>
      <c r="AE67" s="40">
        <v>0</v>
      </c>
      <c r="AF67" s="40">
        <v>1.4327095584322</v>
      </c>
      <c r="AG67" s="40">
        <v>0</v>
      </c>
      <c r="AH67" s="40">
        <v>0</v>
      </c>
      <c r="AI67" s="40">
        <v>0</v>
      </c>
      <c r="AJ67" s="40">
        <v>0</v>
      </c>
      <c r="AK67" s="40">
        <v>0</v>
      </c>
      <c r="AL67" s="40">
        <v>15.645941667657498</v>
      </c>
      <c r="AM67" s="40">
        <v>0.16890119106640003</v>
      </c>
      <c r="AN67" s="40">
        <v>0</v>
      </c>
      <c r="AO67" s="40">
        <v>0</v>
      </c>
      <c r="AP67" s="40">
        <v>0.5841635528661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4.3255381320800845</v>
      </c>
      <c r="AW67" s="40">
        <v>3.8926641766600004E-2</v>
      </c>
      <c r="AX67" s="40">
        <v>0</v>
      </c>
      <c r="AY67" s="40">
        <v>0</v>
      </c>
      <c r="AZ67" s="40">
        <v>0.92891609976599976</v>
      </c>
      <c r="BA67" s="40">
        <v>0</v>
      </c>
      <c r="BB67" s="40">
        <v>0</v>
      </c>
      <c r="BC67" s="40">
        <v>0</v>
      </c>
      <c r="BD67" s="40">
        <v>0</v>
      </c>
      <c r="BE67" s="40">
        <v>0</v>
      </c>
      <c r="BF67" s="40">
        <v>2.6096777748876856</v>
      </c>
      <c r="BG67" s="40">
        <v>0</v>
      </c>
      <c r="BH67" s="40">
        <v>0</v>
      </c>
      <c r="BI67" s="40">
        <v>0</v>
      </c>
      <c r="BJ67" s="40">
        <v>8.19861014666E-2</v>
      </c>
      <c r="BK67" s="39">
        <f>SUM(C67:BJ67)</f>
        <v>41.055704050990322</v>
      </c>
    </row>
    <row r="68" spans="1:63" ht="13.5" thickBot="1">
      <c r="A68" s="32"/>
      <c r="B68" s="27" t="s">
        <v>87</v>
      </c>
      <c r="C68" s="36">
        <f t="shared" ref="C68:BJ68" si="20">SUM(C67)</f>
        <v>0</v>
      </c>
      <c r="D68" s="36">
        <f t="shared" si="20"/>
        <v>0.52063077813330005</v>
      </c>
      <c r="E68" s="36">
        <f t="shared" si="20"/>
        <v>0</v>
      </c>
      <c r="F68" s="36">
        <f t="shared" si="20"/>
        <v>0</v>
      </c>
      <c r="G68" s="36">
        <f t="shared" si="20"/>
        <v>0</v>
      </c>
      <c r="H68" s="36">
        <f t="shared" si="20"/>
        <v>0.3039597724626002</v>
      </c>
      <c r="I68" s="36">
        <f t="shared" si="20"/>
        <v>0</v>
      </c>
      <c r="J68" s="36">
        <f t="shared" si="20"/>
        <v>0</v>
      </c>
      <c r="K68" s="36">
        <f t="shared" si="20"/>
        <v>0</v>
      </c>
      <c r="L68" s="36">
        <f t="shared" si="20"/>
        <v>1.0571776E-2</v>
      </c>
      <c r="M68" s="36">
        <f t="shared" si="20"/>
        <v>0</v>
      </c>
      <c r="N68" s="36">
        <f t="shared" si="20"/>
        <v>0</v>
      </c>
      <c r="O68" s="36">
        <f t="shared" si="20"/>
        <v>0</v>
      </c>
      <c r="P68" s="36">
        <f t="shared" si="20"/>
        <v>0</v>
      </c>
      <c r="Q68" s="36">
        <f t="shared" si="20"/>
        <v>0</v>
      </c>
      <c r="R68" s="36">
        <f t="shared" si="20"/>
        <v>0.20336046459569998</v>
      </c>
      <c r="S68" s="36">
        <f t="shared" si="20"/>
        <v>0</v>
      </c>
      <c r="T68" s="36">
        <f t="shared" si="20"/>
        <v>0</v>
      </c>
      <c r="U68" s="36">
        <f t="shared" si="20"/>
        <v>0</v>
      </c>
      <c r="V68" s="36">
        <f t="shared" si="20"/>
        <v>5.6212330333000006E-3</v>
      </c>
      <c r="W68" s="36">
        <f t="shared" si="20"/>
        <v>0</v>
      </c>
      <c r="X68" s="36">
        <f t="shared" si="20"/>
        <v>0</v>
      </c>
      <c r="Y68" s="36">
        <f t="shared" si="20"/>
        <v>0</v>
      </c>
      <c r="Z68" s="36">
        <f t="shared" si="20"/>
        <v>0</v>
      </c>
      <c r="AA68" s="36">
        <f t="shared" si="20"/>
        <v>0</v>
      </c>
      <c r="AB68" s="36">
        <f t="shared" si="20"/>
        <v>14.169468993609652</v>
      </c>
      <c r="AC68" s="36">
        <f t="shared" si="20"/>
        <v>2.5330313166600001E-2</v>
      </c>
      <c r="AD68" s="36">
        <f t="shared" si="20"/>
        <v>0</v>
      </c>
      <c r="AE68" s="36">
        <f t="shared" si="20"/>
        <v>0</v>
      </c>
      <c r="AF68" s="36">
        <f t="shared" si="20"/>
        <v>1.4327095584322</v>
      </c>
      <c r="AG68" s="36">
        <f t="shared" si="20"/>
        <v>0</v>
      </c>
      <c r="AH68" s="36">
        <f t="shared" si="20"/>
        <v>0</v>
      </c>
      <c r="AI68" s="36">
        <f t="shared" si="20"/>
        <v>0</v>
      </c>
      <c r="AJ68" s="36">
        <f t="shared" si="20"/>
        <v>0</v>
      </c>
      <c r="AK68" s="36">
        <f t="shared" si="20"/>
        <v>0</v>
      </c>
      <c r="AL68" s="36">
        <f t="shared" si="20"/>
        <v>15.645941667657498</v>
      </c>
      <c r="AM68" s="36">
        <f t="shared" si="20"/>
        <v>0.16890119106640003</v>
      </c>
      <c r="AN68" s="36">
        <f t="shared" si="20"/>
        <v>0</v>
      </c>
      <c r="AO68" s="36">
        <f t="shared" si="20"/>
        <v>0</v>
      </c>
      <c r="AP68" s="36">
        <f t="shared" si="20"/>
        <v>0.5841635528661</v>
      </c>
      <c r="AQ68" s="36">
        <f t="shared" si="20"/>
        <v>0</v>
      </c>
      <c r="AR68" s="36">
        <f t="shared" si="20"/>
        <v>0</v>
      </c>
      <c r="AS68" s="36">
        <f t="shared" si="20"/>
        <v>0</v>
      </c>
      <c r="AT68" s="36">
        <f t="shared" si="20"/>
        <v>0</v>
      </c>
      <c r="AU68" s="36">
        <f t="shared" si="20"/>
        <v>0</v>
      </c>
      <c r="AV68" s="36">
        <f t="shared" si="20"/>
        <v>4.3255381320800845</v>
      </c>
      <c r="AW68" s="36">
        <f t="shared" si="20"/>
        <v>3.8926641766600004E-2</v>
      </c>
      <c r="AX68" s="36">
        <f t="shared" si="20"/>
        <v>0</v>
      </c>
      <c r="AY68" s="36">
        <f t="shared" si="20"/>
        <v>0</v>
      </c>
      <c r="AZ68" s="36">
        <f t="shared" si="20"/>
        <v>0.92891609976599976</v>
      </c>
      <c r="BA68" s="36">
        <f t="shared" si="20"/>
        <v>0</v>
      </c>
      <c r="BB68" s="36">
        <f t="shared" si="20"/>
        <v>0</v>
      </c>
      <c r="BC68" s="36">
        <f t="shared" si="20"/>
        <v>0</v>
      </c>
      <c r="BD68" s="36">
        <f t="shared" si="20"/>
        <v>0</v>
      </c>
      <c r="BE68" s="36">
        <f t="shared" si="20"/>
        <v>0</v>
      </c>
      <c r="BF68" s="36">
        <f t="shared" si="20"/>
        <v>2.6096777748876856</v>
      </c>
      <c r="BG68" s="36">
        <f t="shared" si="20"/>
        <v>0</v>
      </c>
      <c r="BH68" s="36">
        <f t="shared" si="20"/>
        <v>0</v>
      </c>
      <c r="BI68" s="36">
        <f t="shared" si="20"/>
        <v>0</v>
      </c>
      <c r="BJ68" s="36">
        <f t="shared" si="20"/>
        <v>8.19861014666E-2</v>
      </c>
      <c r="BK68" s="39">
        <f>SUM(BK67)</f>
        <v>41.055704050990322</v>
      </c>
    </row>
    <row r="69" spans="1:63" ht="6" customHeight="1">
      <c r="A69" s="5"/>
      <c r="B69" s="23"/>
    </row>
    <row r="70" spans="1:63">
      <c r="A70" s="5"/>
      <c r="B70" s="5" t="s">
        <v>29</v>
      </c>
      <c r="L70" s="18" t="s">
        <v>41</v>
      </c>
    </row>
    <row r="71" spans="1:63">
      <c r="A71" s="5"/>
      <c r="B71" s="5" t="s">
        <v>30</v>
      </c>
      <c r="L71" s="5" t="s">
        <v>33</v>
      </c>
    </row>
    <row r="72" spans="1:63">
      <c r="L72" s="5" t="s">
        <v>34</v>
      </c>
    </row>
    <row r="73" spans="1:63">
      <c r="B73" s="5" t="s">
        <v>36</v>
      </c>
      <c r="L73" s="5" t="s">
        <v>102</v>
      </c>
    </row>
    <row r="74" spans="1:63">
      <c r="B74" s="5" t="s">
        <v>37</v>
      </c>
      <c r="L74" s="5" t="s">
        <v>104</v>
      </c>
    </row>
    <row r="75" spans="1:63">
      <c r="B75" s="5"/>
      <c r="L75" s="5" t="s">
        <v>35</v>
      </c>
    </row>
    <row r="83" spans="2:2">
      <c r="B83" s="5"/>
    </row>
  </sheetData>
  <mergeCells count="49">
    <mergeCell ref="A1:A5"/>
    <mergeCell ref="C66:BK66"/>
    <mergeCell ref="C50:BK50"/>
    <mergeCell ref="C51:BK51"/>
    <mergeCell ref="C54:BK54"/>
    <mergeCell ref="C58:BK58"/>
    <mergeCell ref="C59:BK59"/>
    <mergeCell ref="C60:BK60"/>
    <mergeCell ref="C63:BK63"/>
    <mergeCell ref="C65:BK65"/>
    <mergeCell ref="C49:BK49"/>
    <mergeCell ref="C10:BK10"/>
    <mergeCell ref="C13:BK13"/>
    <mergeCell ref="C16:BK16"/>
    <mergeCell ref="C19:BK19"/>
    <mergeCell ref="C22:BK22"/>
    <mergeCell ref="C46:BK46"/>
    <mergeCell ref="C45:BK45"/>
    <mergeCell ref="C44:BK44"/>
    <mergeCell ref="C35:BK35"/>
    <mergeCell ref="C32:BK32"/>
    <mergeCell ref="C31:BK31"/>
    <mergeCell ref="C30:BK30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6"/>
  <sheetViews>
    <sheetView workbookViewId="0"/>
  </sheetViews>
  <sheetFormatPr defaultRowHeight="12.75"/>
  <cols>
    <col min="1" max="1" width="2.28515625" customWidth="1"/>
    <col min="3" max="3" width="25.28515625" bestFit="1" customWidth="1"/>
    <col min="4" max="6" width="18.28515625" bestFit="1" customWidth="1"/>
    <col min="7" max="7" width="17.28515625" bestFit="1" customWidth="1"/>
    <col min="8" max="8" width="19.85546875" bestFit="1" customWidth="1"/>
    <col min="9" max="9" width="15.85546875" bestFit="1" customWidth="1"/>
    <col min="10" max="10" width="17" bestFit="1" customWidth="1"/>
    <col min="11" max="11" width="18.28515625" bestFit="1" customWidth="1"/>
    <col min="12" max="12" width="19.85546875" bestFit="1" customWidth="1"/>
  </cols>
  <sheetData>
    <row r="2" spans="2:12">
      <c r="B2" s="79" t="s">
        <v>122</v>
      </c>
      <c r="C2" s="73"/>
      <c r="D2" s="73"/>
      <c r="E2" s="73"/>
      <c r="F2" s="73"/>
      <c r="G2" s="73"/>
      <c r="H2" s="73"/>
      <c r="I2" s="73"/>
      <c r="J2" s="73"/>
      <c r="K2" s="73"/>
      <c r="L2" s="80"/>
    </row>
    <row r="3" spans="2:12">
      <c r="B3" s="79" t="s">
        <v>119</v>
      </c>
      <c r="C3" s="73"/>
      <c r="D3" s="73"/>
      <c r="E3" s="73"/>
      <c r="F3" s="73"/>
      <c r="G3" s="73"/>
      <c r="H3" s="73"/>
      <c r="I3" s="73"/>
      <c r="J3" s="73"/>
      <c r="K3" s="73"/>
      <c r="L3" s="80"/>
    </row>
    <row r="4" spans="2:12" ht="30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40">
        <v>0</v>
      </c>
      <c r="E5" s="35">
        <v>0</v>
      </c>
      <c r="F5" s="35">
        <v>0.17992411543270001</v>
      </c>
      <c r="G5" s="35">
        <v>0.11637186843309999</v>
      </c>
      <c r="H5" s="35">
        <v>0</v>
      </c>
      <c r="I5" s="35">
        <v>0</v>
      </c>
      <c r="J5" s="35">
        <v>0</v>
      </c>
      <c r="K5" s="35">
        <f>SUM(D5:J5)</f>
        <v>0.29629598386580003</v>
      </c>
      <c r="L5" s="35">
        <v>0</v>
      </c>
    </row>
    <row r="6" spans="2:12">
      <c r="B6" s="19">
        <v>2</v>
      </c>
      <c r="C6" s="21" t="s">
        <v>44</v>
      </c>
      <c r="D6" s="40">
        <v>6.671181952765199</v>
      </c>
      <c r="E6" s="35">
        <v>1.5003990761963004</v>
      </c>
      <c r="F6" s="35">
        <v>15.814512629421738</v>
      </c>
      <c r="G6" s="35">
        <v>2.9831775371865938</v>
      </c>
      <c r="H6" s="35">
        <v>0</v>
      </c>
      <c r="I6" s="35">
        <v>0.34250000000000003</v>
      </c>
      <c r="J6" s="35">
        <v>0</v>
      </c>
      <c r="K6" s="35">
        <f t="shared" ref="K6:K41" si="0">SUM(D6:J6)</f>
        <v>27.311771195569836</v>
      </c>
      <c r="L6" s="35">
        <v>0.33450053699100007</v>
      </c>
    </row>
    <row r="7" spans="2:12">
      <c r="B7" s="19">
        <v>3</v>
      </c>
      <c r="C7" s="20" t="s">
        <v>45</v>
      </c>
      <c r="D7" s="40">
        <v>0</v>
      </c>
      <c r="E7" s="35">
        <v>0</v>
      </c>
      <c r="F7" s="35">
        <v>0.24438234596600011</v>
      </c>
      <c r="G7" s="35">
        <v>5.6038197000000001E-3</v>
      </c>
      <c r="H7" s="35">
        <v>0</v>
      </c>
      <c r="I7" s="35">
        <v>7.1000000000000004E-3</v>
      </c>
      <c r="J7" s="35">
        <v>0</v>
      </c>
      <c r="K7" s="35">
        <f t="shared" si="0"/>
        <v>0.25708616566600012</v>
      </c>
      <c r="L7" s="35">
        <v>5.2990805333100001E-2</v>
      </c>
    </row>
    <row r="8" spans="2:12">
      <c r="B8" s="19">
        <v>4</v>
      </c>
      <c r="C8" s="21" t="s">
        <v>46</v>
      </c>
      <c r="D8" s="40">
        <v>33.937406596365896</v>
      </c>
      <c r="E8" s="35">
        <v>1.6791816671316999</v>
      </c>
      <c r="F8" s="35">
        <v>7.87559822243181</v>
      </c>
      <c r="G8" s="35">
        <v>2.5122909275317995</v>
      </c>
      <c r="H8" s="35">
        <v>0</v>
      </c>
      <c r="I8" s="35">
        <v>0.16</v>
      </c>
      <c r="J8" s="35">
        <v>0</v>
      </c>
      <c r="K8" s="35">
        <f t="shared" si="0"/>
        <v>46.164477413461206</v>
      </c>
      <c r="L8" s="35">
        <v>0.53969004085810013</v>
      </c>
    </row>
    <row r="9" spans="2:12">
      <c r="B9" s="19">
        <v>5</v>
      </c>
      <c r="C9" s="21" t="s">
        <v>47</v>
      </c>
      <c r="D9" s="40">
        <v>1.3190542007982</v>
      </c>
      <c r="E9" s="35">
        <v>2.3772734363966999</v>
      </c>
      <c r="F9" s="35">
        <v>23.023542032015587</v>
      </c>
      <c r="G9" s="35">
        <v>6.4160468834501128</v>
      </c>
      <c r="H9" s="35">
        <v>0</v>
      </c>
      <c r="I9" s="35">
        <v>0.98199999999999998</v>
      </c>
      <c r="J9" s="35">
        <v>0</v>
      </c>
      <c r="K9" s="35">
        <f t="shared" si="0"/>
        <v>34.117916552660603</v>
      </c>
      <c r="L9" s="35">
        <v>0.83050190918950018</v>
      </c>
    </row>
    <row r="10" spans="2:12">
      <c r="B10" s="19">
        <v>6</v>
      </c>
      <c r="C10" s="21" t="s">
        <v>48</v>
      </c>
      <c r="D10" s="40">
        <v>1.2012261889661999</v>
      </c>
      <c r="E10" s="35">
        <v>2.7703270548316006</v>
      </c>
      <c r="F10" s="35">
        <v>8.9204449965424004</v>
      </c>
      <c r="G10" s="35">
        <v>1.7531297642306995</v>
      </c>
      <c r="H10" s="35">
        <v>0</v>
      </c>
      <c r="I10" s="35">
        <v>0.14849999999999999</v>
      </c>
      <c r="J10" s="35">
        <v>0</v>
      </c>
      <c r="K10" s="35">
        <f t="shared" si="0"/>
        <v>14.7936280045709</v>
      </c>
      <c r="L10" s="35">
        <v>0.42262152636310013</v>
      </c>
    </row>
    <row r="11" spans="2:12">
      <c r="B11" s="19">
        <v>7</v>
      </c>
      <c r="C11" s="21" t="s">
        <v>49</v>
      </c>
      <c r="D11" s="40">
        <v>1.3676650332652001</v>
      </c>
      <c r="E11" s="35">
        <v>16.499890566558708</v>
      </c>
      <c r="F11" s="35">
        <v>15.096593981983531</v>
      </c>
      <c r="G11" s="35">
        <v>6.0935960505212012</v>
      </c>
      <c r="H11" s="35">
        <v>0</v>
      </c>
      <c r="I11" s="35">
        <v>0</v>
      </c>
      <c r="J11" s="35">
        <v>0</v>
      </c>
      <c r="K11" s="35">
        <f t="shared" si="0"/>
        <v>39.05774563232864</v>
      </c>
      <c r="L11" s="35">
        <v>0.72180422652380005</v>
      </c>
    </row>
    <row r="12" spans="2:12">
      <c r="B12" s="19">
        <v>8</v>
      </c>
      <c r="C12" s="20" t="s">
        <v>50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f t="shared" si="0"/>
        <v>0</v>
      </c>
      <c r="L12" s="35">
        <v>0</v>
      </c>
    </row>
    <row r="13" spans="2:12">
      <c r="B13" s="19">
        <v>9</v>
      </c>
      <c r="C13" s="20" t="s">
        <v>51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f t="shared" si="0"/>
        <v>0</v>
      </c>
      <c r="L13" s="35">
        <v>0</v>
      </c>
    </row>
    <row r="14" spans="2:12">
      <c r="B14" s="19">
        <v>10</v>
      </c>
      <c r="C14" s="21" t="s">
        <v>52</v>
      </c>
      <c r="D14" s="40">
        <v>0.9234859317330999</v>
      </c>
      <c r="E14" s="35">
        <v>1.4641468352996998</v>
      </c>
      <c r="F14" s="35">
        <v>5.4075666028503013</v>
      </c>
      <c r="G14" s="35">
        <v>1.5970515663979996</v>
      </c>
      <c r="H14" s="35">
        <v>0</v>
      </c>
      <c r="I14" s="35">
        <v>8.0299999999999996E-2</v>
      </c>
      <c r="J14" s="35">
        <v>0</v>
      </c>
      <c r="K14" s="35">
        <f t="shared" si="0"/>
        <v>9.4725509362811007</v>
      </c>
      <c r="L14" s="35">
        <v>0.4370675585294001</v>
      </c>
    </row>
    <row r="15" spans="2:12">
      <c r="B15" s="19">
        <v>11</v>
      </c>
      <c r="C15" s="21" t="s">
        <v>53</v>
      </c>
      <c r="D15" s="40">
        <v>133.62060788876116</v>
      </c>
      <c r="E15" s="35">
        <v>86.365644708352448</v>
      </c>
      <c r="F15" s="35">
        <v>89.339110697878439</v>
      </c>
      <c r="G15" s="35">
        <v>23.843316896284861</v>
      </c>
      <c r="H15" s="35">
        <v>0</v>
      </c>
      <c r="I15" s="35">
        <v>0.87640000000000007</v>
      </c>
      <c r="J15" s="35">
        <v>0</v>
      </c>
      <c r="K15" s="35">
        <f t="shared" si="0"/>
        <v>334.0450801912769</v>
      </c>
      <c r="L15" s="35">
        <v>1.9016853242067004</v>
      </c>
    </row>
    <row r="16" spans="2:12">
      <c r="B16" s="19">
        <v>12</v>
      </c>
      <c r="C16" s="21" t="s">
        <v>54</v>
      </c>
      <c r="D16" s="40">
        <v>214.83930839669782</v>
      </c>
      <c r="E16" s="35">
        <v>12.815766589496102</v>
      </c>
      <c r="F16" s="35">
        <v>37.418539874784393</v>
      </c>
      <c r="G16" s="35">
        <v>7.8419314019226221</v>
      </c>
      <c r="H16" s="35">
        <v>0</v>
      </c>
      <c r="I16" s="35">
        <v>0.71520000000000006</v>
      </c>
      <c r="J16" s="35">
        <v>0</v>
      </c>
      <c r="K16" s="35">
        <f t="shared" si="0"/>
        <v>273.63074626290091</v>
      </c>
      <c r="L16" s="35">
        <v>0.87889323242320028</v>
      </c>
    </row>
    <row r="17" spans="2:12">
      <c r="B17" s="19">
        <v>13</v>
      </c>
      <c r="C17" s="21" t="s">
        <v>55</v>
      </c>
      <c r="D17" s="40">
        <v>4.4990357499899991E-2</v>
      </c>
      <c r="E17" s="35">
        <v>10.002089740799102</v>
      </c>
      <c r="F17" s="35">
        <v>10.263715376803594</v>
      </c>
      <c r="G17" s="35">
        <v>2.6088402263978008</v>
      </c>
      <c r="H17" s="35">
        <v>0</v>
      </c>
      <c r="I17" s="35">
        <v>3.6200000000000003E-2</v>
      </c>
      <c r="J17" s="35">
        <v>0</v>
      </c>
      <c r="K17" s="35">
        <f t="shared" si="0"/>
        <v>22.955835701500398</v>
      </c>
      <c r="L17" s="35">
        <v>0.40900876269530012</v>
      </c>
    </row>
    <row r="18" spans="2:12">
      <c r="B18" s="19">
        <v>14</v>
      </c>
      <c r="C18" s="21" t="s">
        <v>56</v>
      </c>
      <c r="D18" s="40">
        <v>2.6974278665999997E-3</v>
      </c>
      <c r="E18" s="35">
        <v>0.29523479469939995</v>
      </c>
      <c r="F18" s="35">
        <v>6.7705741350392925</v>
      </c>
      <c r="G18" s="35">
        <v>1.5679026827652991</v>
      </c>
      <c r="H18" s="35">
        <v>0</v>
      </c>
      <c r="I18" s="35">
        <v>3.1399999999999997E-2</v>
      </c>
      <c r="J18" s="35">
        <v>0</v>
      </c>
      <c r="K18" s="35">
        <f t="shared" si="0"/>
        <v>8.6678090403705905</v>
      </c>
      <c r="L18" s="35">
        <v>0.11447866833210001</v>
      </c>
    </row>
    <row r="19" spans="2:12">
      <c r="B19" s="19">
        <v>15</v>
      </c>
      <c r="C19" s="21" t="s">
        <v>57</v>
      </c>
      <c r="D19" s="40">
        <v>0.76166280079869986</v>
      </c>
      <c r="E19" s="35">
        <v>2.3196393336309997</v>
      </c>
      <c r="F19" s="35">
        <v>17.345284883828949</v>
      </c>
      <c r="G19" s="35">
        <v>4.350897567956606</v>
      </c>
      <c r="H19" s="35">
        <v>0</v>
      </c>
      <c r="I19" s="35">
        <v>1.3599999999999999E-2</v>
      </c>
      <c r="J19" s="35">
        <v>0</v>
      </c>
      <c r="K19" s="35">
        <f t="shared" si="0"/>
        <v>24.791084586215252</v>
      </c>
      <c r="L19" s="35">
        <v>0.56281380539120041</v>
      </c>
    </row>
    <row r="20" spans="2:12">
      <c r="B20" s="19">
        <v>16</v>
      </c>
      <c r="C20" s="21" t="s">
        <v>58</v>
      </c>
      <c r="D20" s="40">
        <v>392.38461483159256</v>
      </c>
      <c r="E20" s="35">
        <v>97.567771785047825</v>
      </c>
      <c r="F20" s="35">
        <v>112.28859247522469</v>
      </c>
      <c r="G20" s="35">
        <v>30.495031191870634</v>
      </c>
      <c r="H20" s="35">
        <v>0</v>
      </c>
      <c r="I20" s="35">
        <v>2.3904000000000001</v>
      </c>
      <c r="J20" s="35">
        <v>0</v>
      </c>
      <c r="K20" s="35">
        <f t="shared" si="0"/>
        <v>635.12641028373582</v>
      </c>
      <c r="L20" s="35">
        <v>2.2409942919034989</v>
      </c>
    </row>
    <row r="21" spans="2:12">
      <c r="B21" s="19">
        <v>17</v>
      </c>
      <c r="C21" s="21" t="s">
        <v>59</v>
      </c>
      <c r="D21" s="40">
        <v>71.682034636632011</v>
      </c>
      <c r="E21" s="35">
        <v>106.16046224469729</v>
      </c>
      <c r="F21" s="35">
        <v>29.606317385583306</v>
      </c>
      <c r="G21" s="35">
        <v>8.54187623368062</v>
      </c>
      <c r="H21" s="35">
        <v>0</v>
      </c>
      <c r="I21" s="35">
        <v>0.54080000000000006</v>
      </c>
      <c r="J21" s="35">
        <v>0</v>
      </c>
      <c r="K21" s="35">
        <f t="shared" si="0"/>
        <v>216.53149050059321</v>
      </c>
      <c r="L21" s="35">
        <v>0.90658039595600026</v>
      </c>
    </row>
    <row r="22" spans="2:12">
      <c r="B22" s="19">
        <v>18</v>
      </c>
      <c r="C22" s="20" t="s">
        <v>60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f t="shared" si="0"/>
        <v>0</v>
      </c>
      <c r="L22" s="35">
        <v>0</v>
      </c>
    </row>
    <row r="23" spans="2:12">
      <c r="B23" s="19">
        <v>19</v>
      </c>
      <c r="C23" s="21" t="s">
        <v>61</v>
      </c>
      <c r="D23" s="40">
        <v>14.3831904854952</v>
      </c>
      <c r="E23" s="35">
        <v>39.489228927173222</v>
      </c>
      <c r="F23" s="35">
        <v>75.366926397901622</v>
      </c>
      <c r="G23" s="35">
        <v>25.181869156426568</v>
      </c>
      <c r="H23" s="35">
        <v>0</v>
      </c>
      <c r="I23" s="35">
        <v>1.9492</v>
      </c>
      <c r="J23" s="35">
        <v>0</v>
      </c>
      <c r="K23" s="35">
        <f t="shared" si="0"/>
        <v>156.37041496699661</v>
      </c>
      <c r="L23" s="35">
        <v>1.2596077137442998</v>
      </c>
    </row>
    <row r="24" spans="2:12">
      <c r="B24" s="19">
        <v>20</v>
      </c>
      <c r="C24" s="21" t="s">
        <v>62</v>
      </c>
      <c r="D24" s="40">
        <v>1160.1411604433749</v>
      </c>
      <c r="E24" s="35">
        <v>345.95775200111063</v>
      </c>
      <c r="F24" s="35">
        <v>931.68598978513523</v>
      </c>
      <c r="G24" s="35">
        <v>104.25866239168322</v>
      </c>
      <c r="H24" s="35">
        <v>0</v>
      </c>
      <c r="I24" s="35">
        <v>53.601300000000002</v>
      </c>
      <c r="J24" s="35">
        <v>0</v>
      </c>
      <c r="K24" s="35">
        <f t="shared" si="0"/>
        <v>2595.6448646213034</v>
      </c>
      <c r="L24" s="35">
        <v>13.746243352155933</v>
      </c>
    </row>
    <row r="25" spans="2:12">
      <c r="B25" s="19">
        <v>21</v>
      </c>
      <c r="C25" s="20" t="s">
        <v>63</v>
      </c>
      <c r="D25" s="40">
        <v>0</v>
      </c>
      <c r="E25" s="35">
        <v>1.4317431332999998E-3</v>
      </c>
      <c r="F25" s="35">
        <v>0.18278500526589997</v>
      </c>
      <c r="G25" s="35">
        <v>2.1548455332999999E-3</v>
      </c>
      <c r="H25" s="35">
        <v>0</v>
      </c>
      <c r="I25" s="35">
        <v>0</v>
      </c>
      <c r="J25" s="35">
        <v>0</v>
      </c>
      <c r="K25" s="35">
        <f t="shared" si="0"/>
        <v>0.18637159393249997</v>
      </c>
      <c r="L25" s="35">
        <v>2.44856333E-5</v>
      </c>
    </row>
    <row r="26" spans="2:12">
      <c r="B26" s="19">
        <v>22</v>
      </c>
      <c r="C26" s="21" t="s">
        <v>64</v>
      </c>
      <c r="D26" s="40">
        <v>0</v>
      </c>
      <c r="E26" s="35">
        <v>3.5892658333000001E-3</v>
      </c>
      <c r="F26" s="35">
        <v>0.90649573179899989</v>
      </c>
      <c r="G26" s="35">
        <v>5.2405127998999988E-3</v>
      </c>
      <c r="H26" s="35">
        <v>0</v>
      </c>
      <c r="I26" s="35">
        <v>0.2223</v>
      </c>
      <c r="J26" s="35">
        <v>0</v>
      </c>
      <c r="K26" s="35">
        <f t="shared" si="0"/>
        <v>1.1376255104321999</v>
      </c>
      <c r="L26" s="35">
        <v>3.90475293328E-2</v>
      </c>
    </row>
    <row r="27" spans="2:12">
      <c r="B27" s="19">
        <v>23</v>
      </c>
      <c r="C27" s="20" t="s">
        <v>65</v>
      </c>
      <c r="D27" s="40">
        <v>0</v>
      </c>
      <c r="E27" s="35">
        <v>1.12858666E-5</v>
      </c>
      <c r="F27" s="35">
        <v>9.2558666659999997E-4</v>
      </c>
      <c r="G27" s="35">
        <v>0</v>
      </c>
      <c r="H27" s="35">
        <v>0</v>
      </c>
      <c r="I27" s="35">
        <v>0</v>
      </c>
      <c r="J27" s="35">
        <v>0</v>
      </c>
      <c r="K27" s="35">
        <f t="shared" si="0"/>
        <v>9.3687253319999994E-4</v>
      </c>
      <c r="L27" s="35">
        <v>1.19038101664E-2</v>
      </c>
    </row>
    <row r="28" spans="2:12">
      <c r="B28" s="19">
        <v>24</v>
      </c>
      <c r="C28" s="20" t="s">
        <v>66</v>
      </c>
      <c r="D28" s="40">
        <v>0</v>
      </c>
      <c r="E28" s="35">
        <v>0</v>
      </c>
      <c r="F28" s="35">
        <v>0.83023214213130059</v>
      </c>
      <c r="G28" s="35">
        <v>0.28422094456639996</v>
      </c>
      <c r="H28" s="35">
        <v>0</v>
      </c>
      <c r="I28" s="35">
        <v>9.4500000000000001E-2</v>
      </c>
      <c r="J28" s="35">
        <v>0</v>
      </c>
      <c r="K28" s="35">
        <f t="shared" si="0"/>
        <v>1.2089530866977005</v>
      </c>
      <c r="L28" s="35">
        <v>3.8960700532999999E-2</v>
      </c>
    </row>
    <row r="29" spans="2:12">
      <c r="B29" s="19">
        <v>25</v>
      </c>
      <c r="C29" s="21" t="s">
        <v>67</v>
      </c>
      <c r="D29" s="40">
        <v>1590.906619594618</v>
      </c>
      <c r="E29" s="35">
        <v>27.761411999087095</v>
      </c>
      <c r="F29" s="35">
        <v>188.80010089774223</v>
      </c>
      <c r="G29" s="35">
        <v>20.962740401115568</v>
      </c>
      <c r="H29" s="35">
        <v>0</v>
      </c>
      <c r="I29" s="35">
        <v>2.4711999999999996</v>
      </c>
      <c r="J29" s="35">
        <v>0</v>
      </c>
      <c r="K29" s="35">
        <f t="shared" si="0"/>
        <v>1830.9020728925627</v>
      </c>
      <c r="L29" s="35">
        <v>1.8757180628805008</v>
      </c>
    </row>
    <row r="30" spans="2:12">
      <c r="B30" s="19">
        <v>26</v>
      </c>
      <c r="C30" s="21" t="s">
        <v>68</v>
      </c>
      <c r="D30" s="40">
        <v>77.790951216030024</v>
      </c>
      <c r="E30" s="35">
        <v>8.3415606775225939</v>
      </c>
      <c r="F30" s="35">
        <v>15.579641478249332</v>
      </c>
      <c r="G30" s="35">
        <v>6.8272420648510073</v>
      </c>
      <c r="H30" s="35">
        <v>0</v>
      </c>
      <c r="I30" s="35">
        <v>0.7954</v>
      </c>
      <c r="J30" s="35">
        <v>0</v>
      </c>
      <c r="K30" s="35">
        <f t="shared" si="0"/>
        <v>109.33479543665295</v>
      </c>
      <c r="L30" s="35">
        <v>0.94570809572149994</v>
      </c>
    </row>
    <row r="31" spans="2:12">
      <c r="B31" s="19">
        <v>27</v>
      </c>
      <c r="C31" s="21" t="s">
        <v>17</v>
      </c>
      <c r="D31" s="40">
        <v>4.5087818050998001</v>
      </c>
      <c r="E31" s="35">
        <v>9.4608111366600009E-2</v>
      </c>
      <c r="F31" s="35">
        <v>1.5797326613300995</v>
      </c>
      <c r="G31" s="35">
        <v>1.5795571539666</v>
      </c>
      <c r="H31" s="35">
        <v>0</v>
      </c>
      <c r="I31" s="35">
        <v>0.73290000000000011</v>
      </c>
      <c r="J31" s="35">
        <v>0</v>
      </c>
      <c r="K31" s="35">
        <f t="shared" si="0"/>
        <v>8.4955797317630992</v>
      </c>
      <c r="L31" s="35">
        <v>2.2980718266499996E-2</v>
      </c>
    </row>
    <row r="32" spans="2:12">
      <c r="B32" s="19">
        <v>28</v>
      </c>
      <c r="C32" s="21" t="s">
        <v>69</v>
      </c>
      <c r="D32" s="40">
        <v>6.8049231066500002E-2</v>
      </c>
      <c r="E32" s="35">
        <v>4.7146591664999999E-3</v>
      </c>
      <c r="F32" s="35">
        <v>2.6824305426964989</v>
      </c>
      <c r="G32" s="35">
        <v>0.38335987969959989</v>
      </c>
      <c r="H32" s="35">
        <v>0</v>
      </c>
      <c r="I32" s="35">
        <v>0</v>
      </c>
      <c r="J32" s="35">
        <v>0</v>
      </c>
      <c r="K32" s="35">
        <f t="shared" si="0"/>
        <v>3.1385543126290987</v>
      </c>
      <c r="L32" s="35">
        <v>3.2495629299400003E-2</v>
      </c>
    </row>
    <row r="33" spans="2:12">
      <c r="B33" s="19">
        <v>29</v>
      </c>
      <c r="C33" s="21" t="s">
        <v>70</v>
      </c>
      <c r="D33" s="40">
        <v>16.226973509597503</v>
      </c>
      <c r="E33" s="35">
        <v>8.9235163130575934</v>
      </c>
      <c r="F33" s="35">
        <v>19.025279317060132</v>
      </c>
      <c r="G33" s="35">
        <v>6.3318391396200981</v>
      </c>
      <c r="H33" s="35">
        <v>0</v>
      </c>
      <c r="I33" s="35">
        <v>0.22070000000000001</v>
      </c>
      <c r="J33" s="35">
        <v>0</v>
      </c>
      <c r="K33" s="35">
        <f t="shared" si="0"/>
        <v>50.72830827933533</v>
      </c>
      <c r="L33" s="35">
        <v>0.78096937709090053</v>
      </c>
    </row>
    <row r="34" spans="2:12">
      <c r="B34" s="19">
        <v>30</v>
      </c>
      <c r="C34" s="21" t="s">
        <v>71</v>
      </c>
      <c r="D34" s="40">
        <v>4.6176475872296017</v>
      </c>
      <c r="E34" s="35">
        <v>3.3622722818283997</v>
      </c>
      <c r="F34" s="35">
        <v>44.340657839986243</v>
      </c>
      <c r="G34" s="35">
        <v>9.3564152899491209</v>
      </c>
      <c r="H34" s="35">
        <v>0</v>
      </c>
      <c r="I34" s="35">
        <v>0.96879999999999999</v>
      </c>
      <c r="J34" s="35">
        <v>0</v>
      </c>
      <c r="K34" s="35">
        <f t="shared" si="0"/>
        <v>62.645792998993365</v>
      </c>
      <c r="L34" s="35">
        <v>1.2367588276192008</v>
      </c>
    </row>
    <row r="35" spans="2:12">
      <c r="B35" s="19">
        <v>31</v>
      </c>
      <c r="C35" s="20" t="s">
        <v>72</v>
      </c>
      <c r="D35" s="40">
        <v>0.2976853404666</v>
      </c>
      <c r="E35" s="35">
        <v>0.27699133716660002</v>
      </c>
      <c r="F35" s="35">
        <v>0.23024410313240007</v>
      </c>
      <c r="G35" s="35">
        <v>3.2546407933299999E-2</v>
      </c>
      <c r="H35" s="35">
        <v>0</v>
      </c>
      <c r="I35" s="35">
        <v>0</v>
      </c>
      <c r="J35" s="35">
        <v>0</v>
      </c>
      <c r="K35" s="35">
        <f t="shared" si="0"/>
        <v>0.83746718869890002</v>
      </c>
      <c r="L35" s="35">
        <v>5.2250561599399989E-2</v>
      </c>
    </row>
    <row r="36" spans="2:12">
      <c r="B36" s="19">
        <v>32</v>
      </c>
      <c r="C36" s="21" t="s">
        <v>73</v>
      </c>
      <c r="D36" s="40">
        <v>33.831676040528492</v>
      </c>
      <c r="E36" s="35">
        <v>23.493074271788704</v>
      </c>
      <c r="F36" s="35">
        <v>77.736560901389367</v>
      </c>
      <c r="G36" s="35">
        <v>18.219217323131613</v>
      </c>
      <c r="H36" s="35">
        <v>0</v>
      </c>
      <c r="I36" s="35">
        <v>2.0714999999999999</v>
      </c>
      <c r="J36" s="35">
        <v>0</v>
      </c>
      <c r="K36" s="35">
        <f t="shared" si="0"/>
        <v>155.35202853683816</v>
      </c>
      <c r="L36" s="35">
        <v>2.5526384006193883</v>
      </c>
    </row>
    <row r="37" spans="2:12">
      <c r="B37" s="19">
        <v>33</v>
      </c>
      <c r="C37" s="21" t="s">
        <v>120</v>
      </c>
      <c r="D37" s="40">
        <v>112.80657666435474</v>
      </c>
      <c r="E37" s="35">
        <v>19.617077500785417</v>
      </c>
      <c r="F37" s="35">
        <v>74.85821959527226</v>
      </c>
      <c r="G37" s="35">
        <v>16.929548248503487</v>
      </c>
      <c r="H37" s="40">
        <v>0</v>
      </c>
      <c r="I37" s="35">
        <v>0.81310000000000004</v>
      </c>
      <c r="J37" s="40">
        <v>0</v>
      </c>
      <c r="K37" s="35">
        <f t="shared" si="0"/>
        <v>225.02452200891591</v>
      </c>
      <c r="L37" s="35">
        <v>1.5676488999127995</v>
      </c>
    </row>
    <row r="38" spans="2:12">
      <c r="B38" s="19">
        <v>34</v>
      </c>
      <c r="C38" s="21" t="s">
        <v>74</v>
      </c>
      <c r="D38" s="40">
        <v>6.9884276659999993E-4</v>
      </c>
      <c r="E38" s="35">
        <v>8.1042759499999992E-2</v>
      </c>
      <c r="F38" s="35">
        <v>1.0224758131636</v>
      </c>
      <c r="G38" s="35">
        <v>0.16929395099989999</v>
      </c>
      <c r="H38" s="35">
        <v>0</v>
      </c>
      <c r="I38" s="35">
        <v>4.7500000000000001E-2</v>
      </c>
      <c r="J38" s="35">
        <v>0</v>
      </c>
      <c r="K38" s="35">
        <f t="shared" si="0"/>
        <v>1.3210113664301002</v>
      </c>
      <c r="L38" s="35">
        <v>1.08501698665E-2</v>
      </c>
    </row>
    <row r="39" spans="2:12">
      <c r="B39" s="19">
        <v>35</v>
      </c>
      <c r="C39" s="21" t="s">
        <v>75</v>
      </c>
      <c r="D39" s="40">
        <v>160.39374266816083</v>
      </c>
      <c r="E39" s="35">
        <v>54.405046169508708</v>
      </c>
      <c r="F39" s="35">
        <v>148.52016041249902</v>
      </c>
      <c r="G39" s="35">
        <v>43.841305285596974</v>
      </c>
      <c r="H39" s="35">
        <v>0</v>
      </c>
      <c r="I39" s="35">
        <v>1.2806999999999999</v>
      </c>
      <c r="J39" s="35">
        <v>0</v>
      </c>
      <c r="K39" s="35">
        <f t="shared" si="0"/>
        <v>408.44095453576551</v>
      </c>
      <c r="L39" s="35">
        <v>2.1450503644631964</v>
      </c>
    </row>
    <row r="40" spans="2:12">
      <c r="B40" s="19">
        <v>36</v>
      </c>
      <c r="C40" s="21" t="s">
        <v>76</v>
      </c>
      <c r="D40" s="40">
        <v>0.15134380159980002</v>
      </c>
      <c r="E40" s="35">
        <v>1.7943018845989995</v>
      </c>
      <c r="F40" s="35">
        <v>6.173521465507096</v>
      </c>
      <c r="G40" s="35">
        <v>3.546717731296201</v>
      </c>
      <c r="H40" s="35">
        <v>0</v>
      </c>
      <c r="I40" s="35">
        <v>0</v>
      </c>
      <c r="J40" s="35">
        <v>0</v>
      </c>
      <c r="K40" s="35">
        <f t="shared" si="0"/>
        <v>11.665884883002096</v>
      </c>
      <c r="L40" s="35">
        <v>0.37142179036170014</v>
      </c>
    </row>
    <row r="41" spans="2:12">
      <c r="B41" s="19">
        <v>37</v>
      </c>
      <c r="C41" s="21" t="s">
        <v>77</v>
      </c>
      <c r="D41" s="40">
        <v>121.4366818781595</v>
      </c>
      <c r="E41" s="35">
        <v>113.41257685867207</v>
      </c>
      <c r="F41" s="35">
        <v>95.36999577438543</v>
      </c>
      <c r="G41" s="35">
        <v>27.115018353520767</v>
      </c>
      <c r="H41" s="35">
        <v>0</v>
      </c>
      <c r="I41" s="35">
        <v>3.8344</v>
      </c>
      <c r="J41" s="35">
        <v>0</v>
      </c>
      <c r="K41" s="35">
        <f t="shared" si="0"/>
        <v>361.1686728647378</v>
      </c>
      <c r="L41" s="35">
        <v>4.0117944770275971</v>
      </c>
    </row>
    <row r="42" spans="2:12" ht="15">
      <c r="B42" s="22" t="s">
        <v>11</v>
      </c>
      <c r="C42" s="4"/>
      <c r="D42" s="46">
        <f t="shared" ref="D42:L42" si="1">SUM(D5:D41)</f>
        <v>4156.3177153522911</v>
      </c>
      <c r="E42" s="35">
        <f>SUM(E5:E41)</f>
        <v>988.83803588030401</v>
      </c>
      <c r="F42" s="35">
        <f t="shared" si="1"/>
        <v>2064.4870752071001</v>
      </c>
      <c r="G42" s="35">
        <f>SUM(G5:G41)</f>
        <v>385.75401369952363</v>
      </c>
      <c r="H42" s="45">
        <f t="shared" si="1"/>
        <v>0</v>
      </c>
      <c r="I42" s="45">
        <f t="shared" si="1"/>
        <v>75.427899999999994</v>
      </c>
      <c r="J42" s="45">
        <f t="shared" si="1"/>
        <v>0</v>
      </c>
      <c r="K42" s="45">
        <f t="shared" si="1"/>
        <v>7670.8247401392182</v>
      </c>
      <c r="L42" s="35">
        <f t="shared" si="1"/>
        <v>41.055704050990329</v>
      </c>
    </row>
    <row r="43" spans="2:12">
      <c r="B43" t="s">
        <v>93</v>
      </c>
    </row>
    <row r="46" spans="2:12">
      <c r="D46" s="51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imf0271</cp:lastModifiedBy>
  <cp:lastPrinted>2014-03-24T10:58:12Z</cp:lastPrinted>
  <dcterms:created xsi:type="dcterms:W3CDTF">2014-01-06T04:43:23Z</dcterms:created>
  <dcterms:modified xsi:type="dcterms:W3CDTF">2017-07-07T12:17:50Z</dcterms:modified>
</cp:coreProperties>
</file>