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 tabRatio="675"/>
  </bookViews>
  <sheets>
    <sheet name="Anex A1 Frmtfor AAUM disclosure" sheetId="8" r:id="rId1"/>
    <sheet name="Anex A2 Frmt AAUM stateUT wise " sheetId="9" r:id="rId2"/>
    <sheet name="Annexure B Frmt vote cast by MF" sheetId="11" r:id="rId3"/>
  </sheets>
  <definedNames>
    <definedName name="_xlnm._FilterDatabase" localSheetId="1" hidden="1">'Anex A2 Frmt AAUM stateUT wise '!$B$4:$L$43</definedName>
  </definedNames>
  <calcPr calcId="124519"/>
</workbook>
</file>

<file path=xl/calcChain.xml><?xml version="1.0" encoding="utf-8"?>
<calcChain xmlns="http://schemas.openxmlformats.org/spreadsheetml/2006/main">
  <c r="K37" i="9"/>
  <c r="BK37" i="8"/>
  <c r="BK38"/>
  <c r="BK8" l="1"/>
  <c r="BK9" s="1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11"/>
  <c r="BK12" s="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7"/>
  <c r="BK18" s="1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20"/>
  <c r="BK21" s="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3"/>
  <c r="BK24"/>
  <c r="BK25"/>
  <c r="BK26"/>
  <c r="BK27"/>
  <c r="C28"/>
  <c r="D28"/>
  <c r="D29" s="1"/>
  <c r="E28"/>
  <c r="F28"/>
  <c r="F29" s="1"/>
  <c r="G28"/>
  <c r="H28"/>
  <c r="I28"/>
  <c r="J28"/>
  <c r="J29" s="1"/>
  <c r="K28"/>
  <c r="L28"/>
  <c r="L29" s="1"/>
  <c r="M28"/>
  <c r="N28"/>
  <c r="N29" s="1"/>
  <c r="O28"/>
  <c r="P28"/>
  <c r="P29" s="1"/>
  <c r="Q28"/>
  <c r="R28"/>
  <c r="S28"/>
  <c r="T28"/>
  <c r="T29" s="1"/>
  <c r="U28"/>
  <c r="V28"/>
  <c r="W28"/>
  <c r="X28"/>
  <c r="X29" s="1"/>
  <c r="Y28"/>
  <c r="Z28"/>
  <c r="Z29" s="1"/>
  <c r="AA28"/>
  <c r="AB28"/>
  <c r="AB29" s="1"/>
  <c r="AC28"/>
  <c r="AD28"/>
  <c r="AD29" s="1"/>
  <c r="AE28"/>
  <c r="AF28"/>
  <c r="AF29" s="1"/>
  <c r="AG28"/>
  <c r="AH28"/>
  <c r="AI28"/>
  <c r="AJ28"/>
  <c r="AJ29" s="1"/>
  <c r="AK28"/>
  <c r="AL28"/>
  <c r="AM28"/>
  <c r="AN28"/>
  <c r="AN29" s="1"/>
  <c r="AO28"/>
  <c r="AP28"/>
  <c r="AP29" s="1"/>
  <c r="AQ28"/>
  <c r="AR28"/>
  <c r="AR29" s="1"/>
  <c r="AS28"/>
  <c r="AT28"/>
  <c r="AU28"/>
  <c r="AV28"/>
  <c r="AV29" s="1"/>
  <c r="AW28"/>
  <c r="AX28"/>
  <c r="AY28"/>
  <c r="AZ28"/>
  <c r="AZ29" s="1"/>
  <c r="BA28"/>
  <c r="BB28"/>
  <c r="BC28"/>
  <c r="BD28"/>
  <c r="BD29" s="1"/>
  <c r="BE28"/>
  <c r="BF28"/>
  <c r="BF29" s="1"/>
  <c r="BG28"/>
  <c r="BH28"/>
  <c r="BH29" s="1"/>
  <c r="BI28"/>
  <c r="BJ28"/>
  <c r="W29"/>
  <c r="Y29"/>
  <c r="AA29"/>
  <c r="AE29"/>
  <c r="AH29"/>
  <c r="AX29"/>
  <c r="BK33"/>
  <c r="BK34" s="1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6"/>
  <c r="BK39"/>
  <c r="BK40"/>
  <c r="BK41"/>
  <c r="BK42"/>
  <c r="C43"/>
  <c r="D43"/>
  <c r="E43"/>
  <c r="E44" s="1"/>
  <c r="F43"/>
  <c r="F44" s="1"/>
  <c r="G43"/>
  <c r="H43"/>
  <c r="H44" s="1"/>
  <c r="I43"/>
  <c r="I44" s="1"/>
  <c r="J43"/>
  <c r="J44" s="1"/>
  <c r="K43"/>
  <c r="L43"/>
  <c r="L44" s="1"/>
  <c r="M43"/>
  <c r="M44" s="1"/>
  <c r="N43"/>
  <c r="O43"/>
  <c r="O44" s="1"/>
  <c r="P43"/>
  <c r="Q43"/>
  <c r="Q44" s="1"/>
  <c r="R43"/>
  <c r="S43"/>
  <c r="T43"/>
  <c r="T44" s="1"/>
  <c r="U43"/>
  <c r="U44" s="1"/>
  <c r="V43"/>
  <c r="W43"/>
  <c r="W44" s="1"/>
  <c r="X43"/>
  <c r="Y43"/>
  <c r="Y44" s="1"/>
  <c r="Z43"/>
  <c r="AA43"/>
  <c r="AA44" s="1"/>
  <c r="AB43"/>
  <c r="AC43"/>
  <c r="AC44" s="1"/>
  <c r="AD43"/>
  <c r="AE43"/>
  <c r="AE44" s="1"/>
  <c r="AF43"/>
  <c r="AG43"/>
  <c r="AG44" s="1"/>
  <c r="AH43"/>
  <c r="AI43"/>
  <c r="AI44" s="1"/>
  <c r="AJ43"/>
  <c r="AK43"/>
  <c r="AK44" s="1"/>
  <c r="AL43"/>
  <c r="AM43"/>
  <c r="AM44" s="1"/>
  <c r="AN43"/>
  <c r="AO43"/>
  <c r="AO44" s="1"/>
  <c r="AP43"/>
  <c r="AQ43"/>
  <c r="AQ44" s="1"/>
  <c r="AR43"/>
  <c r="AS43"/>
  <c r="AS44" s="1"/>
  <c r="AT43"/>
  <c r="AU43"/>
  <c r="AU44" s="1"/>
  <c r="AV43"/>
  <c r="AW43"/>
  <c r="AW44" s="1"/>
  <c r="AX43"/>
  <c r="AY43"/>
  <c r="AY44" s="1"/>
  <c r="AZ43"/>
  <c r="BA43"/>
  <c r="BA44" s="1"/>
  <c r="BB43"/>
  <c r="BC43"/>
  <c r="BC44" s="1"/>
  <c r="BD43"/>
  <c r="BE43"/>
  <c r="BE44" s="1"/>
  <c r="BF43"/>
  <c r="BG43"/>
  <c r="BG44" s="1"/>
  <c r="BH43"/>
  <c r="BI43"/>
  <c r="BI44" s="1"/>
  <c r="BJ43"/>
  <c r="C44"/>
  <c r="G44"/>
  <c r="K44"/>
  <c r="N44"/>
  <c r="P44"/>
  <c r="R44"/>
  <c r="V44"/>
  <c r="X44"/>
  <c r="Z44"/>
  <c r="AB44"/>
  <c r="AD44"/>
  <c r="AF44"/>
  <c r="AH44"/>
  <c r="AJ44"/>
  <c r="AL44"/>
  <c r="AN44"/>
  <c r="AP44"/>
  <c r="AR44"/>
  <c r="AT44"/>
  <c r="AV44"/>
  <c r="AX44"/>
  <c r="AZ44"/>
  <c r="BB44"/>
  <c r="BD44"/>
  <c r="BF44"/>
  <c r="BH44"/>
  <c r="BJ44"/>
  <c r="BK48"/>
  <c r="BK49" s="1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53"/>
  <c r="BK54" s="1"/>
  <c r="C54"/>
  <c r="D54"/>
  <c r="E54"/>
  <c r="F54"/>
  <c r="G54"/>
  <c r="H54"/>
  <c r="I54"/>
  <c r="J54"/>
  <c r="K54"/>
  <c r="L54"/>
  <c r="M54"/>
  <c r="M58" s="1"/>
  <c r="N54"/>
  <c r="O54"/>
  <c r="O58" s="1"/>
  <c r="P54"/>
  <c r="Q54"/>
  <c r="Q58" s="1"/>
  <c r="R54"/>
  <c r="S54"/>
  <c r="S58" s="1"/>
  <c r="T54"/>
  <c r="U54"/>
  <c r="U58" s="1"/>
  <c r="V54"/>
  <c r="W54"/>
  <c r="W58" s="1"/>
  <c r="X54"/>
  <c r="Y54"/>
  <c r="Y58" s="1"/>
  <c r="Z54"/>
  <c r="AA54"/>
  <c r="AA58" s="1"/>
  <c r="AB54"/>
  <c r="AC54"/>
  <c r="AC58" s="1"/>
  <c r="AD54"/>
  <c r="AE54"/>
  <c r="AE58" s="1"/>
  <c r="AF54"/>
  <c r="AG54"/>
  <c r="AG58" s="1"/>
  <c r="AH54"/>
  <c r="AI54"/>
  <c r="AI58" s="1"/>
  <c r="AJ54"/>
  <c r="AK54"/>
  <c r="AK58" s="1"/>
  <c r="AL54"/>
  <c r="AM54"/>
  <c r="AM58" s="1"/>
  <c r="AN54"/>
  <c r="AO54"/>
  <c r="AO58" s="1"/>
  <c r="AP54"/>
  <c r="AQ54"/>
  <c r="AQ58" s="1"/>
  <c r="AR54"/>
  <c r="AS54"/>
  <c r="AS58" s="1"/>
  <c r="AT54"/>
  <c r="AU54"/>
  <c r="AU58" s="1"/>
  <c r="AV54"/>
  <c r="AW54"/>
  <c r="AW58" s="1"/>
  <c r="AX54"/>
  <c r="AY54"/>
  <c r="AY58" s="1"/>
  <c r="AZ54"/>
  <c r="BA54"/>
  <c r="BA58" s="1"/>
  <c r="BB54"/>
  <c r="BC54"/>
  <c r="BC58" s="1"/>
  <c r="BD54"/>
  <c r="BE54"/>
  <c r="BE58" s="1"/>
  <c r="BF54"/>
  <c r="BG54"/>
  <c r="BG58" s="1"/>
  <c r="BH54"/>
  <c r="BI54"/>
  <c r="BI58" s="1"/>
  <c r="BJ54"/>
  <c r="BK56"/>
  <c r="BK57" s="1"/>
  <c r="C57"/>
  <c r="D57"/>
  <c r="D58" s="1"/>
  <c r="E57"/>
  <c r="F57"/>
  <c r="F58" s="1"/>
  <c r="G57"/>
  <c r="H57"/>
  <c r="H58" s="1"/>
  <c r="I57"/>
  <c r="J57"/>
  <c r="J58" s="1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C58"/>
  <c r="E58"/>
  <c r="G58"/>
  <c r="I58"/>
  <c r="K58"/>
  <c r="N58"/>
  <c r="P58"/>
  <c r="R58"/>
  <c r="T58"/>
  <c r="V58"/>
  <c r="X58"/>
  <c r="Z58"/>
  <c r="AB58"/>
  <c r="AD58"/>
  <c r="AF58"/>
  <c r="AH58"/>
  <c r="AJ58"/>
  <c r="AL58"/>
  <c r="AN58"/>
  <c r="AP58"/>
  <c r="AR58"/>
  <c r="AT58"/>
  <c r="AV58"/>
  <c r="AX58"/>
  <c r="AZ58"/>
  <c r="BB58"/>
  <c r="BD58"/>
  <c r="BF58"/>
  <c r="BH58"/>
  <c r="BJ58"/>
  <c r="BK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K68"/>
  <c r="BK69" s="1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G42" i="9"/>
  <c r="E42"/>
  <c r="K5"/>
  <c r="L42"/>
  <c r="F42"/>
  <c r="D42"/>
  <c r="J42"/>
  <c r="I42"/>
  <c r="H42"/>
  <c r="K41"/>
  <c r="K40"/>
  <c r="K39"/>
  <c r="K38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W65" i="8" l="1"/>
  <c r="BJ29"/>
  <c r="BB29"/>
  <c r="AT29"/>
  <c r="AL29"/>
  <c r="R29"/>
  <c r="H29"/>
  <c r="AV65"/>
  <c r="Z65"/>
  <c r="L58"/>
  <c r="L65" s="1"/>
  <c r="BK58"/>
  <c r="BI29"/>
  <c r="BG29"/>
  <c r="BG65" s="1"/>
  <c r="BE29"/>
  <c r="BC29"/>
  <c r="BC65" s="1"/>
  <c r="BA29"/>
  <c r="AY29"/>
  <c r="AY65" s="1"/>
  <c r="AW29"/>
  <c r="AU29"/>
  <c r="AU65" s="1"/>
  <c r="AZ65"/>
  <c r="AP65"/>
  <c r="BH65"/>
  <c r="BD65"/>
  <c r="AJ65"/>
  <c r="AE65"/>
  <c r="P65"/>
  <c r="F65"/>
  <c r="BJ65"/>
  <c r="BF65"/>
  <c r="BB65"/>
  <c r="AX65"/>
  <c r="AT65"/>
  <c r="AH65"/>
  <c r="AA65"/>
  <c r="Y65"/>
  <c r="N65"/>
  <c r="BI65"/>
  <c r="BE65"/>
  <c r="BA65"/>
  <c r="AW65"/>
  <c r="AS29"/>
  <c r="AS65" s="1"/>
  <c r="AQ29"/>
  <c r="AQ65" s="1"/>
  <c r="AO29"/>
  <c r="AO65" s="1"/>
  <c r="AM29"/>
  <c r="AK29"/>
  <c r="AK65" s="1"/>
  <c r="AI29"/>
  <c r="AI65" s="1"/>
  <c r="AG29"/>
  <c r="AG65" s="1"/>
  <c r="AC29"/>
  <c r="AC65" s="1"/>
  <c r="U29"/>
  <c r="U65" s="1"/>
  <c r="S29"/>
  <c r="Q29"/>
  <c r="Q65" s="1"/>
  <c r="O29"/>
  <c r="O65" s="1"/>
  <c r="M29"/>
  <c r="M65" s="1"/>
  <c r="AM65"/>
  <c r="K29"/>
  <c r="G29"/>
  <c r="E29"/>
  <c r="E65" s="1"/>
  <c r="C29"/>
  <c r="K42" i="9"/>
  <c r="AN65" i="8"/>
  <c r="AL65"/>
  <c r="S44"/>
  <c r="S65" s="1"/>
  <c r="BK43"/>
  <c r="BK44" s="1"/>
  <c r="D44"/>
  <c r="D65" s="1"/>
  <c r="AR65"/>
  <c r="AF65"/>
  <c r="AD65"/>
  <c r="AB65"/>
  <c r="X65"/>
  <c r="T65"/>
  <c r="R65"/>
  <c r="H65"/>
  <c r="J65"/>
  <c r="V29"/>
  <c r="V65" s="1"/>
  <c r="BK28"/>
  <c r="BK15"/>
  <c r="I29"/>
  <c r="K65"/>
  <c r="I65"/>
  <c r="G65"/>
  <c r="C65"/>
  <c r="BK29" l="1"/>
  <c r="BK65" s="1"/>
</calcChain>
</file>

<file path=xl/sharedStrings.xml><?xml version="1.0" encoding="utf-8"?>
<sst xmlns="http://schemas.openxmlformats.org/spreadsheetml/2006/main" count="194" uniqueCount="149">
  <si>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</si>
  <si>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</si>
  <si>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</si>
  <si>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</si>
  <si>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</si>
  <si>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</si>
  <si>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</si>
  <si>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</si>
  <si>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</si>
  <si>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</si>
  <si>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</si>
  <si>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</si>
  <si>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</si>
  <si>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</si>
  <si>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</si>
  <si>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</si>
  <si>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</si>
  <si>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</si>
  <si>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</si>
  <si>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</si>
  <si>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</si>
  <si>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</si>
  <si>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</si>
  <si>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</si>
  <si>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</si>
  <si>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</si>
  <si>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</si>
  <si>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</si>
  <si>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</si>
  <si>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</si>
  <si>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</si>
  <si>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</si>
  <si>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</si>
  <si>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</si>
  <si>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</si>
  <si>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</si>
  <si>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</si>
  <si>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</si>
  <si>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</si>
  <si>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</si>
  <si>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</si>
  <si>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</si>
  <si>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</si>
  <si>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</si>
  <si>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</si>
  <si>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</si>
  <si>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</si>
  <si>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</si>
  <si>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</si>
  <si>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</si>
  <si>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</si>
  <si>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</si>
  <si>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</si>
  <si>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</si>
  <si>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</si>
  <si>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</si>
  <si>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</si>
  <si>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</si>
  <si>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</si>
  <si>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</si>
  <si>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</si>
  <si>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</si>
  <si>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</si>
  <si>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</si>
  <si>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</si>
  <si>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</si>
  <si>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</si>
  <si>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</si>
  <si>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</si>
  <si>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</si>
  <si>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</si>
  <si>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</si>
  <si>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</si>
  <si>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</si>
  <si>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</si>
  <si>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</si>
  <si>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</si>
  <si>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</si>
  <si>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</si>
  <si>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</si>
  <si>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</si>
  <si>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</si>
  <si>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</si>
  <si>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</si>
  <si>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</si>
  <si>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</si>
  <si>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</si>
  <si>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</si>
  <si>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</si>
  <si>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</si>
  <si>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</si>
  <si>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</si>
  <si>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</si>
  <si>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</si>
  <si>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</si>
  <si>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</si>
  <si>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</si>
  <si>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</si>
  <si>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</si>
  <si>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</si>
  <si>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</si>
  <si>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</si>
  <si>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</si>
  <si>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</si>
  <si>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r>
      <t>(i)</t>
    </r>
    <r>
      <rPr>
        <b/>
        <sz val="7"/>
        <color indexed="8"/>
        <rFont val="Times New Roman"/>
        <family val="1"/>
      </rPr>
      <t xml:space="preserve">               </t>
    </r>
    <r>
      <rPr>
        <b/>
        <sz val="11"/>
        <color indexed="8"/>
        <rFont val="Arial"/>
        <family val="2"/>
      </rPr>
      <t>Revised format for disclosure of vote cast by Mutual Funds - during an individual quarter</t>
    </r>
  </si>
  <si>
    <t>Meeting Date</t>
  </si>
  <si>
    <t>Company Name</t>
  </si>
  <si>
    <t>Type of meetings (AGM/EGM)</t>
  </si>
  <si>
    <t>Proposal by Management or Shareholder</t>
  </si>
  <si>
    <t xml:space="preserve">Proposal's description </t>
  </si>
  <si>
    <t>Investee company’s Management Recommendation</t>
  </si>
  <si>
    <t>Vote (For/ Against/ Abstain)</t>
  </si>
  <si>
    <t>Reason supporting the vote decision</t>
  </si>
  <si>
    <t>Quarter</t>
  </si>
  <si>
    <t>F.Y.</t>
  </si>
  <si>
    <t xml:space="preserve">Total no. of resolutions </t>
  </si>
  <si>
    <t>Break-up of Vote decision</t>
  </si>
  <si>
    <t>For</t>
  </si>
  <si>
    <t>Against</t>
  </si>
  <si>
    <t>Abstained</t>
  </si>
  <si>
    <t xml:space="preserve">  </t>
  </si>
  <si>
    <t>Details of Votes cast during the quarter ended __, of the Financial year __-__</t>
  </si>
  <si>
    <r>
      <t>(ii)</t>
    </r>
    <r>
      <rPr>
        <b/>
        <sz val="7"/>
        <color indexed="8"/>
        <rFont val="Times New Roman"/>
        <family val="1"/>
      </rPr>
      <t xml:space="preserve">             </t>
    </r>
    <r>
      <rPr>
        <b/>
        <sz val="11"/>
        <color indexed="8"/>
        <rFont val="Arial"/>
        <family val="2"/>
      </rPr>
      <t>Revised format for disclosure of voting by Mutual Funds/AMCs during a financial year</t>
    </r>
  </si>
  <si>
    <t>Details of Votes cast during the Financial year __-__</t>
  </si>
  <si>
    <r>
      <t>(iii)</t>
    </r>
    <r>
      <rPr>
        <b/>
        <sz val="7"/>
        <color indexed="8"/>
        <rFont val="Times New Roman"/>
        <family val="1"/>
      </rPr>
      <t xml:space="preserve">           </t>
    </r>
    <r>
      <rPr>
        <b/>
        <sz val="11"/>
        <color indexed="8"/>
        <rFont val="Arial"/>
        <family val="2"/>
      </rPr>
      <t>Format of providing the summary of proxy votes cast by  Mutual Funds/AMCs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across all the investee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companies</t>
    </r>
  </si>
  <si>
    <t xml:space="preserve">Summary of Votes cast during the F.Y. ___-___ </t>
  </si>
  <si>
    <t>4 : FIIs/FPIs</t>
  </si>
  <si>
    <t>IDBI Liquid Fund</t>
  </si>
  <si>
    <t>IDBI Gilt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</si>
  <si>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</si>
  <si>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</si>
  <si>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</si>
  <si>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</si>
  <si>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</si>
  <si>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</si>
  <si>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</si>
  <si>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</si>
  <si>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</si>
  <si>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</si>
  <si>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</si>
  <si>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</si>
  <si>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</si>
  <si>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30th November, 2017(All figures in Rs. Crore)</t>
  </si>
  <si>
    <t>Table showing State wise /Union Territory wise contribution to AAUM of category of schemes as on 30th November, 2017</t>
  </si>
  <si>
    <t>IDBI Corporate Debt Opportunities Fund</t>
  </si>
  <si>
    <t>IDBI Focused 30 Equity Fund</t>
  </si>
  <si>
    <t>IDBI MIDCAP Fund</t>
  </si>
  <si>
    <t>IDBI Small Cap Fund</t>
  </si>
  <si>
    <t>IDBI Prudence Fund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</si>
</sst>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9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7"/>
      <color indexed="8"/>
      <name val="Times New Roman"/>
      <family val="1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103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13" fillId="0" borderId="0" xfId="0" applyFont="1"/>
    <xf numFmtId="0" fontId="13" fillId="0" borderId="0" xfId="0" applyFont="1" applyAlignment="1">
      <alignment horizontal="left" indent="6"/>
    </xf>
    <xf numFmtId="0" fontId="16" fillId="0" borderId="8" xfId="0" applyFont="1" applyBorder="1" applyAlignment="1">
      <alignment horizontal="center" vertical="top" wrapText="1"/>
    </xf>
    <xf numFmtId="0" fontId="16" fillId="0" borderId="9" xfId="0" applyFont="1" applyBorder="1" applyAlignment="1">
      <alignment horizontal="center" vertical="top" wrapText="1"/>
    </xf>
    <xf numFmtId="0" fontId="16" fillId="0" borderId="8" xfId="0" applyFont="1" applyBorder="1" applyAlignment="1">
      <alignment vertical="top" wrapText="1"/>
    </xf>
    <xf numFmtId="0" fontId="16" fillId="0" borderId="9" xfId="0" applyFont="1" applyBorder="1" applyAlignment="1">
      <alignment vertical="top" wrapText="1"/>
    </xf>
    <xf numFmtId="0" fontId="16" fillId="0" borderId="9" xfId="0" applyFont="1" applyBorder="1"/>
    <xf numFmtId="0" fontId="17" fillId="0" borderId="10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18" fillId="0" borderId="0" xfId="0" applyFont="1"/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49" fontId="12" fillId="0" borderId="15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0" borderId="22" xfId="3" applyNumberFormat="1" applyFont="1" applyFill="1" applyBorder="1" applyAlignment="1">
      <alignment horizontal="center" vertical="top" wrapText="1"/>
    </xf>
    <xf numFmtId="2" fontId="4" fillId="0" borderId="23" xfId="3" applyNumberFormat="1" applyFont="1" applyFill="1" applyBorder="1" applyAlignment="1">
      <alignment horizontal="center" vertical="top" wrapText="1"/>
    </xf>
    <xf numFmtId="2" fontId="4" fillId="0" borderId="24" xfId="3" applyNumberFormat="1" applyFont="1" applyFill="1" applyBorder="1" applyAlignment="1">
      <alignment horizontal="center" vertical="top" wrapText="1"/>
    </xf>
    <xf numFmtId="2" fontId="8" fillId="0" borderId="22" xfId="3" applyNumberFormat="1" applyFont="1" applyFill="1" applyBorder="1" applyAlignment="1">
      <alignment horizontal="center"/>
    </xf>
    <xf numFmtId="2" fontId="8" fillId="0" borderId="23" xfId="3" applyNumberFormat="1" applyFont="1" applyFill="1" applyBorder="1" applyAlignment="1">
      <alignment horizontal="center"/>
    </xf>
    <xf numFmtId="2" fontId="8" fillId="0" borderId="24" xfId="3" applyNumberFormat="1" applyFont="1" applyFill="1" applyBorder="1" applyAlignment="1">
      <alignment horizontal="center"/>
    </xf>
    <xf numFmtId="3" fontId="8" fillId="0" borderId="19" xfId="3" applyNumberFormat="1" applyFont="1" applyFill="1" applyBorder="1" applyAlignment="1">
      <alignment horizontal="center" vertical="center" wrapText="1"/>
    </xf>
    <xf numFmtId="3" fontId="8" fillId="0" borderId="20" xfId="3" applyNumberFormat="1" applyFont="1" applyFill="1" applyBorder="1" applyAlignment="1">
      <alignment horizontal="center" vertical="center" wrapText="1"/>
    </xf>
    <xf numFmtId="3" fontId="8" fillId="0" borderId="21" xfId="3" applyNumberFormat="1" applyFont="1" applyFill="1" applyBorder="1" applyAlignment="1">
      <alignment horizontal="center" vertical="center" wrapText="1"/>
    </xf>
    <xf numFmtId="2" fontId="8" fillId="0" borderId="12" xfId="3" applyNumberFormat="1" applyFont="1" applyFill="1" applyBorder="1" applyAlignment="1">
      <alignment horizontal="center" vertical="top" wrapText="1"/>
    </xf>
    <xf numFmtId="2" fontId="8" fillId="0" borderId="13" xfId="3" applyNumberFormat="1" applyFont="1" applyFill="1" applyBorder="1" applyAlignment="1">
      <alignment horizontal="center" vertical="top" wrapText="1"/>
    </xf>
    <xf numFmtId="2" fontId="8" fillId="0" borderId="14" xfId="3" applyNumberFormat="1" applyFont="1" applyFill="1" applyBorder="1" applyAlignment="1">
      <alignment horizontal="center" vertical="top" wrapText="1"/>
    </xf>
    <xf numFmtId="49" fontId="12" fillId="0" borderId="14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22" xfId="3" applyNumberFormat="1" applyFont="1" applyFill="1" applyBorder="1" applyAlignment="1">
      <alignment horizontal="center" vertical="top" wrapText="1"/>
    </xf>
    <xf numFmtId="2" fontId="8" fillId="0" borderId="23" xfId="3" applyNumberFormat="1" applyFont="1" applyFill="1" applyBorder="1" applyAlignment="1">
      <alignment horizontal="center" vertical="top" wrapText="1"/>
    </xf>
    <xf numFmtId="2" fontId="8" fillId="0" borderId="24" xfId="3" applyNumberFormat="1" applyFont="1" applyFill="1" applyBorder="1" applyAlignment="1">
      <alignment horizontal="center" vertical="top" wrapText="1"/>
    </xf>
    <xf numFmtId="0" fontId="2" fillId="0" borderId="1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5" fillId="0" borderId="22" xfId="0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vertical="top" wrapText="1"/>
    </xf>
    <xf numFmtId="0" fontId="15" fillId="0" borderId="24" xfId="0" applyFont="1" applyBorder="1" applyAlignment="1">
      <alignment horizontal="center" vertical="top" wrapText="1"/>
    </xf>
    <xf numFmtId="0" fontId="15" fillId="0" borderId="25" xfId="0" applyFont="1" applyBorder="1" applyAlignment="1">
      <alignment horizontal="center" vertical="top" wrapText="1"/>
    </xf>
    <xf numFmtId="0" fontId="13" fillId="0" borderId="26" xfId="0" applyFont="1" applyBorder="1" applyAlignment="1">
      <alignment horizontal="center" vertical="top" wrapText="1"/>
    </xf>
    <xf numFmtId="0" fontId="13" fillId="0" borderId="27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0" fontId="17" fillId="0" borderId="29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17" fillId="0" borderId="26" xfId="0" applyFont="1" applyBorder="1" applyAlignment="1">
      <alignment horizontal="center" vertical="top" wrapText="1"/>
    </xf>
    <xf numFmtId="0" fontId="17" fillId="0" borderId="27" xfId="0" applyFont="1" applyBorder="1" applyAlignment="1">
      <alignment horizontal="center" vertical="top" wrapText="1"/>
    </xf>
    <xf numFmtId="0" fontId="17" fillId="0" borderId="28" xfId="0" applyFont="1" applyBorder="1" applyAlignment="1">
      <alignment horizontal="center" vertical="top" wrapText="1"/>
    </xf>
    <xf numFmtId="11" fontId="0" fillId="0" borderId="0" xfId="0" applyNumberFormat="1"/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4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RowHeight="12.75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10.57031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16384" width="9.140625" style="3"/>
  </cols>
  <sheetData>
    <row r="1" spans="1:107" s="1" customFormat="1" ht="19.5" customHeight="1" thickBot="1">
      <c r="A1" s="61" t="s">
        <v>79</v>
      </c>
      <c r="B1" s="83" t="s">
        <v>32</v>
      </c>
      <c r="C1" s="71" t="s">
        <v>142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3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62"/>
      <c r="B2" s="84"/>
      <c r="C2" s="85" t="s">
        <v>31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7"/>
      <c r="W2" s="85" t="s">
        <v>27</v>
      </c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7"/>
      <c r="AQ2" s="85" t="s">
        <v>28</v>
      </c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7"/>
      <c r="BK2" s="77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62"/>
      <c r="B3" s="84"/>
      <c r="C3" s="74" t="s">
        <v>12</v>
      </c>
      <c r="D3" s="75"/>
      <c r="E3" s="75"/>
      <c r="F3" s="75"/>
      <c r="G3" s="75"/>
      <c r="H3" s="75"/>
      <c r="I3" s="75"/>
      <c r="J3" s="75"/>
      <c r="K3" s="75"/>
      <c r="L3" s="76"/>
      <c r="M3" s="74" t="s">
        <v>13</v>
      </c>
      <c r="N3" s="75"/>
      <c r="O3" s="75"/>
      <c r="P3" s="75"/>
      <c r="Q3" s="75"/>
      <c r="R3" s="75"/>
      <c r="S3" s="75"/>
      <c r="T3" s="75"/>
      <c r="U3" s="75"/>
      <c r="V3" s="76"/>
      <c r="W3" s="74" t="s">
        <v>12</v>
      </c>
      <c r="X3" s="75"/>
      <c r="Y3" s="75"/>
      <c r="Z3" s="75"/>
      <c r="AA3" s="75"/>
      <c r="AB3" s="75"/>
      <c r="AC3" s="75"/>
      <c r="AD3" s="75"/>
      <c r="AE3" s="75"/>
      <c r="AF3" s="76"/>
      <c r="AG3" s="74" t="s">
        <v>13</v>
      </c>
      <c r="AH3" s="75"/>
      <c r="AI3" s="75"/>
      <c r="AJ3" s="75"/>
      <c r="AK3" s="75"/>
      <c r="AL3" s="75"/>
      <c r="AM3" s="75"/>
      <c r="AN3" s="75"/>
      <c r="AO3" s="75"/>
      <c r="AP3" s="76"/>
      <c r="AQ3" s="74" t="s">
        <v>12</v>
      </c>
      <c r="AR3" s="75"/>
      <c r="AS3" s="75"/>
      <c r="AT3" s="75"/>
      <c r="AU3" s="75"/>
      <c r="AV3" s="75"/>
      <c r="AW3" s="75"/>
      <c r="AX3" s="75"/>
      <c r="AY3" s="75"/>
      <c r="AZ3" s="76"/>
      <c r="BA3" s="74" t="s">
        <v>13</v>
      </c>
      <c r="BB3" s="75"/>
      <c r="BC3" s="75"/>
      <c r="BD3" s="75"/>
      <c r="BE3" s="75"/>
      <c r="BF3" s="75"/>
      <c r="BG3" s="75"/>
      <c r="BH3" s="75"/>
      <c r="BI3" s="75"/>
      <c r="BJ3" s="76"/>
      <c r="BK3" s="78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62"/>
      <c r="B4" s="84"/>
      <c r="C4" s="80" t="s">
        <v>38</v>
      </c>
      <c r="D4" s="81"/>
      <c r="E4" s="81"/>
      <c r="F4" s="81"/>
      <c r="G4" s="82"/>
      <c r="H4" s="80" t="s">
        <v>39</v>
      </c>
      <c r="I4" s="81"/>
      <c r="J4" s="81"/>
      <c r="K4" s="81"/>
      <c r="L4" s="82"/>
      <c r="M4" s="80" t="s">
        <v>38</v>
      </c>
      <c r="N4" s="81"/>
      <c r="O4" s="81"/>
      <c r="P4" s="81"/>
      <c r="Q4" s="82"/>
      <c r="R4" s="80" t="s">
        <v>39</v>
      </c>
      <c r="S4" s="81"/>
      <c r="T4" s="81"/>
      <c r="U4" s="81"/>
      <c r="V4" s="82"/>
      <c r="W4" s="80" t="s">
        <v>38</v>
      </c>
      <c r="X4" s="81"/>
      <c r="Y4" s="81"/>
      <c r="Z4" s="81"/>
      <c r="AA4" s="82"/>
      <c r="AB4" s="80" t="s">
        <v>39</v>
      </c>
      <c r="AC4" s="81"/>
      <c r="AD4" s="81"/>
      <c r="AE4" s="81"/>
      <c r="AF4" s="82"/>
      <c r="AG4" s="80" t="s">
        <v>38</v>
      </c>
      <c r="AH4" s="81"/>
      <c r="AI4" s="81"/>
      <c r="AJ4" s="81"/>
      <c r="AK4" s="82"/>
      <c r="AL4" s="80" t="s">
        <v>39</v>
      </c>
      <c r="AM4" s="81"/>
      <c r="AN4" s="81"/>
      <c r="AO4" s="81"/>
      <c r="AP4" s="82"/>
      <c r="AQ4" s="80" t="s">
        <v>38</v>
      </c>
      <c r="AR4" s="81"/>
      <c r="AS4" s="81"/>
      <c r="AT4" s="81"/>
      <c r="AU4" s="82"/>
      <c r="AV4" s="80" t="s">
        <v>39</v>
      </c>
      <c r="AW4" s="81"/>
      <c r="AX4" s="81"/>
      <c r="AY4" s="81"/>
      <c r="AZ4" s="82"/>
      <c r="BA4" s="80" t="s">
        <v>38</v>
      </c>
      <c r="BB4" s="81"/>
      <c r="BC4" s="81"/>
      <c r="BD4" s="81"/>
      <c r="BE4" s="82"/>
      <c r="BF4" s="80" t="s">
        <v>39</v>
      </c>
      <c r="BG4" s="81"/>
      <c r="BH4" s="81"/>
      <c r="BI4" s="81"/>
      <c r="BJ4" s="82"/>
      <c r="BK4" s="78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62"/>
      <c r="B5" s="84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9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66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7"/>
    </row>
    <row r="7" spans="1:107">
      <c r="A7" s="17" t="s">
        <v>80</v>
      </c>
      <c r="B7" s="24" t="s">
        <v>14</v>
      </c>
      <c r="C7" s="66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7"/>
    </row>
    <row r="8" spans="1:107">
      <c r="A8" s="17"/>
      <c r="B8" s="44" t="s">
        <v>127</v>
      </c>
      <c r="C8" s="50">
        <v>0</v>
      </c>
      <c r="D8" s="50">
        <v>96.063168873666299</v>
      </c>
      <c r="E8" s="50">
        <v>359.5037925062332</v>
      </c>
      <c r="F8" s="50">
        <v>0</v>
      </c>
      <c r="G8" s="50">
        <v>0</v>
      </c>
      <c r="H8" s="50">
        <v>3.1953662225929005</v>
      </c>
      <c r="I8" s="50">
        <v>3516.3629260649832</v>
      </c>
      <c r="J8" s="50">
        <v>1065.164109928998</v>
      </c>
      <c r="K8" s="50">
        <v>0</v>
      </c>
      <c r="L8" s="50">
        <v>64.788650364296728</v>
      </c>
      <c r="M8" s="50">
        <v>0</v>
      </c>
      <c r="N8" s="50">
        <v>10.314383505166601</v>
      </c>
      <c r="O8" s="50">
        <v>0</v>
      </c>
      <c r="P8" s="50">
        <v>0</v>
      </c>
      <c r="Q8" s="50">
        <v>0</v>
      </c>
      <c r="R8" s="50">
        <v>2.4307190849572007</v>
      </c>
      <c r="S8" s="50">
        <v>231.57486279016609</v>
      </c>
      <c r="T8" s="50">
        <v>429.39521223419899</v>
      </c>
      <c r="U8" s="50">
        <v>0</v>
      </c>
      <c r="V8" s="50">
        <v>8.7298411306316019</v>
      </c>
      <c r="W8" s="50">
        <v>0</v>
      </c>
      <c r="X8" s="50">
        <v>0</v>
      </c>
      <c r="Y8" s="50">
        <v>0</v>
      </c>
      <c r="Z8" s="50">
        <v>0</v>
      </c>
      <c r="AA8" s="50">
        <v>0</v>
      </c>
      <c r="AB8" s="50">
        <v>2.0340973682600993</v>
      </c>
      <c r="AC8" s="50">
        <v>74.775561067197145</v>
      </c>
      <c r="AD8" s="50">
        <v>14.013381601599699</v>
      </c>
      <c r="AE8" s="50">
        <v>0</v>
      </c>
      <c r="AF8" s="50">
        <v>75.434029995490945</v>
      </c>
      <c r="AG8" s="50">
        <v>0</v>
      </c>
      <c r="AH8" s="50">
        <v>0</v>
      </c>
      <c r="AI8" s="50">
        <v>0</v>
      </c>
      <c r="AJ8" s="50">
        <v>0</v>
      </c>
      <c r="AK8" s="50">
        <v>0</v>
      </c>
      <c r="AL8" s="50">
        <v>5.6317737560850087</v>
      </c>
      <c r="AM8" s="50">
        <v>39.880900184864799</v>
      </c>
      <c r="AN8" s="50">
        <v>577.54809395869677</v>
      </c>
      <c r="AO8" s="50">
        <v>0</v>
      </c>
      <c r="AP8" s="50">
        <v>41.682603091956985</v>
      </c>
      <c r="AQ8" s="50">
        <v>0</v>
      </c>
      <c r="AR8" s="50">
        <v>0</v>
      </c>
      <c r="AS8" s="50">
        <v>0</v>
      </c>
      <c r="AT8" s="50">
        <v>0</v>
      </c>
      <c r="AU8" s="50">
        <v>0</v>
      </c>
      <c r="AV8" s="50">
        <v>5.1667036649173017</v>
      </c>
      <c r="AW8" s="50">
        <v>402.71105630384034</v>
      </c>
      <c r="AX8" s="50">
        <v>4.3120684684998993</v>
      </c>
      <c r="AY8" s="50">
        <v>0</v>
      </c>
      <c r="AZ8" s="50">
        <v>44.363436313430142</v>
      </c>
      <c r="BA8" s="50">
        <v>0</v>
      </c>
      <c r="BB8" s="50">
        <v>0</v>
      </c>
      <c r="BC8" s="50">
        <v>0</v>
      </c>
      <c r="BD8" s="50">
        <v>0</v>
      </c>
      <c r="BE8" s="50">
        <v>0</v>
      </c>
      <c r="BF8" s="50">
        <v>1.4110643993588998</v>
      </c>
      <c r="BG8" s="50">
        <v>17.765477127033201</v>
      </c>
      <c r="BH8" s="50">
        <v>17.939992067066498</v>
      </c>
      <c r="BI8" s="50">
        <v>0</v>
      </c>
      <c r="BJ8" s="50">
        <v>2.9354108451992</v>
      </c>
      <c r="BK8" s="51">
        <f>SUM(C8:BJ8)</f>
        <v>7115.1286829193887</v>
      </c>
    </row>
    <row r="9" spans="1:107">
      <c r="A9" s="17"/>
      <c r="B9" s="26" t="s">
        <v>89</v>
      </c>
      <c r="C9" s="48">
        <f t="shared" ref="C9:BJ9" si="0">SUM(C8)</f>
        <v>0</v>
      </c>
      <c r="D9" s="48">
        <f t="shared" si="0"/>
        <v>96.063168873666299</v>
      </c>
      <c r="E9" s="48">
        <f t="shared" si="0"/>
        <v>359.5037925062332</v>
      </c>
      <c r="F9" s="48">
        <f t="shared" si="0"/>
        <v>0</v>
      </c>
      <c r="G9" s="48">
        <f t="shared" si="0"/>
        <v>0</v>
      </c>
      <c r="H9" s="48">
        <f t="shared" si="0"/>
        <v>3.1953662225929005</v>
      </c>
      <c r="I9" s="48">
        <f t="shared" si="0"/>
        <v>3516.3629260649832</v>
      </c>
      <c r="J9" s="48">
        <f t="shared" si="0"/>
        <v>1065.164109928998</v>
      </c>
      <c r="K9" s="48">
        <f t="shared" si="0"/>
        <v>0</v>
      </c>
      <c r="L9" s="48">
        <f t="shared" si="0"/>
        <v>64.788650364296728</v>
      </c>
      <c r="M9" s="48">
        <f t="shared" si="0"/>
        <v>0</v>
      </c>
      <c r="N9" s="48">
        <f t="shared" si="0"/>
        <v>10.314383505166601</v>
      </c>
      <c r="O9" s="48">
        <f t="shared" si="0"/>
        <v>0</v>
      </c>
      <c r="P9" s="48">
        <f t="shared" si="0"/>
        <v>0</v>
      </c>
      <c r="Q9" s="48">
        <f t="shared" si="0"/>
        <v>0</v>
      </c>
      <c r="R9" s="48">
        <f t="shared" si="0"/>
        <v>2.4307190849572007</v>
      </c>
      <c r="S9" s="48">
        <f t="shared" si="0"/>
        <v>231.57486279016609</v>
      </c>
      <c r="T9" s="48">
        <f t="shared" si="0"/>
        <v>429.39521223419899</v>
      </c>
      <c r="U9" s="48">
        <f t="shared" si="0"/>
        <v>0</v>
      </c>
      <c r="V9" s="48">
        <f t="shared" si="0"/>
        <v>8.7298411306316019</v>
      </c>
      <c r="W9" s="48">
        <f t="shared" si="0"/>
        <v>0</v>
      </c>
      <c r="X9" s="48">
        <f t="shared" si="0"/>
        <v>0</v>
      </c>
      <c r="Y9" s="48">
        <f t="shared" si="0"/>
        <v>0</v>
      </c>
      <c r="Z9" s="48">
        <f t="shared" si="0"/>
        <v>0</v>
      </c>
      <c r="AA9" s="48">
        <f t="shared" si="0"/>
        <v>0</v>
      </c>
      <c r="AB9" s="48">
        <f t="shared" si="0"/>
        <v>2.0340973682600993</v>
      </c>
      <c r="AC9" s="48">
        <f t="shared" si="0"/>
        <v>74.775561067197145</v>
      </c>
      <c r="AD9" s="48">
        <f t="shared" si="0"/>
        <v>14.013381601599699</v>
      </c>
      <c r="AE9" s="48">
        <f t="shared" si="0"/>
        <v>0</v>
      </c>
      <c r="AF9" s="48">
        <f t="shared" si="0"/>
        <v>75.434029995490945</v>
      </c>
      <c r="AG9" s="48">
        <f t="shared" si="0"/>
        <v>0</v>
      </c>
      <c r="AH9" s="48">
        <f t="shared" si="0"/>
        <v>0</v>
      </c>
      <c r="AI9" s="48">
        <f t="shared" si="0"/>
        <v>0</v>
      </c>
      <c r="AJ9" s="48">
        <f t="shared" si="0"/>
        <v>0</v>
      </c>
      <c r="AK9" s="48">
        <f t="shared" si="0"/>
        <v>0</v>
      </c>
      <c r="AL9" s="48">
        <f t="shared" si="0"/>
        <v>5.6317737560850087</v>
      </c>
      <c r="AM9" s="48">
        <f t="shared" si="0"/>
        <v>39.880900184864799</v>
      </c>
      <c r="AN9" s="48">
        <f t="shared" si="0"/>
        <v>577.54809395869677</v>
      </c>
      <c r="AO9" s="48">
        <f t="shared" si="0"/>
        <v>0</v>
      </c>
      <c r="AP9" s="48">
        <f t="shared" si="0"/>
        <v>41.682603091956985</v>
      </c>
      <c r="AQ9" s="48">
        <f t="shared" si="0"/>
        <v>0</v>
      </c>
      <c r="AR9" s="48">
        <f t="shared" si="0"/>
        <v>0</v>
      </c>
      <c r="AS9" s="48">
        <f t="shared" si="0"/>
        <v>0</v>
      </c>
      <c r="AT9" s="48">
        <f t="shared" si="0"/>
        <v>0</v>
      </c>
      <c r="AU9" s="48">
        <f t="shared" si="0"/>
        <v>0</v>
      </c>
      <c r="AV9" s="48">
        <f>(SUM(AV8))</f>
        <v>5.1667036649173017</v>
      </c>
      <c r="AW9" s="48">
        <f>(SUM(AW8))</f>
        <v>402.71105630384034</v>
      </c>
      <c r="AX9" s="48">
        <f t="shared" si="0"/>
        <v>4.3120684684998993</v>
      </c>
      <c r="AY9" s="48">
        <f t="shared" si="0"/>
        <v>0</v>
      </c>
      <c r="AZ9" s="48">
        <f t="shared" si="0"/>
        <v>44.363436313430142</v>
      </c>
      <c r="BA9" s="48">
        <f t="shared" si="0"/>
        <v>0</v>
      </c>
      <c r="BB9" s="48">
        <f t="shared" si="0"/>
        <v>0</v>
      </c>
      <c r="BC9" s="48">
        <f t="shared" si="0"/>
        <v>0</v>
      </c>
      <c r="BD9" s="48">
        <f t="shared" si="0"/>
        <v>0</v>
      </c>
      <c r="BE9" s="48">
        <f t="shared" si="0"/>
        <v>0</v>
      </c>
      <c r="BF9" s="48">
        <f t="shared" si="0"/>
        <v>1.4110643993588998</v>
      </c>
      <c r="BG9" s="48">
        <f t="shared" si="0"/>
        <v>17.765477127033201</v>
      </c>
      <c r="BH9" s="48">
        <f t="shared" si="0"/>
        <v>17.939992067066498</v>
      </c>
      <c r="BI9" s="48">
        <f t="shared" si="0"/>
        <v>0</v>
      </c>
      <c r="BJ9" s="48">
        <f t="shared" si="0"/>
        <v>2.9354108451992</v>
      </c>
      <c r="BK9" s="46">
        <f>SUM(BK8)</f>
        <v>7115.1286829193887</v>
      </c>
    </row>
    <row r="10" spans="1:107">
      <c r="A10" s="17" t="s">
        <v>81</v>
      </c>
      <c r="B10" s="25" t="s">
        <v>3</v>
      </c>
      <c r="C10" s="66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7"/>
    </row>
    <row r="11" spans="1:107">
      <c r="A11" s="17"/>
      <c r="B11" s="44" t="s">
        <v>128</v>
      </c>
      <c r="C11" s="50">
        <v>0</v>
      </c>
      <c r="D11" s="50">
        <v>6.6561858491665999</v>
      </c>
      <c r="E11" s="50">
        <v>0</v>
      </c>
      <c r="F11" s="50">
        <v>0</v>
      </c>
      <c r="G11" s="50">
        <v>0</v>
      </c>
      <c r="H11" s="50">
        <v>0.1929579922661</v>
      </c>
      <c r="I11" s="50">
        <v>3.4558833965333</v>
      </c>
      <c r="J11" s="50">
        <v>0</v>
      </c>
      <c r="K11" s="50">
        <v>0</v>
      </c>
      <c r="L11" s="50">
        <v>7.8849221666000002E-3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0.18557391766619999</v>
      </c>
      <c r="S11" s="50">
        <v>1.74840699E-2</v>
      </c>
      <c r="T11" s="50">
        <v>0</v>
      </c>
      <c r="U11" s="50">
        <v>0</v>
      </c>
      <c r="V11" s="50">
        <v>0</v>
      </c>
      <c r="W11" s="50">
        <v>0</v>
      </c>
      <c r="X11" s="50">
        <v>0</v>
      </c>
      <c r="Y11" s="50">
        <v>0</v>
      </c>
      <c r="Z11" s="50">
        <v>0</v>
      </c>
      <c r="AA11" s="50">
        <v>0</v>
      </c>
      <c r="AB11" s="50">
        <v>0.76671696166260006</v>
      </c>
      <c r="AC11" s="50">
        <v>0.18350295899990002</v>
      </c>
      <c r="AD11" s="50">
        <v>0</v>
      </c>
      <c r="AE11" s="50">
        <v>0</v>
      </c>
      <c r="AF11" s="50">
        <v>0.57110946113310002</v>
      </c>
      <c r="AG11" s="50">
        <v>0</v>
      </c>
      <c r="AH11" s="50">
        <v>0</v>
      </c>
      <c r="AI11" s="50">
        <v>0</v>
      </c>
      <c r="AJ11" s="50">
        <v>0</v>
      </c>
      <c r="AK11" s="50">
        <v>0</v>
      </c>
      <c r="AL11" s="50">
        <v>0.76058563656100042</v>
      </c>
      <c r="AM11" s="50">
        <v>4.9600602199999996E-2</v>
      </c>
      <c r="AN11" s="50">
        <v>2.7455029458997999</v>
      </c>
      <c r="AO11" s="50">
        <v>0</v>
      </c>
      <c r="AP11" s="50">
        <v>0.31203777473310002</v>
      </c>
      <c r="AQ11" s="50">
        <v>0</v>
      </c>
      <c r="AR11" s="50">
        <v>0</v>
      </c>
      <c r="AS11" s="50">
        <v>0</v>
      </c>
      <c r="AT11" s="50">
        <v>0</v>
      </c>
      <c r="AU11" s="50">
        <v>0</v>
      </c>
      <c r="AV11" s="50">
        <v>0.6170811118974997</v>
      </c>
      <c r="AW11" s="50">
        <v>5.1078789992662994</v>
      </c>
      <c r="AX11" s="50">
        <v>0</v>
      </c>
      <c r="AY11" s="50">
        <v>0</v>
      </c>
      <c r="AZ11" s="50">
        <v>0.5975501048331</v>
      </c>
      <c r="BA11" s="50">
        <v>0</v>
      </c>
      <c r="BB11" s="50">
        <v>0</v>
      </c>
      <c r="BC11" s="50">
        <v>0</v>
      </c>
      <c r="BD11" s="50">
        <v>0</v>
      </c>
      <c r="BE11" s="50">
        <v>0</v>
      </c>
      <c r="BF11" s="50">
        <v>0.14301800279889998</v>
      </c>
      <c r="BG11" s="50">
        <v>1.4662375110666002</v>
      </c>
      <c r="BH11" s="50">
        <v>0</v>
      </c>
      <c r="BI11" s="50">
        <v>0</v>
      </c>
      <c r="BJ11" s="50">
        <v>0</v>
      </c>
      <c r="BK11" s="51">
        <f>SUM(C11:BJ11)</f>
        <v>23.836792218750702</v>
      </c>
      <c r="BL11" s="52"/>
      <c r="BO11" s="52"/>
    </row>
    <row r="12" spans="1:107">
      <c r="A12" s="17"/>
      <c r="B12" s="26" t="s">
        <v>90</v>
      </c>
      <c r="C12" s="48">
        <f t="shared" ref="C12:BJ12" si="1">SUM(C11)</f>
        <v>0</v>
      </c>
      <c r="D12" s="48">
        <f t="shared" si="1"/>
        <v>6.6561858491665999</v>
      </c>
      <c r="E12" s="48">
        <f t="shared" si="1"/>
        <v>0</v>
      </c>
      <c r="F12" s="48">
        <f t="shared" si="1"/>
        <v>0</v>
      </c>
      <c r="G12" s="48">
        <f t="shared" si="1"/>
        <v>0</v>
      </c>
      <c r="H12" s="48">
        <f t="shared" si="1"/>
        <v>0.1929579922661</v>
      </c>
      <c r="I12" s="48">
        <f t="shared" si="1"/>
        <v>3.4558833965333</v>
      </c>
      <c r="J12" s="48">
        <f t="shared" si="1"/>
        <v>0</v>
      </c>
      <c r="K12" s="48">
        <f t="shared" si="1"/>
        <v>0</v>
      </c>
      <c r="L12" s="48">
        <f t="shared" si="1"/>
        <v>7.8849221666000002E-3</v>
      </c>
      <c r="M12" s="48">
        <f t="shared" si="1"/>
        <v>0</v>
      </c>
      <c r="N12" s="48">
        <f t="shared" si="1"/>
        <v>0</v>
      </c>
      <c r="O12" s="48">
        <f t="shared" si="1"/>
        <v>0</v>
      </c>
      <c r="P12" s="48">
        <f t="shared" si="1"/>
        <v>0</v>
      </c>
      <c r="Q12" s="48">
        <f t="shared" si="1"/>
        <v>0</v>
      </c>
      <c r="R12" s="48">
        <f t="shared" si="1"/>
        <v>0.18557391766619999</v>
      </c>
      <c r="S12" s="48">
        <f t="shared" si="1"/>
        <v>1.74840699E-2</v>
      </c>
      <c r="T12" s="48">
        <f t="shared" si="1"/>
        <v>0</v>
      </c>
      <c r="U12" s="48">
        <f t="shared" si="1"/>
        <v>0</v>
      </c>
      <c r="V12" s="48">
        <f t="shared" si="1"/>
        <v>0</v>
      </c>
      <c r="W12" s="48">
        <f t="shared" si="1"/>
        <v>0</v>
      </c>
      <c r="X12" s="48">
        <f t="shared" si="1"/>
        <v>0</v>
      </c>
      <c r="Y12" s="48">
        <f t="shared" si="1"/>
        <v>0</v>
      </c>
      <c r="Z12" s="48">
        <f t="shared" si="1"/>
        <v>0</v>
      </c>
      <c r="AA12" s="48">
        <f t="shared" si="1"/>
        <v>0</v>
      </c>
      <c r="AB12" s="48">
        <f t="shared" si="1"/>
        <v>0.76671696166260006</v>
      </c>
      <c r="AC12" s="48">
        <f t="shared" si="1"/>
        <v>0.18350295899990002</v>
      </c>
      <c r="AD12" s="48">
        <f t="shared" si="1"/>
        <v>0</v>
      </c>
      <c r="AE12" s="48">
        <f t="shared" si="1"/>
        <v>0</v>
      </c>
      <c r="AF12" s="48">
        <f t="shared" si="1"/>
        <v>0.57110946113310002</v>
      </c>
      <c r="AG12" s="48">
        <f t="shared" si="1"/>
        <v>0</v>
      </c>
      <c r="AH12" s="48">
        <f t="shared" si="1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0.76058563656100042</v>
      </c>
      <c r="AM12" s="48">
        <f t="shared" si="1"/>
        <v>4.9600602199999996E-2</v>
      </c>
      <c r="AN12" s="48">
        <f t="shared" si="1"/>
        <v>2.7455029458997999</v>
      </c>
      <c r="AO12" s="48">
        <f t="shared" si="1"/>
        <v>0</v>
      </c>
      <c r="AP12" s="48">
        <f t="shared" si="1"/>
        <v>0.31203777473310002</v>
      </c>
      <c r="AQ12" s="48">
        <f t="shared" si="1"/>
        <v>0</v>
      </c>
      <c r="AR12" s="48">
        <f t="shared" si="1"/>
        <v>0</v>
      </c>
      <c r="AS12" s="48">
        <f t="shared" si="1"/>
        <v>0</v>
      </c>
      <c r="AT12" s="48">
        <f t="shared" si="1"/>
        <v>0</v>
      </c>
      <c r="AU12" s="48">
        <f t="shared" si="1"/>
        <v>0</v>
      </c>
      <c r="AV12" s="48">
        <f>(SUM(AV11))</f>
        <v>0.6170811118974997</v>
      </c>
      <c r="AW12" s="48">
        <f>(SUM(AW11))</f>
        <v>5.1078789992662994</v>
      </c>
      <c r="AX12" s="48">
        <f t="shared" si="1"/>
        <v>0</v>
      </c>
      <c r="AY12" s="48">
        <f t="shared" si="1"/>
        <v>0</v>
      </c>
      <c r="AZ12" s="48">
        <f t="shared" si="1"/>
        <v>0.5975501048331</v>
      </c>
      <c r="BA12" s="48">
        <f t="shared" si="1"/>
        <v>0</v>
      </c>
      <c r="BB12" s="48">
        <f t="shared" si="1"/>
        <v>0</v>
      </c>
      <c r="BC12" s="48">
        <f t="shared" si="1"/>
        <v>0</v>
      </c>
      <c r="BD12" s="48">
        <f t="shared" si="1"/>
        <v>0</v>
      </c>
      <c r="BE12" s="48">
        <f t="shared" si="1"/>
        <v>0</v>
      </c>
      <c r="BF12" s="48">
        <f t="shared" si="1"/>
        <v>0.14301800279889998</v>
      </c>
      <c r="BG12" s="48">
        <f t="shared" si="1"/>
        <v>1.4662375110666002</v>
      </c>
      <c r="BH12" s="48">
        <f t="shared" si="1"/>
        <v>0</v>
      </c>
      <c r="BI12" s="48">
        <f t="shared" si="1"/>
        <v>0</v>
      </c>
      <c r="BJ12" s="48">
        <f t="shared" si="1"/>
        <v>0</v>
      </c>
      <c r="BK12" s="49">
        <f>SUM(BK11)</f>
        <v>23.836792218750702</v>
      </c>
    </row>
    <row r="13" spans="1:107">
      <c r="A13" s="17" t="s">
        <v>82</v>
      </c>
      <c r="B13" s="25" t="s">
        <v>10</v>
      </c>
      <c r="C13" s="66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7"/>
    </row>
    <row r="14" spans="1:107">
      <c r="A14" s="17"/>
      <c r="B14" s="26" t="s">
        <v>40</v>
      </c>
      <c r="C14" s="50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0">
        <v>0</v>
      </c>
      <c r="BA14" s="50">
        <v>0</v>
      </c>
      <c r="BB14" s="50">
        <v>0</v>
      </c>
      <c r="BC14" s="50">
        <v>0</v>
      </c>
      <c r="BD14" s="50">
        <v>0</v>
      </c>
      <c r="BE14" s="50">
        <v>0</v>
      </c>
      <c r="BF14" s="50">
        <v>0</v>
      </c>
      <c r="BG14" s="50">
        <v>0</v>
      </c>
      <c r="BH14" s="50">
        <v>0</v>
      </c>
      <c r="BI14" s="50">
        <v>0</v>
      </c>
      <c r="BJ14" s="50">
        <v>0</v>
      </c>
      <c r="BK14" s="51">
        <f t="shared" ref="BK14" si="2">SUM(C14:BJ14)</f>
        <v>0</v>
      </c>
    </row>
    <row r="15" spans="1:107">
      <c r="A15" s="17"/>
      <c r="B15" s="26" t="s">
        <v>97</v>
      </c>
      <c r="C15" s="49">
        <f>SUM(C14:C14)</f>
        <v>0</v>
      </c>
      <c r="D15" s="49">
        <f>SUM(D14:D14)</f>
        <v>0</v>
      </c>
      <c r="E15" s="49">
        <f>SUM(E14:E14)</f>
        <v>0</v>
      </c>
      <c r="F15" s="49">
        <f>SUM(F14:F14)</f>
        <v>0</v>
      </c>
      <c r="G15" s="49">
        <f>SUM(G14:G14)</f>
        <v>0</v>
      </c>
      <c r="H15" s="49">
        <f>SUM(H14:H14)</f>
        <v>0</v>
      </c>
      <c r="I15" s="49">
        <f>SUM(I14:I14)</f>
        <v>0</v>
      </c>
      <c r="J15" s="49">
        <f>SUM(J14:J14)</f>
        <v>0</v>
      </c>
      <c r="K15" s="49">
        <f>SUM(K14:K14)</f>
        <v>0</v>
      </c>
      <c r="L15" s="49">
        <f>SUM(L14:L14)</f>
        <v>0</v>
      </c>
      <c r="M15" s="49">
        <f>SUM(M14:M14)</f>
        <v>0</v>
      </c>
      <c r="N15" s="49">
        <f>SUM(N14:N14)</f>
        <v>0</v>
      </c>
      <c r="O15" s="49">
        <f>SUM(O14:O14)</f>
        <v>0</v>
      </c>
      <c r="P15" s="49">
        <f>SUM(P14:P14)</f>
        <v>0</v>
      </c>
      <c r="Q15" s="49">
        <f>SUM(Q14:Q14)</f>
        <v>0</v>
      </c>
      <c r="R15" s="49">
        <f>SUM(R14:R14)</f>
        <v>0</v>
      </c>
      <c r="S15" s="49">
        <f>SUM(S14:S14)</f>
        <v>0</v>
      </c>
      <c r="T15" s="49">
        <f>SUM(T14:T14)</f>
        <v>0</v>
      </c>
      <c r="U15" s="49">
        <f>SUM(U14:U14)</f>
        <v>0</v>
      </c>
      <c r="V15" s="49">
        <f>SUM(V14:V14)</f>
        <v>0</v>
      </c>
      <c r="W15" s="49">
        <f>SUM(W14:W14)</f>
        <v>0</v>
      </c>
      <c r="X15" s="49">
        <f>SUM(X14:X14)</f>
        <v>0</v>
      </c>
      <c r="Y15" s="49">
        <f>SUM(Y14:Y14)</f>
        <v>0</v>
      </c>
      <c r="Z15" s="49">
        <f>SUM(Z14:Z14)</f>
        <v>0</v>
      </c>
      <c r="AA15" s="49">
        <f>SUM(AA14:AA14)</f>
        <v>0</v>
      </c>
      <c r="AB15" s="49">
        <f>SUM(AB14:AB14)</f>
        <v>0</v>
      </c>
      <c r="AC15" s="49">
        <f>SUM(AC14:AC14)</f>
        <v>0</v>
      </c>
      <c r="AD15" s="49">
        <f>SUM(AD14:AD14)</f>
        <v>0</v>
      </c>
      <c r="AE15" s="49">
        <f>SUM(AE14:AE14)</f>
        <v>0</v>
      </c>
      <c r="AF15" s="49">
        <f>SUM(AF14:AF14)</f>
        <v>0</v>
      </c>
      <c r="AG15" s="49">
        <f>SUM(AG14:AG14)</f>
        <v>0</v>
      </c>
      <c r="AH15" s="49">
        <f>SUM(AH14:AH14)</f>
        <v>0</v>
      </c>
      <c r="AI15" s="49">
        <f>SUM(AI14:AI14)</f>
        <v>0</v>
      </c>
      <c r="AJ15" s="49">
        <f>SUM(AJ14:AJ14)</f>
        <v>0</v>
      </c>
      <c r="AK15" s="49">
        <f>SUM(AK14:AK14)</f>
        <v>0</v>
      </c>
      <c r="AL15" s="49">
        <f>SUM(AL14:AL14)</f>
        <v>0</v>
      </c>
      <c r="AM15" s="49">
        <f>SUM(AM14:AM14)</f>
        <v>0</v>
      </c>
      <c r="AN15" s="49">
        <f>SUM(AN14:AN14)</f>
        <v>0</v>
      </c>
      <c r="AO15" s="49">
        <f>SUM(AO14:AO14)</f>
        <v>0</v>
      </c>
      <c r="AP15" s="49">
        <f>SUM(AP14:AP14)</f>
        <v>0</v>
      </c>
      <c r="AQ15" s="49">
        <f>SUM(AQ14:AQ14)</f>
        <v>0</v>
      </c>
      <c r="AR15" s="49">
        <f>SUM(AR14:AR14)</f>
        <v>0</v>
      </c>
      <c r="AS15" s="49">
        <f>SUM(AS14:AS14)</f>
        <v>0</v>
      </c>
      <c r="AT15" s="49">
        <f>SUM(AT14:AT14)</f>
        <v>0</v>
      </c>
      <c r="AU15" s="49">
        <f>SUM(AU14:AU14)</f>
        <v>0</v>
      </c>
      <c r="AV15" s="49">
        <f>SUM(AV14:AV14)</f>
        <v>0</v>
      </c>
      <c r="AW15" s="49">
        <f>SUM(AW14:AW14)</f>
        <v>0</v>
      </c>
      <c r="AX15" s="49">
        <f>SUM(AX14:AX14)</f>
        <v>0</v>
      </c>
      <c r="AY15" s="49">
        <f>SUM(AY14:AY14)</f>
        <v>0</v>
      </c>
      <c r="AZ15" s="49">
        <f>SUM(AZ14:AZ14)</f>
        <v>0</v>
      </c>
      <c r="BA15" s="49">
        <f>SUM(BA14:BA14)</f>
        <v>0</v>
      </c>
      <c r="BB15" s="49">
        <f>SUM(BB14:BB14)</f>
        <v>0</v>
      </c>
      <c r="BC15" s="49">
        <f>SUM(BC14:BC14)</f>
        <v>0</v>
      </c>
      <c r="BD15" s="49">
        <f>SUM(BD14:BD14)</f>
        <v>0</v>
      </c>
      <c r="BE15" s="49">
        <f>SUM(BE14:BE14)</f>
        <v>0</v>
      </c>
      <c r="BF15" s="49">
        <f>SUM(BF14:BF14)</f>
        <v>0</v>
      </c>
      <c r="BG15" s="49">
        <f>SUM(BG14:BG14)</f>
        <v>0</v>
      </c>
      <c r="BH15" s="49">
        <f>SUM(BH14:BH14)</f>
        <v>0</v>
      </c>
      <c r="BI15" s="49">
        <f>SUM(BI14:BI14)</f>
        <v>0</v>
      </c>
      <c r="BJ15" s="49">
        <f>SUM(BJ14:BJ14)</f>
        <v>0</v>
      </c>
      <c r="BK15" s="49">
        <f>SUM(BK14:BK14)</f>
        <v>0</v>
      </c>
    </row>
    <row r="16" spans="1:107">
      <c r="A16" s="17" t="s">
        <v>83</v>
      </c>
      <c r="B16" s="25" t="s">
        <v>15</v>
      </c>
      <c r="C16" s="66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7"/>
    </row>
    <row r="17" spans="1:67">
      <c r="A17" s="17"/>
      <c r="B17" s="26" t="s">
        <v>40</v>
      </c>
      <c r="C17" s="46">
        <v>0</v>
      </c>
      <c r="D17" s="45">
        <v>0</v>
      </c>
      <c r="E17" s="45">
        <v>0</v>
      </c>
      <c r="F17" s="45">
        <v>0</v>
      </c>
      <c r="G17" s="47">
        <v>0</v>
      </c>
      <c r="H17" s="46">
        <v>0</v>
      </c>
      <c r="I17" s="45">
        <v>0</v>
      </c>
      <c r="J17" s="45">
        <v>0</v>
      </c>
      <c r="K17" s="45">
        <v>0</v>
      </c>
      <c r="L17" s="47">
        <v>0</v>
      </c>
      <c r="M17" s="46">
        <v>0</v>
      </c>
      <c r="N17" s="45">
        <v>0</v>
      </c>
      <c r="O17" s="45">
        <v>0</v>
      </c>
      <c r="P17" s="45">
        <v>0</v>
      </c>
      <c r="Q17" s="47">
        <v>0</v>
      </c>
      <c r="R17" s="46">
        <v>0</v>
      </c>
      <c r="S17" s="45">
        <v>0</v>
      </c>
      <c r="T17" s="45">
        <v>0</v>
      </c>
      <c r="U17" s="45">
        <v>0</v>
      </c>
      <c r="V17" s="47">
        <v>0</v>
      </c>
      <c r="W17" s="46">
        <v>0</v>
      </c>
      <c r="X17" s="45">
        <v>0</v>
      </c>
      <c r="Y17" s="45">
        <v>0</v>
      </c>
      <c r="Z17" s="45">
        <v>0</v>
      </c>
      <c r="AA17" s="47">
        <v>0</v>
      </c>
      <c r="AB17" s="46">
        <v>0</v>
      </c>
      <c r="AC17" s="45">
        <v>0</v>
      </c>
      <c r="AD17" s="45">
        <v>0</v>
      </c>
      <c r="AE17" s="45">
        <v>0</v>
      </c>
      <c r="AF17" s="47">
        <v>0</v>
      </c>
      <c r="AG17" s="46">
        <v>0</v>
      </c>
      <c r="AH17" s="45">
        <v>0</v>
      </c>
      <c r="AI17" s="45">
        <v>0</v>
      </c>
      <c r="AJ17" s="45">
        <v>0</v>
      </c>
      <c r="AK17" s="47">
        <v>0</v>
      </c>
      <c r="AL17" s="46">
        <v>0</v>
      </c>
      <c r="AM17" s="45">
        <v>0</v>
      </c>
      <c r="AN17" s="45">
        <v>0</v>
      </c>
      <c r="AO17" s="45">
        <v>0</v>
      </c>
      <c r="AP17" s="47">
        <v>0</v>
      </c>
      <c r="AQ17" s="46">
        <v>0</v>
      </c>
      <c r="AR17" s="45">
        <v>0</v>
      </c>
      <c r="AS17" s="45">
        <v>0</v>
      </c>
      <c r="AT17" s="45">
        <v>0</v>
      </c>
      <c r="AU17" s="47">
        <v>0</v>
      </c>
      <c r="AV17" s="46">
        <v>0</v>
      </c>
      <c r="AW17" s="45">
        <v>0</v>
      </c>
      <c r="AX17" s="45">
        <v>0</v>
      </c>
      <c r="AY17" s="45">
        <v>0</v>
      </c>
      <c r="AZ17" s="47">
        <v>0</v>
      </c>
      <c r="BA17" s="46">
        <v>0</v>
      </c>
      <c r="BB17" s="45">
        <v>0</v>
      </c>
      <c r="BC17" s="45">
        <v>0</v>
      </c>
      <c r="BD17" s="45">
        <v>0</v>
      </c>
      <c r="BE17" s="47">
        <v>0</v>
      </c>
      <c r="BF17" s="46">
        <v>0</v>
      </c>
      <c r="BG17" s="45">
        <v>0</v>
      </c>
      <c r="BH17" s="45">
        <v>0</v>
      </c>
      <c r="BI17" s="45">
        <v>0</v>
      </c>
      <c r="BJ17" s="47">
        <v>0</v>
      </c>
      <c r="BK17" s="51">
        <f>SUM(C17:BJ17)</f>
        <v>0</v>
      </c>
    </row>
    <row r="18" spans="1:67">
      <c r="A18" s="17"/>
      <c r="B18" s="26" t="s">
        <v>96</v>
      </c>
      <c r="C18" s="48">
        <f t="shared" ref="C18:BJ18" si="3">SUM(C17)</f>
        <v>0</v>
      </c>
      <c r="D18" s="48">
        <f t="shared" si="3"/>
        <v>0</v>
      </c>
      <c r="E18" s="48">
        <f t="shared" si="3"/>
        <v>0</v>
      </c>
      <c r="F18" s="48">
        <f t="shared" si="3"/>
        <v>0</v>
      </c>
      <c r="G18" s="48">
        <f t="shared" si="3"/>
        <v>0</v>
      </c>
      <c r="H18" s="48">
        <f t="shared" si="3"/>
        <v>0</v>
      </c>
      <c r="I18" s="48">
        <f t="shared" si="3"/>
        <v>0</v>
      </c>
      <c r="J18" s="48">
        <f t="shared" si="3"/>
        <v>0</v>
      </c>
      <c r="K18" s="48">
        <f t="shared" si="3"/>
        <v>0</v>
      </c>
      <c r="L18" s="48">
        <f t="shared" si="3"/>
        <v>0</v>
      </c>
      <c r="M18" s="48">
        <f t="shared" si="3"/>
        <v>0</v>
      </c>
      <c r="N18" s="48">
        <f t="shared" si="3"/>
        <v>0</v>
      </c>
      <c r="O18" s="48">
        <f t="shared" si="3"/>
        <v>0</v>
      </c>
      <c r="P18" s="48">
        <f t="shared" si="3"/>
        <v>0</v>
      </c>
      <c r="Q18" s="48">
        <f t="shared" si="3"/>
        <v>0</v>
      </c>
      <c r="R18" s="48">
        <f t="shared" si="3"/>
        <v>0</v>
      </c>
      <c r="S18" s="48">
        <f t="shared" si="3"/>
        <v>0</v>
      </c>
      <c r="T18" s="48">
        <f t="shared" si="3"/>
        <v>0</v>
      </c>
      <c r="U18" s="48">
        <f t="shared" si="3"/>
        <v>0</v>
      </c>
      <c r="V18" s="48">
        <f t="shared" si="3"/>
        <v>0</v>
      </c>
      <c r="W18" s="48">
        <f t="shared" si="3"/>
        <v>0</v>
      </c>
      <c r="X18" s="48">
        <f t="shared" si="3"/>
        <v>0</v>
      </c>
      <c r="Y18" s="48">
        <f t="shared" si="3"/>
        <v>0</v>
      </c>
      <c r="Z18" s="48">
        <f t="shared" si="3"/>
        <v>0</v>
      </c>
      <c r="AA18" s="48">
        <f t="shared" si="3"/>
        <v>0</v>
      </c>
      <c r="AB18" s="48">
        <f t="shared" si="3"/>
        <v>0</v>
      </c>
      <c r="AC18" s="48">
        <f t="shared" si="3"/>
        <v>0</v>
      </c>
      <c r="AD18" s="48">
        <f t="shared" si="3"/>
        <v>0</v>
      </c>
      <c r="AE18" s="48">
        <f t="shared" si="3"/>
        <v>0</v>
      </c>
      <c r="AF18" s="48">
        <f t="shared" si="3"/>
        <v>0</v>
      </c>
      <c r="AG18" s="48">
        <f t="shared" si="3"/>
        <v>0</v>
      </c>
      <c r="AH18" s="48">
        <f t="shared" si="3"/>
        <v>0</v>
      </c>
      <c r="AI18" s="48">
        <f t="shared" si="3"/>
        <v>0</v>
      </c>
      <c r="AJ18" s="48">
        <f t="shared" si="3"/>
        <v>0</v>
      </c>
      <c r="AK18" s="48">
        <f t="shared" si="3"/>
        <v>0</v>
      </c>
      <c r="AL18" s="48">
        <f t="shared" si="3"/>
        <v>0</v>
      </c>
      <c r="AM18" s="48">
        <f t="shared" si="3"/>
        <v>0</v>
      </c>
      <c r="AN18" s="48">
        <f t="shared" si="3"/>
        <v>0</v>
      </c>
      <c r="AO18" s="48">
        <f t="shared" si="3"/>
        <v>0</v>
      </c>
      <c r="AP18" s="48">
        <f t="shared" si="3"/>
        <v>0</v>
      </c>
      <c r="AQ18" s="48">
        <f t="shared" si="3"/>
        <v>0</v>
      </c>
      <c r="AR18" s="48">
        <f t="shared" si="3"/>
        <v>0</v>
      </c>
      <c r="AS18" s="48">
        <f t="shared" si="3"/>
        <v>0</v>
      </c>
      <c r="AT18" s="48">
        <f t="shared" si="3"/>
        <v>0</v>
      </c>
      <c r="AU18" s="48">
        <f t="shared" si="3"/>
        <v>0</v>
      </c>
      <c r="AV18" s="48">
        <f t="shared" si="3"/>
        <v>0</v>
      </c>
      <c r="AW18" s="48">
        <f t="shared" si="3"/>
        <v>0</v>
      </c>
      <c r="AX18" s="48">
        <f t="shared" si="3"/>
        <v>0</v>
      </c>
      <c r="AY18" s="48">
        <f t="shared" si="3"/>
        <v>0</v>
      </c>
      <c r="AZ18" s="48">
        <f t="shared" si="3"/>
        <v>0</v>
      </c>
      <c r="BA18" s="48">
        <f t="shared" si="3"/>
        <v>0</v>
      </c>
      <c r="BB18" s="48">
        <f t="shared" si="3"/>
        <v>0</v>
      </c>
      <c r="BC18" s="48">
        <f t="shared" si="3"/>
        <v>0</v>
      </c>
      <c r="BD18" s="48">
        <f t="shared" si="3"/>
        <v>0</v>
      </c>
      <c r="BE18" s="48">
        <f t="shared" si="3"/>
        <v>0</v>
      </c>
      <c r="BF18" s="48">
        <f t="shared" si="3"/>
        <v>0</v>
      </c>
      <c r="BG18" s="48">
        <f t="shared" si="3"/>
        <v>0</v>
      </c>
      <c r="BH18" s="48">
        <f t="shared" si="3"/>
        <v>0</v>
      </c>
      <c r="BI18" s="48">
        <f t="shared" si="3"/>
        <v>0</v>
      </c>
      <c r="BJ18" s="48">
        <f t="shared" si="3"/>
        <v>0</v>
      </c>
      <c r="BK18" s="49">
        <f>SUM(BK17)</f>
        <v>0</v>
      </c>
    </row>
    <row r="19" spans="1:67">
      <c r="A19" s="17" t="s">
        <v>85</v>
      </c>
      <c r="B19" s="33" t="s">
        <v>101</v>
      </c>
      <c r="C19" s="66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7"/>
    </row>
    <row r="20" spans="1:67">
      <c r="A20" s="17"/>
      <c r="B20" s="26" t="s">
        <v>40</v>
      </c>
      <c r="C20" s="46">
        <v>0</v>
      </c>
      <c r="D20" s="45">
        <v>0</v>
      </c>
      <c r="E20" s="45">
        <v>0</v>
      </c>
      <c r="F20" s="45">
        <v>0</v>
      </c>
      <c r="G20" s="47">
        <v>0</v>
      </c>
      <c r="H20" s="46">
        <v>0</v>
      </c>
      <c r="I20" s="45">
        <v>0</v>
      </c>
      <c r="J20" s="45">
        <v>0</v>
      </c>
      <c r="K20" s="45">
        <v>0</v>
      </c>
      <c r="L20" s="47">
        <v>0</v>
      </c>
      <c r="M20" s="46">
        <v>0</v>
      </c>
      <c r="N20" s="45">
        <v>0</v>
      </c>
      <c r="O20" s="45">
        <v>0</v>
      </c>
      <c r="P20" s="45">
        <v>0</v>
      </c>
      <c r="Q20" s="47">
        <v>0</v>
      </c>
      <c r="R20" s="46">
        <v>0</v>
      </c>
      <c r="S20" s="45">
        <v>0</v>
      </c>
      <c r="T20" s="45">
        <v>0</v>
      </c>
      <c r="U20" s="45">
        <v>0</v>
      </c>
      <c r="V20" s="47">
        <v>0</v>
      </c>
      <c r="W20" s="46">
        <v>0</v>
      </c>
      <c r="X20" s="45">
        <v>0</v>
      </c>
      <c r="Y20" s="45">
        <v>0</v>
      </c>
      <c r="Z20" s="45">
        <v>0</v>
      </c>
      <c r="AA20" s="47">
        <v>0</v>
      </c>
      <c r="AB20" s="46">
        <v>0</v>
      </c>
      <c r="AC20" s="45">
        <v>0</v>
      </c>
      <c r="AD20" s="45">
        <v>0</v>
      </c>
      <c r="AE20" s="45">
        <v>0</v>
      </c>
      <c r="AF20" s="47">
        <v>0</v>
      </c>
      <c r="AG20" s="46">
        <v>0</v>
      </c>
      <c r="AH20" s="45">
        <v>0</v>
      </c>
      <c r="AI20" s="45">
        <v>0</v>
      </c>
      <c r="AJ20" s="45">
        <v>0</v>
      </c>
      <c r="AK20" s="47">
        <v>0</v>
      </c>
      <c r="AL20" s="46">
        <v>0</v>
      </c>
      <c r="AM20" s="45">
        <v>0</v>
      </c>
      <c r="AN20" s="45">
        <v>0</v>
      </c>
      <c r="AO20" s="45">
        <v>0</v>
      </c>
      <c r="AP20" s="47">
        <v>0</v>
      </c>
      <c r="AQ20" s="46">
        <v>0</v>
      </c>
      <c r="AR20" s="45">
        <v>0</v>
      </c>
      <c r="AS20" s="45">
        <v>0</v>
      </c>
      <c r="AT20" s="45">
        <v>0</v>
      </c>
      <c r="AU20" s="47">
        <v>0</v>
      </c>
      <c r="AV20" s="46">
        <v>0</v>
      </c>
      <c r="AW20" s="45">
        <v>0</v>
      </c>
      <c r="AX20" s="45">
        <v>0</v>
      </c>
      <c r="AY20" s="45">
        <v>0</v>
      </c>
      <c r="AZ20" s="47">
        <v>0</v>
      </c>
      <c r="BA20" s="46">
        <v>0</v>
      </c>
      <c r="BB20" s="45">
        <v>0</v>
      </c>
      <c r="BC20" s="45">
        <v>0</v>
      </c>
      <c r="BD20" s="45">
        <v>0</v>
      </c>
      <c r="BE20" s="47">
        <v>0</v>
      </c>
      <c r="BF20" s="46">
        <v>0</v>
      </c>
      <c r="BG20" s="45">
        <v>0</v>
      </c>
      <c r="BH20" s="45">
        <v>0</v>
      </c>
      <c r="BI20" s="45">
        <v>0</v>
      </c>
      <c r="BJ20" s="47">
        <v>0</v>
      </c>
      <c r="BK20" s="51">
        <f>SUM(C20:BJ20)</f>
        <v>0</v>
      </c>
    </row>
    <row r="21" spans="1:67">
      <c r="A21" s="17"/>
      <c r="B21" s="26" t="s">
        <v>95</v>
      </c>
      <c r="C21" s="48">
        <f t="shared" ref="C21:BJ21" si="4">SUM(C20)</f>
        <v>0</v>
      </c>
      <c r="D21" s="48">
        <f t="shared" si="4"/>
        <v>0</v>
      </c>
      <c r="E21" s="48">
        <f t="shared" si="4"/>
        <v>0</v>
      </c>
      <c r="F21" s="48">
        <f t="shared" si="4"/>
        <v>0</v>
      </c>
      <c r="G21" s="48">
        <f t="shared" si="4"/>
        <v>0</v>
      </c>
      <c r="H21" s="48">
        <f t="shared" si="4"/>
        <v>0</v>
      </c>
      <c r="I21" s="48">
        <f t="shared" si="4"/>
        <v>0</v>
      </c>
      <c r="J21" s="48">
        <f t="shared" si="4"/>
        <v>0</v>
      </c>
      <c r="K21" s="48">
        <f t="shared" si="4"/>
        <v>0</v>
      </c>
      <c r="L21" s="48">
        <f t="shared" si="4"/>
        <v>0</v>
      </c>
      <c r="M21" s="48">
        <f t="shared" si="4"/>
        <v>0</v>
      </c>
      <c r="N21" s="48">
        <f t="shared" si="4"/>
        <v>0</v>
      </c>
      <c r="O21" s="48">
        <f t="shared" si="4"/>
        <v>0</v>
      </c>
      <c r="P21" s="48">
        <f t="shared" si="4"/>
        <v>0</v>
      </c>
      <c r="Q21" s="48">
        <f t="shared" si="4"/>
        <v>0</v>
      </c>
      <c r="R21" s="48">
        <f t="shared" si="4"/>
        <v>0</v>
      </c>
      <c r="S21" s="48">
        <f t="shared" si="4"/>
        <v>0</v>
      </c>
      <c r="T21" s="48">
        <f t="shared" si="4"/>
        <v>0</v>
      </c>
      <c r="U21" s="48">
        <f t="shared" si="4"/>
        <v>0</v>
      </c>
      <c r="V21" s="48">
        <f t="shared" si="4"/>
        <v>0</v>
      </c>
      <c r="W21" s="48">
        <f t="shared" si="4"/>
        <v>0</v>
      </c>
      <c r="X21" s="48">
        <f t="shared" si="4"/>
        <v>0</v>
      </c>
      <c r="Y21" s="48">
        <f t="shared" si="4"/>
        <v>0</v>
      </c>
      <c r="Z21" s="48">
        <f t="shared" si="4"/>
        <v>0</v>
      </c>
      <c r="AA21" s="48">
        <f t="shared" si="4"/>
        <v>0</v>
      </c>
      <c r="AB21" s="48">
        <f t="shared" si="4"/>
        <v>0</v>
      </c>
      <c r="AC21" s="48">
        <f t="shared" si="4"/>
        <v>0</v>
      </c>
      <c r="AD21" s="48">
        <f t="shared" si="4"/>
        <v>0</v>
      </c>
      <c r="AE21" s="48">
        <f t="shared" si="4"/>
        <v>0</v>
      </c>
      <c r="AF21" s="48">
        <f t="shared" si="4"/>
        <v>0</v>
      </c>
      <c r="AG21" s="48">
        <f t="shared" si="4"/>
        <v>0</v>
      </c>
      <c r="AH21" s="48">
        <f t="shared" si="4"/>
        <v>0</v>
      </c>
      <c r="AI21" s="48">
        <f t="shared" si="4"/>
        <v>0</v>
      </c>
      <c r="AJ21" s="48">
        <f t="shared" si="4"/>
        <v>0</v>
      </c>
      <c r="AK21" s="48">
        <f t="shared" si="4"/>
        <v>0</v>
      </c>
      <c r="AL21" s="48">
        <f t="shared" si="4"/>
        <v>0</v>
      </c>
      <c r="AM21" s="48">
        <f t="shared" si="4"/>
        <v>0</v>
      </c>
      <c r="AN21" s="48">
        <f t="shared" si="4"/>
        <v>0</v>
      </c>
      <c r="AO21" s="48">
        <f t="shared" si="4"/>
        <v>0</v>
      </c>
      <c r="AP21" s="48">
        <f t="shared" si="4"/>
        <v>0</v>
      </c>
      <c r="AQ21" s="48">
        <f t="shared" si="4"/>
        <v>0</v>
      </c>
      <c r="AR21" s="48">
        <f t="shared" si="4"/>
        <v>0</v>
      </c>
      <c r="AS21" s="48">
        <f t="shared" si="4"/>
        <v>0</v>
      </c>
      <c r="AT21" s="48">
        <f t="shared" si="4"/>
        <v>0</v>
      </c>
      <c r="AU21" s="48">
        <f t="shared" si="4"/>
        <v>0</v>
      </c>
      <c r="AV21" s="48">
        <f t="shared" si="4"/>
        <v>0</v>
      </c>
      <c r="AW21" s="48">
        <f t="shared" si="4"/>
        <v>0</v>
      </c>
      <c r="AX21" s="48">
        <f t="shared" si="4"/>
        <v>0</v>
      </c>
      <c r="AY21" s="48">
        <f t="shared" si="4"/>
        <v>0</v>
      </c>
      <c r="AZ21" s="48">
        <f t="shared" si="4"/>
        <v>0</v>
      </c>
      <c r="BA21" s="48">
        <f t="shared" si="4"/>
        <v>0</v>
      </c>
      <c r="BB21" s="48">
        <f t="shared" si="4"/>
        <v>0</v>
      </c>
      <c r="BC21" s="48">
        <f t="shared" si="4"/>
        <v>0</v>
      </c>
      <c r="BD21" s="48">
        <f t="shared" si="4"/>
        <v>0</v>
      </c>
      <c r="BE21" s="48">
        <f t="shared" si="4"/>
        <v>0</v>
      </c>
      <c r="BF21" s="48">
        <f t="shared" si="4"/>
        <v>0</v>
      </c>
      <c r="BG21" s="48">
        <f t="shared" si="4"/>
        <v>0</v>
      </c>
      <c r="BH21" s="48">
        <f t="shared" si="4"/>
        <v>0</v>
      </c>
      <c r="BI21" s="48">
        <f t="shared" si="4"/>
        <v>0</v>
      </c>
      <c r="BJ21" s="48">
        <f t="shared" si="4"/>
        <v>0</v>
      </c>
      <c r="BK21" s="49">
        <f>SUM(BK20)</f>
        <v>0</v>
      </c>
    </row>
    <row r="22" spans="1:67">
      <c r="A22" s="17" t="s">
        <v>86</v>
      </c>
      <c r="B22" s="25" t="s">
        <v>16</v>
      </c>
      <c r="C22" s="66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7"/>
    </row>
    <row r="23" spans="1:67">
      <c r="A23" s="17"/>
      <c r="B23" s="44" t="s">
        <v>144</v>
      </c>
      <c r="C23" s="50">
        <v>0</v>
      </c>
      <c r="D23" s="50">
        <v>0.64131457496659994</v>
      </c>
      <c r="E23" s="50">
        <v>0</v>
      </c>
      <c r="F23" s="50">
        <v>0</v>
      </c>
      <c r="G23" s="50">
        <v>0</v>
      </c>
      <c r="H23" s="50">
        <v>0.35588576829870006</v>
      </c>
      <c r="I23" s="50">
        <v>0</v>
      </c>
      <c r="J23" s="50">
        <v>0.83457589460000003</v>
      </c>
      <c r="K23" s="50">
        <v>0</v>
      </c>
      <c r="L23" s="50">
        <v>0.9516536070995999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0.6668900655644</v>
      </c>
      <c r="S23" s="50">
        <v>1.0144050714999</v>
      </c>
      <c r="T23" s="50">
        <v>1.0870339536</v>
      </c>
      <c r="U23" s="50">
        <v>0</v>
      </c>
      <c r="V23" s="50">
        <v>0.70552661639980008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3.5006776996916025</v>
      </c>
      <c r="AC23" s="50">
        <v>0.70568629733310007</v>
      </c>
      <c r="AD23" s="50">
        <v>1.5757246352666001</v>
      </c>
      <c r="AE23" s="50">
        <v>0</v>
      </c>
      <c r="AF23" s="50">
        <v>15.410217615529705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8.6474324376077938</v>
      </c>
      <c r="AM23" s="50">
        <v>1.4786226037665002</v>
      </c>
      <c r="AN23" s="50">
        <v>0</v>
      </c>
      <c r="AO23" s="50">
        <v>0</v>
      </c>
      <c r="AP23" s="50">
        <v>14.358522576828408</v>
      </c>
      <c r="AQ23" s="50">
        <v>0</v>
      </c>
      <c r="AR23" s="50">
        <v>0</v>
      </c>
      <c r="AS23" s="50">
        <v>0</v>
      </c>
      <c r="AT23" s="50">
        <v>0</v>
      </c>
      <c r="AU23" s="50">
        <v>0</v>
      </c>
      <c r="AV23" s="50">
        <v>8.6580525374177011</v>
      </c>
      <c r="AW23" s="50">
        <v>31.886361732765703</v>
      </c>
      <c r="AX23" s="50">
        <v>4.1470648963665999</v>
      </c>
      <c r="AY23" s="50">
        <v>0</v>
      </c>
      <c r="AZ23" s="50">
        <v>24.504070732062306</v>
      </c>
      <c r="BA23" s="50">
        <v>0</v>
      </c>
      <c r="BB23" s="50">
        <v>0</v>
      </c>
      <c r="BC23" s="50">
        <v>0</v>
      </c>
      <c r="BD23" s="50">
        <v>0</v>
      </c>
      <c r="BE23" s="50">
        <v>0</v>
      </c>
      <c r="BF23" s="50">
        <v>1.6247869441609004</v>
      </c>
      <c r="BG23" s="50">
        <v>2.5563260143666002</v>
      </c>
      <c r="BH23" s="50">
        <v>1.5796377162331998</v>
      </c>
      <c r="BI23" s="50">
        <v>0</v>
      </c>
      <c r="BJ23" s="50">
        <v>2.7992284189659999</v>
      </c>
      <c r="BK23" s="51">
        <f>SUM(C23:BJ23)</f>
        <v>129.68969841039171</v>
      </c>
      <c r="BL23" s="52"/>
      <c r="BN23" s="52"/>
    </row>
    <row r="24" spans="1:67">
      <c r="A24" s="17"/>
      <c r="B24" s="44" t="s">
        <v>129</v>
      </c>
      <c r="C24" s="50">
        <v>0</v>
      </c>
      <c r="D24" s="50">
        <v>0.60537150933330008</v>
      </c>
      <c r="E24" s="50">
        <v>0</v>
      </c>
      <c r="F24" s="50">
        <v>0</v>
      </c>
      <c r="G24" s="50">
        <v>0</v>
      </c>
      <c r="H24" s="50">
        <v>0.140108655833</v>
      </c>
      <c r="I24" s="50">
        <v>0</v>
      </c>
      <c r="J24" s="50">
        <v>0</v>
      </c>
      <c r="K24" s="50">
        <v>0</v>
      </c>
      <c r="L24" s="50">
        <v>0.24780511586659998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0.10439079979879999</v>
      </c>
      <c r="S24" s="50">
        <v>0</v>
      </c>
      <c r="T24" s="50">
        <v>0.39531684153329999</v>
      </c>
      <c r="U24" s="50">
        <v>0</v>
      </c>
      <c r="V24" s="50">
        <v>6.7647286866600001E-2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2.5545816736873013</v>
      </c>
      <c r="AC24" s="50">
        <v>0.14382386666659999</v>
      </c>
      <c r="AD24" s="50">
        <v>0</v>
      </c>
      <c r="AE24" s="50">
        <v>0</v>
      </c>
      <c r="AF24" s="50">
        <v>2.9301063769988005</v>
      </c>
      <c r="AG24" s="50">
        <v>0</v>
      </c>
      <c r="AH24" s="50">
        <v>0</v>
      </c>
      <c r="AI24" s="50">
        <v>0</v>
      </c>
      <c r="AJ24" s="50">
        <v>0</v>
      </c>
      <c r="AK24" s="50">
        <v>0</v>
      </c>
      <c r="AL24" s="50">
        <v>2.5257907115504983</v>
      </c>
      <c r="AM24" s="50">
        <v>0.51816611516639999</v>
      </c>
      <c r="AN24" s="50">
        <v>7.1911933333299996E-2</v>
      </c>
      <c r="AO24" s="50">
        <v>0</v>
      </c>
      <c r="AP24" s="50">
        <v>1.5221094593994002</v>
      </c>
      <c r="AQ24" s="50">
        <v>0</v>
      </c>
      <c r="AR24" s="50">
        <v>0</v>
      </c>
      <c r="AS24" s="50">
        <v>0</v>
      </c>
      <c r="AT24" s="50">
        <v>0</v>
      </c>
      <c r="AU24" s="50">
        <v>0</v>
      </c>
      <c r="AV24" s="50">
        <v>2.9746268892891012</v>
      </c>
      <c r="AW24" s="50">
        <v>5.8774023274663003</v>
      </c>
      <c r="AX24" s="50">
        <v>0</v>
      </c>
      <c r="AY24" s="50">
        <v>0</v>
      </c>
      <c r="AZ24" s="50">
        <v>5.6517837595984002</v>
      </c>
      <c r="BA24" s="50">
        <v>0</v>
      </c>
      <c r="BB24" s="50">
        <v>0</v>
      </c>
      <c r="BC24" s="50">
        <v>0</v>
      </c>
      <c r="BD24" s="50">
        <v>0</v>
      </c>
      <c r="BE24" s="50">
        <v>0</v>
      </c>
      <c r="BF24" s="50">
        <v>0.66261513712820019</v>
      </c>
      <c r="BG24" s="50">
        <v>0.23526174233330005</v>
      </c>
      <c r="BH24" s="50">
        <v>0.49603673266660003</v>
      </c>
      <c r="BI24" s="50">
        <v>0</v>
      </c>
      <c r="BJ24" s="50">
        <v>0.85282959616650011</v>
      </c>
      <c r="BK24" s="51">
        <f>SUM(C24:BJ24)</f>
        <v>28.577686530682303</v>
      </c>
      <c r="BL24" s="52"/>
      <c r="BM24" s="53"/>
      <c r="BN24" s="52"/>
    </row>
    <row r="25" spans="1:67">
      <c r="A25" s="17"/>
      <c r="B25" s="44" t="s">
        <v>130</v>
      </c>
      <c r="C25" s="50">
        <v>0</v>
      </c>
      <c r="D25" s="50">
        <v>0.5951410579666</v>
      </c>
      <c r="E25" s="50">
        <v>0</v>
      </c>
      <c r="F25" s="50">
        <v>0</v>
      </c>
      <c r="G25" s="50">
        <v>0</v>
      </c>
      <c r="H25" s="50">
        <v>4.4836930132900001E-2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4.0359734099799996E-2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0.64236949666439991</v>
      </c>
      <c r="AC25" s="50">
        <v>0.24486098299989997</v>
      </c>
      <c r="AD25" s="50">
        <v>0</v>
      </c>
      <c r="AE25" s="50">
        <v>0</v>
      </c>
      <c r="AF25" s="50">
        <v>0.98867045783309992</v>
      </c>
      <c r="AG25" s="50">
        <v>0</v>
      </c>
      <c r="AH25" s="50">
        <v>0</v>
      </c>
      <c r="AI25" s="50">
        <v>0</v>
      </c>
      <c r="AJ25" s="50">
        <v>0</v>
      </c>
      <c r="AK25" s="50">
        <v>0</v>
      </c>
      <c r="AL25" s="50">
        <v>1.7674077736260008</v>
      </c>
      <c r="AM25" s="50">
        <v>4.7898491200000004</v>
      </c>
      <c r="AN25" s="50">
        <v>0</v>
      </c>
      <c r="AO25" s="50">
        <v>0</v>
      </c>
      <c r="AP25" s="50">
        <v>1.5748018609995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3.8402979656585967</v>
      </c>
      <c r="AW25" s="50">
        <v>1.6152718099329997</v>
      </c>
      <c r="AX25" s="50">
        <v>0</v>
      </c>
      <c r="AY25" s="50">
        <v>0</v>
      </c>
      <c r="AZ25" s="50">
        <v>3.9625978132322</v>
      </c>
      <c r="BA25" s="50">
        <v>0</v>
      </c>
      <c r="BB25" s="50">
        <v>0</v>
      </c>
      <c r="BC25" s="50">
        <v>0</v>
      </c>
      <c r="BD25" s="50">
        <v>0</v>
      </c>
      <c r="BE25" s="50">
        <v>0</v>
      </c>
      <c r="BF25" s="50">
        <v>0.99302713392890041</v>
      </c>
      <c r="BG25" s="50">
        <v>0</v>
      </c>
      <c r="BH25" s="50">
        <v>0</v>
      </c>
      <c r="BI25" s="50">
        <v>0</v>
      </c>
      <c r="BJ25" s="50">
        <v>0.58374765503289994</v>
      </c>
      <c r="BK25" s="51">
        <f>SUM(C25:BJ25)</f>
        <v>21.683239792107798</v>
      </c>
      <c r="BM25" s="52"/>
      <c r="BO25" s="52"/>
    </row>
    <row r="26" spans="1:67">
      <c r="A26" s="17"/>
      <c r="B26" s="44" t="s">
        <v>131</v>
      </c>
      <c r="C26" s="50">
        <v>0</v>
      </c>
      <c r="D26" s="50">
        <v>7.9065608992665011</v>
      </c>
      <c r="E26" s="50">
        <v>0</v>
      </c>
      <c r="F26" s="50">
        <v>0</v>
      </c>
      <c r="G26" s="50">
        <v>0</v>
      </c>
      <c r="H26" s="50">
        <v>0.3882229590645</v>
      </c>
      <c r="I26" s="50">
        <v>8.9129626846665015</v>
      </c>
      <c r="J26" s="50">
        <v>6.7855200632666008</v>
      </c>
      <c r="K26" s="50">
        <v>0</v>
      </c>
      <c r="L26" s="50">
        <v>0.81247667246650002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0.21337134206589997</v>
      </c>
      <c r="S26" s="50">
        <v>0.67711790199999999</v>
      </c>
      <c r="T26" s="50">
        <v>0.2446179758</v>
      </c>
      <c r="U26" s="50">
        <v>0</v>
      </c>
      <c r="V26" s="50">
        <v>0.51346973746649993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0.71408970596509991</v>
      </c>
      <c r="AC26" s="50">
        <v>1.1341873037999</v>
      </c>
      <c r="AD26" s="50">
        <v>0</v>
      </c>
      <c r="AE26" s="50">
        <v>0</v>
      </c>
      <c r="AF26" s="50">
        <v>5.6515954857987003</v>
      </c>
      <c r="AG26" s="50">
        <v>0</v>
      </c>
      <c r="AH26" s="50">
        <v>0</v>
      </c>
      <c r="AI26" s="50">
        <v>0</v>
      </c>
      <c r="AJ26" s="50">
        <v>0</v>
      </c>
      <c r="AK26" s="50">
        <v>0</v>
      </c>
      <c r="AL26" s="50">
        <v>0.63528773519870008</v>
      </c>
      <c r="AM26" s="50">
        <v>0.1818913660999</v>
      </c>
      <c r="AN26" s="50">
        <v>2.9056315205332002</v>
      </c>
      <c r="AO26" s="50">
        <v>0</v>
      </c>
      <c r="AP26" s="50">
        <v>1.1459661634326002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1.6379143242953005</v>
      </c>
      <c r="AW26" s="50">
        <v>14.4477071947328</v>
      </c>
      <c r="AX26" s="50">
        <v>9.3184355392666003</v>
      </c>
      <c r="AY26" s="50">
        <v>0</v>
      </c>
      <c r="AZ26" s="50">
        <v>7.5719641692648008</v>
      </c>
      <c r="BA26" s="50">
        <v>0</v>
      </c>
      <c r="BB26" s="50">
        <v>0</v>
      </c>
      <c r="BC26" s="50">
        <v>0</v>
      </c>
      <c r="BD26" s="50">
        <v>0</v>
      </c>
      <c r="BE26" s="50">
        <v>0</v>
      </c>
      <c r="BF26" s="50">
        <v>0.62211457163170003</v>
      </c>
      <c r="BG26" s="50">
        <v>3.8727646626000003</v>
      </c>
      <c r="BH26" s="50">
        <v>0</v>
      </c>
      <c r="BI26" s="50">
        <v>0</v>
      </c>
      <c r="BJ26" s="50">
        <v>1.5989723148328998</v>
      </c>
      <c r="BK26" s="51">
        <f>SUM(C26:BJ26)</f>
        <v>77.892842293515216</v>
      </c>
      <c r="BM26" s="52"/>
      <c r="BO26" s="52"/>
    </row>
    <row r="27" spans="1:67">
      <c r="A27" s="17"/>
      <c r="B27" s="44" t="s">
        <v>132</v>
      </c>
      <c r="C27" s="50">
        <v>0</v>
      </c>
      <c r="D27" s="50">
        <v>0.63826367676660001</v>
      </c>
      <c r="E27" s="50">
        <v>0</v>
      </c>
      <c r="F27" s="50">
        <v>0</v>
      </c>
      <c r="G27" s="50">
        <v>0</v>
      </c>
      <c r="H27" s="50">
        <v>1.3151418369954002</v>
      </c>
      <c r="I27" s="50">
        <v>117.46005441557742</v>
      </c>
      <c r="J27" s="50">
        <v>39.061619693033201</v>
      </c>
      <c r="K27" s="50">
        <v>0</v>
      </c>
      <c r="L27" s="50">
        <v>9.6102085458337374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1.6869748507942011</v>
      </c>
      <c r="S27" s="50">
        <v>21.0205164172331</v>
      </c>
      <c r="T27" s="50">
        <v>203.47862246429969</v>
      </c>
      <c r="U27" s="50">
        <v>0</v>
      </c>
      <c r="V27" s="50">
        <v>2.8659385346991004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3.0142611780605999</v>
      </c>
      <c r="AC27" s="50">
        <v>58.604685677131698</v>
      </c>
      <c r="AD27" s="50">
        <v>0</v>
      </c>
      <c r="AE27" s="50">
        <v>0</v>
      </c>
      <c r="AF27" s="50">
        <v>73.409346503493907</v>
      </c>
      <c r="AG27" s="50">
        <v>0</v>
      </c>
      <c r="AH27" s="50">
        <v>0</v>
      </c>
      <c r="AI27" s="50">
        <v>0</v>
      </c>
      <c r="AJ27" s="50">
        <v>0</v>
      </c>
      <c r="AK27" s="50">
        <v>0</v>
      </c>
      <c r="AL27" s="50">
        <v>4.8038638513543006</v>
      </c>
      <c r="AM27" s="50">
        <v>7.3934838711986988</v>
      </c>
      <c r="AN27" s="50">
        <v>37.732513272332803</v>
      </c>
      <c r="AO27" s="50">
        <v>0</v>
      </c>
      <c r="AP27" s="50">
        <v>22.01885518392579</v>
      </c>
      <c r="AQ27" s="50">
        <v>0</v>
      </c>
      <c r="AR27" s="50">
        <v>0</v>
      </c>
      <c r="AS27" s="50">
        <v>0</v>
      </c>
      <c r="AT27" s="50">
        <v>0</v>
      </c>
      <c r="AU27" s="50">
        <v>0</v>
      </c>
      <c r="AV27" s="50">
        <v>10.023194728339796</v>
      </c>
      <c r="AW27" s="50">
        <v>87.085928519079047</v>
      </c>
      <c r="AX27" s="50">
        <v>1.5105899033000001</v>
      </c>
      <c r="AY27" s="50">
        <v>0</v>
      </c>
      <c r="AZ27" s="50">
        <v>25.855971047259708</v>
      </c>
      <c r="BA27" s="50">
        <v>0</v>
      </c>
      <c r="BB27" s="50">
        <v>0</v>
      </c>
      <c r="BC27" s="50">
        <v>0</v>
      </c>
      <c r="BD27" s="50">
        <v>0</v>
      </c>
      <c r="BE27" s="50">
        <v>0</v>
      </c>
      <c r="BF27" s="50">
        <v>2.7054168075886009</v>
      </c>
      <c r="BG27" s="50">
        <v>10.213628568899502</v>
      </c>
      <c r="BH27" s="50">
        <v>4.3807074272666</v>
      </c>
      <c r="BI27" s="50">
        <v>0</v>
      </c>
      <c r="BJ27" s="50">
        <v>10.723638577297102</v>
      </c>
      <c r="BK27" s="51">
        <f>SUM(C27:BJ27)</f>
        <v>756.61342555176066</v>
      </c>
      <c r="BL27" s="52"/>
      <c r="BN27" s="52"/>
    </row>
    <row r="28" spans="1:67">
      <c r="A28" s="17"/>
      <c r="B28" s="26" t="s">
        <v>94</v>
      </c>
      <c r="C28" s="48">
        <f>SUM(C23:C27)</f>
        <v>0</v>
      </c>
      <c r="D28" s="48">
        <f t="shared" ref="D28:BJ28" si="5">SUM(D23:D27)</f>
        <v>10.386651718299602</v>
      </c>
      <c r="E28" s="48">
        <f t="shared" si="5"/>
        <v>0</v>
      </c>
      <c r="F28" s="48">
        <f t="shared" si="5"/>
        <v>0</v>
      </c>
      <c r="G28" s="48">
        <f t="shared" si="5"/>
        <v>0</v>
      </c>
      <c r="H28" s="48">
        <f t="shared" si="5"/>
        <v>2.2441961503245</v>
      </c>
      <c r="I28" s="48">
        <f t="shared" si="5"/>
        <v>126.37301710024391</v>
      </c>
      <c r="J28" s="48">
        <f t="shared" si="5"/>
        <v>46.681715650899804</v>
      </c>
      <c r="K28" s="48">
        <f t="shared" si="5"/>
        <v>0</v>
      </c>
      <c r="L28" s="48">
        <f t="shared" si="5"/>
        <v>11.622143941266437</v>
      </c>
      <c r="M28" s="48">
        <f t="shared" si="5"/>
        <v>0</v>
      </c>
      <c r="N28" s="48">
        <f t="shared" si="5"/>
        <v>0</v>
      </c>
      <c r="O28" s="48">
        <f t="shared" si="5"/>
        <v>0</v>
      </c>
      <c r="P28" s="48">
        <f t="shared" si="5"/>
        <v>0</v>
      </c>
      <c r="Q28" s="48">
        <f t="shared" si="5"/>
        <v>0</v>
      </c>
      <c r="R28" s="48">
        <f t="shared" si="5"/>
        <v>2.7119867923231009</v>
      </c>
      <c r="S28" s="48">
        <f t="shared" si="5"/>
        <v>22.712039390733</v>
      </c>
      <c r="T28" s="48">
        <f t="shared" si="5"/>
        <v>205.20559123523299</v>
      </c>
      <c r="U28" s="48">
        <f t="shared" si="5"/>
        <v>0</v>
      </c>
      <c r="V28" s="48">
        <f t="shared" si="5"/>
        <v>4.1525821754320003</v>
      </c>
      <c r="W28" s="48">
        <f t="shared" si="5"/>
        <v>0</v>
      </c>
      <c r="X28" s="48">
        <f t="shared" si="5"/>
        <v>0</v>
      </c>
      <c r="Y28" s="48">
        <f t="shared" si="5"/>
        <v>0</v>
      </c>
      <c r="Z28" s="48">
        <f t="shared" si="5"/>
        <v>0</v>
      </c>
      <c r="AA28" s="48">
        <f t="shared" si="5"/>
        <v>0</v>
      </c>
      <c r="AB28" s="48">
        <f t="shared" si="5"/>
        <v>10.425979754069004</v>
      </c>
      <c r="AC28" s="48">
        <f t="shared" si="5"/>
        <v>60.833244127931195</v>
      </c>
      <c r="AD28" s="48">
        <f t="shared" si="5"/>
        <v>1.5757246352666001</v>
      </c>
      <c r="AE28" s="48">
        <f t="shared" si="5"/>
        <v>0</v>
      </c>
      <c r="AF28" s="48">
        <f t="shared" si="5"/>
        <v>98.389936439654207</v>
      </c>
      <c r="AG28" s="48">
        <f t="shared" si="5"/>
        <v>0</v>
      </c>
      <c r="AH28" s="48">
        <f t="shared" si="5"/>
        <v>0</v>
      </c>
      <c r="AI28" s="48">
        <f t="shared" si="5"/>
        <v>0</v>
      </c>
      <c r="AJ28" s="48">
        <f t="shared" si="5"/>
        <v>0</v>
      </c>
      <c r="AK28" s="48">
        <f t="shared" si="5"/>
        <v>0</v>
      </c>
      <c r="AL28" s="48">
        <f t="shared" si="5"/>
        <v>18.379782509337296</v>
      </c>
      <c r="AM28" s="48">
        <f t="shared" si="5"/>
        <v>14.362013076231499</v>
      </c>
      <c r="AN28" s="48">
        <f t="shared" si="5"/>
        <v>40.710056726199305</v>
      </c>
      <c r="AO28" s="48">
        <f t="shared" si="5"/>
        <v>0</v>
      </c>
      <c r="AP28" s="48">
        <f t="shared" si="5"/>
        <v>40.620255244585699</v>
      </c>
      <c r="AQ28" s="48">
        <f t="shared" si="5"/>
        <v>0</v>
      </c>
      <c r="AR28" s="48">
        <f t="shared" si="5"/>
        <v>0</v>
      </c>
      <c r="AS28" s="48">
        <f t="shared" si="5"/>
        <v>0</v>
      </c>
      <c r="AT28" s="48">
        <f t="shared" si="5"/>
        <v>0</v>
      </c>
      <c r="AU28" s="48">
        <f t="shared" si="5"/>
        <v>0</v>
      </c>
      <c r="AV28" s="48">
        <f t="shared" si="5"/>
        <v>27.134086445000495</v>
      </c>
      <c r="AW28" s="48">
        <f t="shared" si="5"/>
        <v>140.91267158397685</v>
      </c>
      <c r="AX28" s="48">
        <f t="shared" si="5"/>
        <v>14.976090338933199</v>
      </c>
      <c r="AY28" s="48">
        <f t="shared" si="5"/>
        <v>0</v>
      </c>
      <c r="AZ28" s="48">
        <f t="shared" si="5"/>
        <v>67.546387521417415</v>
      </c>
      <c r="BA28" s="48">
        <f t="shared" si="5"/>
        <v>0</v>
      </c>
      <c r="BB28" s="48">
        <f t="shared" si="5"/>
        <v>0</v>
      </c>
      <c r="BC28" s="48">
        <f t="shared" si="5"/>
        <v>0</v>
      </c>
      <c r="BD28" s="48">
        <f t="shared" si="5"/>
        <v>0</v>
      </c>
      <c r="BE28" s="48">
        <f t="shared" si="5"/>
        <v>0</v>
      </c>
      <c r="BF28" s="48">
        <f t="shared" si="5"/>
        <v>6.6079605944383015</v>
      </c>
      <c r="BG28" s="48">
        <f t="shared" si="5"/>
        <v>16.877980988199404</v>
      </c>
      <c r="BH28" s="48">
        <f t="shared" si="5"/>
        <v>6.4563818761664002</v>
      </c>
      <c r="BI28" s="48">
        <f t="shared" si="5"/>
        <v>0</v>
      </c>
      <c r="BJ28" s="48">
        <f t="shared" si="5"/>
        <v>16.558416562295402</v>
      </c>
      <c r="BK28" s="48">
        <f>SUM(BK23:BK27)</f>
        <v>1014.4568925784577</v>
      </c>
    </row>
    <row r="29" spans="1:67">
      <c r="A29" s="17"/>
      <c r="B29" s="27" t="s">
        <v>84</v>
      </c>
      <c r="C29" s="48">
        <f>C9+C12+C15+C18+C21+C28</f>
        <v>0</v>
      </c>
      <c r="D29" s="48">
        <f>D9+D12+D15+D18+D21+D28</f>
        <v>113.10600644113251</v>
      </c>
      <c r="E29" s="48">
        <f>E9+E12+E15+E18+E21+E28</f>
        <v>359.5037925062332</v>
      </c>
      <c r="F29" s="48">
        <f>F9+F12+F15+F18+F21+F28</f>
        <v>0</v>
      </c>
      <c r="G29" s="48">
        <f>G9+G12+G15+G18+G21+G28</f>
        <v>0</v>
      </c>
      <c r="H29" s="48">
        <f>H9+H12+H15+H18+H21+H28</f>
        <v>5.6325203651835007</v>
      </c>
      <c r="I29" s="48">
        <f>I9+I12+I15+I18+I21+I28</f>
        <v>3646.1918265617605</v>
      </c>
      <c r="J29" s="48">
        <f>J9+J12+J15+J18+J21+J28</f>
        <v>1111.8458255798978</v>
      </c>
      <c r="K29" s="48">
        <f>K9+K12+K15+K18+K21+K28</f>
        <v>0</v>
      </c>
      <c r="L29" s="48">
        <f>L9+L12+L15+L18+L21+L28</f>
        <v>76.418679227729768</v>
      </c>
      <c r="M29" s="48">
        <f>M9+M12+M15+M18+M21+M28</f>
        <v>0</v>
      </c>
      <c r="N29" s="48">
        <f>N9+N12+N15+N18+N21+N28</f>
        <v>10.314383505166601</v>
      </c>
      <c r="O29" s="48">
        <f>O9+O12+O15+O18+O21+O28</f>
        <v>0</v>
      </c>
      <c r="P29" s="48">
        <f>P9+P12+P15+P18+P21+P28</f>
        <v>0</v>
      </c>
      <c r="Q29" s="48">
        <f>Q9+Q12+Q15+Q18+Q21+Q28</f>
        <v>0</v>
      </c>
      <c r="R29" s="48">
        <f>R9+R12+R15+R18+R21+R28</f>
        <v>5.3282797949465017</v>
      </c>
      <c r="S29" s="48">
        <f>S9+S12+S15+S18+S21+S28</f>
        <v>254.3043862507991</v>
      </c>
      <c r="T29" s="48">
        <f>T9+T12+T15+T18+T21+T28</f>
        <v>634.60080346943198</v>
      </c>
      <c r="U29" s="48">
        <f>U9+U12+U15+U18+U21+U28</f>
        <v>0</v>
      </c>
      <c r="V29" s="48">
        <f>V9+V12+V15+V18+V21+V28</f>
        <v>12.882423306063602</v>
      </c>
      <c r="W29" s="48">
        <f>W9+W12+W15+W18+W21+W28</f>
        <v>0</v>
      </c>
      <c r="X29" s="48">
        <f>X9+X12+X15+X18+X21+X28</f>
        <v>0</v>
      </c>
      <c r="Y29" s="48">
        <f>Y9+Y12+Y15+Y18+Y21+Y28</f>
        <v>0</v>
      </c>
      <c r="Z29" s="48">
        <f>Z9+Z12+Z15+Z18+Z21+Z28</f>
        <v>0</v>
      </c>
      <c r="AA29" s="48">
        <f>AA9+AA12+AA15+AA18+AA21+AA28</f>
        <v>0</v>
      </c>
      <c r="AB29" s="48">
        <f>AB9+AB12+AB15+AB18+AB21+AB28</f>
        <v>13.226794083991704</v>
      </c>
      <c r="AC29" s="48">
        <f>AC9+AC12+AC15+AC18+AC21+AC28</f>
        <v>135.79230815412825</v>
      </c>
      <c r="AD29" s="48">
        <f>AD9+AD12+AD15+AD18+AD21+AD28</f>
        <v>15.589106236866298</v>
      </c>
      <c r="AE29" s="48">
        <f>AE9+AE12+AE15+AE18+AE21+AE28</f>
        <v>0</v>
      </c>
      <c r="AF29" s="48">
        <f>AF9+AF12+AF15+AF18+AF21+AF28</f>
        <v>174.39507589627826</v>
      </c>
      <c r="AG29" s="48">
        <f>AG9+AG12+AG15+AG18+AG21+AG28</f>
        <v>0</v>
      </c>
      <c r="AH29" s="48">
        <f>AH9+AH12+AH15+AH18+AH21+AH28</f>
        <v>0</v>
      </c>
      <c r="AI29" s="48">
        <f>AI9+AI12+AI15+AI18+AI21+AI28</f>
        <v>0</v>
      </c>
      <c r="AJ29" s="48">
        <f>AJ9+AJ12+AJ15+AJ18+AJ21+AJ28</f>
        <v>0</v>
      </c>
      <c r="AK29" s="48">
        <f>AK9+AK12+AK15+AK18+AK21+AK28</f>
        <v>0</v>
      </c>
      <c r="AL29" s="48">
        <f>AL9+AL12+AL15+AL18+AL21+AL28</f>
        <v>24.772141901983304</v>
      </c>
      <c r="AM29" s="48">
        <f>AM9+AM12+AM15+AM18+AM21+AM28</f>
        <v>54.2925138632963</v>
      </c>
      <c r="AN29" s="48">
        <f>AN9+AN12+AN15+AN18+AN21+AN28</f>
        <v>621.00365363079595</v>
      </c>
      <c r="AO29" s="48">
        <f>AO9+AO12+AO15+AO18+AO21+AO28</f>
        <v>0</v>
      </c>
      <c r="AP29" s="48">
        <f>AP9+AP12+AP15+AP18+AP21+AP28</f>
        <v>82.614896111275783</v>
      </c>
      <c r="AQ29" s="48">
        <f>AQ9+AQ12+AQ15+AQ18+AQ21+AQ28</f>
        <v>0</v>
      </c>
      <c r="AR29" s="48">
        <f>AR9+AR12+AR15+AR18+AR21+AR28</f>
        <v>0</v>
      </c>
      <c r="AS29" s="48">
        <f>AS9+AS12+AS15+AS18+AS21+AS28</f>
        <v>0</v>
      </c>
      <c r="AT29" s="48">
        <f>AT9+AT12+AT15+AT18+AT21+AT28</f>
        <v>0</v>
      </c>
      <c r="AU29" s="48">
        <f>AU9+AU12+AU15+AU18+AU21+AU28</f>
        <v>0</v>
      </c>
      <c r="AV29" s="48">
        <f>AV9+AV12+AV15+AV18+AV21+AV28</f>
        <v>32.917871221815297</v>
      </c>
      <c r="AW29" s="48">
        <f>AW9+AW12+AW15+AW18+AW21+AW28</f>
        <v>548.73160688708344</v>
      </c>
      <c r="AX29" s="48">
        <f>AX9+AX12+AX15+AX18+AX21+AX28</f>
        <v>19.288158807433099</v>
      </c>
      <c r="AY29" s="48">
        <f>AY9+AY12+AY15+AY18+AY21+AY28</f>
        <v>0</v>
      </c>
      <c r="AZ29" s="48">
        <f>AZ9+AZ12+AZ15+AZ18+AZ21+AZ28</f>
        <v>112.50737393968066</v>
      </c>
      <c r="BA29" s="48">
        <f>BA9+BA12+BA15+BA18+BA21+BA28</f>
        <v>0</v>
      </c>
      <c r="BB29" s="48">
        <f>BB9+BB12+BB15+BB18+BB21+BB28</f>
        <v>0</v>
      </c>
      <c r="BC29" s="48">
        <f>BC9+BC12+BC15+BC18+BC21+BC28</f>
        <v>0</v>
      </c>
      <c r="BD29" s="48">
        <f>BD9+BD12+BD15+BD18+BD21+BD28</f>
        <v>0</v>
      </c>
      <c r="BE29" s="48">
        <f>BE9+BE12+BE15+BE18+BE21+BE28</f>
        <v>0</v>
      </c>
      <c r="BF29" s="48">
        <f>BF9+BF12+BF15+BF18+BF21+BF28</f>
        <v>8.1620429965961012</v>
      </c>
      <c r="BG29" s="48">
        <f>BG9+BG12+BG15+BG18+BG21+BG28</f>
        <v>36.109695626299207</v>
      </c>
      <c r="BH29" s="48">
        <f>BH9+BH12+BH15+BH18+BH21+BH28</f>
        <v>24.396373943232899</v>
      </c>
      <c r="BI29" s="48">
        <f>BI9+BI12+BI15+BI18+BI21+BI28</f>
        <v>0</v>
      </c>
      <c r="BJ29" s="48">
        <f>BJ9+BJ12+BJ15+BJ18+BJ21+BJ28</f>
        <v>19.493827407494603</v>
      </c>
      <c r="BK29" s="48">
        <f>BK9+BK12+BK15+BK18+BK21+BK28</f>
        <v>8153.4223677165974</v>
      </c>
    </row>
    <row r="30" spans="1:67" ht="3.75" customHeight="1">
      <c r="A30" s="17"/>
      <c r="B30" s="28"/>
      <c r="C30" s="6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7"/>
    </row>
    <row r="31" spans="1:67">
      <c r="A31" s="17" t="s">
        <v>1</v>
      </c>
      <c r="B31" s="24" t="s">
        <v>7</v>
      </c>
      <c r="C31" s="66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7"/>
    </row>
    <row r="32" spans="1:67" s="5" customFormat="1">
      <c r="A32" s="17" t="s">
        <v>80</v>
      </c>
      <c r="B32" s="25" t="s">
        <v>2</v>
      </c>
      <c r="C32" s="68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70"/>
    </row>
    <row r="33" spans="1:67" s="60" customFormat="1">
      <c r="A33" s="57"/>
      <c r="B33" s="58" t="s">
        <v>133</v>
      </c>
      <c r="C33" s="50">
        <v>0</v>
      </c>
      <c r="D33" s="50">
        <v>0.70029089586659998</v>
      </c>
      <c r="E33" s="50">
        <v>0</v>
      </c>
      <c r="F33" s="50">
        <v>0</v>
      </c>
      <c r="G33" s="50">
        <v>0</v>
      </c>
      <c r="H33" s="50">
        <v>9.8959517803897299</v>
      </c>
      <c r="I33" s="50">
        <v>2.6607516099900003E-2</v>
      </c>
      <c r="J33" s="50">
        <v>0</v>
      </c>
      <c r="K33" s="50">
        <v>0</v>
      </c>
      <c r="L33" s="50">
        <v>0.9481963173986997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8.474247909753517</v>
      </c>
      <c r="S33" s="50">
        <v>0</v>
      </c>
      <c r="T33" s="50">
        <v>0</v>
      </c>
      <c r="U33" s="50">
        <v>0</v>
      </c>
      <c r="V33" s="50">
        <v>0.41955588973289998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61.743581270773134</v>
      </c>
      <c r="AC33" s="50">
        <v>1.2207891916662998</v>
      </c>
      <c r="AD33" s="50">
        <v>0</v>
      </c>
      <c r="AE33" s="50">
        <v>0</v>
      </c>
      <c r="AF33" s="50">
        <v>23.3953741668243</v>
      </c>
      <c r="AG33" s="50">
        <v>0</v>
      </c>
      <c r="AH33" s="50">
        <v>0</v>
      </c>
      <c r="AI33" s="50">
        <v>0</v>
      </c>
      <c r="AJ33" s="50">
        <v>0</v>
      </c>
      <c r="AK33" s="50">
        <v>0</v>
      </c>
      <c r="AL33" s="50">
        <v>68.414632938281599</v>
      </c>
      <c r="AM33" s="50">
        <v>0.53765575059970006</v>
      </c>
      <c r="AN33" s="50">
        <v>0</v>
      </c>
      <c r="AO33" s="50">
        <v>0</v>
      </c>
      <c r="AP33" s="50">
        <v>9.0829544479272961</v>
      </c>
      <c r="AQ33" s="50">
        <v>0</v>
      </c>
      <c r="AR33" s="50">
        <v>0</v>
      </c>
      <c r="AS33" s="50">
        <v>0</v>
      </c>
      <c r="AT33" s="50">
        <v>0</v>
      </c>
      <c r="AU33" s="50">
        <v>0</v>
      </c>
      <c r="AV33" s="50">
        <v>323.351122785727</v>
      </c>
      <c r="AW33" s="50">
        <v>7.7185688524317992</v>
      </c>
      <c r="AX33" s="50">
        <v>0</v>
      </c>
      <c r="AY33" s="50">
        <v>0</v>
      </c>
      <c r="AZ33" s="50">
        <v>81.367930565575733</v>
      </c>
      <c r="BA33" s="50">
        <v>0</v>
      </c>
      <c r="BB33" s="50">
        <v>0</v>
      </c>
      <c r="BC33" s="50">
        <v>0</v>
      </c>
      <c r="BD33" s="50">
        <v>0</v>
      </c>
      <c r="BE33" s="50">
        <v>0</v>
      </c>
      <c r="BF33" s="50">
        <v>71.945187457876074</v>
      </c>
      <c r="BG33" s="50">
        <v>0.12841107059990001</v>
      </c>
      <c r="BH33" s="50">
        <v>0</v>
      </c>
      <c r="BI33" s="50">
        <v>0</v>
      </c>
      <c r="BJ33" s="50">
        <v>5.8974119105292004</v>
      </c>
      <c r="BK33" s="59">
        <f>SUM(C33:BJ33)</f>
        <v>675.26847071805332</v>
      </c>
    </row>
    <row r="34" spans="1:67" s="5" customFormat="1">
      <c r="A34" s="17"/>
      <c r="B34" s="26" t="s">
        <v>89</v>
      </c>
      <c r="C34" s="48">
        <f>SUM(C33)</f>
        <v>0</v>
      </c>
      <c r="D34" s="48">
        <f t="shared" ref="D34:BJ34" si="6">SUM(D33)</f>
        <v>0.70029089586659998</v>
      </c>
      <c r="E34" s="48">
        <f t="shared" si="6"/>
        <v>0</v>
      </c>
      <c r="F34" s="48">
        <f t="shared" si="6"/>
        <v>0</v>
      </c>
      <c r="G34" s="48">
        <f t="shared" si="6"/>
        <v>0</v>
      </c>
      <c r="H34" s="48">
        <f t="shared" si="6"/>
        <v>9.8959517803897299</v>
      </c>
      <c r="I34" s="48">
        <f t="shared" si="6"/>
        <v>2.6607516099900003E-2</v>
      </c>
      <c r="J34" s="48">
        <f t="shared" si="6"/>
        <v>0</v>
      </c>
      <c r="K34" s="48">
        <f t="shared" si="6"/>
        <v>0</v>
      </c>
      <c r="L34" s="48">
        <f t="shared" si="6"/>
        <v>0.9481963173986997</v>
      </c>
      <c r="M34" s="48">
        <f t="shared" si="6"/>
        <v>0</v>
      </c>
      <c r="N34" s="48">
        <f t="shared" si="6"/>
        <v>0</v>
      </c>
      <c r="O34" s="48">
        <f t="shared" si="6"/>
        <v>0</v>
      </c>
      <c r="P34" s="48">
        <f t="shared" si="6"/>
        <v>0</v>
      </c>
      <c r="Q34" s="48">
        <f t="shared" si="6"/>
        <v>0</v>
      </c>
      <c r="R34" s="48">
        <f t="shared" si="6"/>
        <v>8.474247909753517</v>
      </c>
      <c r="S34" s="48">
        <f t="shared" si="6"/>
        <v>0</v>
      </c>
      <c r="T34" s="48">
        <f t="shared" si="6"/>
        <v>0</v>
      </c>
      <c r="U34" s="48">
        <f t="shared" si="6"/>
        <v>0</v>
      </c>
      <c r="V34" s="48">
        <f t="shared" si="6"/>
        <v>0.41955588973289998</v>
      </c>
      <c r="W34" s="48">
        <f t="shared" si="6"/>
        <v>0</v>
      </c>
      <c r="X34" s="48">
        <f t="shared" si="6"/>
        <v>0</v>
      </c>
      <c r="Y34" s="48">
        <f t="shared" si="6"/>
        <v>0</v>
      </c>
      <c r="Z34" s="48">
        <f t="shared" si="6"/>
        <v>0</v>
      </c>
      <c r="AA34" s="48">
        <f t="shared" si="6"/>
        <v>0</v>
      </c>
      <c r="AB34" s="48">
        <f t="shared" si="6"/>
        <v>61.743581270773134</v>
      </c>
      <c r="AC34" s="48">
        <f t="shared" si="6"/>
        <v>1.2207891916662998</v>
      </c>
      <c r="AD34" s="48">
        <f t="shared" si="6"/>
        <v>0</v>
      </c>
      <c r="AE34" s="48">
        <f t="shared" si="6"/>
        <v>0</v>
      </c>
      <c r="AF34" s="48">
        <f t="shared" si="6"/>
        <v>23.3953741668243</v>
      </c>
      <c r="AG34" s="48">
        <f t="shared" si="6"/>
        <v>0</v>
      </c>
      <c r="AH34" s="48">
        <f t="shared" si="6"/>
        <v>0</v>
      </c>
      <c r="AI34" s="48">
        <f t="shared" si="6"/>
        <v>0</v>
      </c>
      <c r="AJ34" s="48">
        <f t="shared" si="6"/>
        <v>0</v>
      </c>
      <c r="AK34" s="48">
        <f t="shared" si="6"/>
        <v>0</v>
      </c>
      <c r="AL34" s="48">
        <f t="shared" si="6"/>
        <v>68.414632938281599</v>
      </c>
      <c r="AM34" s="48">
        <f t="shared" si="6"/>
        <v>0.53765575059970006</v>
      </c>
      <c r="AN34" s="48">
        <f t="shared" si="6"/>
        <v>0</v>
      </c>
      <c r="AO34" s="48">
        <f t="shared" si="6"/>
        <v>0</v>
      </c>
      <c r="AP34" s="48">
        <f t="shared" si="6"/>
        <v>9.0829544479272961</v>
      </c>
      <c r="AQ34" s="48">
        <f t="shared" si="6"/>
        <v>0</v>
      </c>
      <c r="AR34" s="48">
        <f t="shared" si="6"/>
        <v>0</v>
      </c>
      <c r="AS34" s="48">
        <f t="shared" si="6"/>
        <v>0</v>
      </c>
      <c r="AT34" s="48">
        <f t="shared" si="6"/>
        <v>0</v>
      </c>
      <c r="AU34" s="48">
        <f t="shared" si="6"/>
        <v>0</v>
      </c>
      <c r="AV34" s="48">
        <f t="shared" si="6"/>
        <v>323.351122785727</v>
      </c>
      <c r="AW34" s="48">
        <f t="shared" si="6"/>
        <v>7.7185688524317992</v>
      </c>
      <c r="AX34" s="48">
        <f t="shared" si="6"/>
        <v>0</v>
      </c>
      <c r="AY34" s="48">
        <f t="shared" si="6"/>
        <v>0</v>
      </c>
      <c r="AZ34" s="48">
        <f t="shared" si="6"/>
        <v>81.367930565575733</v>
      </c>
      <c r="BA34" s="48">
        <f t="shared" si="6"/>
        <v>0</v>
      </c>
      <c r="BB34" s="48">
        <f t="shared" si="6"/>
        <v>0</v>
      </c>
      <c r="BC34" s="48">
        <f t="shared" si="6"/>
        <v>0</v>
      </c>
      <c r="BD34" s="48">
        <f t="shared" si="6"/>
        <v>0</v>
      </c>
      <c r="BE34" s="48">
        <f t="shared" si="6"/>
        <v>0</v>
      </c>
      <c r="BF34" s="48">
        <f t="shared" si="6"/>
        <v>71.945187457876074</v>
      </c>
      <c r="BG34" s="48">
        <f t="shared" si="6"/>
        <v>0.12841107059990001</v>
      </c>
      <c r="BH34" s="48">
        <f t="shared" si="6"/>
        <v>0</v>
      </c>
      <c r="BI34" s="48">
        <f t="shared" si="6"/>
        <v>0</v>
      </c>
      <c r="BJ34" s="48">
        <f t="shared" si="6"/>
        <v>5.8974119105292004</v>
      </c>
      <c r="BK34" s="48">
        <f>SUM(BK33)</f>
        <v>675.26847071805332</v>
      </c>
    </row>
    <row r="35" spans="1:67">
      <c r="A35" s="17" t="s">
        <v>81</v>
      </c>
      <c r="B35" s="25" t="s">
        <v>17</v>
      </c>
      <c r="C35" s="66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7"/>
    </row>
    <row r="36" spans="1:67">
      <c r="A36" s="17"/>
      <c r="B36" s="44" t="s">
        <v>134</v>
      </c>
      <c r="C36" s="50">
        <v>0</v>
      </c>
      <c r="D36" s="50">
        <v>0.67193093356659994</v>
      </c>
      <c r="E36" s="50">
        <v>0</v>
      </c>
      <c r="F36" s="50">
        <v>0</v>
      </c>
      <c r="G36" s="50">
        <v>0</v>
      </c>
      <c r="H36" s="50">
        <v>4.6595723503777942</v>
      </c>
      <c r="I36" s="50">
        <v>1.4161657593663999</v>
      </c>
      <c r="J36" s="50">
        <v>0</v>
      </c>
      <c r="K36" s="50">
        <v>0</v>
      </c>
      <c r="L36" s="50">
        <v>2.4254450070989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2.414445086245701</v>
      </c>
      <c r="S36" s="50">
        <v>0.41100540786659995</v>
      </c>
      <c r="T36" s="50">
        <v>0</v>
      </c>
      <c r="U36" s="50">
        <v>0</v>
      </c>
      <c r="V36" s="50">
        <v>0.81587090786610017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  <c r="AB36" s="50">
        <v>31.026478352776472</v>
      </c>
      <c r="AC36" s="50">
        <v>1.5763817956993</v>
      </c>
      <c r="AD36" s="50">
        <v>0</v>
      </c>
      <c r="AE36" s="50">
        <v>0</v>
      </c>
      <c r="AF36" s="50">
        <v>21.778660199023911</v>
      </c>
      <c r="AG36" s="50">
        <v>0</v>
      </c>
      <c r="AH36" s="50">
        <v>0</v>
      </c>
      <c r="AI36" s="50">
        <v>0</v>
      </c>
      <c r="AJ36" s="50">
        <v>0</v>
      </c>
      <c r="AK36" s="50">
        <v>0</v>
      </c>
      <c r="AL36" s="50">
        <v>42.848158146809482</v>
      </c>
      <c r="AM36" s="50">
        <v>1.6865635319329999</v>
      </c>
      <c r="AN36" s="50">
        <v>0</v>
      </c>
      <c r="AO36" s="50">
        <v>0</v>
      </c>
      <c r="AP36" s="50">
        <v>9.4349400135607056</v>
      </c>
      <c r="AQ36" s="50">
        <v>0</v>
      </c>
      <c r="AR36" s="50">
        <v>0</v>
      </c>
      <c r="AS36" s="50">
        <v>0</v>
      </c>
      <c r="AT36" s="50">
        <v>0</v>
      </c>
      <c r="AU36" s="50">
        <v>0</v>
      </c>
      <c r="AV36" s="50">
        <v>133.16941651845272</v>
      </c>
      <c r="AW36" s="50">
        <v>11.909367840896602</v>
      </c>
      <c r="AX36" s="50">
        <v>0</v>
      </c>
      <c r="AY36" s="50">
        <v>0</v>
      </c>
      <c r="AZ36" s="50">
        <v>92.558454405978807</v>
      </c>
      <c r="BA36" s="50">
        <v>0</v>
      </c>
      <c r="BB36" s="50">
        <v>0</v>
      </c>
      <c r="BC36" s="50">
        <v>0</v>
      </c>
      <c r="BD36" s="50">
        <v>0</v>
      </c>
      <c r="BE36" s="50">
        <v>0</v>
      </c>
      <c r="BF36" s="50">
        <v>29.627914514445365</v>
      </c>
      <c r="BG36" s="50">
        <v>3.2275179584997997</v>
      </c>
      <c r="BH36" s="50">
        <v>0</v>
      </c>
      <c r="BI36" s="50">
        <v>0</v>
      </c>
      <c r="BJ36" s="50">
        <v>11.177017447896002</v>
      </c>
      <c r="BK36" s="51">
        <f>SUM(C36:BJ36)</f>
        <v>402.83530617836021</v>
      </c>
      <c r="BM36" s="52"/>
      <c r="BO36" s="52"/>
    </row>
    <row r="37" spans="1:67">
      <c r="A37" s="17"/>
      <c r="B37" s="44" t="s">
        <v>145</v>
      </c>
      <c r="C37" s="50">
        <v>0</v>
      </c>
      <c r="D37" s="50">
        <v>0.11673326676660001</v>
      </c>
      <c r="E37" s="50">
        <v>0</v>
      </c>
      <c r="F37" s="50">
        <v>0</v>
      </c>
      <c r="G37" s="50">
        <v>0</v>
      </c>
      <c r="H37" s="50">
        <v>0.53619527666520006</v>
      </c>
      <c r="I37" s="50">
        <v>0</v>
      </c>
      <c r="J37" s="50">
        <v>0</v>
      </c>
      <c r="K37" s="50">
        <v>0</v>
      </c>
      <c r="L37" s="50">
        <v>0.2533669908999</v>
      </c>
      <c r="M37" s="50">
        <v>0</v>
      </c>
      <c r="N37" s="50">
        <v>0</v>
      </c>
      <c r="O37" s="50">
        <v>0</v>
      </c>
      <c r="P37" s="50">
        <v>0</v>
      </c>
      <c r="Q37" s="50">
        <v>0</v>
      </c>
      <c r="R37" s="50">
        <v>0.63465543803060043</v>
      </c>
      <c r="S37" s="50">
        <v>0.103447</v>
      </c>
      <c r="T37" s="50">
        <v>0.3337</v>
      </c>
      <c r="U37" s="50">
        <v>0</v>
      </c>
      <c r="V37" s="50">
        <v>7.6896204299999993E-2</v>
      </c>
      <c r="W37" s="50">
        <v>0</v>
      </c>
      <c r="X37" s="50">
        <v>0</v>
      </c>
      <c r="Y37" s="50">
        <v>0</v>
      </c>
      <c r="Z37" s="50">
        <v>0</v>
      </c>
      <c r="AA37" s="50">
        <v>0</v>
      </c>
      <c r="AB37" s="50">
        <v>15.156850981008821</v>
      </c>
      <c r="AC37" s="50">
        <v>2.4671150224331999</v>
      </c>
      <c r="AD37" s="50">
        <v>0</v>
      </c>
      <c r="AE37" s="50">
        <v>0</v>
      </c>
      <c r="AF37" s="50">
        <v>23.189271452163897</v>
      </c>
      <c r="AG37" s="50">
        <v>0</v>
      </c>
      <c r="AH37" s="50">
        <v>0</v>
      </c>
      <c r="AI37" s="50">
        <v>0</v>
      </c>
      <c r="AJ37" s="50">
        <v>0</v>
      </c>
      <c r="AK37" s="50">
        <v>0</v>
      </c>
      <c r="AL37" s="50">
        <v>26.946329322001112</v>
      </c>
      <c r="AM37" s="50">
        <v>2.6021098343997</v>
      </c>
      <c r="AN37" s="50">
        <v>0.24412329649999998</v>
      </c>
      <c r="AO37" s="50">
        <v>0</v>
      </c>
      <c r="AP37" s="50">
        <v>19.586833709862997</v>
      </c>
      <c r="AQ37" s="50">
        <v>0</v>
      </c>
      <c r="AR37" s="50">
        <v>0</v>
      </c>
      <c r="AS37" s="50">
        <v>0</v>
      </c>
      <c r="AT37" s="50">
        <v>0</v>
      </c>
      <c r="AU37" s="50">
        <v>0</v>
      </c>
      <c r="AV37" s="50">
        <v>3.4025189299288927</v>
      </c>
      <c r="AW37" s="50">
        <v>0.18158212219979999</v>
      </c>
      <c r="AX37" s="50">
        <v>0</v>
      </c>
      <c r="AY37" s="50">
        <v>0</v>
      </c>
      <c r="AZ37" s="50">
        <v>2.9209729003663001</v>
      </c>
      <c r="BA37" s="50">
        <v>0</v>
      </c>
      <c r="BB37" s="50">
        <v>0</v>
      </c>
      <c r="BC37" s="50">
        <v>0</v>
      </c>
      <c r="BD37" s="50">
        <v>0</v>
      </c>
      <c r="BE37" s="50">
        <v>0</v>
      </c>
      <c r="BF37" s="50">
        <v>1.9554000943953995</v>
      </c>
      <c r="BG37" s="50">
        <v>0.24923477910000003</v>
      </c>
      <c r="BH37" s="50">
        <v>0</v>
      </c>
      <c r="BI37" s="50">
        <v>0</v>
      </c>
      <c r="BJ37" s="50">
        <v>1.1402771983999003</v>
      </c>
      <c r="BK37" s="51">
        <f t="shared" ref="BK37:BK38" si="7">SUM(C37:BJ37)</f>
        <v>102.09761381942232</v>
      </c>
      <c r="BM37" s="52"/>
      <c r="BO37" s="52"/>
    </row>
    <row r="38" spans="1:67">
      <c r="A38" s="17"/>
      <c r="B38" s="44" t="s">
        <v>135</v>
      </c>
      <c r="C38" s="50">
        <v>0</v>
      </c>
      <c r="D38" s="50">
        <v>0.65987621490000004</v>
      </c>
      <c r="E38" s="50">
        <v>0</v>
      </c>
      <c r="F38" s="50">
        <v>0</v>
      </c>
      <c r="G38" s="50">
        <v>0</v>
      </c>
      <c r="H38" s="50">
        <v>5.6749200375983015</v>
      </c>
      <c r="I38" s="50">
        <v>5.0663466382996001</v>
      </c>
      <c r="J38" s="50">
        <v>0</v>
      </c>
      <c r="K38" s="50">
        <v>0</v>
      </c>
      <c r="L38" s="50">
        <v>1.6598677338659003</v>
      </c>
      <c r="M38" s="50">
        <v>0</v>
      </c>
      <c r="N38" s="50">
        <v>0</v>
      </c>
      <c r="O38" s="50">
        <v>0</v>
      </c>
      <c r="P38" s="50">
        <v>0</v>
      </c>
      <c r="Q38" s="50">
        <v>0</v>
      </c>
      <c r="R38" s="50">
        <v>2.9136079696364021</v>
      </c>
      <c r="S38" s="50">
        <v>3.6303709032997986</v>
      </c>
      <c r="T38" s="50">
        <v>0</v>
      </c>
      <c r="U38" s="50">
        <v>0</v>
      </c>
      <c r="V38" s="50">
        <v>1.0108073277995</v>
      </c>
      <c r="W38" s="50">
        <v>0</v>
      </c>
      <c r="X38" s="50">
        <v>0</v>
      </c>
      <c r="Y38" s="50">
        <v>0</v>
      </c>
      <c r="Z38" s="50">
        <v>0</v>
      </c>
      <c r="AA38" s="50">
        <v>0</v>
      </c>
      <c r="AB38" s="50">
        <v>66.484639680131096</v>
      </c>
      <c r="AC38" s="50">
        <v>5.5816248616325002</v>
      </c>
      <c r="AD38" s="50">
        <v>0</v>
      </c>
      <c r="AE38" s="50">
        <v>0</v>
      </c>
      <c r="AF38" s="50">
        <v>27.109237496388292</v>
      </c>
      <c r="AG38" s="50">
        <v>0</v>
      </c>
      <c r="AH38" s="50">
        <v>0</v>
      </c>
      <c r="AI38" s="50">
        <v>0</v>
      </c>
      <c r="AJ38" s="50">
        <v>0</v>
      </c>
      <c r="AK38" s="50">
        <v>0</v>
      </c>
      <c r="AL38" s="50">
        <v>88.640085465145944</v>
      </c>
      <c r="AM38" s="50">
        <v>2.7098891454994001</v>
      </c>
      <c r="AN38" s="50">
        <v>0</v>
      </c>
      <c r="AO38" s="50">
        <v>0</v>
      </c>
      <c r="AP38" s="50">
        <v>15.215433099257698</v>
      </c>
      <c r="AQ38" s="50">
        <v>0</v>
      </c>
      <c r="AR38" s="50">
        <v>0</v>
      </c>
      <c r="AS38" s="50">
        <v>0</v>
      </c>
      <c r="AT38" s="50">
        <v>0</v>
      </c>
      <c r="AU38" s="50">
        <v>0</v>
      </c>
      <c r="AV38" s="50">
        <v>105.82089274146902</v>
      </c>
      <c r="AW38" s="50">
        <v>9.5624931158645019</v>
      </c>
      <c r="AX38" s="50">
        <v>0</v>
      </c>
      <c r="AY38" s="50">
        <v>0</v>
      </c>
      <c r="AZ38" s="50">
        <v>64.222645474117499</v>
      </c>
      <c r="BA38" s="50">
        <v>0</v>
      </c>
      <c r="BB38" s="50">
        <v>0</v>
      </c>
      <c r="BC38" s="50">
        <v>0</v>
      </c>
      <c r="BD38" s="50">
        <v>0</v>
      </c>
      <c r="BE38" s="50">
        <v>0</v>
      </c>
      <c r="BF38" s="50">
        <v>28.656311594598108</v>
      </c>
      <c r="BG38" s="50">
        <v>0.9142167086995</v>
      </c>
      <c r="BH38" s="50">
        <v>0</v>
      </c>
      <c r="BI38" s="50">
        <v>0</v>
      </c>
      <c r="BJ38" s="50">
        <v>6.7642577119302985</v>
      </c>
      <c r="BK38" s="51">
        <f t="shared" si="7"/>
        <v>442.29752392013336</v>
      </c>
      <c r="BM38" s="52"/>
      <c r="BO38" s="52"/>
    </row>
    <row r="39" spans="1:67">
      <c r="A39" s="17"/>
      <c r="B39" s="44" t="s">
        <v>146</v>
      </c>
      <c r="C39" s="50">
        <v>0</v>
      </c>
      <c r="D39" s="50">
        <v>0.60469320083330003</v>
      </c>
      <c r="E39" s="50">
        <v>0</v>
      </c>
      <c r="F39" s="50">
        <v>0</v>
      </c>
      <c r="G39" s="50">
        <v>0</v>
      </c>
      <c r="H39" s="50">
        <v>2.1160071141766008</v>
      </c>
      <c r="I39" s="50">
        <v>0</v>
      </c>
      <c r="J39" s="50">
        <v>0</v>
      </c>
      <c r="K39" s="50">
        <v>0</v>
      </c>
      <c r="L39" s="50">
        <v>0.5039612687995001</v>
      </c>
      <c r="M39" s="50">
        <v>0</v>
      </c>
      <c r="N39" s="50">
        <v>0</v>
      </c>
      <c r="O39" s="50">
        <v>0</v>
      </c>
      <c r="P39" s="50">
        <v>0</v>
      </c>
      <c r="Q39" s="50">
        <v>0</v>
      </c>
      <c r="R39" s="50">
        <v>2.3299272147355028</v>
      </c>
      <c r="S39" s="50">
        <v>2.3285345366499999E-2</v>
      </c>
      <c r="T39" s="50">
        <v>0</v>
      </c>
      <c r="U39" s="50">
        <v>0</v>
      </c>
      <c r="V39" s="50">
        <v>0.20982123589959997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52.009738799157958</v>
      </c>
      <c r="AC39" s="50">
        <v>10.704198076031201</v>
      </c>
      <c r="AD39" s="50">
        <v>0</v>
      </c>
      <c r="AE39" s="50">
        <v>0</v>
      </c>
      <c r="AF39" s="50">
        <v>61.098149783442842</v>
      </c>
      <c r="AG39" s="50">
        <v>0</v>
      </c>
      <c r="AH39" s="50">
        <v>0</v>
      </c>
      <c r="AI39" s="50">
        <v>0</v>
      </c>
      <c r="AJ39" s="50">
        <v>0</v>
      </c>
      <c r="AK39" s="50">
        <v>0</v>
      </c>
      <c r="AL39" s="50">
        <v>76.284887523997426</v>
      </c>
      <c r="AM39" s="50">
        <v>10.771623455563903</v>
      </c>
      <c r="AN39" s="50">
        <v>0.59687469999979992</v>
      </c>
      <c r="AO39" s="50">
        <v>0</v>
      </c>
      <c r="AP39" s="50">
        <v>37.35234633811352</v>
      </c>
      <c r="AQ39" s="50">
        <v>0</v>
      </c>
      <c r="AR39" s="50">
        <v>0</v>
      </c>
      <c r="AS39" s="50">
        <v>0</v>
      </c>
      <c r="AT39" s="50">
        <v>0</v>
      </c>
      <c r="AU39" s="50">
        <v>0</v>
      </c>
      <c r="AV39" s="50">
        <v>11.36139413014447</v>
      </c>
      <c r="AW39" s="50">
        <v>0.15393834276639998</v>
      </c>
      <c r="AX39" s="50">
        <v>0</v>
      </c>
      <c r="AY39" s="50">
        <v>0</v>
      </c>
      <c r="AZ39" s="50">
        <v>6.2194422515975027</v>
      </c>
      <c r="BA39" s="50">
        <v>0</v>
      </c>
      <c r="BB39" s="50">
        <v>0</v>
      </c>
      <c r="BC39" s="50">
        <v>0</v>
      </c>
      <c r="BD39" s="50">
        <v>0</v>
      </c>
      <c r="BE39" s="50">
        <v>0</v>
      </c>
      <c r="BF39" s="50">
        <v>7.4401656325286343</v>
      </c>
      <c r="BG39" s="50">
        <v>0.33704322249990004</v>
      </c>
      <c r="BH39" s="50">
        <v>0</v>
      </c>
      <c r="BI39" s="50">
        <v>0</v>
      </c>
      <c r="BJ39" s="50">
        <v>2.1929894461990003</v>
      </c>
      <c r="BK39" s="51">
        <f>SUM(C39:BJ39)</f>
        <v>282.31048708185364</v>
      </c>
      <c r="BM39" s="52"/>
      <c r="BO39" s="52"/>
    </row>
    <row r="40" spans="1:67">
      <c r="A40" s="17"/>
      <c r="B40" s="44" t="s">
        <v>136</v>
      </c>
      <c r="C40" s="50">
        <v>0</v>
      </c>
      <c r="D40" s="50">
        <v>2.0410902195331997</v>
      </c>
      <c r="E40" s="50">
        <v>3.8332836956</v>
      </c>
      <c r="F40" s="50">
        <v>0</v>
      </c>
      <c r="G40" s="50">
        <v>0</v>
      </c>
      <c r="H40" s="50">
        <v>1.5049937356596998</v>
      </c>
      <c r="I40" s="50">
        <v>56.135590222233198</v>
      </c>
      <c r="J40" s="50">
        <v>0</v>
      </c>
      <c r="K40" s="50">
        <v>0</v>
      </c>
      <c r="L40" s="50">
        <v>0.51753048703290006</v>
      </c>
      <c r="M40" s="50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0.54472987776210025</v>
      </c>
      <c r="S40" s="50">
        <v>5.9682328749332001</v>
      </c>
      <c r="T40" s="50">
        <v>0</v>
      </c>
      <c r="U40" s="50">
        <v>0</v>
      </c>
      <c r="V40" s="50">
        <v>5.9159660998999997E-3</v>
      </c>
      <c r="W40" s="50">
        <v>0</v>
      </c>
      <c r="X40" s="50">
        <v>0</v>
      </c>
      <c r="Y40" s="50">
        <v>0</v>
      </c>
      <c r="Z40" s="50">
        <v>0</v>
      </c>
      <c r="AA40" s="50">
        <v>0</v>
      </c>
      <c r="AB40" s="50">
        <v>16.877838081238693</v>
      </c>
      <c r="AC40" s="50">
        <v>1.8385566015994002</v>
      </c>
      <c r="AD40" s="50">
        <v>0</v>
      </c>
      <c r="AE40" s="50">
        <v>0</v>
      </c>
      <c r="AF40" s="50">
        <v>4.2508611173984994</v>
      </c>
      <c r="AG40" s="50">
        <v>0</v>
      </c>
      <c r="AH40" s="50">
        <v>0</v>
      </c>
      <c r="AI40" s="50">
        <v>0</v>
      </c>
      <c r="AJ40" s="50">
        <v>0</v>
      </c>
      <c r="AK40" s="50">
        <v>0</v>
      </c>
      <c r="AL40" s="50">
        <v>21.694914231073017</v>
      </c>
      <c r="AM40" s="50">
        <v>7.1267436892992988</v>
      </c>
      <c r="AN40" s="50">
        <v>0</v>
      </c>
      <c r="AO40" s="50">
        <v>0</v>
      </c>
      <c r="AP40" s="50">
        <v>0.6436268159663</v>
      </c>
      <c r="AQ40" s="50">
        <v>0</v>
      </c>
      <c r="AR40" s="50">
        <v>0</v>
      </c>
      <c r="AS40" s="50">
        <v>0</v>
      </c>
      <c r="AT40" s="50">
        <v>0</v>
      </c>
      <c r="AU40" s="50">
        <v>0</v>
      </c>
      <c r="AV40" s="50">
        <v>17.042294370896169</v>
      </c>
      <c r="AW40" s="50">
        <v>65.276247629632707</v>
      </c>
      <c r="AX40" s="50">
        <v>0</v>
      </c>
      <c r="AY40" s="50">
        <v>0</v>
      </c>
      <c r="AZ40" s="50">
        <v>1.6760700905658998</v>
      </c>
      <c r="BA40" s="50">
        <v>0</v>
      </c>
      <c r="BB40" s="50">
        <v>0</v>
      </c>
      <c r="BC40" s="50">
        <v>0</v>
      </c>
      <c r="BD40" s="50">
        <v>0</v>
      </c>
      <c r="BE40" s="50">
        <v>0</v>
      </c>
      <c r="BF40" s="50">
        <v>6.5208608950180098</v>
      </c>
      <c r="BG40" s="50">
        <v>7.0489574533200011E-2</v>
      </c>
      <c r="BH40" s="50">
        <v>0</v>
      </c>
      <c r="BI40" s="50">
        <v>0</v>
      </c>
      <c r="BJ40" s="50">
        <v>0</v>
      </c>
      <c r="BK40" s="51">
        <f>SUM(C40:BJ40)</f>
        <v>213.56987017607543</v>
      </c>
      <c r="BM40" s="52"/>
      <c r="BO40" s="52"/>
    </row>
    <row r="41" spans="1:67">
      <c r="A41" s="17"/>
      <c r="B41" s="44" t="s">
        <v>137</v>
      </c>
      <c r="C41" s="50">
        <v>0</v>
      </c>
      <c r="D41" s="50">
        <v>0.79637577236660007</v>
      </c>
      <c r="E41" s="50">
        <v>0</v>
      </c>
      <c r="F41" s="50">
        <v>0</v>
      </c>
      <c r="G41" s="50">
        <v>0</v>
      </c>
      <c r="H41" s="50">
        <v>2.4062150253209023</v>
      </c>
      <c r="I41" s="50">
        <v>0</v>
      </c>
      <c r="J41" s="50">
        <v>0</v>
      </c>
      <c r="K41" s="50">
        <v>0</v>
      </c>
      <c r="L41" s="50">
        <v>3.1158650979658993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50">
        <v>1.0706883469254003</v>
      </c>
      <c r="S41" s="50">
        <v>0</v>
      </c>
      <c r="T41" s="50">
        <v>0</v>
      </c>
      <c r="U41" s="50">
        <v>0</v>
      </c>
      <c r="V41" s="50">
        <v>0.14110389193290002</v>
      </c>
      <c r="W41" s="50">
        <v>0</v>
      </c>
      <c r="X41" s="50">
        <v>0</v>
      </c>
      <c r="Y41" s="50">
        <v>0</v>
      </c>
      <c r="Z41" s="50">
        <v>0</v>
      </c>
      <c r="AA41" s="50">
        <v>0</v>
      </c>
      <c r="AB41" s="50">
        <v>5.910588725547016</v>
      </c>
      <c r="AC41" s="50">
        <v>9.063498049999999E-2</v>
      </c>
      <c r="AD41" s="50">
        <v>0</v>
      </c>
      <c r="AE41" s="50">
        <v>0</v>
      </c>
      <c r="AF41" s="50">
        <v>1.1984792182329003</v>
      </c>
      <c r="AG41" s="50">
        <v>0</v>
      </c>
      <c r="AH41" s="50">
        <v>0</v>
      </c>
      <c r="AI41" s="50">
        <v>0</v>
      </c>
      <c r="AJ41" s="50">
        <v>0</v>
      </c>
      <c r="AK41" s="50">
        <v>0</v>
      </c>
      <c r="AL41" s="50">
        <v>5.668570285635024</v>
      </c>
      <c r="AM41" s="50">
        <v>0.27124312086649999</v>
      </c>
      <c r="AN41" s="50">
        <v>0</v>
      </c>
      <c r="AO41" s="50">
        <v>0</v>
      </c>
      <c r="AP41" s="50">
        <v>0.31765915193319993</v>
      </c>
      <c r="AQ41" s="50">
        <v>0</v>
      </c>
      <c r="AR41" s="50">
        <v>0</v>
      </c>
      <c r="AS41" s="50">
        <v>0</v>
      </c>
      <c r="AT41" s="50">
        <v>0</v>
      </c>
      <c r="AU41" s="50">
        <v>0</v>
      </c>
      <c r="AV41" s="50">
        <v>12.457015206369741</v>
      </c>
      <c r="AW41" s="50">
        <v>0.36865040559980006</v>
      </c>
      <c r="AX41" s="50">
        <v>0</v>
      </c>
      <c r="AY41" s="50">
        <v>0</v>
      </c>
      <c r="AZ41" s="50">
        <v>5.6415433479320001</v>
      </c>
      <c r="BA41" s="50">
        <v>0</v>
      </c>
      <c r="BB41" s="50">
        <v>0</v>
      </c>
      <c r="BC41" s="50">
        <v>0</v>
      </c>
      <c r="BD41" s="50">
        <v>0</v>
      </c>
      <c r="BE41" s="50">
        <v>0</v>
      </c>
      <c r="BF41" s="50">
        <v>3.7138173269492016</v>
      </c>
      <c r="BG41" s="50">
        <v>0.19352831046659999</v>
      </c>
      <c r="BH41" s="50">
        <v>0</v>
      </c>
      <c r="BI41" s="50">
        <v>0</v>
      </c>
      <c r="BJ41" s="50">
        <v>0.48303651139970005</v>
      </c>
      <c r="BK41" s="51">
        <f>SUM(C41:BJ41)</f>
        <v>43.845014725943393</v>
      </c>
      <c r="BM41" s="52"/>
      <c r="BO41" s="52"/>
    </row>
    <row r="42" spans="1:67">
      <c r="A42" s="17"/>
      <c r="B42" s="44" t="s">
        <v>147</v>
      </c>
      <c r="C42" s="50">
        <v>0</v>
      </c>
      <c r="D42" s="50">
        <v>0.52574850319999999</v>
      </c>
      <c r="E42" s="50">
        <v>0</v>
      </c>
      <c r="F42" s="50">
        <v>0</v>
      </c>
      <c r="G42" s="50">
        <v>0</v>
      </c>
      <c r="H42" s="50">
        <v>1.6485354259578995</v>
      </c>
      <c r="I42" s="50">
        <v>4.4484423332999999E-3</v>
      </c>
      <c r="J42" s="50">
        <v>0</v>
      </c>
      <c r="K42" s="50">
        <v>0</v>
      </c>
      <c r="L42" s="50">
        <v>0.62952544319979997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  <c r="R42" s="50">
        <v>1.8520691114560013</v>
      </c>
      <c r="S42" s="50">
        <v>6.0581999999999997E-2</v>
      </c>
      <c r="T42" s="50">
        <v>0</v>
      </c>
      <c r="U42" s="50">
        <v>0</v>
      </c>
      <c r="V42" s="50">
        <v>0.13210116603319999</v>
      </c>
      <c r="W42" s="50">
        <v>0</v>
      </c>
      <c r="X42" s="50">
        <v>0</v>
      </c>
      <c r="Y42" s="50">
        <v>0</v>
      </c>
      <c r="Z42" s="50">
        <v>0</v>
      </c>
      <c r="AA42" s="50">
        <v>0</v>
      </c>
      <c r="AB42" s="50">
        <v>36.671746858234457</v>
      </c>
      <c r="AC42" s="50">
        <v>2.3833884504655005</v>
      </c>
      <c r="AD42" s="50">
        <v>0</v>
      </c>
      <c r="AE42" s="50">
        <v>0</v>
      </c>
      <c r="AF42" s="50">
        <v>40.165329569643816</v>
      </c>
      <c r="AG42" s="50">
        <v>0</v>
      </c>
      <c r="AH42" s="50">
        <v>0</v>
      </c>
      <c r="AI42" s="50">
        <v>0</v>
      </c>
      <c r="AJ42" s="50">
        <v>0</v>
      </c>
      <c r="AK42" s="50">
        <v>0</v>
      </c>
      <c r="AL42" s="50">
        <v>69.892606632530729</v>
      </c>
      <c r="AM42" s="50">
        <v>6.5309443798977016</v>
      </c>
      <c r="AN42" s="50">
        <v>0.45428077233320002</v>
      </c>
      <c r="AO42" s="50">
        <v>0</v>
      </c>
      <c r="AP42" s="50">
        <v>38.878082912375454</v>
      </c>
      <c r="AQ42" s="50">
        <v>0</v>
      </c>
      <c r="AR42" s="50">
        <v>0</v>
      </c>
      <c r="AS42" s="50">
        <v>0</v>
      </c>
      <c r="AT42" s="50">
        <v>0</v>
      </c>
      <c r="AU42" s="50">
        <v>0</v>
      </c>
      <c r="AV42" s="50">
        <v>10.872560755412225</v>
      </c>
      <c r="AW42" s="50">
        <v>0.11157353383300002</v>
      </c>
      <c r="AX42" s="50">
        <v>0</v>
      </c>
      <c r="AY42" s="50">
        <v>0</v>
      </c>
      <c r="AZ42" s="50">
        <v>4.9443942009314021</v>
      </c>
      <c r="BA42" s="50">
        <v>0</v>
      </c>
      <c r="BB42" s="50">
        <v>0</v>
      </c>
      <c r="BC42" s="50">
        <v>0</v>
      </c>
      <c r="BD42" s="50">
        <v>0</v>
      </c>
      <c r="BE42" s="50">
        <v>0</v>
      </c>
      <c r="BF42" s="50">
        <v>7.5104434861411793</v>
      </c>
      <c r="BG42" s="50">
        <v>0.1798641385999</v>
      </c>
      <c r="BH42" s="50">
        <v>0</v>
      </c>
      <c r="BI42" s="50">
        <v>0</v>
      </c>
      <c r="BJ42" s="50">
        <v>4.1353240930320005</v>
      </c>
      <c r="BK42" s="51">
        <f>SUM(C42:BJ42)</f>
        <v>227.58354987561077</v>
      </c>
      <c r="BM42" s="52"/>
      <c r="BO42" s="52"/>
    </row>
    <row r="43" spans="1:67">
      <c r="A43" s="17"/>
      <c r="B43" s="26" t="s">
        <v>90</v>
      </c>
      <c r="C43" s="46">
        <f>SUM(C36:C42)</f>
        <v>0</v>
      </c>
      <c r="D43" s="46">
        <f t="shared" ref="D43:BJ43" si="8">SUM(D36:D42)</f>
        <v>5.4164481111663001</v>
      </c>
      <c r="E43" s="46">
        <f t="shared" si="8"/>
        <v>3.8332836956</v>
      </c>
      <c r="F43" s="46">
        <f t="shared" si="8"/>
        <v>0</v>
      </c>
      <c r="G43" s="46">
        <f t="shared" si="8"/>
        <v>0</v>
      </c>
      <c r="H43" s="46">
        <f t="shared" si="8"/>
        <v>18.546438965756398</v>
      </c>
      <c r="I43" s="46">
        <f t="shared" si="8"/>
        <v>62.622551062232496</v>
      </c>
      <c r="J43" s="46">
        <f t="shared" si="8"/>
        <v>0</v>
      </c>
      <c r="K43" s="46">
        <f t="shared" si="8"/>
        <v>0</v>
      </c>
      <c r="L43" s="46">
        <f t="shared" si="8"/>
        <v>9.1055620288627992</v>
      </c>
      <c r="M43" s="46">
        <f t="shared" si="8"/>
        <v>0</v>
      </c>
      <c r="N43" s="46">
        <f t="shared" si="8"/>
        <v>0</v>
      </c>
      <c r="O43" s="46">
        <f t="shared" si="8"/>
        <v>0</v>
      </c>
      <c r="P43" s="46">
        <f t="shared" si="8"/>
        <v>0</v>
      </c>
      <c r="Q43" s="46">
        <f t="shared" si="8"/>
        <v>0</v>
      </c>
      <c r="R43" s="46">
        <f t="shared" si="8"/>
        <v>11.760123044791708</v>
      </c>
      <c r="S43" s="46">
        <f t="shared" si="8"/>
        <v>10.196923531466098</v>
      </c>
      <c r="T43" s="46">
        <f t="shared" si="8"/>
        <v>0.3337</v>
      </c>
      <c r="U43" s="46">
        <f t="shared" si="8"/>
        <v>0</v>
      </c>
      <c r="V43" s="46">
        <f t="shared" si="8"/>
        <v>2.3925166999312006</v>
      </c>
      <c r="W43" s="46">
        <f t="shared" si="8"/>
        <v>0</v>
      </c>
      <c r="X43" s="46">
        <f t="shared" si="8"/>
        <v>0</v>
      </c>
      <c r="Y43" s="46">
        <f t="shared" si="8"/>
        <v>0</v>
      </c>
      <c r="Z43" s="46">
        <f t="shared" si="8"/>
        <v>0</v>
      </c>
      <c r="AA43" s="46">
        <f t="shared" si="8"/>
        <v>0</v>
      </c>
      <c r="AB43" s="46">
        <f t="shared" si="8"/>
        <v>224.1378814780945</v>
      </c>
      <c r="AC43" s="46">
        <f t="shared" si="8"/>
        <v>24.641899788361098</v>
      </c>
      <c r="AD43" s="46">
        <f t="shared" si="8"/>
        <v>0</v>
      </c>
      <c r="AE43" s="46">
        <f t="shared" si="8"/>
        <v>0</v>
      </c>
      <c r="AF43" s="46">
        <f t="shared" si="8"/>
        <v>178.78998883629419</v>
      </c>
      <c r="AG43" s="46">
        <f t="shared" si="8"/>
        <v>0</v>
      </c>
      <c r="AH43" s="46">
        <f t="shared" si="8"/>
        <v>0</v>
      </c>
      <c r="AI43" s="46">
        <f t="shared" si="8"/>
        <v>0</v>
      </c>
      <c r="AJ43" s="46">
        <f t="shared" si="8"/>
        <v>0</v>
      </c>
      <c r="AK43" s="46">
        <f t="shared" si="8"/>
        <v>0</v>
      </c>
      <c r="AL43" s="46">
        <f t="shared" si="8"/>
        <v>331.97555160719276</v>
      </c>
      <c r="AM43" s="46">
        <f t="shared" si="8"/>
        <v>31.699117157459504</v>
      </c>
      <c r="AN43" s="46">
        <f t="shared" si="8"/>
        <v>1.2952787688329999</v>
      </c>
      <c r="AO43" s="46">
        <f t="shared" si="8"/>
        <v>0</v>
      </c>
      <c r="AP43" s="46">
        <f t="shared" si="8"/>
        <v>121.42892204106988</v>
      </c>
      <c r="AQ43" s="46">
        <f t="shared" si="8"/>
        <v>0</v>
      </c>
      <c r="AR43" s="46">
        <f t="shared" si="8"/>
        <v>0</v>
      </c>
      <c r="AS43" s="46">
        <f t="shared" si="8"/>
        <v>0</v>
      </c>
      <c r="AT43" s="46">
        <f t="shared" si="8"/>
        <v>0</v>
      </c>
      <c r="AU43" s="46">
        <f t="shared" si="8"/>
        <v>0</v>
      </c>
      <c r="AV43" s="46">
        <f t="shared" si="8"/>
        <v>294.12609265267326</v>
      </c>
      <c r="AW43" s="46">
        <f t="shared" si="8"/>
        <v>87.563852990792796</v>
      </c>
      <c r="AX43" s="46">
        <f t="shared" si="8"/>
        <v>0</v>
      </c>
      <c r="AY43" s="46">
        <f t="shared" si="8"/>
        <v>0</v>
      </c>
      <c r="AZ43" s="46">
        <f t="shared" si="8"/>
        <v>178.18352267148941</v>
      </c>
      <c r="BA43" s="46">
        <f t="shared" si="8"/>
        <v>0</v>
      </c>
      <c r="BB43" s="46">
        <f t="shared" si="8"/>
        <v>0</v>
      </c>
      <c r="BC43" s="46">
        <f t="shared" si="8"/>
        <v>0</v>
      </c>
      <c r="BD43" s="46">
        <f t="shared" si="8"/>
        <v>0</v>
      </c>
      <c r="BE43" s="46">
        <f t="shared" si="8"/>
        <v>0</v>
      </c>
      <c r="BF43" s="46">
        <f t="shared" si="8"/>
        <v>85.424913544075892</v>
      </c>
      <c r="BG43" s="46">
        <f t="shared" si="8"/>
        <v>5.1718946923988991</v>
      </c>
      <c r="BH43" s="46">
        <f t="shared" si="8"/>
        <v>0</v>
      </c>
      <c r="BI43" s="46">
        <f t="shared" si="8"/>
        <v>0</v>
      </c>
      <c r="BJ43" s="46">
        <f t="shared" si="8"/>
        <v>25.892902408856902</v>
      </c>
      <c r="BK43" s="48">
        <f>SUM(BK36:BK42)</f>
        <v>1714.5393657773991</v>
      </c>
    </row>
    <row r="44" spans="1:67">
      <c r="A44" s="17"/>
      <c r="B44" s="27" t="s">
        <v>88</v>
      </c>
      <c r="C44" s="46">
        <f>C34+C43</f>
        <v>0</v>
      </c>
      <c r="D44" s="46">
        <f t="shared" ref="D44:BJ44" si="9">D34+D43</f>
        <v>6.1167390070329004</v>
      </c>
      <c r="E44" s="46">
        <f t="shared" si="9"/>
        <v>3.8332836956</v>
      </c>
      <c r="F44" s="46">
        <f t="shared" si="9"/>
        <v>0</v>
      </c>
      <c r="G44" s="46">
        <f t="shared" si="9"/>
        <v>0</v>
      </c>
      <c r="H44" s="46">
        <f t="shared" si="9"/>
        <v>28.442390746146128</v>
      </c>
      <c r="I44" s="46">
        <f t="shared" si="9"/>
        <v>62.649158578332397</v>
      </c>
      <c r="J44" s="46">
        <f t="shared" si="9"/>
        <v>0</v>
      </c>
      <c r="K44" s="46">
        <f t="shared" si="9"/>
        <v>0</v>
      </c>
      <c r="L44" s="46">
        <f t="shared" si="9"/>
        <v>10.0537583462615</v>
      </c>
      <c r="M44" s="46">
        <f t="shared" si="9"/>
        <v>0</v>
      </c>
      <c r="N44" s="46">
        <f t="shared" si="9"/>
        <v>0</v>
      </c>
      <c r="O44" s="46">
        <f t="shared" si="9"/>
        <v>0</v>
      </c>
      <c r="P44" s="46">
        <f t="shared" si="9"/>
        <v>0</v>
      </c>
      <c r="Q44" s="46">
        <f t="shared" si="9"/>
        <v>0</v>
      </c>
      <c r="R44" s="46">
        <f t="shared" si="9"/>
        <v>20.234370954545227</v>
      </c>
      <c r="S44" s="46">
        <f t="shared" si="9"/>
        <v>10.196923531466098</v>
      </c>
      <c r="T44" s="46">
        <f t="shared" si="9"/>
        <v>0.3337</v>
      </c>
      <c r="U44" s="46">
        <f t="shared" si="9"/>
        <v>0</v>
      </c>
      <c r="V44" s="46">
        <f t="shared" si="9"/>
        <v>2.8120725896641008</v>
      </c>
      <c r="W44" s="46">
        <f t="shared" si="9"/>
        <v>0</v>
      </c>
      <c r="X44" s="46">
        <f t="shared" si="9"/>
        <v>0</v>
      </c>
      <c r="Y44" s="46">
        <f t="shared" si="9"/>
        <v>0</v>
      </c>
      <c r="Z44" s="46">
        <f t="shared" si="9"/>
        <v>0</v>
      </c>
      <c r="AA44" s="46">
        <f t="shared" si="9"/>
        <v>0</v>
      </c>
      <c r="AB44" s="46">
        <f t="shared" si="9"/>
        <v>285.88146274886765</v>
      </c>
      <c r="AC44" s="46">
        <f t="shared" si="9"/>
        <v>25.862688980027396</v>
      </c>
      <c r="AD44" s="46">
        <f t="shared" si="9"/>
        <v>0</v>
      </c>
      <c r="AE44" s="46">
        <f t="shared" si="9"/>
        <v>0</v>
      </c>
      <c r="AF44" s="46">
        <f t="shared" si="9"/>
        <v>202.18536300311848</v>
      </c>
      <c r="AG44" s="46">
        <f t="shared" si="9"/>
        <v>0</v>
      </c>
      <c r="AH44" s="46">
        <f t="shared" si="9"/>
        <v>0</v>
      </c>
      <c r="AI44" s="46">
        <f t="shared" si="9"/>
        <v>0</v>
      </c>
      <c r="AJ44" s="46">
        <f t="shared" si="9"/>
        <v>0</v>
      </c>
      <c r="AK44" s="46">
        <f t="shared" si="9"/>
        <v>0</v>
      </c>
      <c r="AL44" s="46">
        <f t="shared" si="9"/>
        <v>400.39018454547437</v>
      </c>
      <c r="AM44" s="46">
        <f t="shared" si="9"/>
        <v>32.236772908059201</v>
      </c>
      <c r="AN44" s="46">
        <f t="shared" si="9"/>
        <v>1.2952787688329999</v>
      </c>
      <c r="AO44" s="46">
        <f t="shared" si="9"/>
        <v>0</v>
      </c>
      <c r="AP44" s="46">
        <f t="shared" si="9"/>
        <v>130.51187648899719</v>
      </c>
      <c r="AQ44" s="46">
        <f t="shared" si="9"/>
        <v>0</v>
      </c>
      <c r="AR44" s="46">
        <f t="shared" si="9"/>
        <v>0</v>
      </c>
      <c r="AS44" s="46">
        <f t="shared" si="9"/>
        <v>0</v>
      </c>
      <c r="AT44" s="46">
        <f t="shared" si="9"/>
        <v>0</v>
      </c>
      <c r="AU44" s="46">
        <f t="shared" si="9"/>
        <v>0</v>
      </c>
      <c r="AV44" s="46">
        <f t="shared" si="9"/>
        <v>617.47721543840021</v>
      </c>
      <c r="AW44" s="46">
        <f t="shared" si="9"/>
        <v>95.282421843224597</v>
      </c>
      <c r="AX44" s="46">
        <f t="shared" si="9"/>
        <v>0</v>
      </c>
      <c r="AY44" s="46">
        <f t="shared" si="9"/>
        <v>0</v>
      </c>
      <c r="AZ44" s="46">
        <f t="shared" si="9"/>
        <v>259.55145323706518</v>
      </c>
      <c r="BA44" s="46">
        <f t="shared" si="9"/>
        <v>0</v>
      </c>
      <c r="BB44" s="46">
        <f t="shared" si="9"/>
        <v>0</v>
      </c>
      <c r="BC44" s="46">
        <f t="shared" si="9"/>
        <v>0</v>
      </c>
      <c r="BD44" s="46">
        <f t="shared" si="9"/>
        <v>0</v>
      </c>
      <c r="BE44" s="46">
        <f t="shared" si="9"/>
        <v>0</v>
      </c>
      <c r="BF44" s="46">
        <f t="shared" si="9"/>
        <v>157.37010100195198</v>
      </c>
      <c r="BG44" s="46">
        <f t="shared" si="9"/>
        <v>5.3003057629987991</v>
      </c>
      <c r="BH44" s="46">
        <f t="shared" si="9"/>
        <v>0</v>
      </c>
      <c r="BI44" s="46">
        <f t="shared" si="9"/>
        <v>0</v>
      </c>
      <c r="BJ44" s="46">
        <f t="shared" si="9"/>
        <v>31.790314319386102</v>
      </c>
      <c r="BK44" s="48">
        <f>BK43+BK34</f>
        <v>2389.8078364954526</v>
      </c>
    </row>
    <row r="45" spans="1:67" ht="3" customHeight="1">
      <c r="A45" s="17"/>
      <c r="B45" s="25"/>
      <c r="C45" s="66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7"/>
    </row>
    <row r="46" spans="1:67">
      <c r="A46" s="17" t="s">
        <v>18</v>
      </c>
      <c r="B46" s="24" t="s">
        <v>8</v>
      </c>
      <c r="C46" s="66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7"/>
    </row>
    <row r="47" spans="1:67">
      <c r="A47" s="17" t="s">
        <v>80</v>
      </c>
      <c r="B47" s="25" t="s">
        <v>19</v>
      </c>
      <c r="C47" s="66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7"/>
    </row>
    <row r="48" spans="1:67">
      <c r="A48" s="17"/>
      <c r="B48" s="26" t="s">
        <v>148</v>
      </c>
      <c r="C48" s="46">
        <v>0</v>
      </c>
      <c r="D48" s="46">
        <v>0.60025980070000007</v>
      </c>
      <c r="E48" s="46">
        <v>0</v>
      </c>
      <c r="F48" s="46">
        <v>0</v>
      </c>
      <c r="G48" s="46">
        <v>0</v>
      </c>
      <c r="H48" s="46">
        <v>1.6530916358577996</v>
      </c>
      <c r="I48" s="46">
        <v>0.95746794379980005</v>
      </c>
      <c r="J48" s="46">
        <v>0</v>
      </c>
      <c r="K48" s="46">
        <v>0</v>
      </c>
      <c r="L48" s="46">
        <v>1.1259175234329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2.1779206784524008</v>
      </c>
      <c r="S48" s="46">
        <v>1.7817127306331999</v>
      </c>
      <c r="T48" s="46">
        <v>0</v>
      </c>
      <c r="U48" s="46">
        <v>0</v>
      </c>
      <c r="V48" s="46">
        <v>1.1387867730331001</v>
      </c>
      <c r="W48" s="46">
        <v>0</v>
      </c>
      <c r="X48" s="46">
        <v>0</v>
      </c>
      <c r="Y48" s="46">
        <v>0</v>
      </c>
      <c r="Z48" s="46">
        <v>0</v>
      </c>
      <c r="AA48" s="46">
        <v>0</v>
      </c>
      <c r="AB48" s="46">
        <v>54.096239263082957</v>
      </c>
      <c r="AC48" s="46">
        <v>5.3440537145325999</v>
      </c>
      <c r="AD48" s="46">
        <v>0</v>
      </c>
      <c r="AE48" s="46">
        <v>0</v>
      </c>
      <c r="AF48" s="46">
        <v>98.56581774964603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AL48" s="46">
        <v>86.342733750306735</v>
      </c>
      <c r="AM48" s="46">
        <v>9.2865062992990008</v>
      </c>
      <c r="AN48" s="46">
        <v>0.42960930000000003</v>
      </c>
      <c r="AO48" s="46">
        <v>0</v>
      </c>
      <c r="AP48" s="46">
        <v>62.985592490813673</v>
      </c>
      <c r="AQ48" s="46">
        <v>0</v>
      </c>
      <c r="AR48" s="46">
        <v>0</v>
      </c>
      <c r="AS48" s="46">
        <v>0</v>
      </c>
      <c r="AT48" s="46">
        <v>0</v>
      </c>
      <c r="AU48" s="46">
        <v>0</v>
      </c>
      <c r="AV48" s="46">
        <v>28.267627047393166</v>
      </c>
      <c r="AW48" s="46">
        <v>4.9218758593995009</v>
      </c>
      <c r="AX48" s="46">
        <v>0</v>
      </c>
      <c r="AY48" s="46">
        <v>0</v>
      </c>
      <c r="AZ48" s="46">
        <v>34.11652302819116</v>
      </c>
      <c r="BA48" s="46">
        <v>0</v>
      </c>
      <c r="BB48" s="46">
        <v>0</v>
      </c>
      <c r="BC48" s="46">
        <v>0</v>
      </c>
      <c r="BD48" s="46">
        <v>0</v>
      </c>
      <c r="BE48" s="46">
        <v>0</v>
      </c>
      <c r="BF48" s="46">
        <v>14.614822054388275</v>
      </c>
      <c r="BG48" s="46">
        <v>5.8237806924331013</v>
      </c>
      <c r="BH48" s="46">
        <v>0</v>
      </c>
      <c r="BI48" s="46">
        <v>0</v>
      </c>
      <c r="BJ48" s="46">
        <v>10.308283217330603</v>
      </c>
      <c r="BK48" s="49">
        <f>SUM(C48:BJ48)</f>
        <v>424.53862155272606</v>
      </c>
    </row>
    <row r="49" spans="1:63">
      <c r="A49" s="17"/>
      <c r="B49" s="27" t="s">
        <v>87</v>
      </c>
      <c r="C49" s="46">
        <f>SUM(C48)</f>
        <v>0</v>
      </c>
      <c r="D49" s="46">
        <f t="shared" ref="D49:BJ49" si="10">SUM(D48)</f>
        <v>0.60025980070000007</v>
      </c>
      <c r="E49" s="46">
        <f t="shared" si="10"/>
        <v>0</v>
      </c>
      <c r="F49" s="46">
        <f t="shared" si="10"/>
        <v>0</v>
      </c>
      <c r="G49" s="46">
        <f t="shared" si="10"/>
        <v>0</v>
      </c>
      <c r="H49" s="46">
        <f t="shared" si="10"/>
        <v>1.6530916358577996</v>
      </c>
      <c r="I49" s="46">
        <f t="shared" si="10"/>
        <v>0.95746794379980005</v>
      </c>
      <c r="J49" s="46">
        <f t="shared" si="10"/>
        <v>0</v>
      </c>
      <c r="K49" s="46">
        <f t="shared" si="10"/>
        <v>0</v>
      </c>
      <c r="L49" s="46">
        <f t="shared" si="10"/>
        <v>1.1259175234329</v>
      </c>
      <c r="M49" s="46">
        <f t="shared" si="10"/>
        <v>0</v>
      </c>
      <c r="N49" s="46">
        <f t="shared" si="10"/>
        <v>0</v>
      </c>
      <c r="O49" s="46">
        <f t="shared" si="10"/>
        <v>0</v>
      </c>
      <c r="P49" s="46">
        <f t="shared" si="10"/>
        <v>0</v>
      </c>
      <c r="Q49" s="46">
        <f t="shared" si="10"/>
        <v>0</v>
      </c>
      <c r="R49" s="46">
        <f t="shared" si="10"/>
        <v>2.1779206784524008</v>
      </c>
      <c r="S49" s="46">
        <f t="shared" si="10"/>
        <v>1.7817127306331999</v>
      </c>
      <c r="T49" s="46">
        <f t="shared" si="10"/>
        <v>0</v>
      </c>
      <c r="U49" s="46">
        <f t="shared" si="10"/>
        <v>0</v>
      </c>
      <c r="V49" s="46">
        <f t="shared" si="10"/>
        <v>1.1387867730331001</v>
      </c>
      <c r="W49" s="46">
        <f t="shared" si="10"/>
        <v>0</v>
      </c>
      <c r="X49" s="46">
        <f t="shared" si="10"/>
        <v>0</v>
      </c>
      <c r="Y49" s="46">
        <f t="shared" si="10"/>
        <v>0</v>
      </c>
      <c r="Z49" s="46">
        <f t="shared" si="10"/>
        <v>0</v>
      </c>
      <c r="AA49" s="46">
        <f t="shared" si="10"/>
        <v>0</v>
      </c>
      <c r="AB49" s="46">
        <f t="shared" si="10"/>
        <v>54.096239263082957</v>
      </c>
      <c r="AC49" s="46">
        <f t="shared" si="10"/>
        <v>5.3440537145325999</v>
      </c>
      <c r="AD49" s="46">
        <f t="shared" si="10"/>
        <v>0</v>
      </c>
      <c r="AE49" s="46">
        <f t="shared" si="10"/>
        <v>0</v>
      </c>
      <c r="AF49" s="46">
        <f t="shared" si="10"/>
        <v>98.56581774964603</v>
      </c>
      <c r="AG49" s="46">
        <f t="shared" si="10"/>
        <v>0</v>
      </c>
      <c r="AH49" s="46">
        <f t="shared" si="10"/>
        <v>0</v>
      </c>
      <c r="AI49" s="46">
        <f t="shared" si="10"/>
        <v>0</v>
      </c>
      <c r="AJ49" s="46">
        <f t="shared" si="10"/>
        <v>0</v>
      </c>
      <c r="AK49" s="46">
        <f t="shared" si="10"/>
        <v>0</v>
      </c>
      <c r="AL49" s="46">
        <f t="shared" si="10"/>
        <v>86.342733750306735</v>
      </c>
      <c r="AM49" s="46">
        <f t="shared" si="10"/>
        <v>9.2865062992990008</v>
      </c>
      <c r="AN49" s="46">
        <f t="shared" si="10"/>
        <v>0.42960930000000003</v>
      </c>
      <c r="AO49" s="46">
        <f t="shared" si="10"/>
        <v>0</v>
      </c>
      <c r="AP49" s="46">
        <f t="shared" si="10"/>
        <v>62.985592490813673</v>
      </c>
      <c r="AQ49" s="46">
        <f t="shared" si="10"/>
        <v>0</v>
      </c>
      <c r="AR49" s="46">
        <f t="shared" si="10"/>
        <v>0</v>
      </c>
      <c r="AS49" s="46">
        <f t="shared" si="10"/>
        <v>0</v>
      </c>
      <c r="AT49" s="46">
        <f t="shared" si="10"/>
        <v>0</v>
      </c>
      <c r="AU49" s="46">
        <f t="shared" si="10"/>
        <v>0</v>
      </c>
      <c r="AV49" s="46">
        <f t="shared" si="10"/>
        <v>28.267627047393166</v>
      </c>
      <c r="AW49" s="46">
        <f t="shared" si="10"/>
        <v>4.9218758593995009</v>
      </c>
      <c r="AX49" s="46">
        <f t="shared" si="10"/>
        <v>0</v>
      </c>
      <c r="AY49" s="46">
        <f t="shared" si="10"/>
        <v>0</v>
      </c>
      <c r="AZ49" s="46">
        <f t="shared" si="10"/>
        <v>34.11652302819116</v>
      </c>
      <c r="BA49" s="46">
        <f t="shared" si="10"/>
        <v>0</v>
      </c>
      <c r="BB49" s="46">
        <f t="shared" si="10"/>
        <v>0</v>
      </c>
      <c r="BC49" s="46">
        <f t="shared" si="10"/>
        <v>0</v>
      </c>
      <c r="BD49" s="46">
        <f t="shared" si="10"/>
        <v>0</v>
      </c>
      <c r="BE49" s="46">
        <f t="shared" si="10"/>
        <v>0</v>
      </c>
      <c r="BF49" s="46">
        <f t="shared" si="10"/>
        <v>14.614822054388275</v>
      </c>
      <c r="BG49" s="46">
        <f t="shared" si="10"/>
        <v>5.8237806924331013</v>
      </c>
      <c r="BH49" s="46">
        <f t="shared" si="10"/>
        <v>0</v>
      </c>
      <c r="BI49" s="46">
        <f t="shared" si="10"/>
        <v>0</v>
      </c>
      <c r="BJ49" s="46">
        <f t="shared" si="10"/>
        <v>10.308283217330603</v>
      </c>
      <c r="BK49" s="49">
        <f>SUM(BK48)</f>
        <v>424.53862155272606</v>
      </c>
    </row>
    <row r="50" spans="1:63" ht="2.25" customHeight="1">
      <c r="A50" s="17"/>
      <c r="B50" s="25"/>
      <c r="C50" s="66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7"/>
    </row>
    <row r="51" spans="1:63">
      <c r="A51" s="17" t="s">
        <v>4</v>
      </c>
      <c r="B51" s="24" t="s">
        <v>9</v>
      </c>
      <c r="C51" s="66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7"/>
    </row>
    <row r="52" spans="1:63">
      <c r="A52" s="17" t="s">
        <v>80</v>
      </c>
      <c r="B52" s="25" t="s">
        <v>20</v>
      </c>
      <c r="C52" s="66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7"/>
    </row>
    <row r="53" spans="1:63">
      <c r="A53" s="17"/>
      <c r="B53" s="44" t="s">
        <v>138</v>
      </c>
      <c r="C53" s="50">
        <v>0</v>
      </c>
      <c r="D53" s="50">
        <v>38.113116230920454</v>
      </c>
      <c r="E53" s="50">
        <v>0</v>
      </c>
      <c r="F53" s="50">
        <v>0</v>
      </c>
      <c r="G53" s="50">
        <v>0</v>
      </c>
      <c r="H53" s="50">
        <v>14.25691253389283</v>
      </c>
      <c r="I53" s="50">
        <v>0.66007904713797982</v>
      </c>
      <c r="J53" s="50">
        <v>0</v>
      </c>
      <c r="K53" s="50">
        <v>0</v>
      </c>
      <c r="L53" s="50">
        <v>6.9111939525201374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50">
        <v>8.6776999999999997</v>
      </c>
      <c r="S53" s="50">
        <v>0.19739999999999999</v>
      </c>
      <c r="T53" s="50">
        <v>0</v>
      </c>
      <c r="U53" s="50">
        <v>0</v>
      </c>
      <c r="V53" s="50">
        <v>2.0243000000000002</v>
      </c>
      <c r="W53" s="50">
        <v>0</v>
      </c>
      <c r="X53" s="50">
        <v>0</v>
      </c>
      <c r="Y53" s="50">
        <v>0</v>
      </c>
      <c r="Z53" s="50">
        <v>0</v>
      </c>
      <c r="AA53" s="50">
        <v>0</v>
      </c>
      <c r="AB53" s="50">
        <v>0</v>
      </c>
      <c r="AC53" s="50">
        <v>0</v>
      </c>
      <c r="AD53" s="50">
        <v>0</v>
      </c>
      <c r="AE53" s="50">
        <v>0</v>
      </c>
      <c r="AF53" s="50">
        <v>0</v>
      </c>
      <c r="AG53" s="50">
        <v>0</v>
      </c>
      <c r="AH53" s="50">
        <v>0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0">
        <v>0</v>
      </c>
      <c r="AO53" s="50">
        <v>0</v>
      </c>
      <c r="AP53" s="50">
        <v>0</v>
      </c>
      <c r="AQ53" s="50">
        <v>0</v>
      </c>
      <c r="AR53" s="50">
        <v>0</v>
      </c>
      <c r="AS53" s="50">
        <v>0</v>
      </c>
      <c r="AT53" s="50">
        <v>0</v>
      </c>
      <c r="AU53" s="50">
        <v>0</v>
      </c>
      <c r="AV53" s="50">
        <v>0</v>
      </c>
      <c r="AW53" s="50">
        <v>0</v>
      </c>
      <c r="AX53" s="50">
        <v>0</v>
      </c>
      <c r="AY53" s="50">
        <v>0</v>
      </c>
      <c r="AZ53" s="50">
        <v>0</v>
      </c>
      <c r="BA53" s="50">
        <v>0</v>
      </c>
      <c r="BB53" s="50">
        <v>0</v>
      </c>
      <c r="BC53" s="50">
        <v>0</v>
      </c>
      <c r="BD53" s="50">
        <v>0</v>
      </c>
      <c r="BE53" s="50">
        <v>0</v>
      </c>
      <c r="BF53" s="50">
        <v>0</v>
      </c>
      <c r="BG53" s="50">
        <v>0</v>
      </c>
      <c r="BH53" s="50">
        <v>0</v>
      </c>
      <c r="BI53" s="50">
        <v>0</v>
      </c>
      <c r="BJ53" s="50">
        <v>0</v>
      </c>
      <c r="BK53" s="49">
        <f>SUM(C53:BJ53)</f>
        <v>70.84070176447139</v>
      </c>
    </row>
    <row r="54" spans="1:63">
      <c r="A54" s="17"/>
      <c r="B54" s="26" t="s">
        <v>89</v>
      </c>
      <c r="C54" s="46">
        <f>SUM(C53)</f>
        <v>0</v>
      </c>
      <c r="D54" s="46">
        <f t="shared" ref="D54:BJ54" si="11">SUM(D53)</f>
        <v>38.113116230920454</v>
      </c>
      <c r="E54" s="46">
        <f t="shared" si="11"/>
        <v>0</v>
      </c>
      <c r="F54" s="46">
        <f t="shared" si="11"/>
        <v>0</v>
      </c>
      <c r="G54" s="46">
        <f t="shared" si="11"/>
        <v>0</v>
      </c>
      <c r="H54" s="46">
        <f t="shared" si="11"/>
        <v>14.25691253389283</v>
      </c>
      <c r="I54" s="46">
        <f t="shared" si="11"/>
        <v>0.66007904713797982</v>
      </c>
      <c r="J54" s="46">
        <f t="shared" si="11"/>
        <v>0</v>
      </c>
      <c r="K54" s="46">
        <f t="shared" si="11"/>
        <v>0</v>
      </c>
      <c r="L54" s="46">
        <f t="shared" si="11"/>
        <v>6.9111939525201374</v>
      </c>
      <c r="M54" s="46">
        <f t="shared" si="11"/>
        <v>0</v>
      </c>
      <c r="N54" s="46">
        <f t="shared" si="11"/>
        <v>0</v>
      </c>
      <c r="O54" s="46">
        <f t="shared" si="11"/>
        <v>0</v>
      </c>
      <c r="P54" s="46">
        <f t="shared" si="11"/>
        <v>0</v>
      </c>
      <c r="Q54" s="46">
        <f t="shared" si="11"/>
        <v>0</v>
      </c>
      <c r="R54" s="46">
        <f t="shared" si="11"/>
        <v>8.6776999999999997</v>
      </c>
      <c r="S54" s="46">
        <f t="shared" si="11"/>
        <v>0.19739999999999999</v>
      </c>
      <c r="T54" s="46">
        <f t="shared" si="11"/>
        <v>0</v>
      </c>
      <c r="U54" s="46">
        <f t="shared" si="11"/>
        <v>0</v>
      </c>
      <c r="V54" s="46">
        <f t="shared" si="11"/>
        <v>2.0243000000000002</v>
      </c>
      <c r="W54" s="46">
        <f t="shared" si="11"/>
        <v>0</v>
      </c>
      <c r="X54" s="46">
        <f t="shared" si="11"/>
        <v>0</v>
      </c>
      <c r="Y54" s="46">
        <f t="shared" si="11"/>
        <v>0</v>
      </c>
      <c r="Z54" s="46">
        <f t="shared" si="11"/>
        <v>0</v>
      </c>
      <c r="AA54" s="46">
        <f t="shared" si="11"/>
        <v>0</v>
      </c>
      <c r="AB54" s="46">
        <f t="shared" si="11"/>
        <v>0</v>
      </c>
      <c r="AC54" s="46">
        <f t="shared" si="11"/>
        <v>0</v>
      </c>
      <c r="AD54" s="46">
        <f t="shared" si="11"/>
        <v>0</v>
      </c>
      <c r="AE54" s="46">
        <f t="shared" si="11"/>
        <v>0</v>
      </c>
      <c r="AF54" s="46">
        <f t="shared" si="11"/>
        <v>0</v>
      </c>
      <c r="AG54" s="46">
        <f t="shared" si="11"/>
        <v>0</v>
      </c>
      <c r="AH54" s="46">
        <f t="shared" si="11"/>
        <v>0</v>
      </c>
      <c r="AI54" s="46">
        <f t="shared" si="11"/>
        <v>0</v>
      </c>
      <c r="AJ54" s="46">
        <f t="shared" si="11"/>
        <v>0</v>
      </c>
      <c r="AK54" s="46">
        <f t="shared" si="11"/>
        <v>0</v>
      </c>
      <c r="AL54" s="46">
        <f t="shared" si="11"/>
        <v>0</v>
      </c>
      <c r="AM54" s="46">
        <f t="shared" si="11"/>
        <v>0</v>
      </c>
      <c r="AN54" s="46">
        <f t="shared" si="11"/>
        <v>0</v>
      </c>
      <c r="AO54" s="46">
        <f t="shared" si="11"/>
        <v>0</v>
      </c>
      <c r="AP54" s="46">
        <f t="shared" si="11"/>
        <v>0</v>
      </c>
      <c r="AQ54" s="46">
        <f t="shared" si="11"/>
        <v>0</v>
      </c>
      <c r="AR54" s="46">
        <f t="shared" si="11"/>
        <v>0</v>
      </c>
      <c r="AS54" s="46">
        <f t="shared" si="11"/>
        <v>0</v>
      </c>
      <c r="AT54" s="46">
        <f t="shared" si="11"/>
        <v>0</v>
      </c>
      <c r="AU54" s="46">
        <f t="shared" si="11"/>
        <v>0</v>
      </c>
      <c r="AV54" s="46">
        <f t="shared" si="11"/>
        <v>0</v>
      </c>
      <c r="AW54" s="46">
        <f t="shared" si="11"/>
        <v>0</v>
      </c>
      <c r="AX54" s="46">
        <f t="shared" si="11"/>
        <v>0</v>
      </c>
      <c r="AY54" s="46">
        <f t="shared" si="11"/>
        <v>0</v>
      </c>
      <c r="AZ54" s="46">
        <f t="shared" si="11"/>
        <v>0</v>
      </c>
      <c r="BA54" s="46">
        <f t="shared" si="11"/>
        <v>0</v>
      </c>
      <c r="BB54" s="46">
        <f t="shared" si="11"/>
        <v>0</v>
      </c>
      <c r="BC54" s="46">
        <f t="shared" si="11"/>
        <v>0</v>
      </c>
      <c r="BD54" s="46">
        <f t="shared" si="11"/>
        <v>0</v>
      </c>
      <c r="BE54" s="46">
        <f t="shared" si="11"/>
        <v>0</v>
      </c>
      <c r="BF54" s="46">
        <f t="shared" si="11"/>
        <v>0</v>
      </c>
      <c r="BG54" s="46">
        <f t="shared" si="11"/>
        <v>0</v>
      </c>
      <c r="BH54" s="46">
        <f t="shared" si="11"/>
        <v>0</v>
      </c>
      <c r="BI54" s="46">
        <f t="shared" si="11"/>
        <v>0</v>
      </c>
      <c r="BJ54" s="46">
        <f t="shared" si="11"/>
        <v>0</v>
      </c>
      <c r="BK54" s="49">
        <f>SUM(BK53)</f>
        <v>70.84070176447139</v>
      </c>
    </row>
    <row r="55" spans="1:63">
      <c r="A55" s="17" t="s">
        <v>81</v>
      </c>
      <c r="B55" s="25" t="s">
        <v>21</v>
      </c>
      <c r="C55" s="66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7"/>
    </row>
    <row r="56" spans="1:63">
      <c r="A56" s="17"/>
      <c r="B56" s="26" t="s">
        <v>40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46">
        <v>0</v>
      </c>
      <c r="AB56" s="46">
        <v>0</v>
      </c>
      <c r="AC56" s="46">
        <v>0</v>
      </c>
      <c r="AD56" s="46">
        <v>0</v>
      </c>
      <c r="AE56" s="46">
        <v>0</v>
      </c>
      <c r="AF56" s="46">
        <v>0</v>
      </c>
      <c r="AG56" s="46">
        <v>0</v>
      </c>
      <c r="AH56" s="46">
        <v>0</v>
      </c>
      <c r="AI56" s="46">
        <v>0</v>
      </c>
      <c r="AJ56" s="46">
        <v>0</v>
      </c>
      <c r="AK56" s="46">
        <v>0</v>
      </c>
      <c r="AL56" s="46">
        <v>0</v>
      </c>
      <c r="AM56" s="46">
        <v>0</v>
      </c>
      <c r="AN56" s="46">
        <v>0</v>
      </c>
      <c r="AO56" s="46">
        <v>0</v>
      </c>
      <c r="AP56" s="46">
        <v>0</v>
      </c>
      <c r="AQ56" s="46">
        <v>0</v>
      </c>
      <c r="AR56" s="46">
        <v>0</v>
      </c>
      <c r="AS56" s="46">
        <v>0</v>
      </c>
      <c r="AT56" s="46">
        <v>0</v>
      </c>
      <c r="AU56" s="46">
        <v>0</v>
      </c>
      <c r="AV56" s="46">
        <v>0</v>
      </c>
      <c r="AW56" s="46">
        <v>0</v>
      </c>
      <c r="AX56" s="46">
        <v>0</v>
      </c>
      <c r="AY56" s="46">
        <v>0</v>
      </c>
      <c r="AZ56" s="46">
        <v>0</v>
      </c>
      <c r="BA56" s="46">
        <v>0</v>
      </c>
      <c r="BB56" s="46">
        <v>0</v>
      </c>
      <c r="BC56" s="46">
        <v>0</v>
      </c>
      <c r="BD56" s="46">
        <v>0</v>
      </c>
      <c r="BE56" s="46">
        <v>0</v>
      </c>
      <c r="BF56" s="46">
        <v>0</v>
      </c>
      <c r="BG56" s="46">
        <v>0</v>
      </c>
      <c r="BH56" s="46">
        <v>0</v>
      </c>
      <c r="BI56" s="46">
        <v>0</v>
      </c>
      <c r="BJ56" s="46">
        <v>0</v>
      </c>
      <c r="BK56" s="49">
        <f>SUM(C56:BJ56)</f>
        <v>0</v>
      </c>
    </row>
    <row r="57" spans="1:63">
      <c r="A57" s="17"/>
      <c r="B57" s="26" t="s">
        <v>90</v>
      </c>
      <c r="C57" s="46">
        <f t="shared" ref="C57:BJ57" si="12">SUM(C56)</f>
        <v>0</v>
      </c>
      <c r="D57" s="46">
        <f t="shared" si="12"/>
        <v>0</v>
      </c>
      <c r="E57" s="46">
        <f t="shared" si="12"/>
        <v>0</v>
      </c>
      <c r="F57" s="46">
        <f t="shared" si="12"/>
        <v>0</v>
      </c>
      <c r="G57" s="46">
        <f t="shared" si="12"/>
        <v>0</v>
      </c>
      <c r="H57" s="46">
        <f t="shared" si="12"/>
        <v>0</v>
      </c>
      <c r="I57" s="46">
        <f t="shared" si="12"/>
        <v>0</v>
      </c>
      <c r="J57" s="46">
        <f t="shared" si="12"/>
        <v>0</v>
      </c>
      <c r="K57" s="46">
        <f t="shared" si="12"/>
        <v>0</v>
      </c>
      <c r="L57" s="46">
        <f t="shared" si="12"/>
        <v>0</v>
      </c>
      <c r="M57" s="46">
        <f t="shared" si="12"/>
        <v>0</v>
      </c>
      <c r="N57" s="46">
        <f t="shared" si="12"/>
        <v>0</v>
      </c>
      <c r="O57" s="46">
        <f t="shared" si="12"/>
        <v>0</v>
      </c>
      <c r="P57" s="46">
        <f t="shared" si="12"/>
        <v>0</v>
      </c>
      <c r="Q57" s="46">
        <f t="shared" si="12"/>
        <v>0</v>
      </c>
      <c r="R57" s="46">
        <f t="shared" si="12"/>
        <v>0</v>
      </c>
      <c r="S57" s="46">
        <f t="shared" si="12"/>
        <v>0</v>
      </c>
      <c r="T57" s="46">
        <f t="shared" si="12"/>
        <v>0</v>
      </c>
      <c r="U57" s="46">
        <f t="shared" si="12"/>
        <v>0</v>
      </c>
      <c r="V57" s="46">
        <f t="shared" si="12"/>
        <v>0</v>
      </c>
      <c r="W57" s="46">
        <f t="shared" si="12"/>
        <v>0</v>
      </c>
      <c r="X57" s="46">
        <f t="shared" si="12"/>
        <v>0</v>
      </c>
      <c r="Y57" s="46">
        <f t="shared" si="12"/>
        <v>0</v>
      </c>
      <c r="Z57" s="46">
        <f t="shared" si="12"/>
        <v>0</v>
      </c>
      <c r="AA57" s="46">
        <f t="shared" si="12"/>
        <v>0</v>
      </c>
      <c r="AB57" s="46">
        <f t="shared" si="12"/>
        <v>0</v>
      </c>
      <c r="AC57" s="46">
        <f t="shared" si="12"/>
        <v>0</v>
      </c>
      <c r="AD57" s="46">
        <f t="shared" si="12"/>
        <v>0</v>
      </c>
      <c r="AE57" s="46">
        <f t="shared" si="12"/>
        <v>0</v>
      </c>
      <c r="AF57" s="46">
        <f t="shared" si="12"/>
        <v>0</v>
      </c>
      <c r="AG57" s="46">
        <f t="shared" si="12"/>
        <v>0</v>
      </c>
      <c r="AH57" s="46">
        <f t="shared" si="12"/>
        <v>0</v>
      </c>
      <c r="AI57" s="46">
        <f t="shared" si="12"/>
        <v>0</v>
      </c>
      <c r="AJ57" s="46">
        <f t="shared" si="12"/>
        <v>0</v>
      </c>
      <c r="AK57" s="46">
        <f t="shared" si="12"/>
        <v>0</v>
      </c>
      <c r="AL57" s="46">
        <f t="shared" si="12"/>
        <v>0</v>
      </c>
      <c r="AM57" s="46">
        <f t="shared" si="12"/>
        <v>0</v>
      </c>
      <c r="AN57" s="46">
        <f t="shared" si="12"/>
        <v>0</v>
      </c>
      <c r="AO57" s="46">
        <f t="shared" si="12"/>
        <v>0</v>
      </c>
      <c r="AP57" s="46">
        <f t="shared" si="12"/>
        <v>0</v>
      </c>
      <c r="AQ57" s="46">
        <f t="shared" si="12"/>
        <v>0</v>
      </c>
      <c r="AR57" s="46">
        <f t="shared" si="12"/>
        <v>0</v>
      </c>
      <c r="AS57" s="46">
        <f t="shared" si="12"/>
        <v>0</v>
      </c>
      <c r="AT57" s="46">
        <f t="shared" si="12"/>
        <v>0</v>
      </c>
      <c r="AU57" s="46">
        <f t="shared" si="12"/>
        <v>0</v>
      </c>
      <c r="AV57" s="46">
        <f t="shared" si="12"/>
        <v>0</v>
      </c>
      <c r="AW57" s="46">
        <f t="shared" si="12"/>
        <v>0</v>
      </c>
      <c r="AX57" s="46">
        <f t="shared" si="12"/>
        <v>0</v>
      </c>
      <c r="AY57" s="46">
        <f t="shared" si="12"/>
        <v>0</v>
      </c>
      <c r="AZ57" s="46">
        <f t="shared" si="12"/>
        <v>0</v>
      </c>
      <c r="BA57" s="46">
        <f t="shared" si="12"/>
        <v>0</v>
      </c>
      <c r="BB57" s="46">
        <f t="shared" si="12"/>
        <v>0</v>
      </c>
      <c r="BC57" s="46">
        <f t="shared" si="12"/>
        <v>0</v>
      </c>
      <c r="BD57" s="46">
        <f t="shared" si="12"/>
        <v>0</v>
      </c>
      <c r="BE57" s="46">
        <f t="shared" si="12"/>
        <v>0</v>
      </c>
      <c r="BF57" s="46">
        <f t="shared" si="12"/>
        <v>0</v>
      </c>
      <c r="BG57" s="46">
        <f t="shared" si="12"/>
        <v>0</v>
      </c>
      <c r="BH57" s="46">
        <f t="shared" si="12"/>
        <v>0</v>
      </c>
      <c r="BI57" s="46">
        <f t="shared" si="12"/>
        <v>0</v>
      </c>
      <c r="BJ57" s="46">
        <f t="shared" si="12"/>
        <v>0</v>
      </c>
      <c r="BK57" s="49">
        <f>SUM(BK56)</f>
        <v>0</v>
      </c>
    </row>
    <row r="58" spans="1:63">
      <c r="A58" s="17"/>
      <c r="B58" s="27" t="s">
        <v>88</v>
      </c>
      <c r="C58" s="48">
        <f>C57+C54</f>
        <v>0</v>
      </c>
      <c r="D58" s="48">
        <f t="shared" ref="D58:BJ58" si="13">D57+D54</f>
        <v>38.113116230920454</v>
      </c>
      <c r="E58" s="48">
        <f t="shared" si="13"/>
        <v>0</v>
      </c>
      <c r="F58" s="48">
        <f t="shared" si="13"/>
        <v>0</v>
      </c>
      <c r="G58" s="48">
        <f t="shared" si="13"/>
        <v>0</v>
      </c>
      <c r="H58" s="48">
        <f t="shared" si="13"/>
        <v>14.25691253389283</v>
      </c>
      <c r="I58" s="48">
        <f t="shared" si="13"/>
        <v>0.66007904713797982</v>
      </c>
      <c r="J58" s="48">
        <f t="shared" si="13"/>
        <v>0</v>
      </c>
      <c r="K58" s="48">
        <f t="shared" si="13"/>
        <v>0</v>
      </c>
      <c r="L58" s="48">
        <f t="shared" si="13"/>
        <v>6.9111939525201374</v>
      </c>
      <c r="M58" s="48">
        <f t="shared" si="13"/>
        <v>0</v>
      </c>
      <c r="N58" s="48">
        <f t="shared" si="13"/>
        <v>0</v>
      </c>
      <c r="O58" s="48">
        <f t="shared" si="13"/>
        <v>0</v>
      </c>
      <c r="P58" s="48">
        <f t="shared" si="13"/>
        <v>0</v>
      </c>
      <c r="Q58" s="48">
        <f t="shared" si="13"/>
        <v>0</v>
      </c>
      <c r="R58" s="48">
        <f t="shared" si="13"/>
        <v>8.6776999999999997</v>
      </c>
      <c r="S58" s="48">
        <f t="shared" si="13"/>
        <v>0.19739999999999999</v>
      </c>
      <c r="T58" s="48">
        <f t="shared" si="13"/>
        <v>0</v>
      </c>
      <c r="U58" s="48">
        <f t="shared" si="13"/>
        <v>0</v>
      </c>
      <c r="V58" s="48">
        <f t="shared" si="13"/>
        <v>2.0243000000000002</v>
      </c>
      <c r="W58" s="48">
        <f t="shared" si="13"/>
        <v>0</v>
      </c>
      <c r="X58" s="48">
        <f t="shared" si="13"/>
        <v>0</v>
      </c>
      <c r="Y58" s="48">
        <f t="shared" si="13"/>
        <v>0</v>
      </c>
      <c r="Z58" s="48">
        <f t="shared" si="13"/>
        <v>0</v>
      </c>
      <c r="AA58" s="48">
        <f t="shared" si="13"/>
        <v>0</v>
      </c>
      <c r="AB58" s="48">
        <f t="shared" si="13"/>
        <v>0</v>
      </c>
      <c r="AC58" s="48">
        <f t="shared" si="13"/>
        <v>0</v>
      </c>
      <c r="AD58" s="48">
        <f t="shared" si="13"/>
        <v>0</v>
      </c>
      <c r="AE58" s="48">
        <f t="shared" si="13"/>
        <v>0</v>
      </c>
      <c r="AF58" s="48">
        <f t="shared" si="13"/>
        <v>0</v>
      </c>
      <c r="AG58" s="48">
        <f t="shared" si="13"/>
        <v>0</v>
      </c>
      <c r="AH58" s="48">
        <f t="shared" si="13"/>
        <v>0</v>
      </c>
      <c r="AI58" s="48">
        <f t="shared" si="13"/>
        <v>0</v>
      </c>
      <c r="AJ58" s="48">
        <f t="shared" si="13"/>
        <v>0</v>
      </c>
      <c r="AK58" s="48">
        <f t="shared" si="13"/>
        <v>0</v>
      </c>
      <c r="AL58" s="48">
        <f t="shared" si="13"/>
        <v>0</v>
      </c>
      <c r="AM58" s="48">
        <f t="shared" si="13"/>
        <v>0</v>
      </c>
      <c r="AN58" s="48">
        <f t="shared" si="13"/>
        <v>0</v>
      </c>
      <c r="AO58" s="48">
        <f t="shared" si="13"/>
        <v>0</v>
      </c>
      <c r="AP58" s="48">
        <f t="shared" si="13"/>
        <v>0</v>
      </c>
      <c r="AQ58" s="48">
        <f t="shared" si="13"/>
        <v>0</v>
      </c>
      <c r="AR58" s="48">
        <f t="shared" si="13"/>
        <v>0</v>
      </c>
      <c r="AS58" s="48">
        <f t="shared" si="13"/>
        <v>0</v>
      </c>
      <c r="AT58" s="48">
        <f t="shared" si="13"/>
        <v>0</v>
      </c>
      <c r="AU58" s="48">
        <f t="shared" si="13"/>
        <v>0</v>
      </c>
      <c r="AV58" s="48">
        <f t="shared" si="13"/>
        <v>0</v>
      </c>
      <c r="AW58" s="48">
        <f t="shared" si="13"/>
        <v>0</v>
      </c>
      <c r="AX58" s="48">
        <f t="shared" si="13"/>
        <v>0</v>
      </c>
      <c r="AY58" s="48">
        <f t="shared" si="13"/>
        <v>0</v>
      </c>
      <c r="AZ58" s="48">
        <f t="shared" si="13"/>
        <v>0</v>
      </c>
      <c r="BA58" s="48">
        <f t="shared" si="13"/>
        <v>0</v>
      </c>
      <c r="BB58" s="48">
        <f t="shared" si="13"/>
        <v>0</v>
      </c>
      <c r="BC58" s="48">
        <f t="shared" si="13"/>
        <v>0</v>
      </c>
      <c r="BD58" s="48">
        <f t="shared" si="13"/>
        <v>0</v>
      </c>
      <c r="BE58" s="48">
        <f t="shared" si="13"/>
        <v>0</v>
      </c>
      <c r="BF58" s="48">
        <f t="shared" si="13"/>
        <v>0</v>
      </c>
      <c r="BG58" s="48">
        <f t="shared" si="13"/>
        <v>0</v>
      </c>
      <c r="BH58" s="48">
        <f t="shared" si="13"/>
        <v>0</v>
      </c>
      <c r="BI58" s="48">
        <f t="shared" si="13"/>
        <v>0</v>
      </c>
      <c r="BJ58" s="48">
        <f t="shared" si="13"/>
        <v>0</v>
      </c>
      <c r="BK58" s="48">
        <f>BK57+BK54</f>
        <v>70.84070176447139</v>
      </c>
    </row>
    <row r="59" spans="1:63" ht="4.5" customHeight="1">
      <c r="A59" s="17"/>
      <c r="B59" s="25"/>
      <c r="C59" s="66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7"/>
    </row>
    <row r="60" spans="1:63">
      <c r="A60" s="17" t="s">
        <v>22</v>
      </c>
      <c r="B60" s="24" t="s">
        <v>23</v>
      </c>
      <c r="C60" s="66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7"/>
    </row>
    <row r="61" spans="1:63">
      <c r="A61" s="17" t="s">
        <v>80</v>
      </c>
      <c r="B61" s="25" t="s">
        <v>24</v>
      </c>
      <c r="C61" s="66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7"/>
    </row>
    <row r="62" spans="1:63">
      <c r="A62" s="17"/>
      <c r="B62" s="26" t="s">
        <v>40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46">
        <v>0</v>
      </c>
      <c r="Q62" s="46">
        <v>0</v>
      </c>
      <c r="R62" s="46">
        <v>0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46">
        <v>0</v>
      </c>
      <c r="AA62" s="46">
        <v>0</v>
      </c>
      <c r="AB62" s="46">
        <v>0</v>
      </c>
      <c r="AC62" s="46">
        <v>0</v>
      </c>
      <c r="AD62" s="46">
        <v>0</v>
      </c>
      <c r="AE62" s="46">
        <v>0</v>
      </c>
      <c r="AF62" s="46">
        <v>0</v>
      </c>
      <c r="AG62" s="46">
        <v>0</v>
      </c>
      <c r="AH62" s="46">
        <v>0</v>
      </c>
      <c r="AI62" s="46">
        <v>0</v>
      </c>
      <c r="AJ62" s="46">
        <v>0</v>
      </c>
      <c r="AK62" s="46">
        <v>0</v>
      </c>
      <c r="AL62" s="46">
        <v>0</v>
      </c>
      <c r="AM62" s="46">
        <v>0</v>
      </c>
      <c r="AN62" s="46">
        <v>0</v>
      </c>
      <c r="AO62" s="46">
        <v>0</v>
      </c>
      <c r="AP62" s="46">
        <v>0</v>
      </c>
      <c r="AQ62" s="46">
        <v>0</v>
      </c>
      <c r="AR62" s="46">
        <v>0</v>
      </c>
      <c r="AS62" s="46">
        <v>0</v>
      </c>
      <c r="AT62" s="46">
        <v>0</v>
      </c>
      <c r="AU62" s="46">
        <v>0</v>
      </c>
      <c r="AV62" s="46">
        <v>0</v>
      </c>
      <c r="AW62" s="46">
        <v>0</v>
      </c>
      <c r="AX62" s="46">
        <v>0</v>
      </c>
      <c r="AY62" s="46">
        <v>0</v>
      </c>
      <c r="AZ62" s="46">
        <v>0</v>
      </c>
      <c r="BA62" s="46">
        <v>0</v>
      </c>
      <c r="BB62" s="46">
        <v>0</v>
      </c>
      <c r="BC62" s="46">
        <v>0</v>
      </c>
      <c r="BD62" s="46">
        <v>0</v>
      </c>
      <c r="BE62" s="46">
        <v>0</v>
      </c>
      <c r="BF62" s="46">
        <v>0</v>
      </c>
      <c r="BG62" s="46">
        <v>0</v>
      </c>
      <c r="BH62" s="46">
        <v>0</v>
      </c>
      <c r="BI62" s="46">
        <v>0</v>
      </c>
      <c r="BJ62" s="46">
        <v>0</v>
      </c>
      <c r="BK62" s="49">
        <f>SUM(C62:BJ62)</f>
        <v>0</v>
      </c>
    </row>
    <row r="63" spans="1:63">
      <c r="A63" s="17"/>
      <c r="B63" s="27" t="s">
        <v>87</v>
      </c>
      <c r="C63" s="46">
        <f t="shared" ref="C63:BJ63" si="14">SUM(C62)</f>
        <v>0</v>
      </c>
      <c r="D63" s="46">
        <f t="shared" si="14"/>
        <v>0</v>
      </c>
      <c r="E63" s="46">
        <f t="shared" si="14"/>
        <v>0</v>
      </c>
      <c r="F63" s="46">
        <f t="shared" si="14"/>
        <v>0</v>
      </c>
      <c r="G63" s="46">
        <f t="shared" si="14"/>
        <v>0</v>
      </c>
      <c r="H63" s="46">
        <f t="shared" si="14"/>
        <v>0</v>
      </c>
      <c r="I63" s="46">
        <f t="shared" si="14"/>
        <v>0</v>
      </c>
      <c r="J63" s="46">
        <f t="shared" si="14"/>
        <v>0</v>
      </c>
      <c r="K63" s="46">
        <f t="shared" si="14"/>
        <v>0</v>
      </c>
      <c r="L63" s="46">
        <f t="shared" si="14"/>
        <v>0</v>
      </c>
      <c r="M63" s="46">
        <f t="shared" si="14"/>
        <v>0</v>
      </c>
      <c r="N63" s="46">
        <f t="shared" si="14"/>
        <v>0</v>
      </c>
      <c r="O63" s="46">
        <f t="shared" si="14"/>
        <v>0</v>
      </c>
      <c r="P63" s="46">
        <f t="shared" si="14"/>
        <v>0</v>
      </c>
      <c r="Q63" s="46">
        <f t="shared" si="14"/>
        <v>0</v>
      </c>
      <c r="R63" s="46">
        <f t="shared" si="14"/>
        <v>0</v>
      </c>
      <c r="S63" s="46">
        <f t="shared" si="14"/>
        <v>0</v>
      </c>
      <c r="T63" s="46">
        <f t="shared" si="14"/>
        <v>0</v>
      </c>
      <c r="U63" s="46">
        <f t="shared" si="14"/>
        <v>0</v>
      </c>
      <c r="V63" s="46">
        <f t="shared" si="14"/>
        <v>0</v>
      </c>
      <c r="W63" s="46">
        <f t="shared" si="14"/>
        <v>0</v>
      </c>
      <c r="X63" s="46">
        <f t="shared" si="14"/>
        <v>0</v>
      </c>
      <c r="Y63" s="46">
        <f t="shared" si="14"/>
        <v>0</v>
      </c>
      <c r="Z63" s="46">
        <f t="shared" si="14"/>
        <v>0</v>
      </c>
      <c r="AA63" s="46">
        <f t="shared" si="14"/>
        <v>0</v>
      </c>
      <c r="AB63" s="46">
        <f t="shared" si="14"/>
        <v>0</v>
      </c>
      <c r="AC63" s="46">
        <f t="shared" si="14"/>
        <v>0</v>
      </c>
      <c r="AD63" s="46">
        <f t="shared" si="14"/>
        <v>0</v>
      </c>
      <c r="AE63" s="46">
        <f t="shared" si="14"/>
        <v>0</v>
      </c>
      <c r="AF63" s="46">
        <f t="shared" si="14"/>
        <v>0</v>
      </c>
      <c r="AG63" s="46">
        <f t="shared" si="14"/>
        <v>0</v>
      </c>
      <c r="AH63" s="46">
        <f t="shared" si="14"/>
        <v>0</v>
      </c>
      <c r="AI63" s="46">
        <f t="shared" si="14"/>
        <v>0</v>
      </c>
      <c r="AJ63" s="46">
        <f t="shared" si="14"/>
        <v>0</v>
      </c>
      <c r="AK63" s="46">
        <f t="shared" si="14"/>
        <v>0</v>
      </c>
      <c r="AL63" s="46">
        <f t="shared" si="14"/>
        <v>0</v>
      </c>
      <c r="AM63" s="46">
        <f t="shared" si="14"/>
        <v>0</v>
      </c>
      <c r="AN63" s="46">
        <f t="shared" si="14"/>
        <v>0</v>
      </c>
      <c r="AO63" s="46">
        <f t="shared" si="14"/>
        <v>0</v>
      </c>
      <c r="AP63" s="46">
        <f t="shared" si="14"/>
        <v>0</v>
      </c>
      <c r="AQ63" s="46">
        <f t="shared" si="14"/>
        <v>0</v>
      </c>
      <c r="AR63" s="46">
        <f t="shared" si="14"/>
        <v>0</v>
      </c>
      <c r="AS63" s="46">
        <f t="shared" si="14"/>
        <v>0</v>
      </c>
      <c r="AT63" s="46">
        <f t="shared" si="14"/>
        <v>0</v>
      </c>
      <c r="AU63" s="46">
        <f t="shared" si="14"/>
        <v>0</v>
      </c>
      <c r="AV63" s="46">
        <f t="shared" si="14"/>
        <v>0</v>
      </c>
      <c r="AW63" s="46">
        <f t="shared" si="14"/>
        <v>0</v>
      </c>
      <c r="AX63" s="46">
        <f t="shared" si="14"/>
        <v>0</v>
      </c>
      <c r="AY63" s="46">
        <f t="shared" si="14"/>
        <v>0</v>
      </c>
      <c r="AZ63" s="46">
        <f t="shared" si="14"/>
        <v>0</v>
      </c>
      <c r="BA63" s="46">
        <f t="shared" si="14"/>
        <v>0</v>
      </c>
      <c r="BB63" s="46">
        <f t="shared" si="14"/>
        <v>0</v>
      </c>
      <c r="BC63" s="46">
        <f t="shared" si="14"/>
        <v>0</v>
      </c>
      <c r="BD63" s="46">
        <f t="shared" si="14"/>
        <v>0</v>
      </c>
      <c r="BE63" s="46">
        <f t="shared" si="14"/>
        <v>0</v>
      </c>
      <c r="BF63" s="46">
        <f t="shared" si="14"/>
        <v>0</v>
      </c>
      <c r="BG63" s="46">
        <f t="shared" si="14"/>
        <v>0</v>
      </c>
      <c r="BH63" s="46">
        <f t="shared" si="14"/>
        <v>0</v>
      </c>
      <c r="BI63" s="46">
        <f t="shared" si="14"/>
        <v>0</v>
      </c>
      <c r="BJ63" s="46">
        <f t="shared" si="14"/>
        <v>0</v>
      </c>
      <c r="BK63" s="49">
        <f>SUM(BK62)</f>
        <v>0</v>
      </c>
    </row>
    <row r="64" spans="1:63" ht="4.5" customHeight="1">
      <c r="A64" s="17"/>
      <c r="B64" s="29"/>
      <c r="C64" s="66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7"/>
    </row>
    <row r="65" spans="1:63">
      <c r="A65" s="17"/>
      <c r="B65" s="30" t="s">
        <v>103</v>
      </c>
      <c r="C65" s="54">
        <f>C29+C44+C49+C58+C63</f>
        <v>0</v>
      </c>
      <c r="D65" s="54">
        <f t="shared" ref="D65:BJ65" si="15">D29+D44+D49+D58+D63</f>
        <v>157.93612147978587</v>
      </c>
      <c r="E65" s="54">
        <f t="shared" si="15"/>
        <v>363.33707620183321</v>
      </c>
      <c r="F65" s="54">
        <f t="shared" si="15"/>
        <v>0</v>
      </c>
      <c r="G65" s="54">
        <f t="shared" si="15"/>
        <v>0</v>
      </c>
      <c r="H65" s="54">
        <f t="shared" si="15"/>
        <v>49.984915281080255</v>
      </c>
      <c r="I65" s="54">
        <f t="shared" si="15"/>
        <v>3710.4585321310306</v>
      </c>
      <c r="J65" s="54">
        <f t="shared" si="15"/>
        <v>1111.8458255798978</v>
      </c>
      <c r="K65" s="54">
        <f t="shared" si="15"/>
        <v>0</v>
      </c>
      <c r="L65" s="54">
        <f t="shared" si="15"/>
        <v>94.509549049944312</v>
      </c>
      <c r="M65" s="54">
        <f t="shared" si="15"/>
        <v>0</v>
      </c>
      <c r="N65" s="54">
        <f t="shared" si="15"/>
        <v>10.314383505166601</v>
      </c>
      <c r="O65" s="54">
        <f t="shared" si="15"/>
        <v>0</v>
      </c>
      <c r="P65" s="54">
        <f t="shared" si="15"/>
        <v>0</v>
      </c>
      <c r="Q65" s="54">
        <f t="shared" si="15"/>
        <v>0</v>
      </c>
      <c r="R65" s="54">
        <f t="shared" si="15"/>
        <v>36.418271427944134</v>
      </c>
      <c r="S65" s="54">
        <f t="shared" si="15"/>
        <v>266.48042251289843</v>
      </c>
      <c r="T65" s="54">
        <f t="shared" si="15"/>
        <v>634.934503469432</v>
      </c>
      <c r="U65" s="54">
        <f t="shared" si="15"/>
        <v>0</v>
      </c>
      <c r="V65" s="54">
        <f t="shared" si="15"/>
        <v>18.857582668760802</v>
      </c>
      <c r="W65" s="54">
        <f t="shared" si="15"/>
        <v>0</v>
      </c>
      <c r="X65" s="54">
        <f t="shared" si="15"/>
        <v>0</v>
      </c>
      <c r="Y65" s="54">
        <f t="shared" si="15"/>
        <v>0</v>
      </c>
      <c r="Z65" s="54">
        <f t="shared" si="15"/>
        <v>0</v>
      </c>
      <c r="AA65" s="54">
        <f t="shared" si="15"/>
        <v>0</v>
      </c>
      <c r="AB65" s="54">
        <f t="shared" si="15"/>
        <v>353.20449609594232</v>
      </c>
      <c r="AC65" s="54">
        <f t="shared" si="15"/>
        <v>166.99905084868826</v>
      </c>
      <c r="AD65" s="54">
        <f t="shared" si="15"/>
        <v>15.589106236866298</v>
      </c>
      <c r="AE65" s="54">
        <f t="shared" si="15"/>
        <v>0</v>
      </c>
      <c r="AF65" s="54">
        <f t="shared" si="15"/>
        <v>475.14625664904281</v>
      </c>
      <c r="AG65" s="54">
        <f t="shared" si="15"/>
        <v>0</v>
      </c>
      <c r="AH65" s="54">
        <f t="shared" si="15"/>
        <v>0</v>
      </c>
      <c r="AI65" s="54">
        <f t="shared" si="15"/>
        <v>0</v>
      </c>
      <c r="AJ65" s="54">
        <f t="shared" si="15"/>
        <v>0</v>
      </c>
      <c r="AK65" s="54">
        <f t="shared" si="15"/>
        <v>0</v>
      </c>
      <c r="AL65" s="54">
        <f t="shared" si="15"/>
        <v>511.50506019776435</v>
      </c>
      <c r="AM65" s="54">
        <f t="shared" si="15"/>
        <v>95.815793070654507</v>
      </c>
      <c r="AN65" s="54">
        <f t="shared" si="15"/>
        <v>622.72854169962898</v>
      </c>
      <c r="AO65" s="54">
        <f t="shared" si="15"/>
        <v>0</v>
      </c>
      <c r="AP65" s="54">
        <f t="shared" si="15"/>
        <v>276.11236509108664</v>
      </c>
      <c r="AQ65" s="54">
        <f t="shared" si="15"/>
        <v>0</v>
      </c>
      <c r="AR65" s="54">
        <f t="shared" si="15"/>
        <v>0</v>
      </c>
      <c r="AS65" s="54">
        <f t="shared" si="15"/>
        <v>0</v>
      </c>
      <c r="AT65" s="54">
        <f t="shared" si="15"/>
        <v>0</v>
      </c>
      <c r="AU65" s="54">
        <f t="shared" si="15"/>
        <v>0</v>
      </c>
      <c r="AV65" s="54">
        <f t="shared" si="15"/>
        <v>678.66271370760865</v>
      </c>
      <c r="AW65" s="54">
        <f t="shared" si="15"/>
        <v>648.93590458970755</v>
      </c>
      <c r="AX65" s="54">
        <f t="shared" si="15"/>
        <v>19.288158807433099</v>
      </c>
      <c r="AY65" s="54">
        <f t="shared" si="15"/>
        <v>0</v>
      </c>
      <c r="AZ65" s="54">
        <f t="shared" si="15"/>
        <v>406.17535020493699</v>
      </c>
      <c r="BA65" s="54">
        <f t="shared" si="15"/>
        <v>0</v>
      </c>
      <c r="BB65" s="54">
        <f t="shared" si="15"/>
        <v>0</v>
      </c>
      <c r="BC65" s="54">
        <f t="shared" si="15"/>
        <v>0</v>
      </c>
      <c r="BD65" s="54">
        <f t="shared" si="15"/>
        <v>0</v>
      </c>
      <c r="BE65" s="54">
        <f t="shared" si="15"/>
        <v>0</v>
      </c>
      <c r="BF65" s="54">
        <f t="shared" si="15"/>
        <v>180.14696605293636</v>
      </c>
      <c r="BG65" s="54">
        <f t="shared" si="15"/>
        <v>47.233782081731107</v>
      </c>
      <c r="BH65" s="54">
        <f t="shared" si="15"/>
        <v>24.396373943232899</v>
      </c>
      <c r="BI65" s="54">
        <f t="shared" si="15"/>
        <v>0</v>
      </c>
      <c r="BJ65" s="54">
        <f t="shared" si="15"/>
        <v>61.592424944211309</v>
      </c>
      <c r="BK65" s="54">
        <f>BK29+BK44+BK49+BK58+BK63</f>
        <v>11038.609527529248</v>
      </c>
    </row>
    <row r="66" spans="1:63" ht="4.5" customHeight="1">
      <c r="A66" s="17"/>
      <c r="B66" s="30"/>
      <c r="C66" s="63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5"/>
    </row>
    <row r="67" spans="1:63" ht="14.25" customHeight="1">
      <c r="A67" s="17" t="s">
        <v>5</v>
      </c>
      <c r="B67" s="31" t="s">
        <v>26</v>
      </c>
      <c r="C67" s="63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5"/>
    </row>
    <row r="68" spans="1:63">
      <c r="A68" s="17"/>
      <c r="B68" s="44" t="s">
        <v>139</v>
      </c>
      <c r="C68" s="50">
        <v>0</v>
      </c>
      <c r="D68" s="50">
        <v>0.52100462046660001</v>
      </c>
      <c r="E68" s="50">
        <v>0</v>
      </c>
      <c r="F68" s="50">
        <v>0</v>
      </c>
      <c r="G68" s="50">
        <v>0</v>
      </c>
      <c r="H68" s="50">
        <v>0.35579219206259993</v>
      </c>
      <c r="I68" s="50">
        <v>0</v>
      </c>
      <c r="J68" s="50">
        <v>0</v>
      </c>
      <c r="K68" s="50">
        <v>0</v>
      </c>
      <c r="L68" s="50">
        <v>4.9228294333000001E-3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0.22537304752950002</v>
      </c>
      <c r="S68" s="50">
        <v>0</v>
      </c>
      <c r="T68" s="50">
        <v>0</v>
      </c>
      <c r="U68" s="50">
        <v>0</v>
      </c>
      <c r="V68" s="50">
        <v>6.8340537666000001E-3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12.938395396919333</v>
      </c>
      <c r="AC68" s="50">
        <v>2.5290357999900002E-2</v>
      </c>
      <c r="AD68" s="50">
        <v>0</v>
      </c>
      <c r="AE68" s="50">
        <v>0</v>
      </c>
      <c r="AF68" s="50">
        <v>1.4356832347329</v>
      </c>
      <c r="AG68" s="50">
        <v>0</v>
      </c>
      <c r="AH68" s="50">
        <v>0</v>
      </c>
      <c r="AI68" s="50">
        <v>0</v>
      </c>
      <c r="AJ68" s="50">
        <v>0</v>
      </c>
      <c r="AK68" s="50">
        <v>0</v>
      </c>
      <c r="AL68" s="50">
        <v>13.955805658220193</v>
      </c>
      <c r="AM68" s="50">
        <v>0.16751713883330002</v>
      </c>
      <c r="AN68" s="50">
        <v>0</v>
      </c>
      <c r="AO68" s="50">
        <v>0</v>
      </c>
      <c r="AP68" s="50">
        <v>0.53916576423310003</v>
      </c>
      <c r="AQ68" s="50">
        <v>0</v>
      </c>
      <c r="AR68" s="50">
        <v>0</v>
      </c>
      <c r="AS68" s="50">
        <v>0</v>
      </c>
      <c r="AT68" s="50">
        <v>0</v>
      </c>
      <c r="AU68" s="50">
        <v>0</v>
      </c>
      <c r="AV68" s="50">
        <v>3.8570444237329937</v>
      </c>
      <c r="AW68" s="50">
        <v>3.8865245466600001E-2</v>
      </c>
      <c r="AX68" s="50">
        <v>0</v>
      </c>
      <c r="AY68" s="50">
        <v>0</v>
      </c>
      <c r="AZ68" s="50">
        <v>0.9911634665664999</v>
      </c>
      <c r="BA68" s="50">
        <v>0</v>
      </c>
      <c r="BB68" s="50">
        <v>0</v>
      </c>
      <c r="BC68" s="50">
        <v>0</v>
      </c>
      <c r="BD68" s="50">
        <v>0</v>
      </c>
      <c r="BE68" s="50">
        <v>0</v>
      </c>
      <c r="BF68" s="50">
        <v>2.4012510312393913</v>
      </c>
      <c r="BG68" s="50">
        <v>4.3189499999999996E-4</v>
      </c>
      <c r="BH68" s="50">
        <v>0</v>
      </c>
      <c r="BI68" s="50">
        <v>0</v>
      </c>
      <c r="BJ68" s="50">
        <v>8.1856779433299998E-2</v>
      </c>
      <c r="BK68" s="49">
        <f>SUM(C68:BJ68)</f>
        <v>37.546397135636113</v>
      </c>
    </row>
    <row r="69" spans="1:63" ht="13.5" thickBot="1">
      <c r="A69" s="32"/>
      <c r="B69" s="27" t="s">
        <v>87</v>
      </c>
      <c r="C69" s="46">
        <f t="shared" ref="C69:BJ69" si="16">SUM(C68)</f>
        <v>0</v>
      </c>
      <c r="D69" s="46">
        <f t="shared" si="16"/>
        <v>0.52100462046660001</v>
      </c>
      <c r="E69" s="46">
        <f t="shared" si="16"/>
        <v>0</v>
      </c>
      <c r="F69" s="46">
        <f t="shared" si="16"/>
        <v>0</v>
      </c>
      <c r="G69" s="46">
        <f t="shared" si="16"/>
        <v>0</v>
      </c>
      <c r="H69" s="46">
        <f t="shared" si="16"/>
        <v>0.35579219206259993</v>
      </c>
      <c r="I69" s="46">
        <f t="shared" si="16"/>
        <v>0</v>
      </c>
      <c r="J69" s="46">
        <f t="shared" si="16"/>
        <v>0</v>
      </c>
      <c r="K69" s="46">
        <f t="shared" si="16"/>
        <v>0</v>
      </c>
      <c r="L69" s="46">
        <f t="shared" si="16"/>
        <v>4.9228294333000001E-3</v>
      </c>
      <c r="M69" s="46">
        <f t="shared" si="16"/>
        <v>0</v>
      </c>
      <c r="N69" s="46">
        <f t="shared" si="16"/>
        <v>0</v>
      </c>
      <c r="O69" s="46">
        <f t="shared" si="16"/>
        <v>0</v>
      </c>
      <c r="P69" s="46">
        <f t="shared" si="16"/>
        <v>0</v>
      </c>
      <c r="Q69" s="46">
        <f t="shared" si="16"/>
        <v>0</v>
      </c>
      <c r="R69" s="46">
        <f t="shared" si="16"/>
        <v>0.22537304752950002</v>
      </c>
      <c r="S69" s="46">
        <f t="shared" si="16"/>
        <v>0</v>
      </c>
      <c r="T69" s="46">
        <f t="shared" si="16"/>
        <v>0</v>
      </c>
      <c r="U69" s="46">
        <f t="shared" si="16"/>
        <v>0</v>
      </c>
      <c r="V69" s="46">
        <f t="shared" si="16"/>
        <v>6.8340537666000001E-3</v>
      </c>
      <c r="W69" s="46">
        <f t="shared" si="16"/>
        <v>0</v>
      </c>
      <c r="X69" s="46">
        <f t="shared" si="16"/>
        <v>0</v>
      </c>
      <c r="Y69" s="46">
        <f t="shared" si="16"/>
        <v>0</v>
      </c>
      <c r="Z69" s="46">
        <f t="shared" si="16"/>
        <v>0</v>
      </c>
      <c r="AA69" s="46">
        <f t="shared" si="16"/>
        <v>0</v>
      </c>
      <c r="AB69" s="46">
        <f t="shared" si="16"/>
        <v>12.938395396919333</v>
      </c>
      <c r="AC69" s="46">
        <f t="shared" si="16"/>
        <v>2.5290357999900002E-2</v>
      </c>
      <c r="AD69" s="46">
        <f t="shared" si="16"/>
        <v>0</v>
      </c>
      <c r="AE69" s="46">
        <f t="shared" si="16"/>
        <v>0</v>
      </c>
      <c r="AF69" s="46">
        <f t="shared" si="16"/>
        <v>1.4356832347329</v>
      </c>
      <c r="AG69" s="46">
        <f t="shared" si="16"/>
        <v>0</v>
      </c>
      <c r="AH69" s="46">
        <f t="shared" si="16"/>
        <v>0</v>
      </c>
      <c r="AI69" s="46">
        <f t="shared" si="16"/>
        <v>0</v>
      </c>
      <c r="AJ69" s="46">
        <f t="shared" si="16"/>
        <v>0</v>
      </c>
      <c r="AK69" s="46">
        <f t="shared" si="16"/>
        <v>0</v>
      </c>
      <c r="AL69" s="46">
        <f t="shared" si="16"/>
        <v>13.955805658220193</v>
      </c>
      <c r="AM69" s="46">
        <f t="shared" si="16"/>
        <v>0.16751713883330002</v>
      </c>
      <c r="AN69" s="46">
        <f t="shared" si="16"/>
        <v>0</v>
      </c>
      <c r="AO69" s="46">
        <f t="shared" si="16"/>
        <v>0</v>
      </c>
      <c r="AP69" s="46">
        <f t="shared" si="16"/>
        <v>0.53916576423310003</v>
      </c>
      <c r="AQ69" s="46">
        <f t="shared" si="16"/>
        <v>0</v>
      </c>
      <c r="AR69" s="46">
        <f t="shared" si="16"/>
        <v>0</v>
      </c>
      <c r="AS69" s="46">
        <f t="shared" si="16"/>
        <v>0</v>
      </c>
      <c r="AT69" s="46">
        <f t="shared" si="16"/>
        <v>0</v>
      </c>
      <c r="AU69" s="46">
        <f t="shared" si="16"/>
        <v>0</v>
      </c>
      <c r="AV69" s="46">
        <f t="shared" si="16"/>
        <v>3.8570444237329937</v>
      </c>
      <c r="AW69" s="46">
        <f t="shared" si="16"/>
        <v>3.8865245466600001E-2</v>
      </c>
      <c r="AX69" s="46">
        <f t="shared" si="16"/>
        <v>0</v>
      </c>
      <c r="AY69" s="46">
        <f t="shared" si="16"/>
        <v>0</v>
      </c>
      <c r="AZ69" s="46">
        <f t="shared" si="16"/>
        <v>0.9911634665664999</v>
      </c>
      <c r="BA69" s="46">
        <f t="shared" si="16"/>
        <v>0</v>
      </c>
      <c r="BB69" s="46">
        <f t="shared" si="16"/>
        <v>0</v>
      </c>
      <c r="BC69" s="46">
        <f t="shared" si="16"/>
        <v>0</v>
      </c>
      <c r="BD69" s="46">
        <f t="shared" si="16"/>
        <v>0</v>
      </c>
      <c r="BE69" s="46">
        <f t="shared" si="16"/>
        <v>0</v>
      </c>
      <c r="BF69" s="46">
        <f t="shared" si="16"/>
        <v>2.4012510312393913</v>
      </c>
      <c r="BG69" s="46">
        <f t="shared" si="16"/>
        <v>4.3189499999999996E-4</v>
      </c>
      <c r="BH69" s="46">
        <f t="shared" si="16"/>
        <v>0</v>
      </c>
      <c r="BI69" s="46">
        <f t="shared" si="16"/>
        <v>0</v>
      </c>
      <c r="BJ69" s="46">
        <f t="shared" si="16"/>
        <v>8.1856779433299998E-2</v>
      </c>
      <c r="BK69" s="49">
        <f>SUM(BK68)</f>
        <v>37.546397135636113</v>
      </c>
    </row>
    <row r="70" spans="1:63" ht="6" customHeight="1">
      <c r="A70" s="5"/>
      <c r="B70" s="23"/>
    </row>
    <row r="71" spans="1:63">
      <c r="A71" s="5"/>
      <c r="B71" s="5" t="s">
        <v>29</v>
      </c>
      <c r="L71" s="18" t="s">
        <v>41</v>
      </c>
    </row>
    <row r="72" spans="1:63">
      <c r="A72" s="5"/>
      <c r="B72" s="5" t="s">
        <v>30</v>
      </c>
      <c r="L72" s="5" t="s">
        <v>33</v>
      </c>
    </row>
    <row r="73" spans="1:63">
      <c r="L73" s="5" t="s">
        <v>34</v>
      </c>
    </row>
    <row r="74" spans="1:63">
      <c r="B74" s="5" t="s">
        <v>36</v>
      </c>
      <c r="L74" s="5" t="s">
        <v>102</v>
      </c>
    </row>
    <row r="75" spans="1:63">
      <c r="B75" s="5" t="s">
        <v>37</v>
      </c>
      <c r="L75" s="5" t="s">
        <v>126</v>
      </c>
    </row>
    <row r="76" spans="1:63">
      <c r="B76" s="5"/>
      <c r="L76" s="5" t="s">
        <v>35</v>
      </c>
    </row>
    <row r="84" spans="2:2">
      <c r="B84" s="5"/>
    </row>
  </sheetData>
  <mergeCells count="49"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  <mergeCell ref="C31:BK31"/>
    <mergeCell ref="C30:BK30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C47:BK47"/>
    <mergeCell ref="C46:BK46"/>
    <mergeCell ref="C45:BK45"/>
    <mergeCell ref="C35:BK35"/>
    <mergeCell ref="C32:BK32"/>
    <mergeCell ref="A1:A5"/>
    <mergeCell ref="C67:BK67"/>
    <mergeCell ref="C51:BK51"/>
    <mergeCell ref="C52:BK52"/>
    <mergeCell ref="C55:BK55"/>
    <mergeCell ref="C59:BK59"/>
    <mergeCell ref="C60:BK60"/>
    <mergeCell ref="C61:BK61"/>
    <mergeCell ref="C64:BK64"/>
    <mergeCell ref="C66:BK66"/>
    <mergeCell ref="C50:BK50"/>
    <mergeCell ref="C10:BK10"/>
    <mergeCell ref="C13:BK13"/>
    <mergeCell ref="C16:BK16"/>
    <mergeCell ref="C19:BK19"/>
    <mergeCell ref="C22:BK22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workbookViewId="0"/>
  </sheetViews>
  <sheetFormatPr defaultRowHeight="12.75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2" width="19.85546875" bestFit="1" customWidth="1"/>
  </cols>
  <sheetData>
    <row r="2" spans="2:12">
      <c r="B2" s="88" t="s">
        <v>143</v>
      </c>
      <c r="C2" s="69"/>
      <c r="D2" s="69"/>
      <c r="E2" s="69"/>
      <c r="F2" s="69"/>
      <c r="G2" s="69"/>
      <c r="H2" s="69"/>
      <c r="I2" s="69"/>
      <c r="J2" s="69"/>
      <c r="K2" s="69"/>
      <c r="L2" s="89"/>
    </row>
    <row r="3" spans="2:12">
      <c r="B3" s="88" t="s">
        <v>140</v>
      </c>
      <c r="C3" s="69"/>
      <c r="D3" s="69"/>
      <c r="E3" s="69"/>
      <c r="F3" s="69"/>
      <c r="G3" s="69"/>
      <c r="H3" s="69"/>
      <c r="I3" s="69"/>
      <c r="J3" s="69"/>
      <c r="K3" s="69"/>
      <c r="L3" s="89"/>
    </row>
    <row r="4" spans="2:12" ht="30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50">
        <v>0</v>
      </c>
      <c r="E5" s="45">
        <v>0</v>
      </c>
      <c r="F5" s="45">
        <v>0.25550830623259996</v>
      </c>
      <c r="G5" s="45">
        <v>0.12940428216650002</v>
      </c>
      <c r="H5" s="45">
        <v>0</v>
      </c>
      <c r="I5" s="45">
        <v>0</v>
      </c>
      <c r="J5" s="45">
        <v>0</v>
      </c>
      <c r="K5" s="45">
        <f>SUM(D5:J5)</f>
        <v>0.38491258839909998</v>
      </c>
      <c r="L5" s="45">
        <v>0</v>
      </c>
    </row>
    <row r="6" spans="2:12">
      <c r="B6" s="19">
        <v>2</v>
      </c>
      <c r="C6" s="21" t="s">
        <v>44</v>
      </c>
      <c r="D6" s="50">
        <v>15.783688301132095</v>
      </c>
      <c r="E6" s="45">
        <v>5.3878380798964978</v>
      </c>
      <c r="F6" s="45">
        <v>22.332293237020497</v>
      </c>
      <c r="G6" s="45">
        <v>3.7094416029171078</v>
      </c>
      <c r="H6" s="45">
        <v>0</v>
      </c>
      <c r="I6" s="45">
        <v>0.31840000000000002</v>
      </c>
      <c r="J6" s="45">
        <v>0</v>
      </c>
      <c r="K6" s="45">
        <f t="shared" ref="K6:K41" si="0">SUM(D6:J6)</f>
        <v>47.5316612209662</v>
      </c>
      <c r="L6" s="45">
        <v>0.30289932612840004</v>
      </c>
    </row>
    <row r="7" spans="2:12">
      <c r="B7" s="19">
        <v>3</v>
      </c>
      <c r="C7" s="20" t="s">
        <v>45</v>
      </c>
      <c r="D7" s="50">
        <v>0</v>
      </c>
      <c r="E7" s="45">
        <v>0</v>
      </c>
      <c r="F7" s="45">
        <v>0.61124824099769992</v>
      </c>
      <c r="G7" s="45">
        <v>5.9007300332999998E-3</v>
      </c>
      <c r="H7" s="45">
        <v>0</v>
      </c>
      <c r="I7" s="45">
        <v>7.1999999999999998E-3</v>
      </c>
      <c r="J7" s="45">
        <v>0</v>
      </c>
      <c r="K7" s="45">
        <f t="shared" si="0"/>
        <v>0.62434897103099996</v>
      </c>
      <c r="L7" s="45">
        <v>5.2907219333100004E-2</v>
      </c>
    </row>
    <row r="8" spans="2:12">
      <c r="B8" s="19">
        <v>4</v>
      </c>
      <c r="C8" s="21" t="s">
        <v>46</v>
      </c>
      <c r="D8" s="50">
        <v>13.7760527985322</v>
      </c>
      <c r="E8" s="45">
        <v>7.7827651474315971</v>
      </c>
      <c r="F8" s="45">
        <v>10.927190236345922</v>
      </c>
      <c r="G8" s="45">
        <v>2.8603299806973999</v>
      </c>
      <c r="H8" s="45">
        <v>0</v>
      </c>
      <c r="I8" s="45">
        <v>0.1633</v>
      </c>
      <c r="J8" s="45">
        <v>0</v>
      </c>
      <c r="K8" s="45">
        <f t="shared" si="0"/>
        <v>35.509638163007118</v>
      </c>
      <c r="L8" s="45">
        <v>0.52037008726169998</v>
      </c>
    </row>
    <row r="9" spans="2:12">
      <c r="B9" s="19">
        <v>5</v>
      </c>
      <c r="C9" s="21" t="s">
        <v>47</v>
      </c>
      <c r="D9" s="50">
        <v>1.0339508640651003</v>
      </c>
      <c r="E9" s="45">
        <v>4.5242146210629022</v>
      </c>
      <c r="F9" s="45">
        <v>30.848121158692425</v>
      </c>
      <c r="G9" s="45">
        <v>8.6411901259424173</v>
      </c>
      <c r="H9" s="45">
        <v>0</v>
      </c>
      <c r="I9" s="45">
        <v>0.95150000000000001</v>
      </c>
      <c r="J9" s="45">
        <v>0</v>
      </c>
      <c r="K9" s="45">
        <f t="shared" si="0"/>
        <v>45.998976769762848</v>
      </c>
      <c r="L9" s="45">
        <v>0.72256726939319993</v>
      </c>
    </row>
    <row r="10" spans="2:12">
      <c r="B10" s="19">
        <v>6</v>
      </c>
      <c r="C10" s="21" t="s">
        <v>48</v>
      </c>
      <c r="D10" s="50">
        <v>2.3139881620328002</v>
      </c>
      <c r="E10" s="45">
        <v>2.8729441799650997</v>
      </c>
      <c r="F10" s="45">
        <v>11.352148579635811</v>
      </c>
      <c r="G10" s="45">
        <v>2.3405044598967009</v>
      </c>
      <c r="H10" s="45">
        <v>0</v>
      </c>
      <c r="I10" s="45">
        <v>0.1507</v>
      </c>
      <c r="J10" s="45">
        <v>0</v>
      </c>
      <c r="K10" s="45">
        <f t="shared" si="0"/>
        <v>19.030285381530412</v>
      </c>
      <c r="L10" s="45">
        <v>0.39276808419700016</v>
      </c>
    </row>
    <row r="11" spans="2:12">
      <c r="B11" s="19">
        <v>7</v>
      </c>
      <c r="C11" s="21" t="s">
        <v>49</v>
      </c>
      <c r="D11" s="50">
        <v>18.652486908964594</v>
      </c>
      <c r="E11" s="45">
        <v>14.239730321790898</v>
      </c>
      <c r="F11" s="45">
        <v>23.012056451006277</v>
      </c>
      <c r="G11" s="45">
        <v>8.1560388470139102</v>
      </c>
      <c r="H11" s="45">
        <v>0</v>
      </c>
      <c r="I11" s="45">
        <v>0</v>
      </c>
      <c r="J11" s="45">
        <v>0</v>
      </c>
      <c r="K11" s="45">
        <f t="shared" si="0"/>
        <v>64.060312528775682</v>
      </c>
      <c r="L11" s="45">
        <v>0.60194075559469984</v>
      </c>
    </row>
    <row r="12" spans="2:12">
      <c r="B12" s="19">
        <v>8</v>
      </c>
      <c r="C12" s="20" t="s">
        <v>50</v>
      </c>
      <c r="D12" s="50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f t="shared" si="0"/>
        <v>0</v>
      </c>
      <c r="L12" s="45">
        <v>0</v>
      </c>
    </row>
    <row r="13" spans="2:12">
      <c r="B13" s="19">
        <v>9</v>
      </c>
      <c r="C13" s="20" t="s">
        <v>51</v>
      </c>
      <c r="D13" s="50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f t="shared" si="0"/>
        <v>0</v>
      </c>
      <c r="L13" s="45">
        <v>0</v>
      </c>
    </row>
    <row r="14" spans="2:12">
      <c r="B14" s="19">
        <v>10</v>
      </c>
      <c r="C14" s="21" t="s">
        <v>52</v>
      </c>
      <c r="D14" s="50">
        <v>0.1883405213664</v>
      </c>
      <c r="E14" s="45">
        <v>1.6778333498328</v>
      </c>
      <c r="F14" s="45">
        <v>7.2174878702415093</v>
      </c>
      <c r="G14" s="45">
        <v>1.8639425325977006</v>
      </c>
      <c r="H14" s="45">
        <v>0</v>
      </c>
      <c r="I14" s="45">
        <v>8.09E-2</v>
      </c>
      <c r="J14" s="45">
        <v>0</v>
      </c>
      <c r="K14" s="45">
        <f t="shared" si="0"/>
        <v>11.02850427403841</v>
      </c>
      <c r="L14" s="45">
        <v>0.39946027009770002</v>
      </c>
    </row>
    <row r="15" spans="2:12">
      <c r="B15" s="19">
        <v>11</v>
      </c>
      <c r="C15" s="21" t="s">
        <v>53</v>
      </c>
      <c r="D15" s="50">
        <v>142.5003916784278</v>
      </c>
      <c r="E15" s="45">
        <v>87.005538939919163</v>
      </c>
      <c r="F15" s="45">
        <v>107.07367541810248</v>
      </c>
      <c r="G15" s="45">
        <v>22.521952804418152</v>
      </c>
      <c r="H15" s="45">
        <v>0</v>
      </c>
      <c r="I15" s="45">
        <v>0.86640000000000006</v>
      </c>
      <c r="J15" s="45">
        <v>0</v>
      </c>
      <c r="K15" s="45">
        <f t="shared" si="0"/>
        <v>359.9679588408676</v>
      </c>
      <c r="L15" s="45">
        <v>1.8547833654838988</v>
      </c>
    </row>
    <row r="16" spans="2:12">
      <c r="B16" s="19">
        <v>12</v>
      </c>
      <c r="C16" s="21" t="s">
        <v>54</v>
      </c>
      <c r="D16" s="50">
        <v>421.89166644133127</v>
      </c>
      <c r="E16" s="45">
        <v>11.714218358428498</v>
      </c>
      <c r="F16" s="45">
        <v>48.070648538232831</v>
      </c>
      <c r="G16" s="45">
        <v>9.2741997936852023</v>
      </c>
      <c r="H16" s="45">
        <v>0</v>
      </c>
      <c r="I16" s="45">
        <v>0.6139</v>
      </c>
      <c r="J16" s="45">
        <v>0</v>
      </c>
      <c r="K16" s="45">
        <f t="shared" si="0"/>
        <v>491.56463313167785</v>
      </c>
      <c r="L16" s="45">
        <v>0.9077249007942001</v>
      </c>
    </row>
    <row r="17" spans="2:12">
      <c r="B17" s="19">
        <v>13</v>
      </c>
      <c r="C17" s="21" t="s">
        <v>55</v>
      </c>
      <c r="D17" s="50">
        <v>10.641171393966498</v>
      </c>
      <c r="E17" s="45">
        <v>4.9744132889654997</v>
      </c>
      <c r="F17" s="45">
        <v>12.758180878523596</v>
      </c>
      <c r="G17" s="45">
        <v>3.5777442348967985</v>
      </c>
      <c r="H17" s="45">
        <v>0</v>
      </c>
      <c r="I17" s="45">
        <v>3.7000000000000005E-2</v>
      </c>
      <c r="J17" s="45">
        <v>0</v>
      </c>
      <c r="K17" s="45">
        <f t="shared" si="0"/>
        <v>31.988509796352393</v>
      </c>
      <c r="L17" s="45">
        <v>0.35157793952999994</v>
      </c>
    </row>
    <row r="18" spans="2:12">
      <c r="B18" s="19">
        <v>14</v>
      </c>
      <c r="C18" s="21" t="s">
        <v>56</v>
      </c>
      <c r="D18" s="50">
        <v>1.2863286E-3</v>
      </c>
      <c r="E18" s="45">
        <v>0.26412438289920004</v>
      </c>
      <c r="F18" s="45">
        <v>10.168449142530717</v>
      </c>
      <c r="G18" s="45">
        <v>2.0132992143976005</v>
      </c>
      <c r="H18" s="45">
        <v>0</v>
      </c>
      <c r="I18" s="45">
        <v>3.1899999999999998E-2</v>
      </c>
      <c r="J18" s="45">
        <v>0</v>
      </c>
      <c r="K18" s="45">
        <f t="shared" si="0"/>
        <v>12.479059068427517</v>
      </c>
      <c r="L18" s="45">
        <v>0.11383484586619998</v>
      </c>
    </row>
    <row r="19" spans="2:12">
      <c r="B19" s="19">
        <v>15</v>
      </c>
      <c r="C19" s="21" t="s">
        <v>57</v>
      </c>
      <c r="D19" s="50">
        <v>1.4430440575654995</v>
      </c>
      <c r="E19" s="45">
        <v>3.2891405986970992</v>
      </c>
      <c r="F19" s="45">
        <v>23.84174621461413</v>
      </c>
      <c r="G19" s="45">
        <v>4.9018170629225013</v>
      </c>
      <c r="H19" s="45">
        <v>0</v>
      </c>
      <c r="I19" s="45">
        <v>1.26E-2</v>
      </c>
      <c r="J19" s="45">
        <v>0</v>
      </c>
      <c r="K19" s="45">
        <f t="shared" si="0"/>
        <v>33.488347933799233</v>
      </c>
      <c r="L19" s="45">
        <v>0.51457200789319968</v>
      </c>
    </row>
    <row r="20" spans="2:12">
      <c r="B20" s="19">
        <v>16</v>
      </c>
      <c r="C20" s="21" t="s">
        <v>58</v>
      </c>
      <c r="D20" s="50">
        <v>535.17900870565984</v>
      </c>
      <c r="E20" s="45">
        <v>70.268479358314266</v>
      </c>
      <c r="F20" s="45">
        <v>141.05118094688331</v>
      </c>
      <c r="G20" s="45">
        <v>34.458750922996089</v>
      </c>
      <c r="H20" s="45">
        <v>0</v>
      </c>
      <c r="I20" s="45">
        <v>2.4125999999999999</v>
      </c>
      <c r="J20" s="45">
        <v>0</v>
      </c>
      <c r="K20" s="45">
        <f t="shared" si="0"/>
        <v>783.37001993385343</v>
      </c>
      <c r="L20" s="45">
        <v>2.1279257256532977</v>
      </c>
    </row>
    <row r="21" spans="2:12">
      <c r="B21" s="19">
        <v>17</v>
      </c>
      <c r="C21" s="21" t="s">
        <v>59</v>
      </c>
      <c r="D21" s="50">
        <v>210.63515094303222</v>
      </c>
      <c r="E21" s="45">
        <v>184.85377335456394</v>
      </c>
      <c r="F21" s="45">
        <v>40.608550693507325</v>
      </c>
      <c r="G21" s="45">
        <v>9.3467436621472171</v>
      </c>
      <c r="H21" s="45">
        <v>0</v>
      </c>
      <c r="I21" s="45">
        <v>0.50230000000000008</v>
      </c>
      <c r="J21" s="45">
        <v>0</v>
      </c>
      <c r="K21" s="45">
        <f t="shared" si="0"/>
        <v>445.94651865325068</v>
      </c>
      <c r="L21" s="45">
        <v>0.85471133365939944</v>
      </c>
    </row>
    <row r="22" spans="2:12">
      <c r="B22" s="19">
        <v>18</v>
      </c>
      <c r="C22" s="20" t="s">
        <v>60</v>
      </c>
      <c r="D22" s="50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f t="shared" si="0"/>
        <v>0</v>
      </c>
      <c r="L22" s="45">
        <v>0</v>
      </c>
    </row>
    <row r="23" spans="2:12">
      <c r="B23" s="19">
        <v>19</v>
      </c>
      <c r="C23" s="21" t="s">
        <v>61</v>
      </c>
      <c r="D23" s="50">
        <v>8.5767673360620069</v>
      </c>
      <c r="E23" s="45">
        <v>37.954164517274407</v>
      </c>
      <c r="F23" s="45">
        <v>85.775483651890099</v>
      </c>
      <c r="G23" s="45">
        <v>23.174899004378258</v>
      </c>
      <c r="H23" s="45">
        <v>0</v>
      </c>
      <c r="I23" s="45">
        <v>1.9377000000000002</v>
      </c>
      <c r="J23" s="45">
        <v>0</v>
      </c>
      <c r="K23" s="45">
        <f t="shared" si="0"/>
        <v>157.41901450960478</v>
      </c>
      <c r="L23" s="45">
        <v>1.1824840682839994</v>
      </c>
    </row>
    <row r="24" spans="2:12">
      <c r="B24" s="19">
        <v>20</v>
      </c>
      <c r="C24" s="21" t="s">
        <v>62</v>
      </c>
      <c r="D24" s="50">
        <v>2744.2592762534073</v>
      </c>
      <c r="E24" s="45">
        <v>297.41227575646064</v>
      </c>
      <c r="F24" s="45">
        <v>981.91759973067781</v>
      </c>
      <c r="G24" s="45">
        <v>111.90763235629191</v>
      </c>
      <c r="H24" s="45">
        <v>0</v>
      </c>
      <c r="I24" s="45">
        <v>49.376801764471402</v>
      </c>
      <c r="J24" s="45">
        <v>0</v>
      </c>
      <c r="K24" s="45">
        <f t="shared" si="0"/>
        <v>4184.873585861309</v>
      </c>
      <c r="L24" s="45">
        <v>12.367704865422482</v>
      </c>
    </row>
    <row r="25" spans="2:12">
      <c r="B25" s="19">
        <v>21</v>
      </c>
      <c r="C25" s="20" t="s">
        <v>63</v>
      </c>
      <c r="D25" s="50">
        <v>0</v>
      </c>
      <c r="E25" s="45">
        <v>1.7355429666E-3</v>
      </c>
      <c r="F25" s="45">
        <v>0.30764853633089995</v>
      </c>
      <c r="G25" s="45">
        <v>5.1975555331999993E-3</v>
      </c>
      <c r="H25" s="45">
        <v>0</v>
      </c>
      <c r="I25" s="45">
        <v>0</v>
      </c>
      <c r="J25" s="45">
        <v>0</v>
      </c>
      <c r="K25" s="45">
        <f t="shared" si="0"/>
        <v>0.31458163483069995</v>
      </c>
      <c r="L25" s="45">
        <v>2.4447066599999998E-5</v>
      </c>
    </row>
    <row r="26" spans="2:12">
      <c r="B26" s="19">
        <v>22</v>
      </c>
      <c r="C26" s="21" t="s">
        <v>64</v>
      </c>
      <c r="D26" s="50">
        <v>1.8386879499900002E-2</v>
      </c>
      <c r="E26" s="45">
        <v>5.5968424166499997E-2</v>
      </c>
      <c r="F26" s="45">
        <v>1.4747281854268999</v>
      </c>
      <c r="G26" s="45">
        <v>9.3206101330999998E-3</v>
      </c>
      <c r="H26" s="45">
        <v>0</v>
      </c>
      <c r="I26" s="45">
        <v>0.2271</v>
      </c>
      <c r="J26" s="45">
        <v>0</v>
      </c>
      <c r="K26" s="45">
        <f t="shared" si="0"/>
        <v>1.7855040992264</v>
      </c>
      <c r="L26" s="45">
        <v>3.2396516599600009E-2</v>
      </c>
    </row>
    <row r="27" spans="2:12">
      <c r="B27" s="19">
        <v>23</v>
      </c>
      <c r="C27" s="20" t="s">
        <v>65</v>
      </c>
      <c r="D27" s="50">
        <v>0</v>
      </c>
      <c r="E27" s="45">
        <v>1.1581366600000001E-5</v>
      </c>
      <c r="F27" s="45">
        <v>9.5533333330000006E-4</v>
      </c>
      <c r="G27" s="45">
        <v>0</v>
      </c>
      <c r="H27" s="45">
        <v>0</v>
      </c>
      <c r="I27" s="45">
        <v>0</v>
      </c>
      <c r="J27" s="45">
        <v>0</v>
      </c>
      <c r="K27" s="45">
        <f t="shared" si="0"/>
        <v>9.6691469990000008E-4</v>
      </c>
      <c r="L27" s="45">
        <v>2.4673504666000001E-3</v>
      </c>
    </row>
    <row r="28" spans="2:12">
      <c r="B28" s="19">
        <v>24</v>
      </c>
      <c r="C28" s="20" t="s">
        <v>66</v>
      </c>
      <c r="D28" s="50">
        <v>3.6698064466599997E-2</v>
      </c>
      <c r="E28" s="45">
        <v>0</v>
      </c>
      <c r="F28" s="45">
        <v>2.1217514375938</v>
      </c>
      <c r="G28" s="45">
        <v>0.31402518516640004</v>
      </c>
      <c r="H28" s="45">
        <v>0</v>
      </c>
      <c r="I28" s="45">
        <v>9.6600000000000005E-2</v>
      </c>
      <c r="J28" s="45">
        <v>0</v>
      </c>
      <c r="K28" s="45">
        <f t="shared" si="0"/>
        <v>2.5690746872268</v>
      </c>
      <c r="L28" s="45">
        <v>1.3860260366600001E-2</v>
      </c>
    </row>
    <row r="29" spans="2:12">
      <c r="B29" s="19">
        <v>25</v>
      </c>
      <c r="C29" s="21" t="s">
        <v>67</v>
      </c>
      <c r="D29" s="50">
        <v>2237.7605293974802</v>
      </c>
      <c r="E29" s="45">
        <v>18.93333322458701</v>
      </c>
      <c r="F29" s="45">
        <v>215.32009460022144</v>
      </c>
      <c r="G29" s="45">
        <v>25.371024156066728</v>
      </c>
      <c r="H29" s="45">
        <v>0</v>
      </c>
      <c r="I29" s="45">
        <v>2.4216000000000002</v>
      </c>
      <c r="J29" s="45">
        <v>0</v>
      </c>
      <c r="K29" s="45">
        <f t="shared" si="0"/>
        <v>2499.8065813783555</v>
      </c>
      <c r="L29" s="45">
        <v>1.6907768289232998</v>
      </c>
    </row>
    <row r="30" spans="2:12">
      <c r="B30" s="19">
        <v>26</v>
      </c>
      <c r="C30" s="21" t="s">
        <v>68</v>
      </c>
      <c r="D30" s="50">
        <v>107.18016977796113</v>
      </c>
      <c r="E30" s="45">
        <v>8.5268571905238968</v>
      </c>
      <c r="F30" s="45">
        <v>22.534446945541458</v>
      </c>
      <c r="G30" s="45">
        <v>8.2312884495443051</v>
      </c>
      <c r="H30" s="45">
        <v>0</v>
      </c>
      <c r="I30" s="45">
        <v>0.76970000000000005</v>
      </c>
      <c r="J30" s="45">
        <v>0</v>
      </c>
      <c r="K30" s="45">
        <f t="shared" si="0"/>
        <v>147.24246236357078</v>
      </c>
      <c r="L30" s="45">
        <v>0.81812320649409997</v>
      </c>
    </row>
    <row r="31" spans="2:12">
      <c r="B31" s="19">
        <v>27</v>
      </c>
      <c r="C31" s="21" t="s">
        <v>17</v>
      </c>
      <c r="D31" s="50">
        <v>4.5758770644332003</v>
      </c>
      <c r="E31" s="45">
        <v>9.477498349989999E-2</v>
      </c>
      <c r="F31" s="45">
        <v>2.4727848138614994</v>
      </c>
      <c r="G31" s="45">
        <v>1.0633270119331</v>
      </c>
      <c r="H31" s="45">
        <v>0</v>
      </c>
      <c r="I31" s="45">
        <v>0.8002999999999999</v>
      </c>
      <c r="J31" s="45">
        <v>0</v>
      </c>
      <c r="K31" s="45">
        <f t="shared" si="0"/>
        <v>9.0070638737276987</v>
      </c>
      <c r="L31" s="45">
        <v>2.54252266666E-2</v>
      </c>
    </row>
    <row r="32" spans="2:12">
      <c r="B32" s="19">
        <v>28</v>
      </c>
      <c r="C32" s="21" t="s">
        <v>69</v>
      </c>
      <c r="D32" s="50">
        <v>1.93726651998E-2</v>
      </c>
      <c r="E32" s="45">
        <v>3.2635864666000001E-3</v>
      </c>
      <c r="F32" s="45">
        <v>4.0485095020607034</v>
      </c>
      <c r="G32" s="45">
        <v>0.43115937163289997</v>
      </c>
      <c r="H32" s="45">
        <v>0</v>
      </c>
      <c r="I32" s="45">
        <v>0</v>
      </c>
      <c r="J32" s="45">
        <v>0</v>
      </c>
      <c r="K32" s="45">
        <f t="shared" si="0"/>
        <v>4.502305125360003</v>
      </c>
      <c r="L32" s="45">
        <v>3.1117851033E-2</v>
      </c>
    </row>
    <row r="33" spans="2:12">
      <c r="B33" s="19">
        <v>29</v>
      </c>
      <c r="C33" s="21" t="s">
        <v>70</v>
      </c>
      <c r="D33" s="50">
        <v>8.1438662552981995</v>
      </c>
      <c r="E33" s="45">
        <v>8.684968852291103</v>
      </c>
      <c r="F33" s="45">
        <v>25.390683839580038</v>
      </c>
      <c r="G33" s="45">
        <v>6.0719138185824031</v>
      </c>
      <c r="H33" s="45">
        <v>0</v>
      </c>
      <c r="I33" s="45">
        <v>0.22339999999999999</v>
      </c>
      <c r="J33" s="45">
        <v>0</v>
      </c>
      <c r="K33" s="45">
        <f t="shared" si="0"/>
        <v>48.514832765751741</v>
      </c>
      <c r="L33" s="45">
        <v>0.72980907856150012</v>
      </c>
    </row>
    <row r="34" spans="2:12">
      <c r="B34" s="19">
        <v>30</v>
      </c>
      <c r="C34" s="21" t="s">
        <v>71</v>
      </c>
      <c r="D34" s="50">
        <v>3.8394529243283002</v>
      </c>
      <c r="E34" s="45">
        <v>2.6146099828281999</v>
      </c>
      <c r="F34" s="45">
        <v>55.358299177623948</v>
      </c>
      <c r="G34" s="45">
        <v>10.971351918477213</v>
      </c>
      <c r="H34" s="45">
        <v>0</v>
      </c>
      <c r="I34" s="45">
        <v>0.96090000000000009</v>
      </c>
      <c r="J34" s="45">
        <v>0</v>
      </c>
      <c r="K34" s="45">
        <f t="shared" si="0"/>
        <v>73.744614003257652</v>
      </c>
      <c r="L34" s="45">
        <v>1.2266660162901</v>
      </c>
    </row>
    <row r="35" spans="2:12">
      <c r="B35" s="19">
        <v>31</v>
      </c>
      <c r="C35" s="20" t="s">
        <v>72</v>
      </c>
      <c r="D35" s="50">
        <v>0.30598379923329999</v>
      </c>
      <c r="E35" s="45">
        <v>0.28549316243329997</v>
      </c>
      <c r="F35" s="45">
        <v>0.4297594261310001</v>
      </c>
      <c r="G35" s="45">
        <v>0.16751167443280002</v>
      </c>
      <c r="H35" s="45">
        <v>0</v>
      </c>
      <c r="I35" s="45">
        <v>0</v>
      </c>
      <c r="J35" s="45">
        <v>0</v>
      </c>
      <c r="K35" s="45">
        <f t="shared" si="0"/>
        <v>1.1887480622304001</v>
      </c>
      <c r="L35" s="45">
        <v>4.2868289566499997E-2</v>
      </c>
    </row>
    <row r="36" spans="2:12">
      <c r="B36" s="19">
        <v>32</v>
      </c>
      <c r="C36" s="21" t="s">
        <v>73</v>
      </c>
      <c r="D36" s="50">
        <v>350.39188495769321</v>
      </c>
      <c r="E36" s="45">
        <v>19.646335397687512</v>
      </c>
      <c r="F36" s="45">
        <v>91.036224620137688</v>
      </c>
      <c r="G36" s="45">
        <v>20.00239057325091</v>
      </c>
      <c r="H36" s="45">
        <v>0</v>
      </c>
      <c r="I36" s="45">
        <v>2.0127999999999999</v>
      </c>
      <c r="J36" s="45">
        <v>0</v>
      </c>
      <c r="K36" s="45">
        <f t="shared" si="0"/>
        <v>483.08963554876937</v>
      </c>
      <c r="L36" s="45">
        <v>2.3001857780405897</v>
      </c>
    </row>
    <row r="37" spans="2:12">
      <c r="B37" s="19">
        <v>33</v>
      </c>
      <c r="C37" s="21" t="s">
        <v>141</v>
      </c>
      <c r="D37" s="50">
        <v>94.520920834996389</v>
      </c>
      <c r="E37" s="45">
        <v>14.270099354519097</v>
      </c>
      <c r="F37" s="45">
        <v>91.431129965214993</v>
      </c>
      <c r="G37" s="45">
        <v>18.796257373196923</v>
      </c>
      <c r="H37" s="50">
        <v>0</v>
      </c>
      <c r="I37" s="45">
        <v>0.81159999999999999</v>
      </c>
      <c r="J37" s="50">
        <v>0</v>
      </c>
      <c r="K37" s="45">
        <f t="shared" si="0"/>
        <v>219.83000752792736</v>
      </c>
      <c r="L37" s="45">
        <v>1.5596530505209967</v>
      </c>
    </row>
    <row r="38" spans="2:12">
      <c r="B38" s="19">
        <v>34</v>
      </c>
      <c r="C38" s="21" t="s">
        <v>74</v>
      </c>
      <c r="D38" s="50">
        <v>7.1832416659999997E-4</v>
      </c>
      <c r="E38" s="45">
        <v>8.3301317999999999E-2</v>
      </c>
      <c r="F38" s="45">
        <v>1.8988124741565995</v>
      </c>
      <c r="G38" s="45">
        <v>0.24932474796639997</v>
      </c>
      <c r="H38" s="45">
        <v>0</v>
      </c>
      <c r="I38" s="45">
        <v>4.6600000000000003E-2</v>
      </c>
      <c r="J38" s="45">
        <v>0</v>
      </c>
      <c r="K38" s="45">
        <f t="shared" si="0"/>
        <v>2.2787568642895994</v>
      </c>
      <c r="L38" s="45">
        <v>1.1083589500000001E-2</v>
      </c>
    </row>
    <row r="39" spans="2:12">
      <c r="B39" s="19">
        <v>35</v>
      </c>
      <c r="C39" s="21" t="s">
        <v>75</v>
      </c>
      <c r="D39" s="50">
        <v>104.99934120522764</v>
      </c>
      <c r="E39" s="45">
        <v>52.075802281607189</v>
      </c>
      <c r="F39" s="45">
        <v>189.72030438260796</v>
      </c>
      <c r="G39" s="45">
        <v>50.121126769809145</v>
      </c>
      <c r="H39" s="45">
        <v>0</v>
      </c>
      <c r="I39" s="45">
        <v>1.2871000000000001</v>
      </c>
      <c r="J39" s="45">
        <v>0</v>
      </c>
      <c r="K39" s="45">
        <f t="shared" si="0"/>
        <v>398.20367463925197</v>
      </c>
      <c r="L39" s="45">
        <v>1.8936296729417987</v>
      </c>
    </row>
    <row r="40" spans="2:12">
      <c r="B40" s="19">
        <v>36</v>
      </c>
      <c r="C40" s="21" t="s">
        <v>76</v>
      </c>
      <c r="D40" s="50">
        <v>3.2939514905329998</v>
      </c>
      <c r="E40" s="45">
        <v>1.8249557158318008</v>
      </c>
      <c r="F40" s="45">
        <v>8.3302181510931224</v>
      </c>
      <c r="G40" s="45">
        <v>2.5408095328297002</v>
      </c>
      <c r="H40" s="45">
        <v>0</v>
      </c>
      <c r="I40" s="45">
        <v>0</v>
      </c>
      <c r="J40" s="45">
        <v>0</v>
      </c>
      <c r="K40" s="45">
        <f t="shared" si="0"/>
        <v>15.989934890287623</v>
      </c>
      <c r="L40" s="45">
        <v>0.29145353706260008</v>
      </c>
    </row>
    <row r="41" spans="2:12">
      <c r="B41" s="19">
        <v>37</v>
      </c>
      <c r="C41" s="21" t="s">
        <v>77</v>
      </c>
      <c r="D41" s="50">
        <v>73.165258584727042</v>
      </c>
      <c r="E41" s="45">
        <v>176.97071994293083</v>
      </c>
      <c r="F41" s="45">
        <v>120.10991580943107</v>
      </c>
      <c r="G41" s="45">
        <v>31.30880118677419</v>
      </c>
      <c r="H41" s="45">
        <v>0</v>
      </c>
      <c r="I41" s="45">
        <v>3.7198000000000002</v>
      </c>
      <c r="J41" s="45">
        <v>0</v>
      </c>
      <c r="K41" s="45">
        <f t="shared" si="0"/>
        <v>405.27449552386315</v>
      </c>
      <c r="L41" s="45">
        <v>3.6086243709429957</v>
      </c>
    </row>
    <row r="42" spans="2:12" ht="15">
      <c r="B42" s="22" t="s">
        <v>11</v>
      </c>
      <c r="C42" s="4"/>
      <c r="D42" s="56">
        <f t="shared" ref="D42:L42" si="1">SUM(D5:D41)</f>
        <v>7115.1286829193896</v>
      </c>
      <c r="E42" s="45">
        <f>SUM(E5:E41)</f>
        <v>1038.2936847972087</v>
      </c>
      <c r="F42" s="45">
        <f t="shared" si="1"/>
        <v>2389.8078364954818</v>
      </c>
      <c r="G42" s="45">
        <f>SUM(G5:G41)</f>
        <v>424.53862155272816</v>
      </c>
      <c r="H42" s="55">
        <f t="shared" si="1"/>
        <v>0</v>
      </c>
      <c r="I42" s="55">
        <f t="shared" si="1"/>
        <v>70.840701764471405</v>
      </c>
      <c r="J42" s="55">
        <f t="shared" si="1"/>
        <v>0</v>
      </c>
      <c r="K42" s="55">
        <f t="shared" si="1"/>
        <v>11038.609527529276</v>
      </c>
      <c r="L42" s="45">
        <f t="shared" si="1"/>
        <v>37.546397135635956</v>
      </c>
    </row>
    <row r="43" spans="2:12">
      <c r="B43" t="s">
        <v>93</v>
      </c>
    </row>
    <row r="46" spans="2:12">
      <c r="D46" s="102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/>
  <cols>
    <col min="2" max="2" width="10.85546875" customWidth="1"/>
    <col min="3" max="3" width="11.85546875" customWidth="1"/>
    <col min="4" max="4" width="13.85546875" customWidth="1"/>
    <col min="5" max="5" width="13.140625" customWidth="1"/>
    <col min="6" max="6" width="18" customWidth="1"/>
    <col min="7" max="7" width="18.28515625" customWidth="1"/>
    <col min="8" max="8" width="13.42578125" customWidth="1"/>
    <col min="9" max="9" width="14.7109375" customWidth="1"/>
  </cols>
  <sheetData>
    <row r="1" spans="1:9" ht="15.75" thickBot="1">
      <c r="A1" s="35" t="s">
        <v>104</v>
      </c>
    </row>
    <row r="2" spans="1:9" ht="27.6" customHeight="1" thickBot="1">
      <c r="A2" s="90" t="s">
        <v>121</v>
      </c>
      <c r="B2" s="91"/>
      <c r="C2" s="91"/>
      <c r="D2" s="91"/>
      <c r="E2" s="91"/>
      <c r="F2" s="91"/>
      <c r="G2" s="91"/>
      <c r="H2" s="92"/>
    </row>
    <row r="3" spans="1:9" ht="57.75" thickBot="1">
      <c r="A3" s="36" t="s">
        <v>105</v>
      </c>
      <c r="B3" s="37" t="s">
        <v>106</v>
      </c>
      <c r="C3" s="37" t="s">
        <v>107</v>
      </c>
      <c r="D3" s="37" t="s">
        <v>108</v>
      </c>
      <c r="E3" s="37" t="s">
        <v>109</v>
      </c>
      <c r="F3" s="37" t="s">
        <v>110</v>
      </c>
      <c r="G3" s="37" t="s">
        <v>111</v>
      </c>
      <c r="H3" s="37" t="s">
        <v>112</v>
      </c>
    </row>
    <row r="4" spans="1:9" ht="15" thickBot="1">
      <c r="A4" s="38"/>
      <c r="B4" s="39"/>
      <c r="C4" s="39"/>
      <c r="D4" s="39"/>
      <c r="E4" s="40"/>
      <c r="F4" s="39"/>
      <c r="G4" s="39"/>
      <c r="H4" s="39"/>
    </row>
    <row r="5" spans="1:9" ht="15">
      <c r="A5" s="34"/>
    </row>
    <row r="6" spans="1:9" ht="15.75" thickBot="1">
      <c r="A6" s="35" t="s">
        <v>122</v>
      </c>
    </row>
    <row r="7" spans="1:9" ht="15.75" thickBot="1">
      <c r="A7" s="90" t="s">
        <v>123</v>
      </c>
      <c r="B7" s="91"/>
      <c r="C7" s="91"/>
      <c r="D7" s="91"/>
      <c r="E7" s="91"/>
      <c r="F7" s="91"/>
      <c r="G7" s="91"/>
      <c r="H7" s="91"/>
      <c r="I7" s="93"/>
    </row>
    <row r="8" spans="1:9" ht="57.75" thickBot="1">
      <c r="A8" s="36" t="s">
        <v>113</v>
      </c>
      <c r="B8" s="37" t="s">
        <v>105</v>
      </c>
      <c r="C8" s="37" t="s">
        <v>106</v>
      </c>
      <c r="D8" s="37" t="s">
        <v>107</v>
      </c>
      <c r="E8" s="37" t="s">
        <v>108</v>
      </c>
      <c r="F8" s="37" t="s">
        <v>109</v>
      </c>
      <c r="G8" s="37" t="s">
        <v>110</v>
      </c>
      <c r="H8" s="37" t="s">
        <v>111</v>
      </c>
      <c r="I8" s="37" t="s">
        <v>112</v>
      </c>
    </row>
    <row r="9" spans="1:9" ht="15" thickBot="1">
      <c r="A9" s="38"/>
      <c r="B9" s="39"/>
      <c r="C9" s="39"/>
      <c r="D9" s="39"/>
      <c r="E9" s="39"/>
      <c r="F9" s="40"/>
      <c r="G9" s="39"/>
      <c r="H9" s="39"/>
      <c r="I9" s="39"/>
    </row>
    <row r="10" spans="1:9" ht="15">
      <c r="A10" s="34"/>
    </row>
    <row r="11" spans="1:9" ht="15.75" thickBot="1">
      <c r="A11" s="35" t="s">
        <v>124</v>
      </c>
    </row>
    <row r="12" spans="1:9" ht="27.6" customHeight="1" thickBot="1">
      <c r="A12" s="94" t="s">
        <v>125</v>
      </c>
      <c r="B12" s="95"/>
      <c r="C12" s="95"/>
      <c r="D12" s="95"/>
      <c r="E12" s="95"/>
      <c r="F12" s="96"/>
    </row>
    <row r="13" spans="1:9" ht="27" customHeight="1" thickBot="1">
      <c r="A13" s="97" t="s">
        <v>114</v>
      </c>
      <c r="B13" s="97" t="s">
        <v>113</v>
      </c>
      <c r="C13" s="97" t="s">
        <v>115</v>
      </c>
      <c r="D13" s="99" t="s">
        <v>116</v>
      </c>
      <c r="E13" s="100"/>
      <c r="F13" s="101"/>
    </row>
    <row r="14" spans="1:9" ht="15" thickBot="1">
      <c r="A14" s="98"/>
      <c r="B14" s="98"/>
      <c r="C14" s="98"/>
      <c r="D14" s="41" t="s">
        <v>117</v>
      </c>
      <c r="E14" s="41" t="s">
        <v>118</v>
      </c>
      <c r="F14" s="41" t="s">
        <v>119</v>
      </c>
    </row>
    <row r="15" spans="1:9" ht="15" thickBot="1">
      <c r="A15" s="42"/>
      <c r="B15" s="41"/>
      <c r="C15" s="41"/>
      <c r="D15" s="41"/>
      <c r="E15" s="41"/>
      <c r="F15" s="41"/>
    </row>
    <row r="16" spans="1:9">
      <c r="A16" s="43" t="s">
        <v>120</v>
      </c>
    </row>
    <row r="17" spans="1:1" ht="15">
      <c r="A17" s="34"/>
    </row>
    <row r="18" spans="1:1" ht="15">
      <c r="A18" s="34"/>
    </row>
  </sheetData>
  <mergeCells count="7">
    <mergeCell ref="A2:H2"/>
    <mergeCell ref="A7:I7"/>
    <mergeCell ref="A12:F12"/>
    <mergeCell ref="A13:A14"/>
    <mergeCell ref="B13:B14"/>
    <mergeCell ref="C13:C14"/>
    <mergeCell ref="D13:F13"/>
  </mergeCells>
  <phoneticPr fontId="0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Anex A1 Frmtfor AAUM disclosure</vt:lpstr>
      <vt:lpstr>Anex A2 Frmt AAUM stateUT wise </vt:lpstr>
      <vt:lpstr>Annexure B Frmt vote cast by MF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shyalaja.thedla</cp:lastModifiedBy>
  <cp:lastPrinted>2014-03-24T10:58:12Z</cp:lastPrinted>
  <dcterms:created xsi:type="dcterms:W3CDTF">2014-01-06T04:43:23Z</dcterms:created>
  <dcterms:modified xsi:type="dcterms:W3CDTF">2017-12-07T10:48:03Z</dcterms:modified>
</cp:coreProperties>
</file>