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6" i="9"/>
  <c r="K34"/>
  <c r="K32"/>
  <c r="K30"/>
  <c r="K28"/>
  <c r="K26"/>
  <c r="K24"/>
  <c r="K22"/>
  <c r="K20"/>
  <c r="K18"/>
  <c r="K16"/>
  <c r="K14"/>
  <c r="K12"/>
  <c r="K10"/>
  <c r="K8"/>
  <c r="I42"/>
  <c r="K6"/>
  <c r="K37"/>
  <c r="BK37" i="8"/>
  <c r="BK38"/>
  <c r="BK8"/>
  <c r="BK9" s="1"/>
  <c r="C9"/>
  <c r="D9"/>
  <c r="E9"/>
  <c r="F9"/>
  <c r="G9"/>
  <c r="H9"/>
  <c r="I9"/>
  <c r="J9"/>
  <c r="K9"/>
  <c r="L9"/>
  <c r="M9"/>
  <c r="N9"/>
  <c r="N29" s="1"/>
  <c r="O9"/>
  <c r="P9"/>
  <c r="Q9"/>
  <c r="R9"/>
  <c r="S9"/>
  <c r="T9"/>
  <c r="U9"/>
  <c r="V9"/>
  <c r="W9"/>
  <c r="W29" s="1"/>
  <c r="X9"/>
  <c r="Y9"/>
  <c r="Z9"/>
  <c r="AA9"/>
  <c r="AB9"/>
  <c r="AC9"/>
  <c r="AD9"/>
  <c r="AE9"/>
  <c r="AE29" s="1"/>
  <c r="AF9"/>
  <c r="AG9"/>
  <c r="AH9"/>
  <c r="AH29" s="1"/>
  <c r="AI9"/>
  <c r="AJ9"/>
  <c r="AK9"/>
  <c r="AL9"/>
  <c r="AM9"/>
  <c r="AN9"/>
  <c r="AO9"/>
  <c r="AP9"/>
  <c r="AQ9"/>
  <c r="AR9"/>
  <c r="AS9"/>
  <c r="AT9"/>
  <c r="AU9"/>
  <c r="AV9"/>
  <c r="AW9"/>
  <c r="AX9"/>
  <c r="AX29" s="1"/>
  <c r="AY9"/>
  <c r="AZ9"/>
  <c r="BA9"/>
  <c r="BB9"/>
  <c r="BC9"/>
  <c r="BD9"/>
  <c r="BE9"/>
  <c r="BF9"/>
  <c r="BF29" s="1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A29" s="1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Y29"/>
  <c r="AP29"/>
  <c r="BK33"/>
  <c r="BK34" s="1"/>
  <c r="C34"/>
  <c r="D34"/>
  <c r="E34"/>
  <c r="F34"/>
  <c r="G34"/>
  <c r="G44" s="1"/>
  <c r="H34"/>
  <c r="I34"/>
  <c r="J34"/>
  <c r="K34"/>
  <c r="L34"/>
  <c r="M34"/>
  <c r="N34"/>
  <c r="N44" s="1"/>
  <c r="O34"/>
  <c r="P34"/>
  <c r="P44" s="1"/>
  <c r="Q34"/>
  <c r="R34"/>
  <c r="S34"/>
  <c r="T34"/>
  <c r="U34"/>
  <c r="V34"/>
  <c r="W34"/>
  <c r="X34"/>
  <c r="X44" s="1"/>
  <c r="Y34"/>
  <c r="Z34"/>
  <c r="AA34"/>
  <c r="AB34"/>
  <c r="AC34"/>
  <c r="AD34"/>
  <c r="AE34"/>
  <c r="AF34"/>
  <c r="AF44" s="1"/>
  <c r="AG34"/>
  <c r="AH34"/>
  <c r="AI34"/>
  <c r="AJ34"/>
  <c r="AK34"/>
  <c r="AL34"/>
  <c r="AM34"/>
  <c r="AN34"/>
  <c r="AN44" s="1"/>
  <c r="AO34"/>
  <c r="AP34"/>
  <c r="AQ34"/>
  <c r="AR34"/>
  <c r="AS34"/>
  <c r="AT34"/>
  <c r="AU34"/>
  <c r="AV34"/>
  <c r="AV44" s="1"/>
  <c r="AW34"/>
  <c r="AX34"/>
  <c r="AY34"/>
  <c r="AZ34"/>
  <c r="BA34"/>
  <c r="BB34"/>
  <c r="BC34"/>
  <c r="BD34"/>
  <c r="BD44" s="1"/>
  <c r="BE34"/>
  <c r="BF34"/>
  <c r="BG34"/>
  <c r="BH34"/>
  <c r="BI34"/>
  <c r="BJ34"/>
  <c r="BK36"/>
  <c r="BK39"/>
  <c r="BK40"/>
  <c r="BK41"/>
  <c r="BK42"/>
  <c r="C43"/>
  <c r="D43"/>
  <c r="E43"/>
  <c r="F43"/>
  <c r="F44" s="1"/>
  <c r="G43"/>
  <c r="H43"/>
  <c r="I43"/>
  <c r="J43"/>
  <c r="J44" s="1"/>
  <c r="K43"/>
  <c r="L43"/>
  <c r="M43"/>
  <c r="N43"/>
  <c r="O43"/>
  <c r="P43"/>
  <c r="Q43"/>
  <c r="R43"/>
  <c r="S43"/>
  <c r="T43"/>
  <c r="U43"/>
  <c r="V43"/>
  <c r="V44" s="1"/>
  <c r="W43"/>
  <c r="X43"/>
  <c r="Y43"/>
  <c r="Z43"/>
  <c r="Z44" s="1"/>
  <c r="AA43"/>
  <c r="AB43"/>
  <c r="AC43"/>
  <c r="AD43"/>
  <c r="AD44" s="1"/>
  <c r="AE43"/>
  <c r="AF43"/>
  <c r="AG43"/>
  <c r="AH43"/>
  <c r="AH44" s="1"/>
  <c r="AI43"/>
  <c r="AJ43"/>
  <c r="AK43"/>
  <c r="AL43"/>
  <c r="AL44" s="1"/>
  <c r="AM43"/>
  <c r="AN43"/>
  <c r="AO43"/>
  <c r="AP43"/>
  <c r="AP44" s="1"/>
  <c r="AQ43"/>
  <c r="AR43"/>
  <c r="AS43"/>
  <c r="AT43"/>
  <c r="AT44" s="1"/>
  <c r="AU43"/>
  <c r="AV43"/>
  <c r="AW43"/>
  <c r="AX43"/>
  <c r="AX44" s="1"/>
  <c r="AY43"/>
  <c r="AZ43"/>
  <c r="BA43"/>
  <c r="BB43"/>
  <c r="BB44" s="1"/>
  <c r="BC43"/>
  <c r="BD43"/>
  <c r="BE43"/>
  <c r="BF43"/>
  <c r="BF44" s="1"/>
  <c r="BG43"/>
  <c r="BH43"/>
  <c r="BI43"/>
  <c r="BJ43"/>
  <c r="BJ44" s="1"/>
  <c r="R44"/>
  <c r="AB44"/>
  <c r="AJ44"/>
  <c r="AR44"/>
  <c r="AZ44"/>
  <c r="BH44"/>
  <c r="BK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K53"/>
  <c r="BK54" s="1"/>
  <c r="C54"/>
  <c r="C58" s="1"/>
  <c r="D54"/>
  <c r="E54"/>
  <c r="F54"/>
  <c r="G54"/>
  <c r="H54"/>
  <c r="I54"/>
  <c r="J54"/>
  <c r="K54"/>
  <c r="K58" s="1"/>
  <c r="L54"/>
  <c r="M54"/>
  <c r="N54"/>
  <c r="O54"/>
  <c r="O58" s="1"/>
  <c r="P54"/>
  <c r="Q54"/>
  <c r="R54"/>
  <c r="R58" s="1"/>
  <c r="S54"/>
  <c r="S58" s="1"/>
  <c r="T54"/>
  <c r="U54"/>
  <c r="V54"/>
  <c r="W54"/>
  <c r="W58" s="1"/>
  <c r="X54"/>
  <c r="Y54"/>
  <c r="Z54"/>
  <c r="AA54"/>
  <c r="AA58" s="1"/>
  <c r="AB54"/>
  <c r="AC54"/>
  <c r="AD54"/>
  <c r="AE54"/>
  <c r="AE58" s="1"/>
  <c r="AF54"/>
  <c r="AG54"/>
  <c r="AH54"/>
  <c r="AI54"/>
  <c r="AI58" s="1"/>
  <c r="AJ54"/>
  <c r="AK54"/>
  <c r="AL54"/>
  <c r="AM54"/>
  <c r="AM58" s="1"/>
  <c r="AN54"/>
  <c r="AO54"/>
  <c r="AP54"/>
  <c r="AQ54"/>
  <c r="AQ58" s="1"/>
  <c r="AR54"/>
  <c r="AS54"/>
  <c r="AT54"/>
  <c r="AU54"/>
  <c r="AU58" s="1"/>
  <c r="AV54"/>
  <c r="AW54"/>
  <c r="AX54"/>
  <c r="AY54"/>
  <c r="AY58" s="1"/>
  <c r="AZ54"/>
  <c r="BA54"/>
  <c r="BB54"/>
  <c r="BC54"/>
  <c r="BC58" s="1"/>
  <c r="BD54"/>
  <c r="BE54"/>
  <c r="BF54"/>
  <c r="BG54"/>
  <c r="BG58" s="1"/>
  <c r="BH54"/>
  <c r="BI54"/>
  <c r="BJ54"/>
  <c r="BK56"/>
  <c r="BK57" s="1"/>
  <c r="C57"/>
  <c r="D57"/>
  <c r="E57"/>
  <c r="E58" s="1"/>
  <c r="F57"/>
  <c r="G57"/>
  <c r="H57"/>
  <c r="H58" s="1"/>
  <c r="I57"/>
  <c r="I58" s="1"/>
  <c r="J57"/>
  <c r="K57"/>
  <c r="L57"/>
  <c r="M57"/>
  <c r="N57"/>
  <c r="N58" s="1"/>
  <c r="O57"/>
  <c r="P57"/>
  <c r="Q57"/>
  <c r="R57"/>
  <c r="S57"/>
  <c r="T57"/>
  <c r="U57"/>
  <c r="V57"/>
  <c r="V58" s="1"/>
  <c r="W57"/>
  <c r="X57"/>
  <c r="Y57"/>
  <c r="Z57"/>
  <c r="AA57"/>
  <c r="AB57"/>
  <c r="AC57"/>
  <c r="AD57"/>
  <c r="AD58" s="1"/>
  <c r="AE57"/>
  <c r="AF57"/>
  <c r="AG57"/>
  <c r="AH57"/>
  <c r="AI57"/>
  <c r="AJ57"/>
  <c r="AK57"/>
  <c r="AL57"/>
  <c r="AL58" s="1"/>
  <c r="AM57"/>
  <c r="AN57"/>
  <c r="AO57"/>
  <c r="AP57"/>
  <c r="AQ57"/>
  <c r="AR57"/>
  <c r="AS57"/>
  <c r="AT57"/>
  <c r="AT58" s="1"/>
  <c r="AU57"/>
  <c r="AV57"/>
  <c r="AW57"/>
  <c r="AX57"/>
  <c r="AY57"/>
  <c r="AZ57"/>
  <c r="BA57"/>
  <c r="BB57"/>
  <c r="BB58" s="1"/>
  <c r="BC57"/>
  <c r="BD57"/>
  <c r="BE57"/>
  <c r="BF57"/>
  <c r="BG57"/>
  <c r="BH57"/>
  <c r="BI57"/>
  <c r="BJ57"/>
  <c r="BJ58" s="1"/>
  <c r="G58"/>
  <c r="P58"/>
  <c r="T58"/>
  <c r="X58"/>
  <c r="Z58"/>
  <c r="AB58"/>
  <c r="AF58"/>
  <c r="AH58"/>
  <c r="AJ58"/>
  <c r="AN58"/>
  <c r="AP58"/>
  <c r="AR58"/>
  <c r="AV58"/>
  <c r="AX58"/>
  <c r="AZ58"/>
  <c r="BD58"/>
  <c r="BF58"/>
  <c r="BH58"/>
  <c r="BK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K68"/>
  <c r="BK69" s="1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E42" i="9"/>
  <c r="F42"/>
  <c r="J42"/>
  <c r="H42"/>
  <c r="K41"/>
  <c r="K40"/>
  <c r="K39"/>
  <c r="K38"/>
  <c r="K35"/>
  <c r="K33"/>
  <c r="K31"/>
  <c r="K29"/>
  <c r="K27"/>
  <c r="K25"/>
  <c r="K23"/>
  <c r="K21"/>
  <c r="K19"/>
  <c r="K17"/>
  <c r="K15"/>
  <c r="K13"/>
  <c r="K11"/>
  <c r="K9"/>
  <c r="K7"/>
  <c r="J58" i="8" l="1"/>
  <c r="F58"/>
  <c r="BJ29"/>
  <c r="BB29"/>
  <c r="AT29"/>
  <c r="AT65" s="1"/>
  <c r="AL29"/>
  <c r="AL65" s="1"/>
  <c r="AD29"/>
  <c r="R29"/>
  <c r="J29"/>
  <c r="J65" s="1"/>
  <c r="T44"/>
  <c r="L44"/>
  <c r="H44"/>
  <c r="BI58"/>
  <c r="BE58"/>
  <c r="BA58"/>
  <c r="AW58"/>
  <c r="AS58"/>
  <c r="AO58"/>
  <c r="AK58"/>
  <c r="AG58"/>
  <c r="AC58"/>
  <c r="Y58"/>
  <c r="U58"/>
  <c r="Q58"/>
  <c r="M58"/>
  <c r="BH29"/>
  <c r="BD29"/>
  <c r="AF29"/>
  <c r="AB29"/>
  <c r="AB65" s="1"/>
  <c r="H29"/>
  <c r="D29"/>
  <c r="D58"/>
  <c r="L42" i="9"/>
  <c r="G42"/>
  <c r="K5"/>
  <c r="K42" s="1"/>
  <c r="D42"/>
  <c r="BI44" i="8"/>
  <c r="BG44"/>
  <c r="BE44"/>
  <c r="BC44"/>
  <c r="BA44"/>
  <c r="AY44"/>
  <c r="AW44"/>
  <c r="AU44"/>
  <c r="AS44"/>
  <c r="AQ44"/>
  <c r="AO44"/>
  <c r="AM44"/>
  <c r="AK44"/>
  <c r="AI44"/>
  <c r="AG44"/>
  <c r="AE44"/>
  <c r="AC44"/>
  <c r="AA44"/>
  <c r="AA65" s="1"/>
  <c r="Y44"/>
  <c r="W44"/>
  <c r="U44"/>
  <c r="Q44"/>
  <c r="O44"/>
  <c r="M44"/>
  <c r="K44"/>
  <c r="K65" s="1"/>
  <c r="I44"/>
  <c r="E44"/>
  <c r="C44"/>
  <c r="AZ29"/>
  <c r="AZ65" s="1"/>
  <c r="AV29"/>
  <c r="AV65" s="1"/>
  <c r="AR29"/>
  <c r="AN29"/>
  <c r="AN65" s="1"/>
  <c r="AJ29"/>
  <c r="AJ65" s="1"/>
  <c r="Z29"/>
  <c r="Z65" s="1"/>
  <c r="X29"/>
  <c r="T29"/>
  <c r="T65" s="1"/>
  <c r="P29"/>
  <c r="L29"/>
  <c r="F29"/>
  <c r="W65"/>
  <c r="L58"/>
  <c r="BK58"/>
  <c r="BI29"/>
  <c r="BG29"/>
  <c r="BG65" s="1"/>
  <c r="BE29"/>
  <c r="BE65" s="1"/>
  <c r="BC29"/>
  <c r="BA29"/>
  <c r="AY29"/>
  <c r="AW29"/>
  <c r="AW65" s="1"/>
  <c r="AU29"/>
  <c r="AP65"/>
  <c r="BH65"/>
  <c r="BD65"/>
  <c r="AE65"/>
  <c r="P65"/>
  <c r="F65"/>
  <c r="BJ65"/>
  <c r="BF65"/>
  <c r="BB65"/>
  <c r="AX65"/>
  <c r="AH65"/>
  <c r="Y65"/>
  <c r="N65"/>
  <c r="AY65"/>
  <c r="AS29"/>
  <c r="AS65" s="1"/>
  <c r="AQ29"/>
  <c r="AO29"/>
  <c r="AM29"/>
  <c r="AM65" s="1"/>
  <c r="AK29"/>
  <c r="AK65" s="1"/>
  <c r="AI29"/>
  <c r="AG29"/>
  <c r="AC29"/>
  <c r="AC65" s="1"/>
  <c r="U29"/>
  <c r="U65" s="1"/>
  <c r="S29"/>
  <c r="Q29"/>
  <c r="O29"/>
  <c r="O65" s="1"/>
  <c r="M29"/>
  <c r="M65" s="1"/>
  <c r="K29"/>
  <c r="G29"/>
  <c r="G65" s="1"/>
  <c r="E29"/>
  <c r="E65" s="1"/>
  <c r="C29"/>
  <c r="S44"/>
  <c r="S65" s="1"/>
  <c r="BK43"/>
  <c r="BK44" s="1"/>
  <c r="D44"/>
  <c r="AR65"/>
  <c r="AF65"/>
  <c r="AD65"/>
  <c r="X65"/>
  <c r="R65"/>
  <c r="H65"/>
  <c r="V29"/>
  <c r="V65" s="1"/>
  <c r="BK28"/>
  <c r="BK15"/>
  <c r="I29"/>
  <c r="I65" s="1"/>
  <c r="D65" l="1"/>
  <c r="AU65"/>
  <c r="BC65"/>
  <c r="Q65"/>
  <c r="AG65"/>
  <c r="AO65"/>
  <c r="BA65"/>
  <c r="BI65"/>
  <c r="L65"/>
  <c r="C65"/>
  <c r="AI65"/>
  <c r="AQ65"/>
  <c r="BK29"/>
  <c r="BK65" s="1"/>
</calcChain>
</file>

<file path=xl/sharedStrings.xml><?xml version="1.0" encoding="utf-8"?>
<sst xmlns="http://schemas.openxmlformats.org/spreadsheetml/2006/main" count="163" uniqueCount="127">
  <si>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</si>
  <si>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</si>
  <si>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</si>
  <si>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</si>
  <si>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</si>
  <si>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</si>
  <si>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</si>
  <si>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</si>
  <si>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</si>
  <si>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</si>
  <si>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</si>
  <si>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</si>
  <si>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</si>
  <si>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</si>
  <si>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</si>
  <si>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</si>
  <si>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</si>
  <si>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</si>
  <si>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</si>
  <si>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</si>
  <si>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</si>
  <si>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</si>
  <si>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</si>
  <si>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</si>
  <si>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</si>
  <si>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</si>
  <si>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</si>
  <si>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</si>
  <si>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</si>
  <si>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</si>
  <si>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</si>
  <si>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</si>
  <si>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</si>
  <si>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</si>
  <si>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</si>
  <si>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</si>
  <si>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</si>
  <si>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</si>
  <si>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</si>
  <si>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</si>
  <si>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</si>
  <si>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</si>
  <si>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</si>
  <si>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</si>
  <si>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</si>
  <si>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</si>
  <si>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</si>
  <si>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</si>
  <si>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</si>
  <si>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</si>
  <si>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</si>
  <si>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</si>
  <si>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</si>
  <si>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</si>
  <si>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</si>
  <si>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</si>
  <si>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</si>
  <si>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</si>
  <si>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</si>
  <si>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</si>
  <si>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</si>
  <si>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</si>
  <si>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</si>
  <si>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</si>
  <si>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</si>
  <si>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</si>
  <si>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</si>
  <si>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</si>
  <si>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</si>
  <si>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</si>
  <si>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</si>
  <si>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</si>
  <si>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</si>
  <si>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</si>
  <si>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</si>
  <si>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</si>
  <si>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</si>
  <si>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</si>
  <si>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</si>
  <si>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</si>
  <si>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</si>
  <si>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</si>
  <si>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</si>
  <si>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</si>
  <si>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</si>
  <si>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</si>
  <si>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</si>
  <si>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</si>
  <si>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</si>
  <si>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</si>
  <si>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</si>
  <si>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</si>
  <si>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</si>
  <si>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</si>
  <si>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</si>
  <si>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</si>
  <si>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</si>
  <si>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</si>
  <si>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</si>
  <si>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</si>
  <si>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</si>
  <si>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</si>
  <si>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</si>
  <si>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</si>
  <si>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</si>
  <si>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</si>
  <si>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</si>
  <si>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</si>
  <si>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</si>
  <si>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</si>
  <si>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</si>
  <si>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</si>
  <si>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</si>
  <si>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</si>
  <si>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</si>
  <si>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</si>
  <si>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</si>
  <si>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</si>
  <si>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</si>
  <si>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</si>
  <si>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December, 2017(All figures in Rs. Crore)</t>
  </si>
  <si>
    <t>Table showing State wise /Union Territory wise contribution to AAUM of category of schemes as on 31st December, 2017</t>
  </si>
  <si>
    <t>IDBI Corporate Debt Opportunities Fund</t>
  </si>
  <si>
    <t>IDBI Prudence Fund</t>
  </si>
  <si>
    <t>IDBI Focused 30 Equity Fund</t>
  </si>
  <si>
    <t>IDBI MIDCAP Fund</t>
  </si>
  <si>
    <t>IDBI Small Cap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</si>
</sst>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83.748758729031607</v>
      </c>
      <c r="E8" s="40">
        <v>276.94306011077407</v>
      </c>
      <c r="F8" s="40">
        <v>0</v>
      </c>
      <c r="G8" s="40">
        <v>0</v>
      </c>
      <c r="H8" s="40">
        <v>3.1816672789580998</v>
      </c>
      <c r="I8" s="40">
        <v>3590.5011054509359</v>
      </c>
      <c r="J8" s="40">
        <v>793.13675534564322</v>
      </c>
      <c r="K8" s="40">
        <v>0</v>
      </c>
      <c r="L8" s="40">
        <v>68.133972377994326</v>
      </c>
      <c r="M8" s="40">
        <v>0</v>
      </c>
      <c r="N8" s="40">
        <v>10.369523522709601</v>
      </c>
      <c r="O8" s="40">
        <v>0</v>
      </c>
      <c r="P8" s="40">
        <v>0</v>
      </c>
      <c r="Q8" s="40">
        <v>0</v>
      </c>
      <c r="R8" s="40">
        <v>2.4382683296325007</v>
      </c>
      <c r="S8" s="40">
        <v>187.21365960867661</v>
      </c>
      <c r="T8" s="40">
        <v>452.39159527764309</v>
      </c>
      <c r="U8" s="40">
        <v>0</v>
      </c>
      <c r="V8" s="40">
        <v>7.4726291358364998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1.9817688030553997</v>
      </c>
      <c r="AC8" s="40">
        <v>76.753721723511802</v>
      </c>
      <c r="AD8" s="40">
        <v>10.7760823024191</v>
      </c>
      <c r="AE8" s="40">
        <v>0</v>
      </c>
      <c r="AF8" s="40">
        <v>76.938752608857996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5.5737276039455006</v>
      </c>
      <c r="AM8" s="40">
        <v>56.435196870481292</v>
      </c>
      <c r="AN8" s="40">
        <v>572.18913844960821</v>
      </c>
      <c r="AO8" s="40">
        <v>0</v>
      </c>
      <c r="AP8" s="40">
        <v>43.634723877148375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4.9917779087179976</v>
      </c>
      <c r="AW8" s="40">
        <v>255.02723283087454</v>
      </c>
      <c r="AX8" s="40">
        <v>3.1262258152902</v>
      </c>
      <c r="AY8" s="40">
        <v>0</v>
      </c>
      <c r="AZ8" s="40">
        <v>44.165199839316514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1.4480180048594995</v>
      </c>
      <c r="BG8" s="40">
        <v>37.278231650483704</v>
      </c>
      <c r="BH8" s="40">
        <v>22.983160513677099</v>
      </c>
      <c r="BI8" s="40">
        <v>0</v>
      </c>
      <c r="BJ8" s="40">
        <v>2.3166465600309998</v>
      </c>
      <c r="BK8" s="41">
        <f>SUM(C8:BJ8)</f>
        <v>6691.1506005301144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83.748758729031607</v>
      </c>
      <c r="E9" s="38">
        <f t="shared" si="0"/>
        <v>276.94306011077407</v>
      </c>
      <c r="F9" s="38">
        <f t="shared" si="0"/>
        <v>0</v>
      </c>
      <c r="G9" s="38">
        <f t="shared" si="0"/>
        <v>0</v>
      </c>
      <c r="H9" s="38">
        <f t="shared" si="0"/>
        <v>3.1816672789580998</v>
      </c>
      <c r="I9" s="38">
        <f t="shared" si="0"/>
        <v>3590.5011054509359</v>
      </c>
      <c r="J9" s="38">
        <f t="shared" si="0"/>
        <v>793.13675534564322</v>
      </c>
      <c r="K9" s="38">
        <f t="shared" si="0"/>
        <v>0</v>
      </c>
      <c r="L9" s="38">
        <f t="shared" si="0"/>
        <v>68.133972377994326</v>
      </c>
      <c r="M9" s="38">
        <f t="shared" si="0"/>
        <v>0</v>
      </c>
      <c r="N9" s="38">
        <f t="shared" si="0"/>
        <v>10.369523522709601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2.4382683296325007</v>
      </c>
      <c r="S9" s="38">
        <f t="shared" si="0"/>
        <v>187.21365960867661</v>
      </c>
      <c r="T9" s="38">
        <f t="shared" si="0"/>
        <v>452.39159527764309</v>
      </c>
      <c r="U9" s="38">
        <f t="shared" si="0"/>
        <v>0</v>
      </c>
      <c r="V9" s="38">
        <f t="shared" si="0"/>
        <v>7.4726291358364998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1.9817688030553997</v>
      </c>
      <c r="AC9" s="38">
        <f t="shared" si="0"/>
        <v>76.753721723511802</v>
      </c>
      <c r="AD9" s="38">
        <f t="shared" si="0"/>
        <v>10.7760823024191</v>
      </c>
      <c r="AE9" s="38">
        <f t="shared" si="0"/>
        <v>0</v>
      </c>
      <c r="AF9" s="38">
        <f t="shared" si="0"/>
        <v>76.938752608857996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5.5737276039455006</v>
      </c>
      <c r="AM9" s="38">
        <f t="shared" si="0"/>
        <v>56.435196870481292</v>
      </c>
      <c r="AN9" s="38">
        <f t="shared" si="0"/>
        <v>572.18913844960821</v>
      </c>
      <c r="AO9" s="38">
        <f t="shared" si="0"/>
        <v>0</v>
      </c>
      <c r="AP9" s="38">
        <f t="shared" si="0"/>
        <v>43.634723877148375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4.9917779087179976</v>
      </c>
      <c r="AW9" s="38">
        <f>(SUM(AW8))</f>
        <v>255.02723283087454</v>
      </c>
      <c r="AX9" s="38">
        <f t="shared" si="0"/>
        <v>3.1262258152902</v>
      </c>
      <c r="AY9" s="38">
        <f t="shared" si="0"/>
        <v>0</v>
      </c>
      <c r="AZ9" s="38">
        <f t="shared" si="0"/>
        <v>44.165199839316514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1.4480180048594995</v>
      </c>
      <c r="BG9" s="38">
        <f t="shared" si="0"/>
        <v>37.278231650483704</v>
      </c>
      <c r="BH9" s="38">
        <f t="shared" si="0"/>
        <v>22.983160513677099</v>
      </c>
      <c r="BI9" s="38">
        <f t="shared" si="0"/>
        <v>0</v>
      </c>
      <c r="BJ9" s="38">
        <f t="shared" si="0"/>
        <v>2.3166465600309998</v>
      </c>
      <c r="BK9" s="36">
        <f>SUM(BK8)</f>
        <v>6691.1506005301144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6.6100496465482994</v>
      </c>
      <c r="E11" s="40">
        <v>0</v>
      </c>
      <c r="F11" s="40">
        <v>0</v>
      </c>
      <c r="G11" s="40">
        <v>0</v>
      </c>
      <c r="H11" s="40">
        <v>0.19170286996700003</v>
      </c>
      <c r="I11" s="40">
        <v>3.4319321075805997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0.18448954219250002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0.73398451951099974</v>
      </c>
      <c r="AC11" s="40">
        <v>0.1820442014192</v>
      </c>
      <c r="AD11" s="40">
        <v>0</v>
      </c>
      <c r="AE11" s="40">
        <v>0</v>
      </c>
      <c r="AF11" s="40">
        <v>0.52875847761270001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0.75462177654000007</v>
      </c>
      <c r="AM11" s="40">
        <v>4.9206302E-2</v>
      </c>
      <c r="AN11" s="40">
        <v>2.4971720745806003</v>
      </c>
      <c r="AO11" s="40">
        <v>0</v>
      </c>
      <c r="AP11" s="40">
        <v>0.29936902190300002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0.59415111980309987</v>
      </c>
      <c r="AW11" s="40">
        <v>5.0675450966125002</v>
      </c>
      <c r="AX11" s="40">
        <v>0</v>
      </c>
      <c r="AY11" s="40">
        <v>0</v>
      </c>
      <c r="AZ11" s="40">
        <v>0.59243031348349995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0.13928439083730002</v>
      </c>
      <c r="BG11" s="40">
        <v>1.0212103098385001</v>
      </c>
      <c r="BH11" s="40">
        <v>0</v>
      </c>
      <c r="BI11" s="40">
        <v>0</v>
      </c>
      <c r="BJ11" s="40">
        <v>0</v>
      </c>
      <c r="BK11" s="41">
        <f>SUM(C11:BJ11)</f>
        <v>22.877951770429803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6.6100496465482994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0.19170286996700003</v>
      </c>
      <c r="I12" s="38">
        <f t="shared" si="1"/>
        <v>3.4319321075805997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0.18448954219250002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0.73398451951099974</v>
      </c>
      <c r="AC12" s="38">
        <f t="shared" si="1"/>
        <v>0.1820442014192</v>
      </c>
      <c r="AD12" s="38">
        <f t="shared" si="1"/>
        <v>0</v>
      </c>
      <c r="AE12" s="38">
        <f t="shared" si="1"/>
        <v>0</v>
      </c>
      <c r="AF12" s="38">
        <f t="shared" si="1"/>
        <v>0.52875847761270001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0.75462177654000007</v>
      </c>
      <c r="AM12" s="38">
        <f t="shared" si="1"/>
        <v>4.9206302E-2</v>
      </c>
      <c r="AN12" s="38">
        <f t="shared" si="1"/>
        <v>2.4971720745806003</v>
      </c>
      <c r="AO12" s="38">
        <f t="shared" si="1"/>
        <v>0</v>
      </c>
      <c r="AP12" s="38">
        <f t="shared" si="1"/>
        <v>0.29936902190300002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0.59415111980309987</v>
      </c>
      <c r="AW12" s="38">
        <f>(SUM(AW11))</f>
        <v>5.0675450966125002</v>
      </c>
      <c r="AX12" s="38">
        <f t="shared" si="1"/>
        <v>0</v>
      </c>
      <c r="AY12" s="38">
        <f t="shared" si="1"/>
        <v>0</v>
      </c>
      <c r="AZ12" s="38">
        <f t="shared" si="1"/>
        <v>0.59243031348349995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0.13928439083730002</v>
      </c>
      <c r="BG12" s="38">
        <f t="shared" si="1"/>
        <v>1.0212103098385001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22.877951770429803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57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8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8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5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8"/>
    </row>
    <row r="23" spans="1:67">
      <c r="A23" s="17"/>
      <c r="B23" s="34" t="s">
        <v>122</v>
      </c>
      <c r="C23" s="40">
        <v>0</v>
      </c>
      <c r="D23" s="40">
        <v>0.64243808532250002</v>
      </c>
      <c r="E23" s="40">
        <v>0</v>
      </c>
      <c r="F23" s="40">
        <v>0</v>
      </c>
      <c r="G23" s="40">
        <v>0</v>
      </c>
      <c r="H23" s="40">
        <v>0.35514751228820013</v>
      </c>
      <c r="I23" s="40">
        <v>0</v>
      </c>
      <c r="J23" s="40">
        <v>0.83603797683869996</v>
      </c>
      <c r="K23" s="40">
        <v>0</v>
      </c>
      <c r="L23" s="40">
        <v>0.94592294116079989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0.66752528225500019</v>
      </c>
      <c r="S23" s="40">
        <v>1.0161821943546001</v>
      </c>
      <c r="T23" s="40">
        <v>1.0889383138387001</v>
      </c>
      <c r="U23" s="40">
        <v>0</v>
      </c>
      <c r="V23" s="40">
        <v>0.70676254406420003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3.4953161353102007</v>
      </c>
      <c r="AC23" s="40">
        <v>0.70623319177380006</v>
      </c>
      <c r="AD23" s="40">
        <v>1.5769457945805001</v>
      </c>
      <c r="AE23" s="40">
        <v>0</v>
      </c>
      <c r="AF23" s="40">
        <v>14.9085066192211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8.4626078791267982</v>
      </c>
      <c r="AM23" s="40">
        <v>1.4797685107739997</v>
      </c>
      <c r="AN23" s="40">
        <v>0</v>
      </c>
      <c r="AO23" s="40">
        <v>0</v>
      </c>
      <c r="AP23" s="40">
        <v>14.054330587282902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8.4877998341406009</v>
      </c>
      <c r="AW23" s="40">
        <v>31.911073103289301</v>
      </c>
      <c r="AX23" s="40">
        <v>4.1502787997419004</v>
      </c>
      <c r="AY23" s="40">
        <v>0</v>
      </c>
      <c r="AZ23" s="40">
        <v>23.228961647961892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1.5758680487672998</v>
      </c>
      <c r="BG23" s="40">
        <v>2.5583070397094998</v>
      </c>
      <c r="BH23" s="40">
        <v>1.5808619081612001</v>
      </c>
      <c r="BI23" s="40">
        <v>0</v>
      </c>
      <c r="BJ23" s="40">
        <v>2.6902022199670999</v>
      </c>
      <c r="BK23" s="41">
        <f>SUM(C23:BJ23)</f>
        <v>127.12601616993081</v>
      </c>
      <c r="BL23" s="42"/>
      <c r="BN23" s="42"/>
    </row>
    <row r="24" spans="1:67">
      <c r="A24" s="17"/>
      <c r="B24" s="34" t="s">
        <v>107</v>
      </c>
      <c r="C24" s="40">
        <v>0</v>
      </c>
      <c r="D24" s="40">
        <v>0.6031518390967</v>
      </c>
      <c r="E24" s="40">
        <v>0</v>
      </c>
      <c r="F24" s="40">
        <v>0</v>
      </c>
      <c r="G24" s="40">
        <v>0</v>
      </c>
      <c r="H24" s="40">
        <v>0.13635679287009997</v>
      </c>
      <c r="I24" s="40">
        <v>0</v>
      </c>
      <c r="J24" s="40">
        <v>0</v>
      </c>
      <c r="K24" s="40">
        <v>0</v>
      </c>
      <c r="L24" s="40">
        <v>0.11182270561289999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0.1033323045147</v>
      </c>
      <c r="S24" s="40">
        <v>0</v>
      </c>
      <c r="T24" s="40">
        <v>0.3938673628387</v>
      </c>
      <c r="U24" s="40">
        <v>0</v>
      </c>
      <c r="V24" s="40">
        <v>6.7399249580599993E-2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2.524317845755403</v>
      </c>
      <c r="AC24" s="40">
        <v>0.14312193548379998</v>
      </c>
      <c r="AD24" s="40">
        <v>0</v>
      </c>
      <c r="AE24" s="40">
        <v>0</v>
      </c>
      <c r="AF24" s="40">
        <v>2.7542876641595999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2.4906266251375997</v>
      </c>
      <c r="AM24" s="40">
        <v>0.51563677625789994</v>
      </c>
      <c r="AN24" s="40">
        <v>7.1560967741899989E-2</v>
      </c>
      <c r="AO24" s="40">
        <v>0</v>
      </c>
      <c r="AP24" s="40">
        <v>1.3981413829024998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2.8565682558227992</v>
      </c>
      <c r="AW24" s="40">
        <v>5.8487175838705001</v>
      </c>
      <c r="AX24" s="40">
        <v>0</v>
      </c>
      <c r="AY24" s="40">
        <v>0</v>
      </c>
      <c r="AZ24" s="40">
        <v>4.7082817300951003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0.65325273102499981</v>
      </c>
      <c r="BG24" s="40">
        <v>0.23411354929020001</v>
      </c>
      <c r="BH24" s="40">
        <v>0.49361582938699999</v>
      </c>
      <c r="BI24" s="40">
        <v>0</v>
      </c>
      <c r="BJ24" s="40">
        <v>0.67630297816100005</v>
      </c>
      <c r="BK24" s="41">
        <f>SUM(C24:BJ24)</f>
        <v>26.784476109604</v>
      </c>
      <c r="BL24" s="42"/>
      <c r="BM24" s="43"/>
      <c r="BN24" s="42"/>
    </row>
    <row r="25" spans="1:67">
      <c r="A25" s="17"/>
      <c r="B25" s="34" t="s">
        <v>108</v>
      </c>
      <c r="C25" s="40">
        <v>0</v>
      </c>
      <c r="D25" s="40">
        <v>0.59286854896770003</v>
      </c>
      <c r="E25" s="40">
        <v>0</v>
      </c>
      <c r="F25" s="40">
        <v>0</v>
      </c>
      <c r="G25" s="40">
        <v>0</v>
      </c>
      <c r="H25" s="40">
        <v>4.3384852386600004E-2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3.5510075870599997E-2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0.62769650267360022</v>
      </c>
      <c r="AC25" s="40">
        <v>0.24367328029009999</v>
      </c>
      <c r="AD25" s="40">
        <v>0</v>
      </c>
      <c r="AE25" s="40">
        <v>0</v>
      </c>
      <c r="AF25" s="40">
        <v>0.98387556651590025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1.6985406114074006</v>
      </c>
      <c r="AM25" s="40">
        <v>4.7666156096772996</v>
      </c>
      <c r="AN25" s="40">
        <v>0</v>
      </c>
      <c r="AO25" s="40">
        <v>0</v>
      </c>
      <c r="AP25" s="40">
        <v>1.5211835488056999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3.467621481535502</v>
      </c>
      <c r="AW25" s="40">
        <v>1.0850037556769001</v>
      </c>
      <c r="AX25" s="40">
        <v>0</v>
      </c>
      <c r="AY25" s="40">
        <v>0</v>
      </c>
      <c r="AZ25" s="40">
        <v>3.5532737870630009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0.97421180892879966</v>
      </c>
      <c r="BG25" s="40">
        <v>0</v>
      </c>
      <c r="BH25" s="40">
        <v>0</v>
      </c>
      <c r="BI25" s="40">
        <v>0</v>
      </c>
      <c r="BJ25" s="40">
        <v>0.5638437185481</v>
      </c>
      <c r="BK25" s="41">
        <f>SUM(C25:BJ25)</f>
        <v>20.157303148347204</v>
      </c>
      <c r="BM25" s="42"/>
      <c r="BO25" s="42"/>
    </row>
    <row r="26" spans="1:67">
      <c r="A26" s="17"/>
      <c r="B26" s="34" t="s">
        <v>109</v>
      </c>
      <c r="C26" s="40">
        <v>0</v>
      </c>
      <c r="D26" s="40">
        <v>7.9374394846128</v>
      </c>
      <c r="E26" s="40">
        <v>0</v>
      </c>
      <c r="F26" s="40">
        <v>0</v>
      </c>
      <c r="G26" s="40">
        <v>0</v>
      </c>
      <c r="H26" s="40">
        <v>0.38881090780430005</v>
      </c>
      <c r="I26" s="40">
        <v>8.9475583839998993</v>
      </c>
      <c r="J26" s="40">
        <v>6.8120221723547996</v>
      </c>
      <c r="K26" s="40">
        <v>0</v>
      </c>
      <c r="L26" s="40">
        <v>0.66394170109639994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0.20867083738580006</v>
      </c>
      <c r="S26" s="40">
        <v>0.67976251174189994</v>
      </c>
      <c r="T26" s="40">
        <v>0.24557337661290002</v>
      </c>
      <c r="U26" s="40">
        <v>0</v>
      </c>
      <c r="V26" s="40">
        <v>0.36472118538699999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0.66583255254590012</v>
      </c>
      <c r="AC26" s="40">
        <v>1.1042684223546002</v>
      </c>
      <c r="AD26" s="40">
        <v>0</v>
      </c>
      <c r="AE26" s="40">
        <v>0</v>
      </c>
      <c r="AF26" s="40">
        <v>5.342361201933902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0.63633880212659988</v>
      </c>
      <c r="AM26" s="40">
        <v>0.1824232812256</v>
      </c>
      <c r="AN26" s="40">
        <v>0.72420313809670001</v>
      </c>
      <c r="AO26" s="40">
        <v>0</v>
      </c>
      <c r="AP26" s="40">
        <v>1.1168771581604002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1.6461131377997995</v>
      </c>
      <c r="AW26" s="40">
        <v>14.482911005451099</v>
      </c>
      <c r="AX26" s="40">
        <v>9.8488274177419015</v>
      </c>
      <c r="AY26" s="40">
        <v>0</v>
      </c>
      <c r="AZ26" s="40">
        <v>7.3085032021916998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0.55272363709450001</v>
      </c>
      <c r="BG26" s="40">
        <v>3.8840900020966997</v>
      </c>
      <c r="BH26" s="40">
        <v>0</v>
      </c>
      <c r="BI26" s="40">
        <v>0</v>
      </c>
      <c r="BJ26" s="40">
        <v>1.6084049241607998</v>
      </c>
      <c r="BK26" s="41">
        <f>SUM(C26:BJ26)</f>
        <v>75.352378443975994</v>
      </c>
      <c r="BM26" s="42"/>
      <c r="BO26" s="42"/>
    </row>
    <row r="27" spans="1:67">
      <c r="A27" s="17"/>
      <c r="B27" s="34" t="s">
        <v>110</v>
      </c>
      <c r="C27" s="40">
        <v>0</v>
      </c>
      <c r="D27" s="40">
        <v>0.64085892016119994</v>
      </c>
      <c r="E27" s="40">
        <v>0</v>
      </c>
      <c r="F27" s="40">
        <v>0</v>
      </c>
      <c r="G27" s="40">
        <v>0</v>
      </c>
      <c r="H27" s="40">
        <v>1.2469996745738003</v>
      </c>
      <c r="I27" s="40">
        <v>136.24814465478829</v>
      </c>
      <c r="J27" s="40">
        <v>38.802453522970815</v>
      </c>
      <c r="K27" s="40">
        <v>0</v>
      </c>
      <c r="L27" s="40">
        <v>10.176531750287698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1.4407524786381005</v>
      </c>
      <c r="S27" s="40">
        <v>21.060179098902797</v>
      </c>
      <c r="T27" s="40">
        <v>174.32619157706409</v>
      </c>
      <c r="U27" s="40">
        <v>0</v>
      </c>
      <c r="V27" s="40">
        <v>2.7840789338056009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2.9149152981856012</v>
      </c>
      <c r="AC27" s="40">
        <v>21.707510744385303</v>
      </c>
      <c r="AD27" s="40">
        <v>0</v>
      </c>
      <c r="AE27" s="40">
        <v>0</v>
      </c>
      <c r="AF27" s="40">
        <v>60.957755456153265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4.6513636361755957</v>
      </c>
      <c r="AM27" s="40">
        <v>10.186499489353402</v>
      </c>
      <c r="AN27" s="40">
        <v>17.8540020615796</v>
      </c>
      <c r="AO27" s="40">
        <v>0</v>
      </c>
      <c r="AP27" s="40">
        <v>22.589554169474287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9.2403823713508046</v>
      </c>
      <c r="AW27" s="40">
        <v>68.534123526399313</v>
      </c>
      <c r="AX27" s="40">
        <v>0.66071655799990003</v>
      </c>
      <c r="AY27" s="40">
        <v>0</v>
      </c>
      <c r="AZ27" s="40">
        <v>24.615578246280197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2.6623791134677006</v>
      </c>
      <c r="BG27" s="40">
        <v>7.6698355709344002</v>
      </c>
      <c r="BH27" s="40">
        <v>12.188819143999698</v>
      </c>
      <c r="BI27" s="40">
        <v>0</v>
      </c>
      <c r="BJ27" s="40">
        <v>8.0643491624803971</v>
      </c>
      <c r="BK27" s="41">
        <f>SUM(C27:BJ27)</f>
        <v>661.22397515941191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10.4167568781609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2.1706997399230006</v>
      </c>
      <c r="I28" s="38">
        <f t="shared" si="7"/>
        <v>145.1957030387882</v>
      </c>
      <c r="J28" s="38">
        <f t="shared" si="7"/>
        <v>46.450513672164313</v>
      </c>
      <c r="K28" s="38">
        <f t="shared" si="7"/>
        <v>0</v>
      </c>
      <c r="L28" s="38">
        <f t="shared" si="7"/>
        <v>11.898219098157798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2.4557909786642007</v>
      </c>
      <c r="S28" s="38">
        <f t="shared" si="7"/>
        <v>22.756123804999298</v>
      </c>
      <c r="T28" s="38">
        <f t="shared" si="7"/>
        <v>176.05457063035439</v>
      </c>
      <c r="U28" s="38">
        <f t="shared" si="7"/>
        <v>0</v>
      </c>
      <c r="V28" s="38">
        <f t="shared" si="7"/>
        <v>3.9229619128374011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10.228078334470705</v>
      </c>
      <c r="AC28" s="38">
        <f t="shared" si="7"/>
        <v>23.904807574287602</v>
      </c>
      <c r="AD28" s="38">
        <f t="shared" si="7"/>
        <v>1.5769457945805001</v>
      </c>
      <c r="AE28" s="38">
        <f t="shared" si="7"/>
        <v>0</v>
      </c>
      <c r="AF28" s="38">
        <f t="shared" si="7"/>
        <v>84.946786507983759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17.939477553973994</v>
      </c>
      <c r="AM28" s="38">
        <f t="shared" si="7"/>
        <v>17.1309436672882</v>
      </c>
      <c r="AN28" s="38">
        <f t="shared" si="7"/>
        <v>18.6497661674182</v>
      </c>
      <c r="AO28" s="38">
        <f t="shared" si="7"/>
        <v>0</v>
      </c>
      <c r="AP28" s="38">
        <f t="shared" si="7"/>
        <v>40.680086846625784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25.698485080649505</v>
      </c>
      <c r="AW28" s="38">
        <f t="shared" si="7"/>
        <v>121.86182897468711</v>
      </c>
      <c r="AX28" s="38">
        <f t="shared" si="7"/>
        <v>14.659822775483702</v>
      </c>
      <c r="AY28" s="38">
        <f t="shared" si="7"/>
        <v>0</v>
      </c>
      <c r="AZ28" s="38">
        <f t="shared" si="7"/>
        <v>63.414598613591892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6.4184353392832998</v>
      </c>
      <c r="BG28" s="38">
        <f t="shared" si="7"/>
        <v>14.346346162030798</v>
      </c>
      <c r="BH28" s="38">
        <f t="shared" si="7"/>
        <v>14.263296881547898</v>
      </c>
      <c r="BI28" s="38">
        <f t="shared" si="7"/>
        <v>0</v>
      </c>
      <c r="BJ28" s="38">
        <f t="shared" si="7"/>
        <v>13.603103003317397</v>
      </c>
      <c r="BK28" s="38">
        <f>SUM(BK23:BK27)</f>
        <v>910.64414903126999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100.77556525374081</v>
      </c>
      <c r="E29" s="38">
        <f t="shared" si="8"/>
        <v>276.94306011077407</v>
      </c>
      <c r="F29" s="38">
        <f t="shared" si="8"/>
        <v>0</v>
      </c>
      <c r="G29" s="38">
        <f t="shared" si="8"/>
        <v>0</v>
      </c>
      <c r="H29" s="38">
        <f t="shared" si="8"/>
        <v>5.5440698888481004</v>
      </c>
      <c r="I29" s="38">
        <f t="shared" si="8"/>
        <v>3739.1287405973044</v>
      </c>
      <c r="J29" s="38">
        <f t="shared" si="8"/>
        <v>839.58726901780756</v>
      </c>
      <c r="K29" s="38">
        <f t="shared" si="8"/>
        <v>0</v>
      </c>
      <c r="L29" s="38">
        <f t="shared" si="8"/>
        <v>80.032191476152121</v>
      </c>
      <c r="M29" s="38">
        <f t="shared" si="8"/>
        <v>0</v>
      </c>
      <c r="N29" s="38">
        <f t="shared" si="8"/>
        <v>10.369523522709601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5.0785488504892013</v>
      </c>
      <c r="S29" s="38">
        <f t="shared" si="8"/>
        <v>209.96978341367591</v>
      </c>
      <c r="T29" s="38">
        <f t="shared" si="8"/>
        <v>628.44616590799751</v>
      </c>
      <c r="U29" s="38">
        <f t="shared" si="8"/>
        <v>0</v>
      </c>
      <c r="V29" s="38">
        <f t="shared" si="8"/>
        <v>11.3955910486739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12.943831657037105</v>
      </c>
      <c r="AC29" s="38">
        <f t="shared" si="8"/>
        <v>100.84057349921861</v>
      </c>
      <c r="AD29" s="38">
        <f t="shared" si="8"/>
        <v>12.3530280969996</v>
      </c>
      <c r="AE29" s="38">
        <f t="shared" si="8"/>
        <v>0</v>
      </c>
      <c r="AF29" s="38">
        <f t="shared" si="8"/>
        <v>162.41429759445447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24.267826934459492</v>
      </c>
      <c r="AM29" s="38">
        <f t="shared" si="9"/>
        <v>73.615346839769501</v>
      </c>
      <c r="AN29" s="38">
        <f t="shared" si="9"/>
        <v>593.33607669160699</v>
      </c>
      <c r="AO29" s="38">
        <f t="shared" si="9"/>
        <v>0</v>
      </c>
      <c r="AP29" s="38">
        <f t="shared" si="9"/>
        <v>84.614179745677149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31.284414109170601</v>
      </c>
      <c r="AW29" s="38">
        <f t="shared" si="9"/>
        <v>381.95660690217414</v>
      </c>
      <c r="AX29" s="38">
        <f t="shared" si="9"/>
        <v>17.786048590773902</v>
      </c>
      <c r="AY29" s="38">
        <f t="shared" si="9"/>
        <v>0</v>
      </c>
      <c r="AZ29" s="38">
        <f t="shared" si="9"/>
        <v>108.1722287663919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8.0057377349800998</v>
      </c>
      <c r="BG29" s="38">
        <f t="shared" si="9"/>
        <v>52.645788122353004</v>
      </c>
      <c r="BH29" s="38">
        <f t="shared" si="9"/>
        <v>37.246457395224994</v>
      </c>
      <c r="BI29" s="38">
        <f t="shared" si="9"/>
        <v>0</v>
      </c>
      <c r="BJ29" s="38">
        <f t="shared" si="9"/>
        <v>15.919749563348397</v>
      </c>
      <c r="BK29" s="38">
        <f t="shared" si="9"/>
        <v>7624.6727013318141</v>
      </c>
    </row>
    <row r="30" spans="1:67" ht="3.75" customHeight="1">
      <c r="A30" s="17"/>
      <c r="B30" s="28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8"/>
    </row>
    <row r="31" spans="1:67">
      <c r="A31" s="17" t="s">
        <v>1</v>
      </c>
      <c r="B31" s="24" t="s">
        <v>7</v>
      </c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8"/>
    </row>
    <row r="32" spans="1:67" s="5" customFormat="1">
      <c r="A32" s="17" t="s">
        <v>80</v>
      </c>
      <c r="B32" s="25" t="s">
        <v>2</v>
      </c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1"/>
    </row>
    <row r="33" spans="1:67" s="50" customFormat="1">
      <c r="A33" s="47"/>
      <c r="B33" s="48" t="s">
        <v>111</v>
      </c>
      <c r="C33" s="40">
        <v>0</v>
      </c>
      <c r="D33" s="40">
        <v>0.71288169748379993</v>
      </c>
      <c r="E33" s="40">
        <v>0</v>
      </c>
      <c r="F33" s="40">
        <v>0</v>
      </c>
      <c r="G33" s="40">
        <v>0</v>
      </c>
      <c r="H33" s="40">
        <v>10.215290772108267</v>
      </c>
      <c r="I33" s="40">
        <v>2.7813609354800005E-2</v>
      </c>
      <c r="J33" s="40">
        <v>0</v>
      </c>
      <c r="K33" s="40">
        <v>0</v>
      </c>
      <c r="L33" s="40">
        <v>0.96303748722360005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8.8909609910396785</v>
      </c>
      <c r="S33" s="40">
        <v>0</v>
      </c>
      <c r="T33" s="40">
        <v>0</v>
      </c>
      <c r="U33" s="40">
        <v>0</v>
      </c>
      <c r="V33" s="40">
        <v>0.43878680206360005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63.178092992271367</v>
      </c>
      <c r="AC33" s="40">
        <v>1.2409294497739003</v>
      </c>
      <c r="AD33" s="40">
        <v>0</v>
      </c>
      <c r="AE33" s="40">
        <v>0</v>
      </c>
      <c r="AF33" s="40">
        <v>23.733146086889906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70.493282265613928</v>
      </c>
      <c r="AM33" s="40">
        <v>0.55168768280610003</v>
      </c>
      <c r="AN33" s="40">
        <v>0</v>
      </c>
      <c r="AO33" s="40">
        <v>0</v>
      </c>
      <c r="AP33" s="40">
        <v>9.3372361083130038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325.0232871524841</v>
      </c>
      <c r="AW33" s="40">
        <v>7.792033590159698</v>
      </c>
      <c r="AX33" s="40">
        <v>0</v>
      </c>
      <c r="AY33" s="40">
        <v>0</v>
      </c>
      <c r="AZ33" s="40">
        <v>76.393393973254248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72.741542704023033</v>
      </c>
      <c r="BG33" s="40">
        <v>0.13047019119350001</v>
      </c>
      <c r="BH33" s="40">
        <v>0</v>
      </c>
      <c r="BI33" s="40">
        <v>0</v>
      </c>
      <c r="BJ33" s="40">
        <v>5.8267215097677001</v>
      </c>
      <c r="BK33" s="49">
        <f>SUM(C33:BJ33)</f>
        <v>677.69059506582414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0.71288169748379993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10.215290772108267</v>
      </c>
      <c r="I34" s="38">
        <f t="shared" si="10"/>
        <v>2.7813609354800005E-2</v>
      </c>
      <c r="J34" s="38">
        <f t="shared" si="10"/>
        <v>0</v>
      </c>
      <c r="K34" s="38">
        <f t="shared" si="10"/>
        <v>0</v>
      </c>
      <c r="L34" s="38">
        <f t="shared" si="10"/>
        <v>0.96303748722360005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8.8909609910396785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0.43878680206360005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63.178092992271367</v>
      </c>
      <c r="AC34" s="38">
        <f t="shared" si="10"/>
        <v>1.2409294497739003</v>
      </c>
      <c r="AD34" s="38">
        <f t="shared" si="10"/>
        <v>0</v>
      </c>
      <c r="AE34" s="38">
        <f t="shared" si="10"/>
        <v>0</v>
      </c>
      <c r="AF34" s="38">
        <f t="shared" si="10"/>
        <v>23.733146086889906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70.493282265613928</v>
      </c>
      <c r="AM34" s="38">
        <f t="shared" si="10"/>
        <v>0.55168768280610003</v>
      </c>
      <c r="AN34" s="38">
        <f t="shared" si="10"/>
        <v>0</v>
      </c>
      <c r="AO34" s="38">
        <f t="shared" si="10"/>
        <v>0</v>
      </c>
      <c r="AP34" s="38">
        <f t="shared" si="10"/>
        <v>9.3372361083130038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325.0232871524841</v>
      </c>
      <c r="AW34" s="38">
        <f t="shared" si="10"/>
        <v>7.792033590159698</v>
      </c>
      <c r="AX34" s="38">
        <f t="shared" si="10"/>
        <v>0</v>
      </c>
      <c r="AY34" s="38">
        <f t="shared" si="10"/>
        <v>0</v>
      </c>
      <c r="AZ34" s="38">
        <f t="shared" si="10"/>
        <v>76.393393973254248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72.741542704023033</v>
      </c>
      <c r="BG34" s="38">
        <f t="shared" si="10"/>
        <v>0.13047019119350001</v>
      </c>
      <c r="BH34" s="38">
        <f t="shared" si="10"/>
        <v>0</v>
      </c>
      <c r="BI34" s="38">
        <f t="shared" si="10"/>
        <v>0</v>
      </c>
      <c r="BJ34" s="38">
        <f t="shared" si="10"/>
        <v>5.8267215097677001</v>
      </c>
      <c r="BK34" s="38">
        <f>SUM(BK33)</f>
        <v>677.69059506582414</v>
      </c>
    </row>
    <row r="35" spans="1:67">
      <c r="A35" s="17" t="s">
        <v>81</v>
      </c>
      <c r="B35" s="25" t="s">
        <v>17</v>
      </c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/>
      <c r="B36" s="34" t="s">
        <v>112</v>
      </c>
      <c r="C36" s="40">
        <v>0</v>
      </c>
      <c r="D36" s="40">
        <v>0.69447557783869995</v>
      </c>
      <c r="E36" s="40">
        <v>0</v>
      </c>
      <c r="F36" s="40">
        <v>0</v>
      </c>
      <c r="G36" s="40">
        <v>0</v>
      </c>
      <c r="H36" s="40">
        <v>4.8140224665183</v>
      </c>
      <c r="I36" s="40">
        <v>1.4636809903866999</v>
      </c>
      <c r="J36" s="40">
        <v>0</v>
      </c>
      <c r="K36" s="40">
        <v>0</v>
      </c>
      <c r="L36" s="40">
        <v>2.5972832317728001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2.4922300804868036</v>
      </c>
      <c r="S36" s="40">
        <v>0.28710446161280007</v>
      </c>
      <c r="T36" s="40">
        <v>0</v>
      </c>
      <c r="U36" s="40">
        <v>0</v>
      </c>
      <c r="V36" s="40">
        <v>0.83140334083790002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31.740022653708618</v>
      </c>
      <c r="AC36" s="40">
        <v>1.44148168658</v>
      </c>
      <c r="AD36" s="40">
        <v>0</v>
      </c>
      <c r="AE36" s="40">
        <v>0</v>
      </c>
      <c r="AF36" s="40">
        <v>20.765156641472192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43.91250817607375</v>
      </c>
      <c r="AM36" s="40">
        <v>1.7333433254832002</v>
      </c>
      <c r="AN36" s="40">
        <v>0</v>
      </c>
      <c r="AO36" s="40">
        <v>0</v>
      </c>
      <c r="AP36" s="40">
        <v>8.8040057326367052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134.29642526987678</v>
      </c>
      <c r="AW36" s="40">
        <v>11.397852418157402</v>
      </c>
      <c r="AX36" s="40">
        <v>0</v>
      </c>
      <c r="AY36" s="40">
        <v>0</v>
      </c>
      <c r="AZ36" s="40">
        <v>86.402029911260755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29.961873561724055</v>
      </c>
      <c r="BG36" s="40">
        <v>3.1482271031283005</v>
      </c>
      <c r="BH36" s="40">
        <v>0</v>
      </c>
      <c r="BI36" s="40">
        <v>0</v>
      </c>
      <c r="BJ36" s="40">
        <v>9.633990307382005</v>
      </c>
      <c r="BK36" s="41">
        <f>SUM(C36:BJ36)</f>
        <v>396.41711693693782</v>
      </c>
      <c r="BM36" s="42"/>
      <c r="BO36" s="42"/>
    </row>
    <row r="37" spans="1:67">
      <c r="A37" s="17"/>
      <c r="B37" s="34" t="s">
        <v>124</v>
      </c>
      <c r="C37" s="40">
        <v>0</v>
      </c>
      <c r="D37" s="40">
        <v>0.50364152041929999</v>
      </c>
      <c r="E37" s="40">
        <v>0</v>
      </c>
      <c r="F37" s="40">
        <v>0</v>
      </c>
      <c r="G37" s="40">
        <v>0</v>
      </c>
      <c r="H37" s="40">
        <v>1.7701539522656939</v>
      </c>
      <c r="I37" s="40">
        <v>0</v>
      </c>
      <c r="J37" s="40">
        <v>0</v>
      </c>
      <c r="K37" s="40">
        <v>0</v>
      </c>
      <c r="L37" s="40">
        <v>0.79579091893490006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2.2095934314785959</v>
      </c>
      <c r="S37" s="40">
        <v>0.31256999999989998</v>
      </c>
      <c r="T37" s="40">
        <v>1.0082903225805999</v>
      </c>
      <c r="U37" s="40">
        <v>0</v>
      </c>
      <c r="V37" s="40">
        <v>0.25255405438680006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47.741655329897526</v>
      </c>
      <c r="AC37" s="40">
        <v>7.6571977526745005</v>
      </c>
      <c r="AD37" s="40">
        <v>0</v>
      </c>
      <c r="AE37" s="40">
        <v>0</v>
      </c>
      <c r="AF37" s="40">
        <v>71.123017475149936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87.848397676033457</v>
      </c>
      <c r="AM37" s="40">
        <v>7.6853332871583984</v>
      </c>
      <c r="AN37" s="40">
        <v>0.73590736135430002</v>
      </c>
      <c r="AO37" s="40">
        <v>0</v>
      </c>
      <c r="AP37" s="40">
        <v>60.67498935237392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10.846013361448527</v>
      </c>
      <c r="AW37" s="40">
        <v>0.74135495335419999</v>
      </c>
      <c r="AX37" s="40">
        <v>0</v>
      </c>
      <c r="AY37" s="40">
        <v>0</v>
      </c>
      <c r="AZ37" s="40">
        <v>8.9866723541258029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6.1994023627913473</v>
      </c>
      <c r="BG37" s="40">
        <v>0.76962021074159992</v>
      </c>
      <c r="BH37" s="40">
        <v>0</v>
      </c>
      <c r="BI37" s="40">
        <v>0</v>
      </c>
      <c r="BJ37" s="40">
        <v>3.4332186796109005</v>
      </c>
      <c r="BK37" s="41">
        <f t="shared" ref="BK37:BK38" si="11">SUM(C37:BJ37)</f>
        <v>321.29537435678014</v>
      </c>
      <c r="BM37" s="42"/>
      <c r="BO37" s="42"/>
    </row>
    <row r="38" spans="1:67">
      <c r="A38" s="17"/>
      <c r="B38" s="34" t="s">
        <v>113</v>
      </c>
      <c r="C38" s="40">
        <v>0</v>
      </c>
      <c r="D38" s="40">
        <v>0.66456746712899994</v>
      </c>
      <c r="E38" s="40">
        <v>0</v>
      </c>
      <c r="F38" s="40">
        <v>0</v>
      </c>
      <c r="G38" s="40">
        <v>0</v>
      </c>
      <c r="H38" s="40">
        <v>5.7895292964358953</v>
      </c>
      <c r="I38" s="40">
        <v>5.1476924125799002</v>
      </c>
      <c r="J38" s="40">
        <v>0</v>
      </c>
      <c r="K38" s="40">
        <v>0</v>
      </c>
      <c r="L38" s="40">
        <v>1.8119525339659002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3.017725896888297</v>
      </c>
      <c r="S38" s="40">
        <v>3.6572964539352997</v>
      </c>
      <c r="T38" s="40">
        <v>0</v>
      </c>
      <c r="U38" s="40">
        <v>0</v>
      </c>
      <c r="V38" s="40">
        <v>1.0170684648377999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66.850377137705408</v>
      </c>
      <c r="AC38" s="40">
        <v>5.5609593631921017</v>
      </c>
      <c r="AD38" s="40">
        <v>0</v>
      </c>
      <c r="AE38" s="40">
        <v>0</v>
      </c>
      <c r="AF38" s="40">
        <v>25.910041952531699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89.751087834088239</v>
      </c>
      <c r="AM38" s="40">
        <v>2.7589817437734001</v>
      </c>
      <c r="AN38" s="40">
        <v>0</v>
      </c>
      <c r="AO38" s="40">
        <v>0</v>
      </c>
      <c r="AP38" s="40">
        <v>14.559807030246294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105.18663654814296</v>
      </c>
      <c r="AW38" s="40">
        <v>9.4056334725447979</v>
      </c>
      <c r="AX38" s="40">
        <v>0</v>
      </c>
      <c r="AY38" s="40">
        <v>0</v>
      </c>
      <c r="AZ38" s="40">
        <v>62.345598062846278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28.683743462015354</v>
      </c>
      <c r="BG38" s="40">
        <v>0.89805488503179998</v>
      </c>
      <c r="BH38" s="40">
        <v>0</v>
      </c>
      <c r="BI38" s="40">
        <v>0</v>
      </c>
      <c r="BJ38" s="40">
        <v>6.3164158085443001</v>
      </c>
      <c r="BK38" s="41">
        <f t="shared" si="11"/>
        <v>439.3331698264347</v>
      </c>
      <c r="BM38" s="42"/>
      <c r="BO38" s="42"/>
    </row>
    <row r="39" spans="1:67">
      <c r="A39" s="17"/>
      <c r="B39" s="34" t="s">
        <v>125</v>
      </c>
      <c r="C39" s="40">
        <v>0</v>
      </c>
      <c r="D39" s="40">
        <v>0.61547103219349997</v>
      </c>
      <c r="E39" s="40">
        <v>0</v>
      </c>
      <c r="F39" s="40">
        <v>0</v>
      </c>
      <c r="G39" s="40">
        <v>0</v>
      </c>
      <c r="H39" s="40">
        <v>2.2318106464766001</v>
      </c>
      <c r="I39" s="40">
        <v>0</v>
      </c>
      <c r="J39" s="40">
        <v>0</v>
      </c>
      <c r="K39" s="40">
        <v>0</v>
      </c>
      <c r="L39" s="40">
        <v>0.58262559903169997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2.5058502394028008</v>
      </c>
      <c r="S39" s="40">
        <v>2.49805654515E-2</v>
      </c>
      <c r="T39" s="40">
        <v>0</v>
      </c>
      <c r="U39" s="40">
        <v>0</v>
      </c>
      <c r="V39" s="40">
        <v>0.21394243403180005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53.492695589422617</v>
      </c>
      <c r="AC39" s="40">
        <v>10.922554592029202</v>
      </c>
      <c r="AD39" s="40">
        <v>0</v>
      </c>
      <c r="AE39" s="40">
        <v>0</v>
      </c>
      <c r="AF39" s="40">
        <v>60.780252262545552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78.965826785245952</v>
      </c>
      <c r="AM39" s="40">
        <v>10.846130541738798</v>
      </c>
      <c r="AN39" s="40">
        <v>0.60619383870940002</v>
      </c>
      <c r="AO39" s="40">
        <v>0</v>
      </c>
      <c r="AP39" s="40">
        <v>38.605554600743922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11.668643101370085</v>
      </c>
      <c r="AW39" s="40">
        <v>0.15666009758010005</v>
      </c>
      <c r="AX39" s="40">
        <v>0</v>
      </c>
      <c r="AY39" s="40">
        <v>0</v>
      </c>
      <c r="AZ39" s="40">
        <v>6.7452874556084019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7.7701333779104758</v>
      </c>
      <c r="BG39" s="40">
        <v>0.34230555403200008</v>
      </c>
      <c r="BH39" s="40">
        <v>0</v>
      </c>
      <c r="BI39" s="40">
        <v>0</v>
      </c>
      <c r="BJ39" s="40">
        <v>2.2303803638694997</v>
      </c>
      <c r="BK39" s="41">
        <f>SUM(C39:BJ39)</f>
        <v>289.30729867739387</v>
      </c>
      <c r="BM39" s="42"/>
      <c r="BO39" s="42"/>
    </row>
    <row r="40" spans="1:67">
      <c r="A40" s="17"/>
      <c r="B40" s="34" t="s">
        <v>114</v>
      </c>
      <c r="C40" s="40">
        <v>0</v>
      </c>
      <c r="D40" s="40">
        <v>2.0401491814515</v>
      </c>
      <c r="E40" s="40">
        <v>5.0122418585805999</v>
      </c>
      <c r="F40" s="40">
        <v>0</v>
      </c>
      <c r="G40" s="40">
        <v>0</v>
      </c>
      <c r="H40" s="40">
        <v>1.5476318032152006</v>
      </c>
      <c r="I40" s="40">
        <v>56.109709086483704</v>
      </c>
      <c r="J40" s="40">
        <v>0</v>
      </c>
      <c r="K40" s="40">
        <v>0</v>
      </c>
      <c r="L40" s="40">
        <v>0.66752379480580004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0.56155868602489956</v>
      </c>
      <c r="S40" s="40">
        <v>5.9654812402900994</v>
      </c>
      <c r="T40" s="40">
        <v>0</v>
      </c>
      <c r="U40" s="40">
        <v>0</v>
      </c>
      <c r="V40" s="40">
        <v>5.9132386449999999E-3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16.639348654751696</v>
      </c>
      <c r="AC40" s="40">
        <v>1.8393450466125998</v>
      </c>
      <c r="AD40" s="40">
        <v>0</v>
      </c>
      <c r="AE40" s="40">
        <v>0</v>
      </c>
      <c r="AF40" s="40">
        <v>4.1605940798051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21.449222804900874</v>
      </c>
      <c r="AM40" s="40">
        <v>7.1157558798385008</v>
      </c>
      <c r="AN40" s="40">
        <v>0</v>
      </c>
      <c r="AO40" s="40">
        <v>0</v>
      </c>
      <c r="AP40" s="40">
        <v>0.64610329948370004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17.338664001486563</v>
      </c>
      <c r="AW40" s="40">
        <v>65.179834183870227</v>
      </c>
      <c r="AX40" s="40">
        <v>0</v>
      </c>
      <c r="AY40" s="40">
        <v>0</v>
      </c>
      <c r="AZ40" s="40">
        <v>1.6768905156118998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6.6210672117781941</v>
      </c>
      <c r="BG40" s="40">
        <v>7.0380909257999988E-2</v>
      </c>
      <c r="BH40" s="40">
        <v>0</v>
      </c>
      <c r="BI40" s="40">
        <v>0</v>
      </c>
      <c r="BJ40" s="40">
        <v>0</v>
      </c>
      <c r="BK40" s="41">
        <f>SUM(C40:BJ40)</f>
        <v>214.64741547689417</v>
      </c>
      <c r="BM40" s="42"/>
      <c r="BO40" s="42"/>
    </row>
    <row r="41" spans="1:67">
      <c r="A41" s="17"/>
      <c r="B41" s="34" t="s">
        <v>115</v>
      </c>
      <c r="C41" s="40">
        <v>0</v>
      </c>
      <c r="D41" s="40">
        <v>0.80561399332250005</v>
      </c>
      <c r="E41" s="40">
        <v>0</v>
      </c>
      <c r="F41" s="40">
        <v>0</v>
      </c>
      <c r="G41" s="40">
        <v>0</v>
      </c>
      <c r="H41" s="40">
        <v>2.5692449828867003</v>
      </c>
      <c r="I41" s="40">
        <v>0</v>
      </c>
      <c r="J41" s="40">
        <v>0</v>
      </c>
      <c r="K41" s="40">
        <v>0</v>
      </c>
      <c r="L41" s="40">
        <v>3.653657515837101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1.1823838938905993</v>
      </c>
      <c r="S41" s="40">
        <v>0</v>
      </c>
      <c r="T41" s="40">
        <v>0</v>
      </c>
      <c r="U41" s="40">
        <v>0</v>
      </c>
      <c r="V41" s="40">
        <v>0.14284481883809999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6.0453253114414975</v>
      </c>
      <c r="AC41" s="40">
        <v>9.1587037999800017E-2</v>
      </c>
      <c r="AD41" s="40">
        <v>0</v>
      </c>
      <c r="AE41" s="40">
        <v>0</v>
      </c>
      <c r="AF41" s="40">
        <v>1.1302168601928002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5.7270148704842008</v>
      </c>
      <c r="AM41" s="40">
        <v>0.2953301497095</v>
      </c>
      <c r="AN41" s="40">
        <v>0</v>
      </c>
      <c r="AO41" s="40">
        <v>0</v>
      </c>
      <c r="AP41" s="40">
        <v>0.32489943177379998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12.733024527428382</v>
      </c>
      <c r="AW41" s="40">
        <v>0.37348043948370002</v>
      </c>
      <c r="AX41" s="40">
        <v>0</v>
      </c>
      <c r="AY41" s="40">
        <v>0</v>
      </c>
      <c r="AZ41" s="40">
        <v>5.7213386954171002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3.6800200879020988</v>
      </c>
      <c r="BG41" s="40">
        <v>0.63384546006440001</v>
      </c>
      <c r="BH41" s="40">
        <v>0</v>
      </c>
      <c r="BI41" s="40">
        <v>0</v>
      </c>
      <c r="BJ41" s="40">
        <v>0.48811047338680003</v>
      </c>
      <c r="BK41" s="41">
        <f>SUM(C41:BJ41)</f>
        <v>45.597938550059084</v>
      </c>
      <c r="BM41" s="42"/>
      <c r="BO41" s="42"/>
    </row>
    <row r="42" spans="1:67">
      <c r="A42" s="17"/>
      <c r="B42" s="34" t="s">
        <v>126</v>
      </c>
      <c r="C42" s="40">
        <v>0</v>
      </c>
      <c r="D42" s="40">
        <v>0.54843538748380005</v>
      </c>
      <c r="E42" s="40">
        <v>0</v>
      </c>
      <c r="F42" s="40">
        <v>0</v>
      </c>
      <c r="G42" s="40">
        <v>0</v>
      </c>
      <c r="H42" s="40">
        <v>1.7702221017395974</v>
      </c>
      <c r="I42" s="40">
        <v>5.1666983869999997E-3</v>
      </c>
      <c r="J42" s="40">
        <v>0</v>
      </c>
      <c r="K42" s="40">
        <v>0</v>
      </c>
      <c r="L42" s="40">
        <v>0.70876934151550008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2.0174950470266952</v>
      </c>
      <c r="S42" s="40">
        <v>6.31962096774E-2</v>
      </c>
      <c r="T42" s="40">
        <v>0</v>
      </c>
      <c r="U42" s="40">
        <v>0</v>
      </c>
      <c r="V42" s="40">
        <v>0.1704074224513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37.872301618121746</v>
      </c>
      <c r="AC42" s="40">
        <v>2.1954903950636</v>
      </c>
      <c r="AD42" s="40">
        <v>0</v>
      </c>
      <c r="AE42" s="40">
        <v>0</v>
      </c>
      <c r="AF42" s="40">
        <v>39.726114324238196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71.636719419244727</v>
      </c>
      <c r="AM42" s="40">
        <v>6.7981198443845017</v>
      </c>
      <c r="AN42" s="40">
        <v>0.37980645161269994</v>
      </c>
      <c r="AO42" s="40">
        <v>0</v>
      </c>
      <c r="AP42" s="40">
        <v>39.014429722848455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11.55211829634867</v>
      </c>
      <c r="AW42" s="40">
        <v>0.11787534503170002</v>
      </c>
      <c r="AX42" s="40">
        <v>0</v>
      </c>
      <c r="AY42" s="40">
        <v>0</v>
      </c>
      <c r="AZ42" s="40">
        <v>4.9808869028689031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7.9948377579317196</v>
      </c>
      <c r="BG42" s="40">
        <v>0.1893772368386</v>
      </c>
      <c r="BH42" s="40">
        <v>0</v>
      </c>
      <c r="BI42" s="40">
        <v>0</v>
      </c>
      <c r="BJ42" s="40">
        <v>4.3070594481602011</v>
      </c>
      <c r="BK42" s="41">
        <f>SUM(C42:BJ42)</f>
        <v>232.04882897097499</v>
      </c>
      <c r="BM42" s="42"/>
      <c r="BO42" s="42"/>
    </row>
    <row r="43" spans="1:67">
      <c r="A43" s="17"/>
      <c r="B43" s="26" t="s">
        <v>90</v>
      </c>
      <c r="C43" s="36">
        <f>SUM(C36:C42)</f>
        <v>0</v>
      </c>
      <c r="D43" s="36">
        <f t="shared" ref="D43:BJ43" si="12">SUM(D36:D42)</f>
        <v>5.8723541598383004</v>
      </c>
      <c r="E43" s="36">
        <f t="shared" si="12"/>
        <v>5.0122418585805999</v>
      </c>
      <c r="F43" s="36">
        <f t="shared" si="12"/>
        <v>0</v>
      </c>
      <c r="G43" s="36">
        <f t="shared" si="12"/>
        <v>0</v>
      </c>
      <c r="H43" s="36">
        <f t="shared" si="12"/>
        <v>20.492615249537987</v>
      </c>
      <c r="I43" s="36">
        <f t="shared" si="12"/>
        <v>62.726249187837304</v>
      </c>
      <c r="J43" s="36">
        <f t="shared" si="12"/>
        <v>0</v>
      </c>
      <c r="K43" s="36">
        <f t="shared" si="12"/>
        <v>0</v>
      </c>
      <c r="L43" s="36">
        <f t="shared" si="12"/>
        <v>10.817602935863702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6">
        <f t="shared" si="12"/>
        <v>0</v>
      </c>
      <c r="R43" s="36">
        <f t="shared" si="12"/>
        <v>13.98683727519869</v>
      </c>
      <c r="S43" s="36">
        <f t="shared" si="12"/>
        <v>10.310628930966999</v>
      </c>
      <c r="T43" s="36">
        <f t="shared" si="12"/>
        <v>1.0082903225805999</v>
      </c>
      <c r="U43" s="36">
        <f t="shared" si="12"/>
        <v>0</v>
      </c>
      <c r="V43" s="36">
        <f t="shared" si="12"/>
        <v>2.6341337740287005</v>
      </c>
      <c r="W43" s="36">
        <f t="shared" si="12"/>
        <v>0</v>
      </c>
      <c r="X43" s="36">
        <f t="shared" si="12"/>
        <v>0</v>
      </c>
      <c r="Y43" s="36">
        <f t="shared" si="12"/>
        <v>0</v>
      </c>
      <c r="Z43" s="36">
        <f t="shared" si="12"/>
        <v>0</v>
      </c>
      <c r="AA43" s="36">
        <f t="shared" si="12"/>
        <v>0</v>
      </c>
      <c r="AB43" s="36">
        <f t="shared" si="12"/>
        <v>260.38172629504913</v>
      </c>
      <c r="AC43" s="36">
        <f t="shared" si="12"/>
        <v>29.708615874151803</v>
      </c>
      <c r="AD43" s="36">
        <f t="shared" si="12"/>
        <v>0</v>
      </c>
      <c r="AE43" s="36">
        <f t="shared" si="12"/>
        <v>0</v>
      </c>
      <c r="AF43" s="36">
        <f t="shared" si="12"/>
        <v>223.59539359593549</v>
      </c>
      <c r="AG43" s="36">
        <f t="shared" si="12"/>
        <v>0</v>
      </c>
      <c r="AH43" s="36">
        <f t="shared" si="12"/>
        <v>0</v>
      </c>
      <c r="AI43" s="36">
        <f t="shared" si="12"/>
        <v>0</v>
      </c>
      <c r="AJ43" s="36">
        <f t="shared" si="12"/>
        <v>0</v>
      </c>
      <c r="AK43" s="36">
        <f t="shared" si="12"/>
        <v>0</v>
      </c>
      <c r="AL43" s="36">
        <f t="shared" si="12"/>
        <v>399.29077756607126</v>
      </c>
      <c r="AM43" s="36">
        <f t="shared" si="12"/>
        <v>37.2329947720863</v>
      </c>
      <c r="AN43" s="36">
        <f t="shared" si="12"/>
        <v>1.7219076516764</v>
      </c>
      <c r="AO43" s="36">
        <f t="shared" si="12"/>
        <v>0</v>
      </c>
      <c r="AP43" s="36">
        <f t="shared" si="12"/>
        <v>162.62978917010679</v>
      </c>
      <c r="AQ43" s="36">
        <f t="shared" si="12"/>
        <v>0</v>
      </c>
      <c r="AR43" s="36">
        <f t="shared" si="12"/>
        <v>0</v>
      </c>
      <c r="AS43" s="36">
        <f t="shared" si="12"/>
        <v>0</v>
      </c>
      <c r="AT43" s="36">
        <f t="shared" si="12"/>
        <v>0</v>
      </c>
      <c r="AU43" s="36">
        <f t="shared" si="12"/>
        <v>0</v>
      </c>
      <c r="AV43" s="36">
        <f t="shared" si="12"/>
        <v>303.62152510610196</v>
      </c>
      <c r="AW43" s="36">
        <f t="shared" si="12"/>
        <v>87.372690910022129</v>
      </c>
      <c r="AX43" s="36">
        <f t="shared" si="12"/>
        <v>0</v>
      </c>
      <c r="AY43" s="36">
        <f t="shared" si="12"/>
        <v>0</v>
      </c>
      <c r="AZ43" s="36">
        <f t="shared" si="12"/>
        <v>176.85870389773913</v>
      </c>
      <c r="BA43" s="36">
        <f t="shared" si="12"/>
        <v>0</v>
      </c>
      <c r="BB43" s="36">
        <f t="shared" si="12"/>
        <v>0</v>
      </c>
      <c r="BC43" s="36">
        <f t="shared" si="12"/>
        <v>0</v>
      </c>
      <c r="BD43" s="36">
        <f t="shared" si="12"/>
        <v>0</v>
      </c>
      <c r="BE43" s="36">
        <f t="shared" si="12"/>
        <v>0</v>
      </c>
      <c r="BF43" s="36">
        <f t="shared" si="12"/>
        <v>90.911077822053244</v>
      </c>
      <c r="BG43" s="36">
        <f t="shared" si="12"/>
        <v>6.0518113590946996</v>
      </c>
      <c r="BH43" s="36">
        <f t="shared" si="12"/>
        <v>0</v>
      </c>
      <c r="BI43" s="36">
        <f t="shared" si="12"/>
        <v>0</v>
      </c>
      <c r="BJ43" s="36">
        <f t="shared" si="12"/>
        <v>26.409175080953709</v>
      </c>
      <c r="BK43" s="38">
        <f>SUM(BK36:BK42)</f>
        <v>1938.6471427954746</v>
      </c>
    </row>
    <row r="44" spans="1:67">
      <c r="A44" s="17"/>
      <c r="B44" s="27" t="s">
        <v>88</v>
      </c>
      <c r="C44" s="36">
        <f>C34+C43</f>
        <v>0</v>
      </c>
      <c r="D44" s="36">
        <f t="shared" ref="D44:BJ44" si="13">D34+D43</f>
        <v>6.5852358573221004</v>
      </c>
      <c r="E44" s="36">
        <f t="shared" si="13"/>
        <v>5.0122418585805999</v>
      </c>
      <c r="F44" s="36">
        <f t="shared" si="13"/>
        <v>0</v>
      </c>
      <c r="G44" s="36">
        <f t="shared" si="13"/>
        <v>0</v>
      </c>
      <c r="H44" s="36">
        <f t="shared" si="13"/>
        <v>30.707906021646252</v>
      </c>
      <c r="I44" s="36">
        <f t="shared" si="13"/>
        <v>62.754062797192105</v>
      </c>
      <c r="J44" s="36">
        <f t="shared" si="13"/>
        <v>0</v>
      </c>
      <c r="K44" s="36">
        <f t="shared" si="13"/>
        <v>0</v>
      </c>
      <c r="L44" s="36">
        <f t="shared" si="13"/>
        <v>11.780640423087302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22.877798266238369</v>
      </c>
      <c r="S44" s="36">
        <f t="shared" si="13"/>
        <v>10.310628930966999</v>
      </c>
      <c r="T44" s="36">
        <f t="shared" si="13"/>
        <v>1.0082903225805999</v>
      </c>
      <c r="U44" s="36">
        <f t="shared" si="13"/>
        <v>0</v>
      </c>
      <c r="V44" s="36">
        <f t="shared" si="13"/>
        <v>3.0729205760923004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323.55981928732052</v>
      </c>
      <c r="AC44" s="36">
        <f t="shared" si="13"/>
        <v>30.949545323925705</v>
      </c>
      <c r="AD44" s="36">
        <f t="shared" si="13"/>
        <v>0</v>
      </c>
      <c r="AE44" s="36">
        <f t="shared" si="13"/>
        <v>0</v>
      </c>
      <c r="AF44" s="36">
        <f t="shared" si="13"/>
        <v>247.32853968282541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469.78405983168517</v>
      </c>
      <c r="AM44" s="36">
        <f t="shared" si="13"/>
        <v>37.784682454892398</v>
      </c>
      <c r="AN44" s="36">
        <f t="shared" si="13"/>
        <v>1.7219076516764</v>
      </c>
      <c r="AO44" s="36">
        <f t="shared" si="13"/>
        <v>0</v>
      </c>
      <c r="AP44" s="36">
        <f t="shared" si="13"/>
        <v>171.96702527841978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628.64481225858606</v>
      </c>
      <c r="AW44" s="36">
        <f t="shared" si="13"/>
        <v>95.164724500181833</v>
      </c>
      <c r="AX44" s="36">
        <f t="shared" si="13"/>
        <v>0</v>
      </c>
      <c r="AY44" s="36">
        <f t="shared" si="13"/>
        <v>0</v>
      </c>
      <c r="AZ44" s="36">
        <f t="shared" si="13"/>
        <v>253.2520978709934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163.65262052607628</v>
      </c>
      <c r="BG44" s="36">
        <f t="shared" si="13"/>
        <v>6.1822815502881996</v>
      </c>
      <c r="BH44" s="36">
        <f t="shared" si="13"/>
        <v>0</v>
      </c>
      <c r="BI44" s="36">
        <f t="shared" si="13"/>
        <v>0</v>
      </c>
      <c r="BJ44" s="36">
        <f t="shared" si="13"/>
        <v>32.23589659072141</v>
      </c>
      <c r="BK44" s="38">
        <f>BK43+BK34</f>
        <v>2616.3377378612986</v>
      </c>
    </row>
    <row r="45" spans="1:67" ht="3" customHeight="1">
      <c r="A45" s="17"/>
      <c r="B45" s="25"/>
      <c r="C45" s="57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8"/>
    </row>
    <row r="46" spans="1:67">
      <c r="A46" s="17" t="s">
        <v>18</v>
      </c>
      <c r="B46" s="24" t="s">
        <v>8</v>
      </c>
      <c r="C46" s="57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8"/>
    </row>
    <row r="47" spans="1:67">
      <c r="A47" s="17" t="s">
        <v>80</v>
      </c>
      <c r="B47" s="25" t="s">
        <v>19</v>
      </c>
      <c r="C47" s="57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8"/>
    </row>
    <row r="48" spans="1:67">
      <c r="A48" s="17"/>
      <c r="B48" s="26" t="s">
        <v>123</v>
      </c>
      <c r="C48" s="36">
        <v>0</v>
      </c>
      <c r="D48" s="36">
        <v>0.60749792693539995</v>
      </c>
      <c r="E48" s="36">
        <v>0</v>
      </c>
      <c r="F48" s="36">
        <v>0</v>
      </c>
      <c r="G48" s="36">
        <v>0</v>
      </c>
      <c r="H48" s="36">
        <v>1.7667594852402004</v>
      </c>
      <c r="I48" s="36">
        <v>1.0512198703546001</v>
      </c>
      <c r="J48" s="36">
        <v>0</v>
      </c>
      <c r="K48" s="36">
        <v>0</v>
      </c>
      <c r="L48" s="36">
        <v>1.1306313131280001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2.4032171125190009</v>
      </c>
      <c r="S48" s="36">
        <v>1.8031971973547001</v>
      </c>
      <c r="T48" s="36">
        <v>0</v>
      </c>
      <c r="U48" s="36">
        <v>0</v>
      </c>
      <c r="V48" s="36">
        <v>1.1631688575799999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55.22539114888923</v>
      </c>
      <c r="AC48" s="36">
        <v>4.8691592332237992</v>
      </c>
      <c r="AD48" s="36">
        <v>0</v>
      </c>
      <c r="AE48" s="36">
        <v>0</v>
      </c>
      <c r="AF48" s="36">
        <v>95.539799373411029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88.087627775916076</v>
      </c>
      <c r="AM48" s="36">
        <v>8.4510876834168975</v>
      </c>
      <c r="AN48" s="36">
        <v>0.35843109677409996</v>
      </c>
      <c r="AO48" s="36">
        <v>0</v>
      </c>
      <c r="AP48" s="36">
        <v>62.9105639703835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28.254133053463079</v>
      </c>
      <c r="AW48" s="36">
        <v>5.6596997791277994</v>
      </c>
      <c r="AX48" s="36">
        <v>0</v>
      </c>
      <c r="AY48" s="36">
        <v>0</v>
      </c>
      <c r="AZ48" s="36">
        <v>32.159984791534498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14.728127319513938</v>
      </c>
      <c r="BG48" s="36">
        <v>5.8837688634513006</v>
      </c>
      <c r="BH48" s="36">
        <v>0</v>
      </c>
      <c r="BI48" s="36">
        <v>0</v>
      </c>
      <c r="BJ48" s="36">
        <v>10.304405170155896</v>
      </c>
      <c r="BK48" s="39">
        <f>SUM(C48:BJ48)</f>
        <v>422.35787102237305</v>
      </c>
    </row>
    <row r="49" spans="1:63">
      <c r="A49" s="17"/>
      <c r="B49" s="27" t="s">
        <v>87</v>
      </c>
      <c r="C49" s="36">
        <f>SUM(C48)</f>
        <v>0</v>
      </c>
      <c r="D49" s="36">
        <f t="shared" ref="D49:BJ49" si="14">SUM(D48)</f>
        <v>0.60749792693539995</v>
      </c>
      <c r="E49" s="36">
        <f t="shared" si="14"/>
        <v>0</v>
      </c>
      <c r="F49" s="36">
        <f t="shared" si="14"/>
        <v>0</v>
      </c>
      <c r="G49" s="36">
        <f t="shared" si="14"/>
        <v>0</v>
      </c>
      <c r="H49" s="36">
        <f t="shared" si="14"/>
        <v>1.7667594852402004</v>
      </c>
      <c r="I49" s="36">
        <f t="shared" si="14"/>
        <v>1.0512198703546001</v>
      </c>
      <c r="J49" s="36">
        <f t="shared" si="14"/>
        <v>0</v>
      </c>
      <c r="K49" s="36">
        <f t="shared" si="14"/>
        <v>0</v>
      </c>
      <c r="L49" s="36">
        <f t="shared" si="14"/>
        <v>1.1306313131280001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6">
        <f t="shared" si="14"/>
        <v>0</v>
      </c>
      <c r="R49" s="36">
        <f t="shared" si="14"/>
        <v>2.4032171125190009</v>
      </c>
      <c r="S49" s="36">
        <f t="shared" si="14"/>
        <v>1.8031971973547001</v>
      </c>
      <c r="T49" s="36">
        <f t="shared" si="14"/>
        <v>0</v>
      </c>
      <c r="U49" s="36">
        <f t="shared" si="14"/>
        <v>0</v>
      </c>
      <c r="V49" s="36">
        <f t="shared" si="14"/>
        <v>1.1631688575799999</v>
      </c>
      <c r="W49" s="36">
        <f t="shared" si="14"/>
        <v>0</v>
      </c>
      <c r="X49" s="36">
        <f t="shared" si="14"/>
        <v>0</v>
      </c>
      <c r="Y49" s="36">
        <f t="shared" si="14"/>
        <v>0</v>
      </c>
      <c r="Z49" s="36">
        <f t="shared" si="14"/>
        <v>0</v>
      </c>
      <c r="AA49" s="36">
        <f t="shared" si="14"/>
        <v>0</v>
      </c>
      <c r="AB49" s="36">
        <f t="shared" si="14"/>
        <v>55.22539114888923</v>
      </c>
      <c r="AC49" s="36">
        <f t="shared" si="14"/>
        <v>4.8691592332237992</v>
      </c>
      <c r="AD49" s="36">
        <f t="shared" si="14"/>
        <v>0</v>
      </c>
      <c r="AE49" s="36">
        <f t="shared" si="14"/>
        <v>0</v>
      </c>
      <c r="AF49" s="36">
        <f t="shared" si="14"/>
        <v>95.539799373411029</v>
      </c>
      <c r="AG49" s="36">
        <f t="shared" si="14"/>
        <v>0</v>
      </c>
      <c r="AH49" s="36">
        <f t="shared" si="14"/>
        <v>0</v>
      </c>
      <c r="AI49" s="36">
        <f t="shared" si="14"/>
        <v>0</v>
      </c>
      <c r="AJ49" s="36">
        <f t="shared" si="14"/>
        <v>0</v>
      </c>
      <c r="AK49" s="36">
        <f t="shared" si="14"/>
        <v>0</v>
      </c>
      <c r="AL49" s="36">
        <f t="shared" si="14"/>
        <v>88.087627775916076</v>
      </c>
      <c r="AM49" s="36">
        <f t="shared" si="14"/>
        <v>8.4510876834168975</v>
      </c>
      <c r="AN49" s="36">
        <f t="shared" si="14"/>
        <v>0.35843109677409996</v>
      </c>
      <c r="AO49" s="36">
        <f t="shared" si="14"/>
        <v>0</v>
      </c>
      <c r="AP49" s="36">
        <f t="shared" si="14"/>
        <v>62.9105639703835</v>
      </c>
      <c r="AQ49" s="36">
        <f t="shared" si="14"/>
        <v>0</v>
      </c>
      <c r="AR49" s="36">
        <f t="shared" si="14"/>
        <v>0</v>
      </c>
      <c r="AS49" s="36">
        <f t="shared" si="14"/>
        <v>0</v>
      </c>
      <c r="AT49" s="36">
        <f t="shared" si="14"/>
        <v>0</v>
      </c>
      <c r="AU49" s="36">
        <f t="shared" si="14"/>
        <v>0</v>
      </c>
      <c r="AV49" s="36">
        <f t="shared" si="14"/>
        <v>28.254133053463079</v>
      </c>
      <c r="AW49" s="36">
        <f t="shared" si="14"/>
        <v>5.6596997791277994</v>
      </c>
      <c r="AX49" s="36">
        <f t="shared" si="14"/>
        <v>0</v>
      </c>
      <c r="AY49" s="36">
        <f t="shared" si="14"/>
        <v>0</v>
      </c>
      <c r="AZ49" s="36">
        <f t="shared" si="14"/>
        <v>32.159984791534498</v>
      </c>
      <c r="BA49" s="36">
        <f t="shared" si="14"/>
        <v>0</v>
      </c>
      <c r="BB49" s="36">
        <f t="shared" si="14"/>
        <v>0</v>
      </c>
      <c r="BC49" s="36">
        <f t="shared" si="14"/>
        <v>0</v>
      </c>
      <c r="BD49" s="36">
        <f t="shared" si="14"/>
        <v>0</v>
      </c>
      <c r="BE49" s="36">
        <f t="shared" si="14"/>
        <v>0</v>
      </c>
      <c r="BF49" s="36">
        <f t="shared" si="14"/>
        <v>14.728127319513938</v>
      </c>
      <c r="BG49" s="36">
        <f t="shared" si="14"/>
        <v>5.8837688634513006</v>
      </c>
      <c r="BH49" s="36">
        <f t="shared" si="14"/>
        <v>0</v>
      </c>
      <c r="BI49" s="36">
        <f t="shared" si="14"/>
        <v>0</v>
      </c>
      <c r="BJ49" s="36">
        <f t="shared" si="14"/>
        <v>10.304405170155896</v>
      </c>
      <c r="BK49" s="39">
        <f>SUM(BK48)</f>
        <v>422.35787102237305</v>
      </c>
    </row>
    <row r="50" spans="1:63" ht="2.25" customHeight="1">
      <c r="A50" s="17"/>
      <c r="B50" s="25"/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 t="s">
        <v>4</v>
      </c>
      <c r="B51" s="24" t="s">
        <v>9</v>
      </c>
      <c r="C51" s="57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8"/>
    </row>
    <row r="52" spans="1:63">
      <c r="A52" s="17" t="s">
        <v>80</v>
      </c>
      <c r="B52" s="25" t="s">
        <v>20</v>
      </c>
      <c r="C52" s="57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8"/>
    </row>
    <row r="53" spans="1:63">
      <c r="A53" s="17"/>
      <c r="B53" s="34" t="s">
        <v>116</v>
      </c>
      <c r="C53" s="40">
        <v>0</v>
      </c>
      <c r="D53" s="40">
        <v>36.456200000000003</v>
      </c>
      <c r="E53" s="40">
        <v>0</v>
      </c>
      <c r="F53" s="40">
        <v>0</v>
      </c>
      <c r="G53" s="40">
        <v>0</v>
      </c>
      <c r="H53" s="40">
        <v>13.898899999999999</v>
      </c>
      <c r="I53" s="40">
        <v>0.48780000000000007</v>
      </c>
      <c r="J53" s="40">
        <v>0</v>
      </c>
      <c r="K53" s="40">
        <v>0</v>
      </c>
      <c r="L53" s="40">
        <v>6.8061000000000007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8.5652000000000008</v>
      </c>
      <c r="S53" s="40">
        <v>0.1958</v>
      </c>
      <c r="T53" s="40">
        <v>0</v>
      </c>
      <c r="U53" s="40">
        <v>0</v>
      </c>
      <c r="V53" s="40">
        <v>2.0792000000000002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68.489200000000011</v>
      </c>
    </row>
    <row r="54" spans="1:63">
      <c r="A54" s="17"/>
      <c r="B54" s="26" t="s">
        <v>89</v>
      </c>
      <c r="C54" s="36">
        <f>SUM(C53)</f>
        <v>0</v>
      </c>
      <c r="D54" s="36">
        <f t="shared" ref="D54:BJ54" si="15">SUM(D53)</f>
        <v>36.456200000000003</v>
      </c>
      <c r="E54" s="36">
        <f t="shared" si="15"/>
        <v>0</v>
      </c>
      <c r="F54" s="36">
        <f t="shared" si="15"/>
        <v>0</v>
      </c>
      <c r="G54" s="36">
        <f t="shared" si="15"/>
        <v>0</v>
      </c>
      <c r="H54" s="36">
        <f t="shared" si="15"/>
        <v>13.898899999999999</v>
      </c>
      <c r="I54" s="36">
        <f t="shared" si="15"/>
        <v>0.48780000000000007</v>
      </c>
      <c r="J54" s="36">
        <f t="shared" si="15"/>
        <v>0</v>
      </c>
      <c r="K54" s="36">
        <f t="shared" si="15"/>
        <v>0</v>
      </c>
      <c r="L54" s="36">
        <f t="shared" si="15"/>
        <v>6.8061000000000007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6">
        <f t="shared" si="15"/>
        <v>0</v>
      </c>
      <c r="R54" s="36">
        <f t="shared" si="15"/>
        <v>8.5652000000000008</v>
      </c>
      <c r="S54" s="36">
        <f t="shared" si="15"/>
        <v>0.1958</v>
      </c>
      <c r="T54" s="36">
        <f t="shared" si="15"/>
        <v>0</v>
      </c>
      <c r="U54" s="36">
        <f t="shared" si="15"/>
        <v>0</v>
      </c>
      <c r="V54" s="36">
        <f t="shared" si="15"/>
        <v>2.0792000000000002</v>
      </c>
      <c r="W54" s="36">
        <f t="shared" si="15"/>
        <v>0</v>
      </c>
      <c r="X54" s="36">
        <f t="shared" si="15"/>
        <v>0</v>
      </c>
      <c r="Y54" s="36">
        <f t="shared" si="15"/>
        <v>0</v>
      </c>
      <c r="Z54" s="36">
        <f t="shared" si="15"/>
        <v>0</v>
      </c>
      <c r="AA54" s="36">
        <f t="shared" si="15"/>
        <v>0</v>
      </c>
      <c r="AB54" s="36">
        <f t="shared" si="15"/>
        <v>0</v>
      </c>
      <c r="AC54" s="36">
        <f t="shared" si="15"/>
        <v>0</v>
      </c>
      <c r="AD54" s="36">
        <f t="shared" si="15"/>
        <v>0</v>
      </c>
      <c r="AE54" s="36">
        <f t="shared" si="15"/>
        <v>0</v>
      </c>
      <c r="AF54" s="36">
        <f t="shared" si="15"/>
        <v>0</v>
      </c>
      <c r="AG54" s="36">
        <f t="shared" si="15"/>
        <v>0</v>
      </c>
      <c r="AH54" s="36">
        <f t="shared" si="15"/>
        <v>0</v>
      </c>
      <c r="AI54" s="36">
        <f t="shared" si="15"/>
        <v>0</v>
      </c>
      <c r="AJ54" s="36">
        <f t="shared" si="15"/>
        <v>0</v>
      </c>
      <c r="AK54" s="36">
        <f t="shared" si="15"/>
        <v>0</v>
      </c>
      <c r="AL54" s="36">
        <f t="shared" si="15"/>
        <v>0</v>
      </c>
      <c r="AM54" s="36">
        <f t="shared" si="15"/>
        <v>0</v>
      </c>
      <c r="AN54" s="36">
        <f t="shared" si="15"/>
        <v>0</v>
      </c>
      <c r="AO54" s="36">
        <f t="shared" si="15"/>
        <v>0</v>
      </c>
      <c r="AP54" s="36">
        <f t="shared" si="15"/>
        <v>0</v>
      </c>
      <c r="AQ54" s="36">
        <f t="shared" si="15"/>
        <v>0</v>
      </c>
      <c r="AR54" s="36">
        <f t="shared" si="15"/>
        <v>0</v>
      </c>
      <c r="AS54" s="36">
        <f t="shared" si="15"/>
        <v>0</v>
      </c>
      <c r="AT54" s="36">
        <f t="shared" si="15"/>
        <v>0</v>
      </c>
      <c r="AU54" s="36">
        <f t="shared" si="15"/>
        <v>0</v>
      </c>
      <c r="AV54" s="36">
        <f t="shared" si="15"/>
        <v>0</v>
      </c>
      <c r="AW54" s="36">
        <f t="shared" si="15"/>
        <v>0</v>
      </c>
      <c r="AX54" s="36">
        <f t="shared" si="15"/>
        <v>0</v>
      </c>
      <c r="AY54" s="36">
        <f t="shared" si="15"/>
        <v>0</v>
      </c>
      <c r="AZ54" s="36">
        <f t="shared" si="15"/>
        <v>0</v>
      </c>
      <c r="BA54" s="36">
        <f t="shared" si="15"/>
        <v>0</v>
      </c>
      <c r="BB54" s="36">
        <f t="shared" si="15"/>
        <v>0</v>
      </c>
      <c r="BC54" s="36">
        <f t="shared" si="15"/>
        <v>0</v>
      </c>
      <c r="BD54" s="36">
        <f t="shared" si="15"/>
        <v>0</v>
      </c>
      <c r="BE54" s="36">
        <f t="shared" si="15"/>
        <v>0</v>
      </c>
      <c r="BF54" s="36">
        <f t="shared" si="15"/>
        <v>0</v>
      </c>
      <c r="BG54" s="36">
        <f t="shared" si="15"/>
        <v>0</v>
      </c>
      <c r="BH54" s="36">
        <f t="shared" si="15"/>
        <v>0</v>
      </c>
      <c r="BI54" s="36">
        <f t="shared" si="15"/>
        <v>0</v>
      </c>
      <c r="BJ54" s="36">
        <f t="shared" si="15"/>
        <v>0</v>
      </c>
      <c r="BK54" s="39">
        <f>SUM(BK53)</f>
        <v>68.489200000000011</v>
      </c>
    </row>
    <row r="55" spans="1:63">
      <c r="A55" s="17" t="s">
        <v>81</v>
      </c>
      <c r="B55" s="25" t="s">
        <v>21</v>
      </c>
      <c r="C55" s="57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8"/>
    </row>
    <row r="56" spans="1:63">
      <c r="A56" s="17"/>
      <c r="B56" s="26" t="s">
        <v>40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>
      <c r="A57" s="17"/>
      <c r="B57" s="26" t="s">
        <v>90</v>
      </c>
      <c r="C57" s="36">
        <f t="shared" ref="C57:BJ57" si="16">SUM(C56)</f>
        <v>0</v>
      </c>
      <c r="D57" s="36">
        <f t="shared" si="16"/>
        <v>0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0</v>
      </c>
      <c r="I57" s="36">
        <f t="shared" si="16"/>
        <v>0</v>
      </c>
      <c r="J57" s="36">
        <f t="shared" si="16"/>
        <v>0</v>
      </c>
      <c r="K57" s="36">
        <f t="shared" si="16"/>
        <v>0</v>
      </c>
      <c r="L57" s="36">
        <f t="shared" si="16"/>
        <v>0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0</v>
      </c>
      <c r="S57" s="36">
        <f t="shared" si="16"/>
        <v>0</v>
      </c>
      <c r="T57" s="36">
        <f t="shared" si="16"/>
        <v>0</v>
      </c>
      <c r="U57" s="36">
        <f t="shared" si="16"/>
        <v>0</v>
      </c>
      <c r="V57" s="36">
        <f t="shared" si="16"/>
        <v>0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0</v>
      </c>
    </row>
    <row r="58" spans="1:63">
      <c r="A58" s="17"/>
      <c r="B58" s="27" t="s">
        <v>88</v>
      </c>
      <c r="C58" s="38">
        <f>C57+C54</f>
        <v>0</v>
      </c>
      <c r="D58" s="38">
        <f t="shared" ref="D58:BJ58" si="17">D57+D54</f>
        <v>36.456200000000003</v>
      </c>
      <c r="E58" s="38">
        <f t="shared" si="17"/>
        <v>0</v>
      </c>
      <c r="F58" s="38">
        <f t="shared" si="17"/>
        <v>0</v>
      </c>
      <c r="G58" s="38">
        <f t="shared" si="17"/>
        <v>0</v>
      </c>
      <c r="H58" s="38">
        <f t="shared" si="17"/>
        <v>13.898899999999999</v>
      </c>
      <c r="I58" s="38">
        <f t="shared" si="17"/>
        <v>0.48780000000000007</v>
      </c>
      <c r="J58" s="38">
        <f t="shared" si="17"/>
        <v>0</v>
      </c>
      <c r="K58" s="38">
        <f t="shared" si="17"/>
        <v>0</v>
      </c>
      <c r="L58" s="38">
        <f t="shared" si="17"/>
        <v>6.8061000000000007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8.5652000000000008</v>
      </c>
      <c r="S58" s="38">
        <f t="shared" si="17"/>
        <v>0.1958</v>
      </c>
      <c r="T58" s="38">
        <f t="shared" si="17"/>
        <v>0</v>
      </c>
      <c r="U58" s="38">
        <f t="shared" si="17"/>
        <v>0</v>
      </c>
      <c r="V58" s="38">
        <f t="shared" si="17"/>
        <v>2.0792000000000002</v>
      </c>
      <c r="W58" s="38">
        <f t="shared" si="17"/>
        <v>0</v>
      </c>
      <c r="X58" s="38">
        <f t="shared" si="17"/>
        <v>0</v>
      </c>
      <c r="Y58" s="38">
        <f t="shared" si="17"/>
        <v>0</v>
      </c>
      <c r="Z58" s="38">
        <f t="shared" si="17"/>
        <v>0</v>
      </c>
      <c r="AA58" s="38">
        <f t="shared" si="17"/>
        <v>0</v>
      </c>
      <c r="AB58" s="38">
        <f t="shared" si="17"/>
        <v>0</v>
      </c>
      <c r="AC58" s="38">
        <f t="shared" si="17"/>
        <v>0</v>
      </c>
      <c r="AD58" s="38">
        <f t="shared" si="17"/>
        <v>0</v>
      </c>
      <c r="AE58" s="38">
        <f t="shared" si="17"/>
        <v>0</v>
      </c>
      <c r="AF58" s="38">
        <f t="shared" si="17"/>
        <v>0</v>
      </c>
      <c r="AG58" s="38">
        <f t="shared" si="17"/>
        <v>0</v>
      </c>
      <c r="AH58" s="38">
        <f t="shared" si="17"/>
        <v>0</v>
      </c>
      <c r="AI58" s="38">
        <f t="shared" si="17"/>
        <v>0</v>
      </c>
      <c r="AJ58" s="38">
        <f t="shared" si="17"/>
        <v>0</v>
      </c>
      <c r="AK58" s="38">
        <f t="shared" si="17"/>
        <v>0</v>
      </c>
      <c r="AL58" s="38">
        <f t="shared" si="17"/>
        <v>0</v>
      </c>
      <c r="AM58" s="38">
        <f t="shared" si="17"/>
        <v>0</v>
      </c>
      <c r="AN58" s="38">
        <f t="shared" si="17"/>
        <v>0</v>
      </c>
      <c r="AO58" s="38">
        <f t="shared" si="17"/>
        <v>0</v>
      </c>
      <c r="AP58" s="38">
        <f t="shared" si="17"/>
        <v>0</v>
      </c>
      <c r="AQ58" s="38">
        <f t="shared" si="17"/>
        <v>0</v>
      </c>
      <c r="AR58" s="38">
        <f t="shared" si="17"/>
        <v>0</v>
      </c>
      <c r="AS58" s="38">
        <f t="shared" si="17"/>
        <v>0</v>
      </c>
      <c r="AT58" s="38">
        <f t="shared" si="17"/>
        <v>0</v>
      </c>
      <c r="AU58" s="38">
        <f t="shared" si="17"/>
        <v>0</v>
      </c>
      <c r="AV58" s="38">
        <f t="shared" si="17"/>
        <v>0</v>
      </c>
      <c r="AW58" s="38">
        <f t="shared" si="17"/>
        <v>0</v>
      </c>
      <c r="AX58" s="38">
        <f t="shared" si="17"/>
        <v>0</v>
      </c>
      <c r="AY58" s="38">
        <f t="shared" si="17"/>
        <v>0</v>
      </c>
      <c r="AZ58" s="38">
        <f t="shared" si="17"/>
        <v>0</v>
      </c>
      <c r="BA58" s="38">
        <f t="shared" si="17"/>
        <v>0</v>
      </c>
      <c r="BB58" s="38">
        <f t="shared" si="17"/>
        <v>0</v>
      </c>
      <c r="BC58" s="38">
        <f t="shared" si="17"/>
        <v>0</v>
      </c>
      <c r="BD58" s="38">
        <f t="shared" si="17"/>
        <v>0</v>
      </c>
      <c r="BE58" s="38">
        <f t="shared" si="17"/>
        <v>0</v>
      </c>
      <c r="BF58" s="38">
        <f t="shared" si="17"/>
        <v>0</v>
      </c>
      <c r="BG58" s="38">
        <f t="shared" si="17"/>
        <v>0</v>
      </c>
      <c r="BH58" s="38">
        <f t="shared" si="17"/>
        <v>0</v>
      </c>
      <c r="BI58" s="38">
        <f t="shared" si="17"/>
        <v>0</v>
      </c>
      <c r="BJ58" s="38">
        <f t="shared" si="17"/>
        <v>0</v>
      </c>
      <c r="BK58" s="38">
        <f>BK57+BK54</f>
        <v>68.489200000000011</v>
      </c>
    </row>
    <row r="59" spans="1:63" ht="4.5" customHeight="1">
      <c r="A59" s="17"/>
      <c r="B59" s="25"/>
      <c r="C59" s="5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8"/>
    </row>
    <row r="60" spans="1:63">
      <c r="A60" s="17" t="s">
        <v>22</v>
      </c>
      <c r="B60" s="24" t="s">
        <v>23</v>
      </c>
      <c r="C60" s="57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8"/>
    </row>
    <row r="61" spans="1:63">
      <c r="A61" s="17" t="s">
        <v>80</v>
      </c>
      <c r="B61" s="25" t="s">
        <v>24</v>
      </c>
      <c r="C61" s="57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8"/>
    </row>
    <row r="62" spans="1:63">
      <c r="A62" s="17"/>
      <c r="B62" s="26" t="s">
        <v>40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>
      <c r="A63" s="17"/>
      <c r="B63" s="27" t="s">
        <v>87</v>
      </c>
      <c r="C63" s="36">
        <f t="shared" ref="C63:BJ63" si="18">SUM(C62)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6">
        <f t="shared" si="18"/>
        <v>0</v>
      </c>
      <c r="R63" s="36">
        <f t="shared" si="18"/>
        <v>0</v>
      </c>
      <c r="S63" s="36">
        <f t="shared" si="18"/>
        <v>0</v>
      </c>
      <c r="T63" s="36">
        <f t="shared" si="18"/>
        <v>0</v>
      </c>
      <c r="U63" s="36">
        <f t="shared" si="18"/>
        <v>0</v>
      </c>
      <c r="V63" s="36">
        <f t="shared" si="18"/>
        <v>0</v>
      </c>
      <c r="W63" s="36">
        <f t="shared" si="18"/>
        <v>0</v>
      </c>
      <c r="X63" s="36">
        <f t="shared" si="18"/>
        <v>0</v>
      </c>
      <c r="Y63" s="36">
        <f t="shared" si="18"/>
        <v>0</v>
      </c>
      <c r="Z63" s="36">
        <f t="shared" si="18"/>
        <v>0</v>
      </c>
      <c r="AA63" s="36">
        <f t="shared" si="18"/>
        <v>0</v>
      </c>
      <c r="AB63" s="36">
        <f t="shared" si="18"/>
        <v>0</v>
      </c>
      <c r="AC63" s="36">
        <f t="shared" si="18"/>
        <v>0</v>
      </c>
      <c r="AD63" s="36">
        <f t="shared" si="18"/>
        <v>0</v>
      </c>
      <c r="AE63" s="36">
        <f t="shared" si="18"/>
        <v>0</v>
      </c>
      <c r="AF63" s="36">
        <f t="shared" si="18"/>
        <v>0</v>
      </c>
      <c r="AG63" s="36">
        <f t="shared" si="18"/>
        <v>0</v>
      </c>
      <c r="AH63" s="36">
        <f t="shared" si="18"/>
        <v>0</v>
      </c>
      <c r="AI63" s="36">
        <f t="shared" si="18"/>
        <v>0</v>
      </c>
      <c r="AJ63" s="36">
        <f t="shared" si="18"/>
        <v>0</v>
      </c>
      <c r="AK63" s="36">
        <f t="shared" si="18"/>
        <v>0</v>
      </c>
      <c r="AL63" s="36">
        <f t="shared" si="18"/>
        <v>0</v>
      </c>
      <c r="AM63" s="36">
        <f t="shared" si="18"/>
        <v>0</v>
      </c>
      <c r="AN63" s="36">
        <f t="shared" si="18"/>
        <v>0</v>
      </c>
      <c r="AO63" s="36">
        <f t="shared" si="18"/>
        <v>0</v>
      </c>
      <c r="AP63" s="36">
        <f t="shared" si="18"/>
        <v>0</v>
      </c>
      <c r="AQ63" s="36">
        <f t="shared" si="18"/>
        <v>0</v>
      </c>
      <c r="AR63" s="36">
        <f t="shared" si="18"/>
        <v>0</v>
      </c>
      <c r="AS63" s="36">
        <f t="shared" si="18"/>
        <v>0</v>
      </c>
      <c r="AT63" s="36">
        <f t="shared" si="18"/>
        <v>0</v>
      </c>
      <c r="AU63" s="36">
        <f t="shared" si="18"/>
        <v>0</v>
      </c>
      <c r="AV63" s="36">
        <f t="shared" si="18"/>
        <v>0</v>
      </c>
      <c r="AW63" s="36">
        <f t="shared" si="18"/>
        <v>0</v>
      </c>
      <c r="AX63" s="36">
        <f t="shared" si="18"/>
        <v>0</v>
      </c>
      <c r="AY63" s="36">
        <f t="shared" si="18"/>
        <v>0</v>
      </c>
      <c r="AZ63" s="36">
        <f t="shared" si="18"/>
        <v>0</v>
      </c>
      <c r="BA63" s="36">
        <f t="shared" si="18"/>
        <v>0</v>
      </c>
      <c r="BB63" s="36">
        <f t="shared" si="18"/>
        <v>0</v>
      </c>
      <c r="BC63" s="36">
        <f t="shared" si="18"/>
        <v>0</v>
      </c>
      <c r="BD63" s="36">
        <f t="shared" si="18"/>
        <v>0</v>
      </c>
      <c r="BE63" s="36">
        <f t="shared" si="18"/>
        <v>0</v>
      </c>
      <c r="BF63" s="36">
        <f t="shared" si="18"/>
        <v>0</v>
      </c>
      <c r="BG63" s="36">
        <f t="shared" si="18"/>
        <v>0</v>
      </c>
      <c r="BH63" s="36">
        <f t="shared" si="18"/>
        <v>0</v>
      </c>
      <c r="BI63" s="36">
        <f t="shared" si="18"/>
        <v>0</v>
      </c>
      <c r="BJ63" s="36">
        <f t="shared" si="18"/>
        <v>0</v>
      </c>
      <c r="BK63" s="39">
        <f>SUM(BK62)</f>
        <v>0</v>
      </c>
    </row>
    <row r="64" spans="1:63" ht="4.5" customHeight="1">
      <c r="A64" s="17"/>
      <c r="B64" s="29"/>
      <c r="C64" s="57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8"/>
    </row>
    <row r="65" spans="1:63">
      <c r="A65" s="17"/>
      <c r="B65" s="30" t="s">
        <v>103</v>
      </c>
      <c r="C65" s="44">
        <f>C29+C44+C49+C58+C63</f>
        <v>0</v>
      </c>
      <c r="D65" s="44">
        <f t="shared" ref="D65:BJ65" si="19">D29+D44+D49+D58+D63</f>
        <v>144.42449903799832</v>
      </c>
      <c r="E65" s="44">
        <f t="shared" si="19"/>
        <v>281.95530196935465</v>
      </c>
      <c r="F65" s="44">
        <f t="shared" si="19"/>
        <v>0</v>
      </c>
      <c r="G65" s="44">
        <f t="shared" si="19"/>
        <v>0</v>
      </c>
      <c r="H65" s="44">
        <f t="shared" si="19"/>
        <v>51.91763539573455</v>
      </c>
      <c r="I65" s="44">
        <f t="shared" si="19"/>
        <v>3803.4218232648509</v>
      </c>
      <c r="J65" s="44">
        <f t="shared" si="19"/>
        <v>839.58726901780756</v>
      </c>
      <c r="K65" s="44">
        <f t="shared" si="19"/>
        <v>0</v>
      </c>
      <c r="L65" s="44">
        <f t="shared" si="19"/>
        <v>99.749563212367434</v>
      </c>
      <c r="M65" s="44">
        <f t="shared" si="19"/>
        <v>0</v>
      </c>
      <c r="N65" s="44">
        <f t="shared" si="19"/>
        <v>10.369523522709601</v>
      </c>
      <c r="O65" s="44">
        <f t="shared" si="19"/>
        <v>0</v>
      </c>
      <c r="P65" s="44">
        <f t="shared" si="19"/>
        <v>0</v>
      </c>
      <c r="Q65" s="44">
        <f t="shared" si="19"/>
        <v>0</v>
      </c>
      <c r="R65" s="44">
        <f t="shared" si="19"/>
        <v>38.924764229246577</v>
      </c>
      <c r="S65" s="44">
        <f t="shared" si="19"/>
        <v>222.27940954199761</v>
      </c>
      <c r="T65" s="44">
        <f t="shared" si="19"/>
        <v>629.4544562305781</v>
      </c>
      <c r="U65" s="44">
        <f t="shared" si="19"/>
        <v>0</v>
      </c>
      <c r="V65" s="44">
        <f t="shared" si="19"/>
        <v>17.710880482346202</v>
      </c>
      <c r="W65" s="44">
        <f t="shared" si="19"/>
        <v>0</v>
      </c>
      <c r="X65" s="44">
        <f t="shared" si="19"/>
        <v>0</v>
      </c>
      <c r="Y65" s="44">
        <f t="shared" si="19"/>
        <v>0</v>
      </c>
      <c r="Z65" s="44">
        <f t="shared" si="19"/>
        <v>0</v>
      </c>
      <c r="AA65" s="44">
        <f t="shared" si="19"/>
        <v>0</v>
      </c>
      <c r="AB65" s="44">
        <f t="shared" si="19"/>
        <v>391.72904209324685</v>
      </c>
      <c r="AC65" s="44">
        <f t="shared" si="19"/>
        <v>136.65927805636812</v>
      </c>
      <c r="AD65" s="44">
        <f t="shared" si="19"/>
        <v>12.3530280969996</v>
      </c>
      <c r="AE65" s="44">
        <f t="shared" si="19"/>
        <v>0</v>
      </c>
      <c r="AF65" s="44">
        <f t="shared" si="19"/>
        <v>505.2826366506909</v>
      </c>
      <c r="AG65" s="44">
        <f t="shared" si="19"/>
        <v>0</v>
      </c>
      <c r="AH65" s="44">
        <f t="shared" si="19"/>
        <v>0</v>
      </c>
      <c r="AI65" s="44">
        <f t="shared" si="19"/>
        <v>0</v>
      </c>
      <c r="AJ65" s="44">
        <f t="shared" si="19"/>
        <v>0</v>
      </c>
      <c r="AK65" s="44">
        <f t="shared" si="19"/>
        <v>0</v>
      </c>
      <c r="AL65" s="44">
        <f t="shared" si="19"/>
        <v>582.13951454206074</v>
      </c>
      <c r="AM65" s="44">
        <f t="shared" si="19"/>
        <v>119.85111697807879</v>
      </c>
      <c r="AN65" s="44">
        <f t="shared" si="19"/>
        <v>595.41641544005745</v>
      </c>
      <c r="AO65" s="44">
        <f t="shared" si="19"/>
        <v>0</v>
      </c>
      <c r="AP65" s="44">
        <f t="shared" si="19"/>
        <v>319.49176899448042</v>
      </c>
      <c r="AQ65" s="44">
        <f t="shared" si="19"/>
        <v>0</v>
      </c>
      <c r="AR65" s="44">
        <f t="shared" si="19"/>
        <v>0</v>
      </c>
      <c r="AS65" s="44">
        <f t="shared" si="19"/>
        <v>0</v>
      </c>
      <c r="AT65" s="44">
        <f t="shared" si="19"/>
        <v>0</v>
      </c>
      <c r="AU65" s="44">
        <f t="shared" si="19"/>
        <v>0</v>
      </c>
      <c r="AV65" s="44">
        <f t="shared" si="19"/>
        <v>688.18335942121973</v>
      </c>
      <c r="AW65" s="44">
        <f t="shared" si="19"/>
        <v>482.78103118148374</v>
      </c>
      <c r="AX65" s="44">
        <f t="shared" si="19"/>
        <v>17.786048590773902</v>
      </c>
      <c r="AY65" s="44">
        <f t="shared" si="19"/>
        <v>0</v>
      </c>
      <c r="AZ65" s="44">
        <f t="shared" si="19"/>
        <v>393.58431142891982</v>
      </c>
      <c r="BA65" s="44">
        <f t="shared" si="19"/>
        <v>0</v>
      </c>
      <c r="BB65" s="44">
        <f t="shared" si="19"/>
        <v>0</v>
      </c>
      <c r="BC65" s="44">
        <f t="shared" si="19"/>
        <v>0</v>
      </c>
      <c r="BD65" s="44">
        <f t="shared" si="19"/>
        <v>0</v>
      </c>
      <c r="BE65" s="44">
        <f t="shared" si="19"/>
        <v>0</v>
      </c>
      <c r="BF65" s="44">
        <f t="shared" si="19"/>
        <v>186.38648558057031</v>
      </c>
      <c r="BG65" s="44">
        <f t="shared" si="19"/>
        <v>64.7118385360925</v>
      </c>
      <c r="BH65" s="44">
        <f t="shared" si="19"/>
        <v>37.246457395224994</v>
      </c>
      <c r="BI65" s="44">
        <f t="shared" si="19"/>
        <v>0</v>
      </c>
      <c r="BJ65" s="44">
        <f t="shared" si="19"/>
        <v>58.460051324225702</v>
      </c>
      <c r="BK65" s="44">
        <f>BK29+BK44+BK49+BK58+BK63</f>
        <v>10731.857510215486</v>
      </c>
    </row>
    <row r="66" spans="1:63" ht="4.5" customHeight="1">
      <c r="A66" s="17"/>
      <c r="B66" s="30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6"/>
    </row>
    <row r="67" spans="1:63" ht="14.25" customHeight="1">
      <c r="A67" s="17" t="s">
        <v>5</v>
      </c>
      <c r="B67" s="31" t="s">
        <v>26</v>
      </c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6"/>
    </row>
    <row r="68" spans="1:63">
      <c r="A68" s="17"/>
      <c r="B68" s="34" t="s">
        <v>117</v>
      </c>
      <c r="C68" s="40">
        <v>0</v>
      </c>
      <c r="D68" s="40">
        <v>0.50981567987090004</v>
      </c>
      <c r="E68" s="40">
        <v>0</v>
      </c>
      <c r="F68" s="40">
        <v>0</v>
      </c>
      <c r="G68" s="40">
        <v>0</v>
      </c>
      <c r="H68" s="40">
        <v>0.3561882400593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0.22392296621950003</v>
      </c>
      <c r="S68" s="40">
        <v>0</v>
      </c>
      <c r="T68" s="40">
        <v>0</v>
      </c>
      <c r="U68" s="40">
        <v>0</v>
      </c>
      <c r="V68" s="40">
        <v>6.8919297095999992E-3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12.355102183877856</v>
      </c>
      <c r="AC68" s="40">
        <v>2.4735731225700001E-2</v>
      </c>
      <c r="AD68" s="40">
        <v>0</v>
      </c>
      <c r="AE68" s="40">
        <v>0</v>
      </c>
      <c r="AF68" s="40">
        <v>1.3909161866429005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13.251408399520043</v>
      </c>
      <c r="AM68" s="40">
        <v>0.16534961851579999</v>
      </c>
      <c r="AN68" s="40">
        <v>0</v>
      </c>
      <c r="AO68" s="40">
        <v>0</v>
      </c>
      <c r="AP68" s="40">
        <v>0.48971609725730009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3.666623280021204</v>
      </c>
      <c r="AW68" s="40">
        <v>3.8012882161200003E-2</v>
      </c>
      <c r="AX68" s="40">
        <v>0</v>
      </c>
      <c r="AY68" s="40">
        <v>0</v>
      </c>
      <c r="AZ68" s="40">
        <v>0.97247634512810022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2.2955506753545003</v>
      </c>
      <c r="BG68" s="40">
        <v>4.2242338699999998E-4</v>
      </c>
      <c r="BH68" s="40">
        <v>0</v>
      </c>
      <c r="BI68" s="40">
        <v>0</v>
      </c>
      <c r="BJ68" s="40">
        <v>8.0061630838699993E-2</v>
      </c>
      <c r="BK68" s="39">
        <f>SUM(C68:BJ68)</f>
        <v>35.827194269789601</v>
      </c>
    </row>
    <row r="69" spans="1:63" ht="13.5" thickBot="1">
      <c r="A69" s="32"/>
      <c r="B69" s="27" t="s">
        <v>87</v>
      </c>
      <c r="C69" s="36">
        <f t="shared" ref="C69:BJ69" si="20">SUM(C68)</f>
        <v>0</v>
      </c>
      <c r="D69" s="36">
        <f t="shared" si="20"/>
        <v>0.50981567987090004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0.3561882400593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0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6">
        <f t="shared" si="20"/>
        <v>0</v>
      </c>
      <c r="R69" s="36">
        <f t="shared" si="20"/>
        <v>0.22392296621950003</v>
      </c>
      <c r="S69" s="36">
        <f t="shared" si="20"/>
        <v>0</v>
      </c>
      <c r="T69" s="36">
        <f t="shared" si="20"/>
        <v>0</v>
      </c>
      <c r="U69" s="36">
        <f t="shared" si="20"/>
        <v>0</v>
      </c>
      <c r="V69" s="36">
        <f t="shared" si="20"/>
        <v>6.8919297095999992E-3</v>
      </c>
      <c r="W69" s="36">
        <f t="shared" si="20"/>
        <v>0</v>
      </c>
      <c r="X69" s="36">
        <f t="shared" si="20"/>
        <v>0</v>
      </c>
      <c r="Y69" s="36">
        <f t="shared" si="20"/>
        <v>0</v>
      </c>
      <c r="Z69" s="36">
        <f t="shared" si="20"/>
        <v>0</v>
      </c>
      <c r="AA69" s="36">
        <f t="shared" si="20"/>
        <v>0</v>
      </c>
      <c r="AB69" s="36">
        <f t="shared" si="20"/>
        <v>12.355102183877856</v>
      </c>
      <c r="AC69" s="36">
        <f t="shared" si="20"/>
        <v>2.4735731225700001E-2</v>
      </c>
      <c r="AD69" s="36">
        <f t="shared" si="20"/>
        <v>0</v>
      </c>
      <c r="AE69" s="36">
        <f t="shared" si="20"/>
        <v>0</v>
      </c>
      <c r="AF69" s="36">
        <f t="shared" si="20"/>
        <v>1.3909161866429005</v>
      </c>
      <c r="AG69" s="36">
        <f t="shared" si="20"/>
        <v>0</v>
      </c>
      <c r="AH69" s="36">
        <f t="shared" si="20"/>
        <v>0</v>
      </c>
      <c r="AI69" s="36">
        <f t="shared" si="20"/>
        <v>0</v>
      </c>
      <c r="AJ69" s="36">
        <f t="shared" si="20"/>
        <v>0</v>
      </c>
      <c r="AK69" s="36">
        <f t="shared" si="20"/>
        <v>0</v>
      </c>
      <c r="AL69" s="36">
        <f t="shared" si="20"/>
        <v>13.251408399520043</v>
      </c>
      <c r="AM69" s="36">
        <f t="shared" si="20"/>
        <v>0.16534961851579999</v>
      </c>
      <c r="AN69" s="36">
        <f t="shared" si="20"/>
        <v>0</v>
      </c>
      <c r="AO69" s="36">
        <f t="shared" si="20"/>
        <v>0</v>
      </c>
      <c r="AP69" s="36">
        <f t="shared" si="20"/>
        <v>0.48971609725730009</v>
      </c>
      <c r="AQ69" s="36">
        <f t="shared" si="20"/>
        <v>0</v>
      </c>
      <c r="AR69" s="36">
        <f t="shared" si="20"/>
        <v>0</v>
      </c>
      <c r="AS69" s="36">
        <f t="shared" si="20"/>
        <v>0</v>
      </c>
      <c r="AT69" s="36">
        <f t="shared" si="20"/>
        <v>0</v>
      </c>
      <c r="AU69" s="36">
        <f t="shared" si="20"/>
        <v>0</v>
      </c>
      <c r="AV69" s="36">
        <f t="shared" si="20"/>
        <v>3.666623280021204</v>
      </c>
      <c r="AW69" s="36">
        <f t="shared" si="20"/>
        <v>3.8012882161200003E-2</v>
      </c>
      <c r="AX69" s="36">
        <f t="shared" si="20"/>
        <v>0</v>
      </c>
      <c r="AY69" s="36">
        <f t="shared" si="20"/>
        <v>0</v>
      </c>
      <c r="AZ69" s="36">
        <f t="shared" si="20"/>
        <v>0.97247634512810022</v>
      </c>
      <c r="BA69" s="36">
        <f t="shared" si="20"/>
        <v>0</v>
      </c>
      <c r="BB69" s="36">
        <f t="shared" si="20"/>
        <v>0</v>
      </c>
      <c r="BC69" s="36">
        <f t="shared" si="20"/>
        <v>0</v>
      </c>
      <c r="BD69" s="36">
        <f t="shared" si="20"/>
        <v>0</v>
      </c>
      <c r="BE69" s="36">
        <f t="shared" si="20"/>
        <v>0</v>
      </c>
      <c r="BF69" s="36">
        <f t="shared" si="20"/>
        <v>2.2955506753545003</v>
      </c>
      <c r="BG69" s="36">
        <f t="shared" si="20"/>
        <v>4.2242338699999998E-4</v>
      </c>
      <c r="BH69" s="36">
        <f t="shared" si="20"/>
        <v>0</v>
      </c>
      <c r="BI69" s="36">
        <f t="shared" si="20"/>
        <v>0</v>
      </c>
      <c r="BJ69" s="36">
        <f t="shared" si="20"/>
        <v>8.0061630838699993E-2</v>
      </c>
      <c r="BK69" s="39">
        <f>SUM(BK68)</f>
        <v>35.827194269789601</v>
      </c>
    </row>
    <row r="70" spans="1:63" ht="6" customHeight="1">
      <c r="A70" s="5"/>
      <c r="B70" s="23"/>
    </row>
    <row r="71" spans="1:63">
      <c r="A71" s="5"/>
      <c r="B71" s="5" t="s">
        <v>29</v>
      </c>
      <c r="L71" s="18" t="s">
        <v>41</v>
      </c>
    </row>
    <row r="72" spans="1:63">
      <c r="A72" s="5"/>
      <c r="B72" s="5" t="s">
        <v>30</v>
      </c>
      <c r="L72" s="5" t="s">
        <v>33</v>
      </c>
    </row>
    <row r="73" spans="1:63">
      <c r="L73" s="5" t="s">
        <v>34</v>
      </c>
    </row>
    <row r="74" spans="1:63">
      <c r="B74" s="5" t="s">
        <v>36</v>
      </c>
      <c r="L74" s="5" t="s">
        <v>102</v>
      </c>
    </row>
    <row r="75" spans="1:63">
      <c r="B75" s="5" t="s">
        <v>37</v>
      </c>
      <c r="L75" s="5" t="s">
        <v>104</v>
      </c>
    </row>
    <row r="76" spans="1:63">
      <c r="B76" s="5"/>
      <c r="L76" s="5" t="s">
        <v>35</v>
      </c>
    </row>
    <row r="84" spans="2:2">
      <c r="B84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5:BK35"/>
    <mergeCell ref="C32:BK32"/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>
      <c r="B2" s="79" t="s">
        <v>121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118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0.32218918596610002</v>
      </c>
      <c r="G5" s="35">
        <v>0.11872161106409998</v>
      </c>
      <c r="H5" s="35">
        <v>0</v>
      </c>
      <c r="I5" s="35">
        <v>0</v>
      </c>
      <c r="J5" s="35">
        <v>0</v>
      </c>
      <c r="K5" s="35">
        <f>SUM(D5:J5)</f>
        <v>0.44091079703019997</v>
      </c>
      <c r="L5" s="35">
        <v>0</v>
      </c>
    </row>
    <row r="6" spans="2:12">
      <c r="B6" s="19">
        <v>2</v>
      </c>
      <c r="C6" s="21" t="s">
        <v>44</v>
      </c>
      <c r="D6" s="40">
        <v>8.1910851564498977</v>
      </c>
      <c r="E6" s="35">
        <v>2.3048530353833003</v>
      </c>
      <c r="F6" s="35">
        <v>27.747817779921061</v>
      </c>
      <c r="G6" s="35">
        <v>3.6918141231923038</v>
      </c>
      <c r="H6" s="35">
        <v>0</v>
      </c>
      <c r="I6" s="35">
        <v>0.38790000000000002</v>
      </c>
      <c r="J6" s="35">
        <v>0</v>
      </c>
      <c r="K6" s="35">
        <f t="shared" ref="K6:K41" si="0">SUM(D6:J6)</f>
        <v>42.323470094946558</v>
      </c>
      <c r="L6" s="35">
        <v>0.29394893863350019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0.68549023144899979</v>
      </c>
      <c r="G7" s="35">
        <v>0</v>
      </c>
      <c r="H7" s="35">
        <v>0</v>
      </c>
      <c r="I7" s="35">
        <v>7.1000000000000004E-3</v>
      </c>
      <c r="J7" s="35">
        <v>0</v>
      </c>
      <c r="K7" s="35">
        <f t="shared" si="0"/>
        <v>0.69259023144899978</v>
      </c>
      <c r="L7" s="35">
        <v>5.1746945096399995E-2</v>
      </c>
    </row>
    <row r="8" spans="2:12">
      <c r="B8" s="19">
        <v>4</v>
      </c>
      <c r="C8" s="21" t="s">
        <v>46</v>
      </c>
      <c r="D8" s="40">
        <v>13.759479712773496</v>
      </c>
      <c r="E8" s="35">
        <v>8.1050774454168</v>
      </c>
      <c r="F8" s="35">
        <v>13.314912842467065</v>
      </c>
      <c r="G8" s="35">
        <v>3.1078066668339002</v>
      </c>
      <c r="H8" s="35">
        <v>0</v>
      </c>
      <c r="I8" s="35">
        <v>0.16139999999999999</v>
      </c>
      <c r="J8" s="35">
        <v>0</v>
      </c>
      <c r="K8" s="35">
        <f t="shared" si="0"/>
        <v>38.448676667491263</v>
      </c>
      <c r="L8" s="35">
        <v>0.49683750263349974</v>
      </c>
    </row>
    <row r="9" spans="2:12">
      <c r="B9" s="19">
        <v>5</v>
      </c>
      <c r="C9" s="21" t="s">
        <v>47</v>
      </c>
      <c r="D9" s="40">
        <v>1.0332571120297001</v>
      </c>
      <c r="E9" s="35">
        <v>4.6671015315746995</v>
      </c>
      <c r="F9" s="35">
        <v>35.906736362750465</v>
      </c>
      <c r="G9" s="35">
        <v>8.7985104106661058</v>
      </c>
      <c r="H9" s="35">
        <v>0</v>
      </c>
      <c r="I9" s="35">
        <v>0.93869999999999998</v>
      </c>
      <c r="J9" s="35">
        <v>0</v>
      </c>
      <c r="K9" s="35">
        <f t="shared" si="0"/>
        <v>51.344305417020969</v>
      </c>
      <c r="L9" s="35">
        <v>0.69700239343589987</v>
      </c>
    </row>
    <row r="10" spans="2:12">
      <c r="B10" s="19">
        <v>6</v>
      </c>
      <c r="C10" s="21" t="s">
        <v>48</v>
      </c>
      <c r="D10" s="40">
        <v>1.0348696529347998</v>
      </c>
      <c r="E10" s="35">
        <v>2.8166485239980008</v>
      </c>
      <c r="F10" s="35">
        <v>13.156562339147513</v>
      </c>
      <c r="G10" s="35">
        <v>2.3653236489932996</v>
      </c>
      <c r="H10" s="35">
        <v>0</v>
      </c>
      <c r="I10" s="35">
        <v>0.14949999999999999</v>
      </c>
      <c r="J10" s="35">
        <v>0</v>
      </c>
      <c r="K10" s="35">
        <f t="shared" si="0"/>
        <v>19.522904165073612</v>
      </c>
      <c r="L10" s="35">
        <v>0.32584348034959992</v>
      </c>
    </row>
    <row r="11" spans="2:12">
      <c r="B11" s="19">
        <v>7</v>
      </c>
      <c r="C11" s="21" t="s">
        <v>49</v>
      </c>
      <c r="D11" s="40">
        <v>36.801502046965105</v>
      </c>
      <c r="E11" s="35">
        <v>14.059135574084801</v>
      </c>
      <c r="F11" s="35">
        <v>30.018745157255282</v>
      </c>
      <c r="G11" s="35">
        <v>8.3254307034795243</v>
      </c>
      <c r="H11" s="35">
        <v>0</v>
      </c>
      <c r="I11" s="35">
        <v>0</v>
      </c>
      <c r="J11" s="35">
        <v>0</v>
      </c>
      <c r="K11" s="35">
        <f t="shared" si="0"/>
        <v>89.204813481784711</v>
      </c>
      <c r="L11" s="35">
        <v>0.55612440321300005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0.1906240222577</v>
      </c>
      <c r="E14" s="35">
        <v>1.0636410727411001</v>
      </c>
      <c r="F14" s="35">
        <v>7.7195025387717928</v>
      </c>
      <c r="G14" s="35">
        <v>1.9313957697021011</v>
      </c>
      <c r="H14" s="35">
        <v>0</v>
      </c>
      <c r="I14" s="35">
        <v>8.0399999999999999E-2</v>
      </c>
      <c r="J14" s="35">
        <v>0</v>
      </c>
      <c r="K14" s="35">
        <f t="shared" si="0"/>
        <v>10.985563403472693</v>
      </c>
      <c r="L14" s="35">
        <v>0.3911497286404001</v>
      </c>
    </row>
    <row r="15" spans="2:12">
      <c r="B15" s="19">
        <v>11</v>
      </c>
      <c r="C15" s="21" t="s">
        <v>53</v>
      </c>
      <c r="D15" s="40">
        <v>137.28109345112063</v>
      </c>
      <c r="E15" s="35">
        <v>61.890100994812741</v>
      </c>
      <c r="F15" s="35">
        <v>117.87457789889872</v>
      </c>
      <c r="G15" s="35">
        <v>21.88106453519601</v>
      </c>
      <c r="H15" s="35">
        <v>0</v>
      </c>
      <c r="I15" s="35">
        <v>0.85219999999999996</v>
      </c>
      <c r="J15" s="35">
        <v>0</v>
      </c>
      <c r="K15" s="35">
        <f t="shared" si="0"/>
        <v>339.77903688002806</v>
      </c>
      <c r="L15" s="35">
        <v>1.7936847610897992</v>
      </c>
    </row>
    <row r="16" spans="2:12">
      <c r="B16" s="19">
        <v>12</v>
      </c>
      <c r="C16" s="21" t="s">
        <v>54</v>
      </c>
      <c r="D16" s="40">
        <v>432.50021909509314</v>
      </c>
      <c r="E16" s="35">
        <v>11.373316047832805</v>
      </c>
      <c r="F16" s="35">
        <v>56.831403755292406</v>
      </c>
      <c r="G16" s="35">
        <v>9.5676775590311252</v>
      </c>
      <c r="H16" s="35">
        <v>0</v>
      </c>
      <c r="I16" s="35">
        <v>0.60929999999999995</v>
      </c>
      <c r="J16" s="35">
        <v>0</v>
      </c>
      <c r="K16" s="35">
        <f t="shared" si="0"/>
        <v>510.88191645724947</v>
      </c>
      <c r="L16" s="35">
        <v>0.86840936295560056</v>
      </c>
    </row>
    <row r="17" spans="2:12">
      <c r="B17" s="19">
        <v>13</v>
      </c>
      <c r="C17" s="21" t="s">
        <v>55</v>
      </c>
      <c r="D17" s="40">
        <v>10.0305135679997</v>
      </c>
      <c r="E17" s="35">
        <v>4.8787956580953997</v>
      </c>
      <c r="F17" s="35">
        <v>13.697294855126708</v>
      </c>
      <c r="G17" s="35">
        <v>3.7239335972520009</v>
      </c>
      <c r="H17" s="35">
        <v>0</v>
      </c>
      <c r="I17" s="35">
        <v>3.7200000000000004E-2</v>
      </c>
      <c r="J17" s="35">
        <v>0</v>
      </c>
      <c r="K17" s="35">
        <f t="shared" si="0"/>
        <v>32.367737678473809</v>
      </c>
      <c r="L17" s="35">
        <v>0.32242541296159988</v>
      </c>
    </row>
    <row r="18" spans="2:12">
      <c r="B18" s="19">
        <v>14</v>
      </c>
      <c r="C18" s="21" t="s">
        <v>56</v>
      </c>
      <c r="D18" s="40">
        <v>1.2910249353999999E-3</v>
      </c>
      <c r="E18" s="35">
        <v>0.27680104086980001</v>
      </c>
      <c r="F18" s="35">
        <v>11.568005326463</v>
      </c>
      <c r="G18" s="35">
        <v>1.9507986348021009</v>
      </c>
      <c r="H18" s="35">
        <v>0</v>
      </c>
      <c r="I18" s="35">
        <v>3.1800000000000002E-2</v>
      </c>
      <c r="J18" s="35">
        <v>0</v>
      </c>
      <c r="K18" s="35">
        <f t="shared" si="0"/>
        <v>13.828696027070302</v>
      </c>
      <c r="L18" s="35">
        <v>0.10997902441770001</v>
      </c>
    </row>
    <row r="19" spans="2:12">
      <c r="B19" s="19">
        <v>15</v>
      </c>
      <c r="C19" s="21" t="s">
        <v>57</v>
      </c>
      <c r="D19" s="40">
        <v>1.5343824960631001</v>
      </c>
      <c r="E19" s="35">
        <v>3.0220662809317997</v>
      </c>
      <c r="F19" s="35">
        <v>27.733958655544203</v>
      </c>
      <c r="G19" s="35">
        <v>4.941273651847605</v>
      </c>
      <c r="H19" s="35">
        <v>0</v>
      </c>
      <c r="I19" s="35">
        <v>1.2800000000000001E-2</v>
      </c>
      <c r="J19" s="35">
        <v>0</v>
      </c>
      <c r="K19" s="35">
        <f t="shared" si="0"/>
        <v>37.244481084386706</v>
      </c>
      <c r="L19" s="35">
        <v>0.45375594460249991</v>
      </c>
    </row>
    <row r="20" spans="2:12">
      <c r="B20" s="19">
        <v>16</v>
      </c>
      <c r="C20" s="21" t="s">
        <v>58</v>
      </c>
      <c r="D20" s="40">
        <v>505.57644665802104</v>
      </c>
      <c r="E20" s="35">
        <v>60.667043216977419</v>
      </c>
      <c r="F20" s="35">
        <v>153.90534395546001</v>
      </c>
      <c r="G20" s="35">
        <v>33.997380933250803</v>
      </c>
      <c r="H20" s="35">
        <v>0</v>
      </c>
      <c r="I20" s="35">
        <v>2.3782999999999999</v>
      </c>
      <c r="J20" s="35">
        <v>0</v>
      </c>
      <c r="K20" s="35">
        <f t="shared" si="0"/>
        <v>756.52451476370925</v>
      </c>
      <c r="L20" s="35">
        <v>2.0221069183794995</v>
      </c>
    </row>
    <row r="21" spans="2:12">
      <c r="B21" s="19">
        <v>17</v>
      </c>
      <c r="C21" s="21" t="s">
        <v>59</v>
      </c>
      <c r="D21" s="40">
        <v>171.21792823803048</v>
      </c>
      <c r="E21" s="35">
        <v>170.50778817686677</v>
      </c>
      <c r="F21" s="35">
        <v>45.44328980773146</v>
      </c>
      <c r="G21" s="35">
        <v>9.4088059390236154</v>
      </c>
      <c r="H21" s="35">
        <v>0</v>
      </c>
      <c r="I21" s="35">
        <v>0.4965</v>
      </c>
      <c r="J21" s="35">
        <v>0</v>
      </c>
      <c r="K21" s="35">
        <f t="shared" si="0"/>
        <v>397.07431216165236</v>
      </c>
      <c r="L21" s="35">
        <v>0.82042264956630007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32.185986929961089</v>
      </c>
      <c r="E23" s="35">
        <v>33.164465176995591</v>
      </c>
      <c r="F23" s="35">
        <v>92.448097452657265</v>
      </c>
      <c r="G23" s="35">
        <v>23.300876420681398</v>
      </c>
      <c r="H23" s="35">
        <v>0</v>
      </c>
      <c r="I23" s="35">
        <v>1.925</v>
      </c>
      <c r="J23" s="35">
        <v>0</v>
      </c>
      <c r="K23" s="35">
        <f t="shared" si="0"/>
        <v>183.02442598029535</v>
      </c>
      <c r="L23" s="35">
        <v>1.1373223312313994</v>
      </c>
    </row>
    <row r="24" spans="2:12">
      <c r="B24" s="19">
        <v>20</v>
      </c>
      <c r="C24" s="21" t="s">
        <v>62</v>
      </c>
      <c r="D24" s="40">
        <v>2442.4525316511185</v>
      </c>
      <c r="E24" s="35">
        <v>282.31065349091159</v>
      </c>
      <c r="F24" s="35">
        <v>1034.5506478830082</v>
      </c>
      <c r="G24" s="35">
        <v>110.85233592787783</v>
      </c>
      <c r="H24" s="35">
        <v>0</v>
      </c>
      <c r="I24" s="35">
        <v>47.277999999999999</v>
      </c>
      <c r="J24" s="35">
        <v>0</v>
      </c>
      <c r="K24" s="35">
        <f t="shared" si="0"/>
        <v>3917.4441689529162</v>
      </c>
      <c r="L24" s="35">
        <v>11.827171944412415</v>
      </c>
    </row>
    <row r="25" spans="2:12">
      <c r="B25" s="19">
        <v>21</v>
      </c>
      <c r="C25" s="20" t="s">
        <v>63</v>
      </c>
      <c r="D25" s="40">
        <v>0</v>
      </c>
      <c r="E25" s="35">
        <v>1.8339185482999997E-3</v>
      </c>
      <c r="F25" s="35">
        <v>0.40037763299660001</v>
      </c>
      <c r="G25" s="35">
        <v>5.5477110321000001E-3</v>
      </c>
      <c r="H25" s="35">
        <v>0</v>
      </c>
      <c r="I25" s="35">
        <v>0</v>
      </c>
      <c r="J25" s="35">
        <v>0</v>
      </c>
      <c r="K25" s="35">
        <f t="shared" si="0"/>
        <v>0.40775926257700001</v>
      </c>
      <c r="L25" s="35">
        <v>2.3910870899999997E-5</v>
      </c>
    </row>
    <row r="26" spans="2:12">
      <c r="B26" s="19">
        <v>22</v>
      </c>
      <c r="C26" s="21" t="s">
        <v>64</v>
      </c>
      <c r="D26" s="40">
        <v>2.3423382903100001E-2</v>
      </c>
      <c r="E26" s="35">
        <v>6.8363874032000005E-2</v>
      </c>
      <c r="F26" s="35">
        <v>1.6232029546041007</v>
      </c>
      <c r="G26" s="35">
        <v>1.0208406160700002E-2</v>
      </c>
      <c r="H26" s="35">
        <v>0</v>
      </c>
      <c r="I26" s="35">
        <v>0.22520000000000001</v>
      </c>
      <c r="J26" s="35">
        <v>0</v>
      </c>
      <c r="K26" s="35">
        <f t="shared" si="0"/>
        <v>1.9503986176999006</v>
      </c>
      <c r="L26" s="35">
        <v>3.2045911160499999E-2</v>
      </c>
    </row>
    <row r="27" spans="2:12">
      <c r="B27" s="19">
        <v>23</v>
      </c>
      <c r="C27" s="20" t="s">
        <v>65</v>
      </c>
      <c r="D27" s="40">
        <v>0</v>
      </c>
      <c r="E27" s="35">
        <v>1.1619258000000001E-5</v>
      </c>
      <c r="F27" s="35">
        <v>9.6069677410000006E-4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9.7231603210000005E-4</v>
      </c>
      <c r="L27" s="35">
        <v>2.4132405804999997E-3</v>
      </c>
    </row>
    <row r="28" spans="2:12">
      <c r="B28" s="19">
        <v>24</v>
      </c>
      <c r="C28" s="20" t="s">
        <v>66</v>
      </c>
      <c r="D28" s="40">
        <v>0.1049736209031</v>
      </c>
      <c r="E28" s="35">
        <v>0</v>
      </c>
      <c r="F28" s="35">
        <v>3.0237397111517024</v>
      </c>
      <c r="G28" s="35">
        <v>0.35605126022529998</v>
      </c>
      <c r="H28" s="35">
        <v>0</v>
      </c>
      <c r="I28" s="35">
        <v>9.5799999999999996E-2</v>
      </c>
      <c r="J28" s="35">
        <v>0</v>
      </c>
      <c r="K28" s="35">
        <f t="shared" si="0"/>
        <v>3.5805645922801022</v>
      </c>
      <c r="L28" s="35">
        <v>1.3556299838600003E-2</v>
      </c>
    </row>
    <row r="29" spans="2:12">
      <c r="B29" s="19">
        <v>25</v>
      </c>
      <c r="C29" s="21" t="s">
        <v>67</v>
      </c>
      <c r="D29" s="40">
        <v>2205.1370027176081</v>
      </c>
      <c r="E29" s="35">
        <v>18.683528810015201</v>
      </c>
      <c r="F29" s="35">
        <v>230.03050252331971</v>
      </c>
      <c r="G29" s="35">
        <v>25.326551864481662</v>
      </c>
      <c r="H29" s="35">
        <v>0</v>
      </c>
      <c r="I29" s="35">
        <v>2.4207999999999998</v>
      </c>
      <c r="J29" s="35">
        <v>0</v>
      </c>
      <c r="K29" s="35">
        <f t="shared" si="0"/>
        <v>2481.5983859154244</v>
      </c>
      <c r="L29" s="35">
        <v>1.6355431478136986</v>
      </c>
    </row>
    <row r="30" spans="2:12">
      <c r="B30" s="19">
        <v>26</v>
      </c>
      <c r="C30" s="21" t="s">
        <v>68</v>
      </c>
      <c r="D30" s="40">
        <v>74.94241685544371</v>
      </c>
      <c r="E30" s="35">
        <v>8.5111620487295969</v>
      </c>
      <c r="F30" s="35">
        <v>27.860845452347625</v>
      </c>
      <c r="G30" s="35">
        <v>8.2555386943156961</v>
      </c>
      <c r="H30" s="35">
        <v>0</v>
      </c>
      <c r="I30" s="35">
        <v>0.76360000000000006</v>
      </c>
      <c r="J30" s="35">
        <v>0</v>
      </c>
      <c r="K30" s="35">
        <f t="shared" si="0"/>
        <v>120.33356305083663</v>
      </c>
      <c r="L30" s="35">
        <v>0.7540823331778006</v>
      </c>
    </row>
    <row r="31" spans="2:12">
      <c r="B31" s="19">
        <v>27</v>
      </c>
      <c r="C31" s="21" t="s">
        <v>17</v>
      </c>
      <c r="D31" s="40">
        <v>4.6172653740320984</v>
      </c>
      <c r="E31" s="35">
        <v>9.4312435032199993E-2</v>
      </c>
      <c r="F31" s="35">
        <v>2.4571815914131006</v>
      </c>
      <c r="G31" s="35">
        <v>0.27833880951540002</v>
      </c>
      <c r="H31" s="35">
        <v>0</v>
      </c>
      <c r="I31" s="35">
        <v>0.78839999999999999</v>
      </c>
      <c r="J31" s="35">
        <v>0</v>
      </c>
      <c r="K31" s="35">
        <f t="shared" si="0"/>
        <v>8.235498209992798</v>
      </c>
      <c r="L31" s="35">
        <v>2.5645479483600003E-2</v>
      </c>
    </row>
    <row r="32" spans="2:12">
      <c r="B32" s="19">
        <v>28</v>
      </c>
      <c r="C32" s="21" t="s">
        <v>69</v>
      </c>
      <c r="D32" s="40">
        <v>1.7933631709299999E-2</v>
      </c>
      <c r="E32" s="35">
        <v>3.2484810644000002E-3</v>
      </c>
      <c r="F32" s="35">
        <v>4.356905004475002</v>
      </c>
      <c r="G32" s="35">
        <v>0.4400903620626998</v>
      </c>
      <c r="H32" s="35">
        <v>0</v>
      </c>
      <c r="I32" s="35">
        <v>0</v>
      </c>
      <c r="J32" s="35">
        <v>0</v>
      </c>
      <c r="K32" s="35">
        <f t="shared" si="0"/>
        <v>4.8181774793114016</v>
      </c>
      <c r="L32" s="35">
        <v>3.0495488773600001E-2</v>
      </c>
    </row>
    <row r="33" spans="2:12">
      <c r="B33" s="19">
        <v>29</v>
      </c>
      <c r="C33" s="21" t="s">
        <v>70</v>
      </c>
      <c r="D33" s="40">
        <v>7.3415189926428006</v>
      </c>
      <c r="E33" s="35">
        <v>8.2309028523425081</v>
      </c>
      <c r="F33" s="35">
        <v>29.899627438321371</v>
      </c>
      <c r="G33" s="35">
        <v>6.0162379514872111</v>
      </c>
      <c r="H33" s="35">
        <v>0</v>
      </c>
      <c r="I33" s="35">
        <v>0.22170000000000001</v>
      </c>
      <c r="J33" s="35">
        <v>0</v>
      </c>
      <c r="K33" s="35">
        <f t="shared" si="0"/>
        <v>51.709987234793893</v>
      </c>
      <c r="L33" s="35">
        <v>0.70453578373059988</v>
      </c>
    </row>
    <row r="34" spans="2:12">
      <c r="B34" s="19">
        <v>30</v>
      </c>
      <c r="C34" s="21" t="s">
        <v>71</v>
      </c>
      <c r="D34" s="40">
        <v>6.4906696611238006</v>
      </c>
      <c r="E34" s="35">
        <v>2.6761964174447002</v>
      </c>
      <c r="F34" s="35">
        <v>63.782601348848459</v>
      </c>
      <c r="G34" s="35">
        <v>10.912170571438718</v>
      </c>
      <c r="H34" s="35">
        <v>0</v>
      </c>
      <c r="I34" s="35">
        <v>0.95430000000000015</v>
      </c>
      <c r="J34" s="35">
        <v>0</v>
      </c>
      <c r="K34" s="35">
        <f t="shared" si="0"/>
        <v>84.815937998855688</v>
      </c>
      <c r="L34" s="35">
        <v>1.1722175284666998</v>
      </c>
    </row>
    <row r="35" spans="2:12">
      <c r="B35" s="19">
        <v>31</v>
      </c>
      <c r="C35" s="20" t="s">
        <v>72</v>
      </c>
      <c r="D35" s="40">
        <v>0.30761956867739998</v>
      </c>
      <c r="E35" s="35">
        <v>0.28665876045159999</v>
      </c>
      <c r="F35" s="35">
        <v>0.46423839689989993</v>
      </c>
      <c r="G35" s="35">
        <v>0.16945062612850001</v>
      </c>
      <c r="H35" s="35">
        <v>0</v>
      </c>
      <c r="I35" s="35">
        <v>0</v>
      </c>
      <c r="J35" s="35">
        <v>0</v>
      </c>
      <c r="K35" s="35">
        <f t="shared" si="0"/>
        <v>1.2279673521573999</v>
      </c>
      <c r="L35" s="35">
        <v>4.2593526225100001E-2</v>
      </c>
    </row>
    <row r="36" spans="2:12">
      <c r="B36" s="19">
        <v>32</v>
      </c>
      <c r="C36" s="21" t="s">
        <v>73</v>
      </c>
      <c r="D36" s="40">
        <v>296.2886292149588</v>
      </c>
      <c r="E36" s="35">
        <v>18.959201130790184</v>
      </c>
      <c r="F36" s="35">
        <v>99.702062351821823</v>
      </c>
      <c r="G36" s="35">
        <v>19.4510357283731</v>
      </c>
      <c r="H36" s="35">
        <v>0</v>
      </c>
      <c r="I36" s="35">
        <v>2.0259999999999998</v>
      </c>
      <c r="J36" s="35">
        <v>0</v>
      </c>
      <c r="K36" s="35">
        <f t="shared" si="0"/>
        <v>436.42692842594391</v>
      </c>
      <c r="L36" s="35">
        <v>2.1416949676099977</v>
      </c>
    </row>
    <row r="37" spans="2:12">
      <c r="B37" s="19">
        <v>33</v>
      </c>
      <c r="C37" s="21" t="s">
        <v>119</v>
      </c>
      <c r="D37" s="40">
        <v>124.38864053892711</v>
      </c>
      <c r="E37" s="35">
        <v>14.355202681656795</v>
      </c>
      <c r="F37" s="35">
        <v>104.18737192336343</v>
      </c>
      <c r="G37" s="35">
        <v>18.1919643656638</v>
      </c>
      <c r="H37" s="40">
        <v>0</v>
      </c>
      <c r="I37" s="35">
        <v>0.76279999999999992</v>
      </c>
      <c r="J37" s="40">
        <v>0</v>
      </c>
      <c r="K37" s="35">
        <f t="shared" si="0"/>
        <v>261.88597950961116</v>
      </c>
      <c r="L37" s="35">
        <v>1.496983230097598</v>
      </c>
    </row>
    <row r="38" spans="2:12">
      <c r="B38" s="19">
        <v>34</v>
      </c>
      <c r="C38" s="21" t="s">
        <v>74</v>
      </c>
      <c r="D38" s="40">
        <v>7.2216432249999998E-4</v>
      </c>
      <c r="E38" s="35">
        <v>8.3353674193400007E-2</v>
      </c>
      <c r="F38" s="35">
        <v>2.4828860063076021</v>
      </c>
      <c r="G38" s="35">
        <v>0.31078039845070005</v>
      </c>
      <c r="H38" s="35">
        <v>0</v>
      </c>
      <c r="I38" s="35">
        <v>4.6100000000000002E-2</v>
      </c>
      <c r="J38" s="35">
        <v>0</v>
      </c>
      <c r="K38" s="35">
        <f t="shared" si="0"/>
        <v>2.9238422432742022</v>
      </c>
      <c r="L38" s="35">
        <v>1.08916719031E-2</v>
      </c>
    </row>
    <row r="39" spans="2:12">
      <c r="B39" s="19">
        <v>35</v>
      </c>
      <c r="C39" s="21" t="s">
        <v>75</v>
      </c>
      <c r="D39" s="40">
        <v>106.80368692283049</v>
      </c>
      <c r="E39" s="35">
        <v>52.691202865994931</v>
      </c>
      <c r="F39" s="35">
        <v>215.79442499486541</v>
      </c>
      <c r="G39" s="35">
        <v>50.720088956935179</v>
      </c>
      <c r="H39" s="35">
        <v>0</v>
      </c>
      <c r="I39" s="35">
        <v>1.2744</v>
      </c>
      <c r="J39" s="35">
        <v>0</v>
      </c>
      <c r="K39" s="35">
        <f t="shared" si="0"/>
        <v>427.28380374062601</v>
      </c>
      <c r="L39" s="35">
        <v>1.8303240855334992</v>
      </c>
    </row>
    <row r="40" spans="2:12">
      <c r="B40" s="19">
        <v>36</v>
      </c>
      <c r="C40" s="21" t="s">
        <v>76</v>
      </c>
      <c r="D40" s="40">
        <v>10.647816847644599</v>
      </c>
      <c r="E40" s="35">
        <v>1.8187565681267002</v>
      </c>
      <c r="F40" s="35">
        <v>10.322554265489391</v>
      </c>
      <c r="G40" s="35">
        <v>2.1347003815737997</v>
      </c>
      <c r="H40" s="35">
        <v>0</v>
      </c>
      <c r="I40" s="35">
        <v>0</v>
      </c>
      <c r="J40" s="35">
        <v>0</v>
      </c>
      <c r="K40" s="35">
        <f t="shared" si="0"/>
        <v>24.923828062834488</v>
      </c>
      <c r="L40" s="35">
        <v>0.27318902860649957</v>
      </c>
    </row>
    <row r="41" spans="2:12">
      <c r="B41" s="19">
        <v>37</v>
      </c>
      <c r="C41" s="21" t="s">
        <v>77</v>
      </c>
      <c r="D41" s="40">
        <v>60.247070220635536</v>
      </c>
      <c r="E41" s="35">
        <v>145.9506773965264</v>
      </c>
      <c r="F41" s="35">
        <v>137.02367954039008</v>
      </c>
      <c r="G41" s="35">
        <v>31.815964801635911</v>
      </c>
      <c r="H41" s="35">
        <v>0</v>
      </c>
      <c r="I41" s="35">
        <v>3.5640000000000001</v>
      </c>
      <c r="J41" s="35">
        <v>0</v>
      </c>
      <c r="K41" s="35">
        <f t="shared" si="0"/>
        <v>378.60139195918799</v>
      </c>
      <c r="L41" s="35">
        <v>3.4930268942983003</v>
      </c>
    </row>
    <row r="42" spans="2:12" ht="15">
      <c r="B42" s="22" t="s">
        <v>11</v>
      </c>
      <c r="C42" s="4"/>
      <c r="D42" s="46">
        <f t="shared" ref="D42:L42" si="1">SUM(D5:D41)</f>
        <v>6691.1506005301162</v>
      </c>
      <c r="E42" s="35">
        <f>SUM(E5:E41)</f>
        <v>933.52210080169948</v>
      </c>
      <c r="F42" s="35">
        <f t="shared" si="1"/>
        <v>2616.3377378613</v>
      </c>
      <c r="G42" s="35">
        <f>SUM(G5:G41)</f>
        <v>422.35787102237418</v>
      </c>
      <c r="H42" s="45">
        <f t="shared" si="1"/>
        <v>0</v>
      </c>
      <c r="I42" s="45">
        <f t="shared" si="1"/>
        <v>68.489199999999983</v>
      </c>
      <c r="J42" s="45">
        <f t="shared" si="1"/>
        <v>0</v>
      </c>
      <c r="K42" s="45">
        <f t="shared" si="1"/>
        <v>10731.857510215488</v>
      </c>
      <c r="L42" s="35">
        <f t="shared" si="1"/>
        <v>35.827194269789715</v>
      </c>
    </row>
    <row r="43" spans="2:12">
      <c r="B43" t="s">
        <v>93</v>
      </c>
    </row>
    <row r="46" spans="2:1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2018-01-08T13:52:52Z</dcterms:modified>
</cp:coreProperties>
</file>