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D49" i="8" l="1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C49" i="8"/>
  <c r="BK48" i="8"/>
  <c r="K37" i="9"/>
  <c r="BK37" i="8"/>
  <c r="BK38" i="8"/>
  <c r="BK8" i="8" l="1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R28" i="8" s="1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B28" i="8" s="1"/>
  <c r="BC9" i="8"/>
  <c r="BD9" i="8"/>
  <c r="BE9" i="8"/>
  <c r="BF9" i="8"/>
  <c r="BG9" i="8"/>
  <c r="BH9" i="8"/>
  <c r="BI9" i="8"/>
  <c r="BJ9" i="8"/>
  <c r="BJ28" i="8" s="1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Y28" i="8" s="1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J28" i="8" s="1"/>
  <c r="AK18" i="8"/>
  <c r="AL18" i="8"/>
  <c r="AM18" i="8"/>
  <c r="AN18" i="8"/>
  <c r="AN28" i="8" s="1"/>
  <c r="AO18" i="8"/>
  <c r="AP18" i="8"/>
  <c r="AQ18" i="8"/>
  <c r="AR18" i="8"/>
  <c r="AR28" i="8" s="1"/>
  <c r="AS18" i="8"/>
  <c r="AT18" i="8"/>
  <c r="AU18" i="8"/>
  <c r="AV18" i="8"/>
  <c r="AV28" i="8" s="1"/>
  <c r="AW18" i="8"/>
  <c r="AX18" i="8"/>
  <c r="AY18" i="8"/>
  <c r="AZ18" i="8"/>
  <c r="AZ28" i="8" s="1"/>
  <c r="BA18" i="8"/>
  <c r="BB18" i="8"/>
  <c r="BC18" i="8"/>
  <c r="BD18" i="8"/>
  <c r="BD28" i="8" s="1"/>
  <c r="BE18" i="8"/>
  <c r="BF18" i="8"/>
  <c r="BG18" i="8"/>
  <c r="BH18" i="8"/>
  <c r="BH28" i="8" s="1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E28" i="8" s="1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H28" i="8"/>
  <c r="AL28" i="8"/>
  <c r="AT28" i="8"/>
  <c r="BK32" i="8"/>
  <c r="BK33" i="8" s="1"/>
  <c r="C33" i="8"/>
  <c r="C43" i="8" s="1"/>
  <c r="D33" i="8"/>
  <c r="E33" i="8"/>
  <c r="F33" i="8"/>
  <c r="G33" i="8"/>
  <c r="G43" i="8" s="1"/>
  <c r="H33" i="8"/>
  <c r="I33" i="8"/>
  <c r="J33" i="8"/>
  <c r="K33" i="8"/>
  <c r="K43" i="8" s="1"/>
  <c r="L33" i="8"/>
  <c r="M33" i="8"/>
  <c r="N33" i="8"/>
  <c r="N43" i="8" s="1"/>
  <c r="O33" i="8"/>
  <c r="O43" i="8" s="1"/>
  <c r="P33" i="8"/>
  <c r="Q33" i="8"/>
  <c r="R33" i="8"/>
  <c r="S33" i="8"/>
  <c r="T33" i="8"/>
  <c r="U33" i="8"/>
  <c r="V33" i="8"/>
  <c r="W33" i="8"/>
  <c r="W43" i="8" s="1"/>
  <c r="X33" i="8"/>
  <c r="Y33" i="8"/>
  <c r="Z33" i="8"/>
  <c r="AA33" i="8"/>
  <c r="AA43" i="8" s="1"/>
  <c r="AB33" i="8"/>
  <c r="AC33" i="8"/>
  <c r="AD33" i="8"/>
  <c r="AE33" i="8"/>
  <c r="AE43" i="8" s="1"/>
  <c r="AF33" i="8"/>
  <c r="AG33" i="8"/>
  <c r="AH33" i="8"/>
  <c r="AI33" i="8"/>
  <c r="AI43" i="8" s="1"/>
  <c r="AJ33" i="8"/>
  <c r="AK33" i="8"/>
  <c r="AL33" i="8"/>
  <c r="AM33" i="8"/>
  <c r="AM43" i="8" s="1"/>
  <c r="AN33" i="8"/>
  <c r="AO33" i="8"/>
  <c r="AP33" i="8"/>
  <c r="AQ33" i="8"/>
  <c r="AQ43" i="8" s="1"/>
  <c r="AR33" i="8"/>
  <c r="AS33" i="8"/>
  <c r="AT33" i="8"/>
  <c r="AU33" i="8"/>
  <c r="AU43" i="8" s="1"/>
  <c r="AV33" i="8"/>
  <c r="AW33" i="8"/>
  <c r="AX33" i="8"/>
  <c r="AY33" i="8"/>
  <c r="AY43" i="8" s="1"/>
  <c r="AZ33" i="8"/>
  <c r="BA33" i="8"/>
  <c r="BB33" i="8"/>
  <c r="BC33" i="8"/>
  <c r="BC43" i="8" s="1"/>
  <c r="BD33" i="8"/>
  <c r="BE33" i="8"/>
  <c r="BF33" i="8"/>
  <c r="BG33" i="8"/>
  <c r="BG43" i="8" s="1"/>
  <c r="BH33" i="8"/>
  <c r="BI33" i="8"/>
  <c r="BJ33" i="8"/>
  <c r="BK35" i="8"/>
  <c r="BK36" i="8"/>
  <c r="BK39" i="8"/>
  <c r="BK40" i="8"/>
  <c r="BK41" i="8"/>
  <c r="C42" i="8"/>
  <c r="D42" i="8"/>
  <c r="E42" i="8"/>
  <c r="F42" i="8"/>
  <c r="F43" i="8" s="1"/>
  <c r="G42" i="8"/>
  <c r="H42" i="8"/>
  <c r="H43" i="8" s="1"/>
  <c r="I42" i="8"/>
  <c r="J42" i="8"/>
  <c r="J43" i="8" s="1"/>
  <c r="K42" i="8"/>
  <c r="L42" i="8"/>
  <c r="L43" i="8" s="1"/>
  <c r="M42" i="8"/>
  <c r="N42" i="8"/>
  <c r="O42" i="8"/>
  <c r="P42" i="8"/>
  <c r="P43" i="8" s="1"/>
  <c r="Q42" i="8"/>
  <c r="R42" i="8"/>
  <c r="R43" i="8" s="1"/>
  <c r="S42" i="8"/>
  <c r="T42" i="8"/>
  <c r="T43" i="8" s="1"/>
  <c r="U42" i="8"/>
  <c r="V42" i="8"/>
  <c r="V43" i="8" s="1"/>
  <c r="W42" i="8"/>
  <c r="X42" i="8"/>
  <c r="Y42" i="8"/>
  <c r="Z42" i="8"/>
  <c r="Z43" i="8" s="1"/>
  <c r="AA42" i="8"/>
  <c r="AB42" i="8"/>
  <c r="AB43" i="8" s="1"/>
  <c r="AC42" i="8"/>
  <c r="AD42" i="8"/>
  <c r="AD43" i="8" s="1"/>
  <c r="AE42" i="8"/>
  <c r="AF42" i="8"/>
  <c r="AG42" i="8"/>
  <c r="AH42" i="8"/>
  <c r="AH43" i="8" s="1"/>
  <c r="AI42" i="8"/>
  <c r="AJ42" i="8"/>
  <c r="AJ43" i="8" s="1"/>
  <c r="AK42" i="8"/>
  <c r="AL42" i="8"/>
  <c r="AL43" i="8" s="1"/>
  <c r="AM42" i="8"/>
  <c r="AN42" i="8"/>
  <c r="AN43" i="8" s="1"/>
  <c r="AO42" i="8"/>
  <c r="AP42" i="8"/>
  <c r="AP43" i="8" s="1"/>
  <c r="AQ42" i="8"/>
  <c r="AR42" i="8"/>
  <c r="AR43" i="8" s="1"/>
  <c r="AS42" i="8"/>
  <c r="AT42" i="8"/>
  <c r="AT43" i="8" s="1"/>
  <c r="AU42" i="8"/>
  <c r="AV42" i="8"/>
  <c r="AW42" i="8"/>
  <c r="AX42" i="8"/>
  <c r="AX43" i="8" s="1"/>
  <c r="AY42" i="8"/>
  <c r="AZ42" i="8"/>
  <c r="AZ43" i="8" s="1"/>
  <c r="BA42" i="8"/>
  <c r="BB42" i="8"/>
  <c r="BB43" i="8" s="1"/>
  <c r="BC42" i="8"/>
  <c r="BD42" i="8"/>
  <c r="BE42" i="8"/>
  <c r="BF42" i="8"/>
  <c r="BF43" i="8" s="1"/>
  <c r="BG42" i="8"/>
  <c r="BH42" i="8"/>
  <c r="BH43" i="8" s="1"/>
  <c r="BI42" i="8"/>
  <c r="BJ42" i="8"/>
  <c r="BJ43" i="8" s="1"/>
  <c r="X43" i="8"/>
  <c r="AF43" i="8"/>
  <c r="AV43" i="8"/>
  <c r="BD43" i="8"/>
  <c r="BK47" i="8"/>
  <c r="BK49" i="8" s="1"/>
  <c r="BK53" i="8"/>
  <c r="BK54" i="8" s="1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6" i="8"/>
  <c r="BK57" i="8" s="1"/>
  <c r="C57" i="8"/>
  <c r="D57" i="8"/>
  <c r="E57" i="8"/>
  <c r="F57" i="8"/>
  <c r="G57" i="8"/>
  <c r="H57" i="8"/>
  <c r="I57" i="8"/>
  <c r="J57" i="8"/>
  <c r="K57" i="8"/>
  <c r="K58" i="8" s="1"/>
  <c r="L57" i="8"/>
  <c r="M57" i="8"/>
  <c r="N57" i="8"/>
  <c r="O57" i="8"/>
  <c r="P57" i="8"/>
  <c r="P58" i="8" s="1"/>
  <c r="Q57" i="8"/>
  <c r="R57" i="8"/>
  <c r="S57" i="8"/>
  <c r="T57" i="8"/>
  <c r="T58" i="8" s="1"/>
  <c r="U57" i="8"/>
  <c r="V57" i="8"/>
  <c r="W57" i="8"/>
  <c r="X57" i="8"/>
  <c r="Y57" i="8"/>
  <c r="Z57" i="8"/>
  <c r="AA57" i="8"/>
  <c r="AB57" i="8"/>
  <c r="AB58" i="8" s="1"/>
  <c r="AC57" i="8"/>
  <c r="AD57" i="8"/>
  <c r="AE57" i="8"/>
  <c r="AF57" i="8"/>
  <c r="AF58" i="8" s="1"/>
  <c r="AG57" i="8"/>
  <c r="AH57" i="8"/>
  <c r="AI57" i="8"/>
  <c r="AJ57" i="8"/>
  <c r="AJ58" i="8" s="1"/>
  <c r="AK57" i="8"/>
  <c r="AL57" i="8"/>
  <c r="AM57" i="8"/>
  <c r="AN57" i="8"/>
  <c r="AO57" i="8"/>
  <c r="AP57" i="8"/>
  <c r="AQ57" i="8"/>
  <c r="AR57" i="8"/>
  <c r="AR58" i="8" s="1"/>
  <c r="AS57" i="8"/>
  <c r="AT57" i="8"/>
  <c r="AU57" i="8"/>
  <c r="AV57" i="8"/>
  <c r="AV58" i="8" s="1"/>
  <c r="AW57" i="8"/>
  <c r="AX57" i="8"/>
  <c r="AY57" i="8"/>
  <c r="AZ57" i="8"/>
  <c r="AZ58" i="8" s="1"/>
  <c r="BA57" i="8"/>
  <c r="BB57" i="8"/>
  <c r="BC57" i="8"/>
  <c r="BD57" i="8"/>
  <c r="BE57" i="8"/>
  <c r="BF57" i="8"/>
  <c r="BG57" i="8"/>
  <c r="BH57" i="8"/>
  <c r="BH58" i="8" s="1"/>
  <c r="BI57" i="8"/>
  <c r="BJ57" i="8"/>
  <c r="C58" i="8"/>
  <c r="G58" i="8"/>
  <c r="X58" i="8"/>
  <c r="AN58" i="8"/>
  <c r="BD58" i="8"/>
  <c r="BK62" i="8"/>
  <c r="BK63" i="8" s="1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8" i="8"/>
  <c r="BK69" i="8" s="1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G42" i="9"/>
  <c r="E42" i="9"/>
  <c r="K5" i="9"/>
  <c r="L42" i="9"/>
  <c r="F42" i="9"/>
  <c r="D42" i="9"/>
  <c r="J42" i="9"/>
  <c r="I42" i="9"/>
  <c r="H42" i="9"/>
  <c r="K41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I43" i="8" l="1"/>
  <c r="BE43" i="8"/>
  <c r="BA43" i="8"/>
  <c r="AW43" i="8"/>
  <c r="AS43" i="8"/>
  <c r="AO43" i="8"/>
  <c r="AK43" i="8"/>
  <c r="AG43" i="8"/>
  <c r="AC43" i="8"/>
  <c r="Y43" i="8"/>
  <c r="U43" i="8"/>
  <c r="Q43" i="8"/>
  <c r="M43" i="8"/>
  <c r="I43" i="8"/>
  <c r="E43" i="8"/>
  <c r="BF28" i="8"/>
  <c r="BF65" i="8" s="1"/>
  <c r="AX28" i="8"/>
  <c r="AX65" i="8" s="1"/>
  <c r="AP28" i="8"/>
  <c r="AH28" i="8"/>
  <c r="AH65" i="8" s="1"/>
  <c r="Z28" i="8"/>
  <c r="I58" i="8"/>
  <c r="E58" i="8"/>
  <c r="BJ58" i="8"/>
  <c r="BF58" i="8"/>
  <c r="BB58" i="8"/>
  <c r="BB65" i="8" s="1"/>
  <c r="AX58" i="8"/>
  <c r="AT58" i="8"/>
  <c r="AP58" i="8"/>
  <c r="AP65" i="8" s="1"/>
  <c r="AL58" i="8"/>
  <c r="AL65" i="8" s="1"/>
  <c r="AH58" i="8"/>
  <c r="AD58" i="8"/>
  <c r="Z58" i="8"/>
  <c r="V58" i="8"/>
  <c r="R58" i="8"/>
  <c r="N58" i="8"/>
  <c r="X28" i="8"/>
  <c r="X65" i="8" s="1"/>
  <c r="AA28" i="8"/>
  <c r="AA65" i="8" s="1"/>
  <c r="W28" i="8"/>
  <c r="T28" i="8"/>
  <c r="P28" i="8"/>
  <c r="P65" i="8" s="1"/>
  <c r="N28" i="8"/>
  <c r="L28" i="8"/>
  <c r="F28" i="8"/>
  <c r="AV65" i="8"/>
  <c r="Z65" i="8"/>
  <c r="J58" i="8"/>
  <c r="H58" i="8"/>
  <c r="F58" i="8"/>
  <c r="D58" i="8"/>
  <c r="BI58" i="8"/>
  <c r="BG58" i="8"/>
  <c r="BE58" i="8"/>
  <c r="BC58" i="8"/>
  <c r="BC65" i="8" s="1"/>
  <c r="BA58" i="8"/>
  <c r="AY58" i="8"/>
  <c r="AW58" i="8"/>
  <c r="AU58" i="8"/>
  <c r="AS58" i="8"/>
  <c r="AQ58" i="8"/>
  <c r="AO58" i="8"/>
  <c r="AM58" i="8"/>
  <c r="AK58" i="8"/>
  <c r="AI58" i="8"/>
  <c r="AG58" i="8"/>
  <c r="AE58" i="8"/>
  <c r="AE65" i="8" s="1"/>
  <c r="AC58" i="8"/>
  <c r="AA58" i="8"/>
  <c r="Y58" i="8"/>
  <c r="W58" i="8"/>
  <c r="U58" i="8"/>
  <c r="S58" i="8"/>
  <c r="Q58" i="8"/>
  <c r="O58" i="8"/>
  <c r="M58" i="8"/>
  <c r="AF28" i="8"/>
  <c r="AF65" i="8" s="1"/>
  <c r="AD28" i="8"/>
  <c r="AB28" i="8"/>
  <c r="AB65" i="8" s="1"/>
  <c r="J28" i="8"/>
  <c r="J65" i="8" s="1"/>
  <c r="D28" i="8"/>
  <c r="BI28" i="8"/>
  <c r="BG28" i="8"/>
  <c r="BG65" i="8" s="1"/>
  <c r="BE28" i="8"/>
  <c r="BC28" i="8"/>
  <c r="BA28" i="8"/>
  <c r="BA65" i="8" s="1"/>
  <c r="AY28" i="8"/>
  <c r="AY65" i="8" s="1"/>
  <c r="AW28" i="8"/>
  <c r="AU28" i="8"/>
  <c r="L58" i="8"/>
  <c r="BK58" i="8"/>
  <c r="AZ65" i="8"/>
  <c r="BH65" i="8"/>
  <c r="BD65" i="8"/>
  <c r="AJ65" i="8"/>
  <c r="F65" i="8"/>
  <c r="BJ65" i="8"/>
  <c r="AT65" i="8"/>
  <c r="Y65" i="8"/>
  <c r="N65" i="8"/>
  <c r="AS28" i="8"/>
  <c r="AS65" i="8" s="1"/>
  <c r="AQ28" i="8"/>
  <c r="AO28" i="8"/>
  <c r="AM28" i="8"/>
  <c r="AK28" i="8"/>
  <c r="AK65" i="8" s="1"/>
  <c r="AI28" i="8"/>
  <c r="AG28" i="8"/>
  <c r="AC28" i="8"/>
  <c r="U28" i="8"/>
  <c r="U65" i="8" s="1"/>
  <c r="S28" i="8"/>
  <c r="Q28" i="8"/>
  <c r="O28" i="8"/>
  <c r="M28" i="8"/>
  <c r="M65" i="8" s="1"/>
  <c r="K28" i="8"/>
  <c r="G28" i="8"/>
  <c r="G65" i="8" s="1"/>
  <c r="E28" i="8"/>
  <c r="E65" i="8" s="1"/>
  <c r="C28" i="8"/>
  <c r="C65" i="8" s="1"/>
  <c r="K42" i="9"/>
  <c r="AN65" i="8"/>
  <c r="S43" i="8"/>
  <c r="BK42" i="8"/>
  <c r="BK43" i="8" s="1"/>
  <c r="D43" i="8"/>
  <c r="AR65" i="8"/>
  <c r="AD65" i="8"/>
  <c r="T65" i="8"/>
  <c r="R65" i="8"/>
  <c r="H65" i="8"/>
  <c r="V28" i="8"/>
  <c r="BK27" i="8"/>
  <c r="BK15" i="8"/>
  <c r="I28" i="8"/>
  <c r="I65" i="8" s="1"/>
  <c r="K65" i="8"/>
  <c r="AC65" i="8" l="1"/>
  <c r="Q65" i="8"/>
  <c r="BI65" i="8"/>
  <c r="AG65" i="8"/>
  <c r="AO65" i="8"/>
  <c r="V65" i="8"/>
  <c r="AW65" i="8"/>
  <c r="BE65" i="8"/>
  <c r="W65" i="8"/>
  <c r="L65" i="8"/>
  <c r="AM65" i="8"/>
  <c r="D65" i="8"/>
  <c r="S65" i="8"/>
  <c r="O65" i="8"/>
  <c r="AI65" i="8"/>
  <c r="AQ65" i="8"/>
  <c r="AU65" i="8"/>
  <c r="BK28" i="8"/>
  <c r="BK65" i="8" s="1"/>
</calcChain>
</file>

<file path=xl/sharedStrings.xml><?xml version="1.0" encoding="utf-8"?>
<sst xmlns="http://schemas.openxmlformats.org/spreadsheetml/2006/main" count="163" uniqueCount="127">
  <si>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</si>
  <si>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</si>
  <si>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</si>
  <si>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</si>
  <si>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</si>
  <si>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</si>
  <si>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</si>
  <si>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</si>
  <si>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</si>
  <si>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</si>
  <si>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</si>
  <si>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</si>
  <si>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</si>
  <si>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</si>
  <si>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</si>
  <si>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</si>
  <si>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</si>
  <si>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</si>
  <si>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</si>
  <si>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</si>
  <si>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</si>
  <si>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</si>
  <si>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</si>
  <si>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</si>
  <si>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</si>
  <si>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</si>
  <si>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</si>
  <si>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</si>
  <si>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</si>
  <si>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</si>
  <si>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</si>
  <si>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</si>
  <si>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</si>
  <si>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</si>
  <si>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</si>
  <si>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</si>
  <si>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</si>
  <si>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</si>
  <si>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</si>
  <si>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</si>
  <si>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</si>
  <si>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</si>
  <si>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</si>
  <si>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</si>
  <si>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</si>
  <si>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</si>
  <si>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</si>
  <si>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</si>
  <si>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</si>
  <si>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</si>
  <si>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</si>
  <si>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</si>
  <si>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</si>
  <si>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</si>
  <si>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</si>
  <si>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</si>
  <si>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</si>
  <si>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</si>
  <si>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</si>
  <si>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</si>
  <si>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</si>
  <si>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</si>
  <si>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</si>
  <si>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</si>
  <si>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</si>
  <si>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</si>
  <si>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</si>
  <si>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</si>
  <si>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</si>
  <si>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</si>
  <si>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</si>
  <si>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</si>
  <si>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</si>
  <si>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</si>
  <si>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</si>
  <si>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</si>
  <si>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</si>
  <si>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</si>
  <si>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</si>
  <si>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</si>
  <si>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</si>
  <si>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</si>
  <si>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</si>
  <si>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</si>
  <si>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</si>
  <si>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</si>
  <si>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</si>
  <si>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</si>
  <si>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</si>
  <si>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</si>
  <si>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</si>
  <si>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</si>
  <si>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</si>
  <si>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</si>
  <si>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</si>
  <si>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</si>
  <si>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</si>
  <si>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</si>
  <si>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</si>
  <si>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</si>
  <si>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</si>
  <si>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</si>
  <si>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</si>
  <si>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</si>
  <si>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</si>
  <si>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</si>
  <si>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</si>
  <si>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</si>
  <si>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</si>
  <si>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</si>
  <si>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</si>
  <si>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</si>
  <si>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</si>
  <si>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</si>
  <si>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</si>
  <si>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30th April, 2018(All figures in Rs. Crore)</t>
  </si>
  <si>
    <t>Table showing State wise /Union Territory wise contribution to AAUM of category of schemes as on 30th April, 2018</t>
  </si>
  <si>
    <t>IDBI Credit Risk Fund</t>
  </si>
  <si>
    <t>IDBI Equity Savings Fund</t>
  </si>
  <si>
    <t>IDBI Focused 30 Equity Fund</t>
  </si>
  <si>
    <t>IDBI MIDCAP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</si>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</sst>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4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 x14ac:dyDescent="0.35">
      <c r="A1" s="75" t="s">
        <v>75</v>
      </c>
      <c r="B1" s="52" t="s">
        <v>28</v>
      </c>
      <c r="C1" s="66" t="s">
        <v>115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76"/>
      <c r="B2" s="53"/>
      <c r="C2" s="54" t="s">
        <v>27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25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26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76"/>
      <c r="B3" s="53"/>
      <c r="C3" s="60" t="s">
        <v>123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124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123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124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123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124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76"/>
      <c r="B4" s="53"/>
      <c r="C4" s="57" t="s">
        <v>34</v>
      </c>
      <c r="D4" s="58"/>
      <c r="E4" s="58"/>
      <c r="F4" s="58"/>
      <c r="G4" s="59"/>
      <c r="H4" s="57" t="s">
        <v>35</v>
      </c>
      <c r="I4" s="58"/>
      <c r="J4" s="58"/>
      <c r="K4" s="58"/>
      <c r="L4" s="59"/>
      <c r="M4" s="57" t="s">
        <v>34</v>
      </c>
      <c r="N4" s="58"/>
      <c r="O4" s="58"/>
      <c r="P4" s="58"/>
      <c r="Q4" s="59"/>
      <c r="R4" s="57" t="s">
        <v>35</v>
      </c>
      <c r="S4" s="58"/>
      <c r="T4" s="58"/>
      <c r="U4" s="58"/>
      <c r="V4" s="59"/>
      <c r="W4" s="57" t="s">
        <v>34</v>
      </c>
      <c r="X4" s="58"/>
      <c r="Y4" s="58"/>
      <c r="Z4" s="58"/>
      <c r="AA4" s="59"/>
      <c r="AB4" s="57" t="s">
        <v>35</v>
      </c>
      <c r="AC4" s="58"/>
      <c r="AD4" s="58"/>
      <c r="AE4" s="58"/>
      <c r="AF4" s="59"/>
      <c r="AG4" s="57" t="s">
        <v>34</v>
      </c>
      <c r="AH4" s="58"/>
      <c r="AI4" s="58"/>
      <c r="AJ4" s="58"/>
      <c r="AK4" s="59"/>
      <c r="AL4" s="57" t="s">
        <v>35</v>
      </c>
      <c r="AM4" s="58"/>
      <c r="AN4" s="58"/>
      <c r="AO4" s="58"/>
      <c r="AP4" s="59"/>
      <c r="AQ4" s="57" t="s">
        <v>34</v>
      </c>
      <c r="AR4" s="58"/>
      <c r="AS4" s="58"/>
      <c r="AT4" s="58"/>
      <c r="AU4" s="59"/>
      <c r="AV4" s="57" t="s">
        <v>35</v>
      </c>
      <c r="AW4" s="58"/>
      <c r="AX4" s="58"/>
      <c r="AY4" s="58"/>
      <c r="AZ4" s="59"/>
      <c r="BA4" s="57" t="s">
        <v>34</v>
      </c>
      <c r="BB4" s="58"/>
      <c r="BC4" s="58"/>
      <c r="BD4" s="58"/>
      <c r="BE4" s="59"/>
      <c r="BF4" s="57" t="s">
        <v>35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 x14ac:dyDescent="0.2">
      <c r="A7" s="17" t="s">
        <v>76</v>
      </c>
      <c r="B7" s="24" t="s">
        <v>12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 x14ac:dyDescent="0.2">
      <c r="A8" s="17"/>
      <c r="B8" s="34" t="s">
        <v>101</v>
      </c>
      <c r="C8" s="40">
        <v>0</v>
      </c>
      <c r="D8" s="40">
        <v>81.65576671359959</v>
      </c>
      <c r="E8" s="40">
        <v>27.670157767199999</v>
      </c>
      <c r="F8" s="40">
        <v>0</v>
      </c>
      <c r="G8" s="40">
        <v>0</v>
      </c>
      <c r="H8" s="40">
        <v>4.1939368327903992</v>
      </c>
      <c r="I8" s="40">
        <v>3065.1958885913218</v>
      </c>
      <c r="J8" s="40">
        <v>1696.7489424828316</v>
      </c>
      <c r="K8" s="40">
        <v>0</v>
      </c>
      <c r="L8" s="40">
        <v>66.291368874095468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1.8689091681597982</v>
      </c>
      <c r="S8" s="40">
        <v>29.517003435499703</v>
      </c>
      <c r="T8" s="40">
        <v>371.34115598619871</v>
      </c>
      <c r="U8" s="40">
        <v>0</v>
      </c>
      <c r="V8" s="40">
        <v>3.1009791495319003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4.3270558594214013</v>
      </c>
      <c r="AC8" s="40">
        <v>60.350973446730087</v>
      </c>
      <c r="AD8" s="40">
        <v>53.62311088776589</v>
      </c>
      <c r="AE8" s="40">
        <v>0</v>
      </c>
      <c r="AF8" s="40">
        <v>80.37426393332106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3.4402917198890992</v>
      </c>
      <c r="AM8" s="40">
        <v>53.855173370997896</v>
      </c>
      <c r="AN8" s="40">
        <v>613.68298255243087</v>
      </c>
      <c r="AO8" s="40">
        <v>0</v>
      </c>
      <c r="AP8" s="40">
        <v>45.917127440827187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5.3222924775484</v>
      </c>
      <c r="AW8" s="40">
        <v>180.96196388887745</v>
      </c>
      <c r="AX8" s="40">
        <v>6.6443328688997996</v>
      </c>
      <c r="AY8" s="40">
        <v>0</v>
      </c>
      <c r="AZ8" s="40">
        <v>42.50229664309591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1.3461719161598005</v>
      </c>
      <c r="BG8" s="40">
        <v>38.465646310399904</v>
      </c>
      <c r="BH8" s="40">
        <v>32.255088043199699</v>
      </c>
      <c r="BI8" s="40">
        <v>0</v>
      </c>
      <c r="BJ8" s="40">
        <v>1.6371659596661998</v>
      </c>
      <c r="BK8" s="41">
        <f>SUM(C8:BJ8)</f>
        <v>6572.2900463204605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81.65576671359959</v>
      </c>
      <c r="E9" s="38">
        <f t="shared" si="0"/>
        <v>27.670157767199999</v>
      </c>
      <c r="F9" s="38">
        <f t="shared" si="0"/>
        <v>0</v>
      </c>
      <c r="G9" s="38">
        <f t="shared" si="0"/>
        <v>0</v>
      </c>
      <c r="H9" s="38">
        <f t="shared" si="0"/>
        <v>4.1939368327903992</v>
      </c>
      <c r="I9" s="38">
        <f t="shared" si="0"/>
        <v>3065.1958885913218</v>
      </c>
      <c r="J9" s="38">
        <f t="shared" si="0"/>
        <v>1696.7489424828316</v>
      </c>
      <c r="K9" s="38">
        <f t="shared" si="0"/>
        <v>0</v>
      </c>
      <c r="L9" s="38">
        <f t="shared" si="0"/>
        <v>66.291368874095468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1.8689091681597982</v>
      </c>
      <c r="S9" s="38">
        <f t="shared" si="0"/>
        <v>29.517003435499703</v>
      </c>
      <c r="T9" s="38">
        <f t="shared" si="0"/>
        <v>371.34115598619871</v>
      </c>
      <c r="U9" s="38">
        <f t="shared" si="0"/>
        <v>0</v>
      </c>
      <c r="V9" s="38">
        <f t="shared" si="0"/>
        <v>3.1009791495319003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4.3270558594214013</v>
      </c>
      <c r="AC9" s="38">
        <f t="shared" si="0"/>
        <v>60.350973446730087</v>
      </c>
      <c r="AD9" s="38">
        <f t="shared" si="0"/>
        <v>53.62311088776589</v>
      </c>
      <c r="AE9" s="38">
        <f t="shared" si="0"/>
        <v>0</v>
      </c>
      <c r="AF9" s="38">
        <f t="shared" si="0"/>
        <v>80.37426393332106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3.4402917198890992</v>
      </c>
      <c r="AM9" s="38">
        <f t="shared" si="0"/>
        <v>53.855173370997896</v>
      </c>
      <c r="AN9" s="38">
        <f t="shared" si="0"/>
        <v>613.68298255243087</v>
      </c>
      <c r="AO9" s="38">
        <f t="shared" si="0"/>
        <v>0</v>
      </c>
      <c r="AP9" s="38">
        <f t="shared" si="0"/>
        <v>45.917127440827187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5.3222924775484</v>
      </c>
      <c r="AW9" s="38">
        <f>(SUM(AW8))</f>
        <v>180.96196388887745</v>
      </c>
      <c r="AX9" s="38">
        <f t="shared" si="0"/>
        <v>6.6443328688997996</v>
      </c>
      <c r="AY9" s="38">
        <f t="shared" si="0"/>
        <v>0</v>
      </c>
      <c r="AZ9" s="38">
        <f t="shared" si="0"/>
        <v>42.50229664309591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1.3461719161598005</v>
      </c>
      <c r="BG9" s="38">
        <f t="shared" si="0"/>
        <v>38.465646310399904</v>
      </c>
      <c r="BH9" s="38">
        <f t="shared" si="0"/>
        <v>32.255088043199699</v>
      </c>
      <c r="BI9" s="38">
        <f t="shared" si="0"/>
        <v>0</v>
      </c>
      <c r="BJ9" s="38">
        <f t="shared" si="0"/>
        <v>1.6371659596661998</v>
      </c>
      <c r="BK9" s="36">
        <f>SUM(BK8)</f>
        <v>6572.2900463204605</v>
      </c>
    </row>
    <row r="10" spans="1:107" x14ac:dyDescent="0.2">
      <c r="A10" s="17" t="s">
        <v>77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 x14ac:dyDescent="0.2">
      <c r="A11" s="17"/>
      <c r="B11" s="34" t="s">
        <v>102</v>
      </c>
      <c r="C11" s="40">
        <v>0</v>
      </c>
      <c r="D11" s="40">
        <v>6.5468997247332004</v>
      </c>
      <c r="E11" s="40">
        <v>0</v>
      </c>
      <c r="F11" s="40">
        <v>0</v>
      </c>
      <c r="G11" s="40">
        <v>0</v>
      </c>
      <c r="H11" s="40">
        <v>0.20464712209950001</v>
      </c>
      <c r="I11" s="40">
        <v>3.3991447222000004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0.14049788766599999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0.70100821699549998</v>
      </c>
      <c r="AC11" s="40">
        <v>0.13087722236660002</v>
      </c>
      <c r="AD11" s="40">
        <v>0</v>
      </c>
      <c r="AE11" s="40">
        <v>0</v>
      </c>
      <c r="AF11" s="40">
        <v>0.39423379156650001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0.58428341372869974</v>
      </c>
      <c r="AM11" s="40">
        <v>0</v>
      </c>
      <c r="AN11" s="40">
        <v>1.2891308752999999</v>
      </c>
      <c r="AO11" s="40">
        <v>0</v>
      </c>
      <c r="AP11" s="40">
        <v>0.29548332023319995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0.5769856238644</v>
      </c>
      <c r="AW11" s="40">
        <v>5.0578319822996995</v>
      </c>
      <c r="AX11" s="40">
        <v>0</v>
      </c>
      <c r="AY11" s="40">
        <v>0</v>
      </c>
      <c r="AZ11" s="40">
        <v>0.56977773146640009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4.7692319566100004E-2</v>
      </c>
      <c r="BG11" s="40">
        <v>0.95162255863320011</v>
      </c>
      <c r="BH11" s="40">
        <v>0</v>
      </c>
      <c r="BI11" s="40">
        <v>0</v>
      </c>
      <c r="BJ11" s="40">
        <v>0</v>
      </c>
      <c r="BK11" s="41">
        <f>SUM(C11:BJ11)</f>
        <v>20.890116512719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6.5468997247332004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0.20464712209950001</v>
      </c>
      <c r="I12" s="38">
        <f t="shared" si="1"/>
        <v>3.3991447222000004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0.14049788766599999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0.70100821699549998</v>
      </c>
      <c r="AC12" s="38">
        <f t="shared" si="1"/>
        <v>0.13087722236660002</v>
      </c>
      <c r="AD12" s="38">
        <f t="shared" si="1"/>
        <v>0</v>
      </c>
      <c r="AE12" s="38">
        <f t="shared" si="1"/>
        <v>0</v>
      </c>
      <c r="AF12" s="38">
        <f t="shared" si="1"/>
        <v>0.39423379156650001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0.58428341372869974</v>
      </c>
      <c r="AM12" s="38">
        <f t="shared" si="1"/>
        <v>0</v>
      </c>
      <c r="AN12" s="38">
        <f t="shared" si="1"/>
        <v>1.2891308752999999</v>
      </c>
      <c r="AO12" s="38">
        <f t="shared" si="1"/>
        <v>0</v>
      </c>
      <c r="AP12" s="38">
        <f t="shared" si="1"/>
        <v>0.29548332023319995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0.5769856238644</v>
      </c>
      <c r="AW12" s="38">
        <f>(SUM(AW11))</f>
        <v>5.0578319822996995</v>
      </c>
      <c r="AX12" s="38">
        <f t="shared" si="1"/>
        <v>0</v>
      </c>
      <c r="AY12" s="38">
        <f t="shared" si="1"/>
        <v>0</v>
      </c>
      <c r="AZ12" s="38">
        <f t="shared" si="1"/>
        <v>0.56977773146640009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4.7692319566100004E-2</v>
      </c>
      <c r="BG12" s="38">
        <f t="shared" si="1"/>
        <v>0.95162255863320011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20.890116512719</v>
      </c>
    </row>
    <row r="13" spans="1:107" x14ac:dyDescent="0.2">
      <c r="A13" s="17" t="s">
        <v>78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</row>
    <row r="23" spans="1:67" x14ac:dyDescent="0.2">
      <c r="A23" s="17"/>
      <c r="B23" s="34" t="s">
        <v>117</v>
      </c>
      <c r="C23" s="40">
        <v>0</v>
      </c>
      <c r="D23" s="40">
        <v>0.66063014079999993</v>
      </c>
      <c r="E23" s="40">
        <v>0</v>
      </c>
      <c r="F23" s="40">
        <v>0</v>
      </c>
      <c r="G23" s="40">
        <v>0</v>
      </c>
      <c r="H23" s="40">
        <v>0.60335856669800014</v>
      </c>
      <c r="I23" s="40">
        <v>0.99282204503320004</v>
      </c>
      <c r="J23" s="40">
        <v>1.6977743015666</v>
      </c>
      <c r="K23" s="40">
        <v>0</v>
      </c>
      <c r="L23" s="40">
        <v>1.1581682107330002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0.36287082896590001</v>
      </c>
      <c r="S23" s="40">
        <v>3.3084142800000001E-2</v>
      </c>
      <c r="T23" s="40">
        <v>0</v>
      </c>
      <c r="U23" s="40">
        <v>0</v>
      </c>
      <c r="V23" s="40">
        <v>0.3403036434999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4.9129644018584964</v>
      </c>
      <c r="AC23" s="40">
        <v>0.30486302000000004</v>
      </c>
      <c r="AD23" s="40">
        <v>2.1943551138333</v>
      </c>
      <c r="AE23" s="40">
        <v>0</v>
      </c>
      <c r="AF23" s="40">
        <v>14.906989774596905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5.4742372061219928</v>
      </c>
      <c r="AM23" s="40">
        <v>1.9285703868331998</v>
      </c>
      <c r="AN23" s="40">
        <v>0</v>
      </c>
      <c r="AO23" s="40">
        <v>0</v>
      </c>
      <c r="AP23" s="40">
        <v>6.8802677578309002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7.2382297356553016</v>
      </c>
      <c r="AW23" s="40">
        <v>35.038987712965799</v>
      </c>
      <c r="AX23" s="40">
        <v>8.8335340638332998</v>
      </c>
      <c r="AY23" s="40">
        <v>0</v>
      </c>
      <c r="AZ23" s="40">
        <v>18.258974218563502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0.97882294539729975</v>
      </c>
      <c r="BG23" s="40">
        <v>6.1089994266600001E-2</v>
      </c>
      <c r="BH23" s="40">
        <v>1.6185816531999999</v>
      </c>
      <c r="BI23" s="40">
        <v>0</v>
      </c>
      <c r="BJ23" s="40">
        <v>2.8929391779995002</v>
      </c>
      <c r="BK23" s="41">
        <f>SUM(C23:BJ23)</f>
        <v>117.37241904305267</v>
      </c>
      <c r="BL23" s="42"/>
      <c r="BN23" s="42"/>
    </row>
    <row r="24" spans="1:67" x14ac:dyDescent="0.2">
      <c r="A24" s="17"/>
      <c r="B24" s="34" t="s">
        <v>103</v>
      </c>
      <c r="C24" s="40">
        <v>0</v>
      </c>
      <c r="D24" s="40">
        <v>0.60342212110000004</v>
      </c>
      <c r="E24" s="40">
        <v>0</v>
      </c>
      <c r="F24" s="40">
        <v>0</v>
      </c>
      <c r="G24" s="40">
        <v>0</v>
      </c>
      <c r="H24" s="40">
        <v>0.15366880033290001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5.2908851532600019E-2</v>
      </c>
      <c r="S24" s="40">
        <v>0</v>
      </c>
      <c r="T24" s="40">
        <v>0.3940438611</v>
      </c>
      <c r="U24" s="40">
        <v>0</v>
      </c>
      <c r="V24" s="40">
        <v>6.7429452200000004E-2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3.0897413370178977</v>
      </c>
      <c r="AC24" s="40">
        <v>0.45191986353320002</v>
      </c>
      <c r="AD24" s="40">
        <v>0</v>
      </c>
      <c r="AE24" s="40">
        <v>0</v>
      </c>
      <c r="AF24" s="40">
        <v>2.6877096831987992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1.681500578053698</v>
      </c>
      <c r="AM24" s="40">
        <v>0.20388708049980001</v>
      </c>
      <c r="AN24" s="40">
        <v>7.1240316666600009E-2</v>
      </c>
      <c r="AO24" s="40">
        <v>0</v>
      </c>
      <c r="AP24" s="40">
        <v>0.96000456073279994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2.829217419689301</v>
      </c>
      <c r="AW24" s="40">
        <v>4.9692989862663</v>
      </c>
      <c r="AX24" s="40">
        <v>0</v>
      </c>
      <c r="AY24" s="40">
        <v>0</v>
      </c>
      <c r="AZ24" s="40">
        <v>2.2842614081659005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0.42364050549580018</v>
      </c>
      <c r="BG24" s="40">
        <v>0.23306453106659999</v>
      </c>
      <c r="BH24" s="40">
        <v>0.49140403090000001</v>
      </c>
      <c r="BI24" s="40">
        <v>0</v>
      </c>
      <c r="BJ24" s="40">
        <v>0.32679265013319997</v>
      </c>
      <c r="BK24" s="41">
        <f>SUM(C24:BJ24)</f>
        <v>21.975156037685398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8.1160864930998997</v>
      </c>
      <c r="E25" s="40">
        <v>0</v>
      </c>
      <c r="F25" s="40">
        <v>0</v>
      </c>
      <c r="G25" s="40">
        <v>0</v>
      </c>
      <c r="H25" s="40">
        <v>0.3238389631984</v>
      </c>
      <c r="I25" s="40">
        <v>9.521942972599799</v>
      </c>
      <c r="J25" s="40">
        <v>3.9048980295998996</v>
      </c>
      <c r="K25" s="40">
        <v>0</v>
      </c>
      <c r="L25" s="40">
        <v>0.57812164273319999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0.16737039803269999</v>
      </c>
      <c r="S25" s="40">
        <v>0</v>
      </c>
      <c r="T25" s="40">
        <v>0</v>
      </c>
      <c r="U25" s="40">
        <v>0</v>
      </c>
      <c r="V25" s="40">
        <v>0.1144445381666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0.70156905049789997</v>
      </c>
      <c r="AC25" s="40">
        <v>0.58670506196659999</v>
      </c>
      <c r="AD25" s="40">
        <v>0.93246792846659998</v>
      </c>
      <c r="AE25" s="40">
        <v>0</v>
      </c>
      <c r="AF25" s="40">
        <v>4.7459755299656008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0.41518361489890004</v>
      </c>
      <c r="AM25" s="40">
        <v>7.5774722533200001E-2</v>
      </c>
      <c r="AN25" s="40">
        <v>9.0029323800000005E-2</v>
      </c>
      <c r="AO25" s="40">
        <v>0</v>
      </c>
      <c r="AP25" s="40">
        <v>1.0679382253997001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1.8450661200947995</v>
      </c>
      <c r="AW25" s="40">
        <v>18.671656537632998</v>
      </c>
      <c r="AX25" s="40">
        <v>11.6003470003666</v>
      </c>
      <c r="AY25" s="40">
        <v>0</v>
      </c>
      <c r="AZ25" s="40">
        <v>3.9514129398984998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0.31932721243240003</v>
      </c>
      <c r="BG25" s="40">
        <v>0</v>
      </c>
      <c r="BH25" s="40">
        <v>0</v>
      </c>
      <c r="BI25" s="40">
        <v>0</v>
      </c>
      <c r="BJ25" s="40">
        <v>0.57565425723329999</v>
      </c>
      <c r="BK25" s="41">
        <f>SUM(C25:BJ25)</f>
        <v>68.305810562617594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0.6554661574999</v>
      </c>
      <c r="E26" s="40">
        <v>0</v>
      </c>
      <c r="F26" s="40">
        <v>0</v>
      </c>
      <c r="G26" s="40">
        <v>0</v>
      </c>
      <c r="H26" s="40">
        <v>1.4893282297282007</v>
      </c>
      <c r="I26" s="40">
        <v>64.855576029742664</v>
      </c>
      <c r="J26" s="40">
        <v>24.646637439068467</v>
      </c>
      <c r="K26" s="40">
        <v>0</v>
      </c>
      <c r="L26" s="40">
        <v>9.9400350387979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0.88070679389670004</v>
      </c>
      <c r="S26" s="40">
        <v>9.5380660318998007</v>
      </c>
      <c r="T26" s="40">
        <v>31.854189860766603</v>
      </c>
      <c r="U26" s="40">
        <v>0</v>
      </c>
      <c r="V26" s="40">
        <v>1.7441005790656998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3.425986708059702</v>
      </c>
      <c r="AC26" s="40">
        <v>14.419217045209525</v>
      </c>
      <c r="AD26" s="40">
        <v>2.1583987670666001</v>
      </c>
      <c r="AE26" s="40">
        <v>0</v>
      </c>
      <c r="AF26" s="40">
        <v>80.43587960075979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3.6375221657911987</v>
      </c>
      <c r="AM26" s="40">
        <v>9.0524149322992002</v>
      </c>
      <c r="AN26" s="40">
        <v>56.2661807527329</v>
      </c>
      <c r="AO26" s="40">
        <v>0</v>
      </c>
      <c r="AP26" s="40">
        <v>14.039802631763402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9.936392933039901</v>
      </c>
      <c r="AW26" s="40">
        <v>74.490303278062541</v>
      </c>
      <c r="AX26" s="40">
        <v>0</v>
      </c>
      <c r="AY26" s="40">
        <v>0</v>
      </c>
      <c r="AZ26" s="40">
        <v>24.042737181660307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1.5616804903597998</v>
      </c>
      <c r="BG26" s="40">
        <v>3.9944949389658002</v>
      </c>
      <c r="BH26" s="40">
        <v>9.7526047474998006</v>
      </c>
      <c r="BI26" s="40">
        <v>0</v>
      </c>
      <c r="BJ26" s="40">
        <v>4.1623108055317006</v>
      </c>
      <c r="BK26" s="41">
        <f>SUM(C26:BJ26)</f>
        <v>456.98003313926802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10.035604912499799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2.5701945599575007</v>
      </c>
      <c r="I27" s="38">
        <f t="shared" si="7"/>
        <v>75.370341047375661</v>
      </c>
      <c r="J27" s="38">
        <f t="shared" si="7"/>
        <v>30.249309770234966</v>
      </c>
      <c r="K27" s="38">
        <f t="shared" si="7"/>
        <v>0</v>
      </c>
      <c r="L27" s="38">
        <f t="shared" si="7"/>
        <v>11.6763248922641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1.4638568724279</v>
      </c>
      <c r="S27" s="38">
        <f t="shared" si="7"/>
        <v>9.5711501746998007</v>
      </c>
      <c r="T27" s="38">
        <f t="shared" si="7"/>
        <v>32.248233721866605</v>
      </c>
      <c r="U27" s="38">
        <f t="shared" si="7"/>
        <v>0</v>
      </c>
      <c r="V27" s="38">
        <f t="shared" si="7"/>
        <v>2.2662782129321997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12.130261497433995</v>
      </c>
      <c r="AC27" s="38">
        <f t="shared" si="7"/>
        <v>15.762704990709324</v>
      </c>
      <c r="AD27" s="38">
        <f t="shared" si="7"/>
        <v>5.2852218093665</v>
      </c>
      <c r="AE27" s="38">
        <f t="shared" si="7"/>
        <v>0</v>
      </c>
      <c r="AF27" s="38">
        <f t="shared" si="7"/>
        <v>102.77655458852109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11.208443564865789</v>
      </c>
      <c r="AM27" s="38">
        <f t="shared" si="7"/>
        <v>11.2606471221654</v>
      </c>
      <c r="AN27" s="38">
        <f t="shared" si="7"/>
        <v>56.4274503931995</v>
      </c>
      <c r="AO27" s="38">
        <f t="shared" si="7"/>
        <v>0</v>
      </c>
      <c r="AP27" s="38">
        <f t="shared" si="7"/>
        <v>22.948013175726803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21.848906208479303</v>
      </c>
      <c r="AW27" s="38">
        <f t="shared" si="7"/>
        <v>133.17024651492764</v>
      </c>
      <c r="AX27" s="38">
        <f t="shared" si="7"/>
        <v>20.433881064199902</v>
      </c>
      <c r="AY27" s="38">
        <f t="shared" si="7"/>
        <v>0</v>
      </c>
      <c r="AZ27" s="38">
        <f t="shared" si="7"/>
        <v>48.537385748288209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3.2834711536852996</v>
      </c>
      <c r="BG27" s="38">
        <f t="shared" si="7"/>
        <v>4.2886494642990005</v>
      </c>
      <c r="BH27" s="38">
        <f t="shared" si="7"/>
        <v>11.8625904315998</v>
      </c>
      <c r="BI27" s="38">
        <f t="shared" si="7"/>
        <v>0</v>
      </c>
      <c r="BJ27" s="38">
        <f t="shared" si="7"/>
        <v>7.9576968908977008</v>
      </c>
      <c r="BK27" s="38">
        <f>SUM(BK23:BK26)</f>
        <v>664.63341878262372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98.238271350832576</v>
      </c>
      <c r="E28" s="38">
        <f t="shared" si="8"/>
        <v>27.670157767199999</v>
      </c>
      <c r="F28" s="38">
        <f t="shared" si="8"/>
        <v>0</v>
      </c>
      <c r="G28" s="38">
        <f t="shared" si="8"/>
        <v>0</v>
      </c>
      <c r="H28" s="38">
        <f t="shared" si="8"/>
        <v>6.9687785148473997</v>
      </c>
      <c r="I28" s="38">
        <f t="shared" si="8"/>
        <v>3143.9653743608978</v>
      </c>
      <c r="J28" s="38">
        <f t="shared" si="8"/>
        <v>1726.9982522530665</v>
      </c>
      <c r="K28" s="38">
        <f t="shared" si="8"/>
        <v>0</v>
      </c>
      <c r="L28" s="38">
        <f t="shared" si="8"/>
        <v>77.967693766359574</v>
      </c>
      <c r="M28" s="38">
        <f t="shared" si="8"/>
        <v>0</v>
      </c>
      <c r="N28" s="38">
        <f t="shared" si="8"/>
        <v>0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3.4732639282536981</v>
      </c>
      <c r="S28" s="38">
        <f t="shared" si="8"/>
        <v>39.088153610199505</v>
      </c>
      <c r="T28" s="38">
        <f t="shared" si="8"/>
        <v>403.58938970806531</v>
      </c>
      <c r="U28" s="38">
        <f t="shared" si="8"/>
        <v>0</v>
      </c>
      <c r="V28" s="38">
        <f t="shared" si="8"/>
        <v>5.3672573624641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17.158325573850895</v>
      </c>
      <c r="AC28" s="38">
        <f t="shared" si="8"/>
        <v>76.244555659806011</v>
      </c>
      <c r="AD28" s="38">
        <f t="shared" si="8"/>
        <v>58.908332697132387</v>
      </c>
      <c r="AE28" s="38">
        <f t="shared" si="8"/>
        <v>0</v>
      </c>
      <c r="AF28" s="38">
        <f t="shared" si="8"/>
        <v>183.54505231340866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15.233018698483587</v>
      </c>
      <c r="AM28" s="38">
        <f t="shared" si="9"/>
        <v>65.115820493163298</v>
      </c>
      <c r="AN28" s="38">
        <f t="shared" si="9"/>
        <v>671.39956382093033</v>
      </c>
      <c r="AO28" s="38">
        <f t="shared" si="9"/>
        <v>0</v>
      </c>
      <c r="AP28" s="38">
        <f t="shared" si="9"/>
        <v>69.160623936787189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27.748184309892103</v>
      </c>
      <c r="AW28" s="38">
        <f t="shared" si="9"/>
        <v>319.19004238610478</v>
      </c>
      <c r="AX28" s="38">
        <f t="shared" si="9"/>
        <v>27.0782139330997</v>
      </c>
      <c r="AY28" s="38">
        <f t="shared" si="9"/>
        <v>0</v>
      </c>
      <c r="AZ28" s="38">
        <f t="shared" si="9"/>
        <v>91.609460122850521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4.6773353894112004</v>
      </c>
      <c r="BG28" s="38">
        <f t="shared" si="9"/>
        <v>43.7059183333321</v>
      </c>
      <c r="BH28" s="38">
        <f t="shared" si="9"/>
        <v>44.117678474799497</v>
      </c>
      <c r="BI28" s="38">
        <f t="shared" si="9"/>
        <v>0</v>
      </c>
      <c r="BJ28" s="38">
        <f t="shared" si="9"/>
        <v>9.5948628505639011</v>
      </c>
      <c r="BK28" s="38">
        <f t="shared" si="9"/>
        <v>7257.8135816158028</v>
      </c>
    </row>
    <row r="29" spans="1:67" ht="3.75" customHeight="1" x14ac:dyDescent="0.2">
      <c r="A29" s="17"/>
      <c r="B29" s="28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5"/>
    </row>
    <row r="30" spans="1:67" x14ac:dyDescent="0.2">
      <c r="A30" s="17" t="s">
        <v>1</v>
      </c>
      <c r="B30" s="24" t="s">
        <v>7</v>
      </c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</row>
    <row r="31" spans="1:67" s="5" customFormat="1" x14ac:dyDescent="0.2">
      <c r="A31" s="17" t="s">
        <v>76</v>
      </c>
      <c r="B31" s="25" t="s">
        <v>2</v>
      </c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4"/>
    </row>
    <row r="32" spans="1:67" s="50" customFormat="1" x14ac:dyDescent="0.2">
      <c r="A32" s="47"/>
      <c r="B32" s="48" t="s">
        <v>106</v>
      </c>
      <c r="C32" s="40">
        <v>0</v>
      </c>
      <c r="D32" s="40">
        <v>0.73444558433329998</v>
      </c>
      <c r="E32" s="40">
        <v>0</v>
      </c>
      <c r="F32" s="40">
        <v>0</v>
      </c>
      <c r="G32" s="40">
        <v>0</v>
      </c>
      <c r="H32" s="40">
        <v>13.44481979173519</v>
      </c>
      <c r="I32" s="40">
        <v>3.1532775166599997E-2</v>
      </c>
      <c r="J32" s="40">
        <v>0</v>
      </c>
      <c r="K32" s="40">
        <v>0</v>
      </c>
      <c r="L32" s="40">
        <v>0.97391758676569984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8.0405041502907135</v>
      </c>
      <c r="S32" s="40">
        <v>0</v>
      </c>
      <c r="T32" s="40">
        <v>0</v>
      </c>
      <c r="U32" s="40">
        <v>0</v>
      </c>
      <c r="V32" s="40">
        <v>0.45035059116640008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86.112414389928702</v>
      </c>
      <c r="AC32" s="40">
        <v>1.2022645426997998</v>
      </c>
      <c r="AD32" s="40">
        <v>0</v>
      </c>
      <c r="AE32" s="40">
        <v>0</v>
      </c>
      <c r="AF32" s="40">
        <v>26.16502009295553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67.540506268703027</v>
      </c>
      <c r="AM32" s="40">
        <v>0.5837177853997999</v>
      </c>
      <c r="AN32" s="40">
        <v>0</v>
      </c>
      <c r="AO32" s="40">
        <v>0</v>
      </c>
      <c r="AP32" s="40">
        <v>8.3716896498278999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325.06702958838758</v>
      </c>
      <c r="AW32" s="40">
        <v>6.4149500147322982</v>
      </c>
      <c r="AX32" s="40">
        <v>0</v>
      </c>
      <c r="AY32" s="40">
        <v>0</v>
      </c>
      <c r="AZ32" s="40">
        <v>65.038498128843898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59.362992305344008</v>
      </c>
      <c r="BG32" s="40">
        <v>0.13478498449990001</v>
      </c>
      <c r="BH32" s="40">
        <v>0</v>
      </c>
      <c r="BI32" s="40">
        <v>0</v>
      </c>
      <c r="BJ32" s="40">
        <v>3.5155079690638997</v>
      </c>
      <c r="BK32" s="49">
        <f>SUM(C32:BJ32)</f>
        <v>673.18494619984438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0.73444558433329998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13.44481979173519</v>
      </c>
      <c r="I33" s="38">
        <f t="shared" si="10"/>
        <v>3.1532775166599997E-2</v>
      </c>
      <c r="J33" s="38">
        <f t="shared" si="10"/>
        <v>0</v>
      </c>
      <c r="K33" s="38">
        <f t="shared" si="10"/>
        <v>0</v>
      </c>
      <c r="L33" s="38">
        <f t="shared" si="10"/>
        <v>0.97391758676569984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8.0405041502907135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0.45035059116640008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86.112414389928702</v>
      </c>
      <c r="AC33" s="38">
        <f t="shared" si="10"/>
        <v>1.2022645426997998</v>
      </c>
      <c r="AD33" s="38">
        <f t="shared" si="10"/>
        <v>0</v>
      </c>
      <c r="AE33" s="38">
        <f t="shared" si="10"/>
        <v>0</v>
      </c>
      <c r="AF33" s="38">
        <f t="shared" si="10"/>
        <v>26.16502009295553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67.540506268703027</v>
      </c>
      <c r="AM33" s="38">
        <f t="shared" si="10"/>
        <v>0.5837177853997999</v>
      </c>
      <c r="AN33" s="38">
        <f t="shared" si="10"/>
        <v>0</v>
      </c>
      <c r="AO33" s="38">
        <f t="shared" si="10"/>
        <v>0</v>
      </c>
      <c r="AP33" s="38">
        <f t="shared" si="10"/>
        <v>8.3716896498278999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325.06702958838758</v>
      </c>
      <c r="AW33" s="38">
        <f t="shared" si="10"/>
        <v>6.4149500147322982</v>
      </c>
      <c r="AX33" s="38">
        <f t="shared" si="10"/>
        <v>0</v>
      </c>
      <c r="AY33" s="38">
        <f t="shared" si="10"/>
        <v>0</v>
      </c>
      <c r="AZ33" s="38">
        <f t="shared" si="10"/>
        <v>65.038498128843898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59.362992305344008</v>
      </c>
      <c r="BG33" s="38">
        <f t="shared" si="10"/>
        <v>0.13478498449990001</v>
      </c>
      <c r="BH33" s="38">
        <f t="shared" si="10"/>
        <v>0</v>
      </c>
      <c r="BI33" s="38">
        <f t="shared" si="10"/>
        <v>0</v>
      </c>
      <c r="BJ33" s="38">
        <f t="shared" si="10"/>
        <v>3.5155079690638997</v>
      </c>
      <c r="BK33" s="38">
        <f>SUM(BK32)</f>
        <v>673.18494619984438</v>
      </c>
    </row>
    <row r="34" spans="1:67" x14ac:dyDescent="0.2">
      <c r="A34" s="17" t="s">
        <v>77</v>
      </c>
      <c r="B34" s="25" t="s">
        <v>15</v>
      </c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5"/>
    </row>
    <row r="35" spans="1:67" x14ac:dyDescent="0.2">
      <c r="A35" s="17"/>
      <c r="B35" s="34" t="s">
        <v>107</v>
      </c>
      <c r="C35" s="40">
        <v>0</v>
      </c>
      <c r="D35" s="40">
        <v>0.71442409009999996</v>
      </c>
      <c r="E35" s="40">
        <v>0</v>
      </c>
      <c r="F35" s="40">
        <v>0</v>
      </c>
      <c r="G35" s="40">
        <v>0</v>
      </c>
      <c r="H35" s="40">
        <v>5.4969852344749999</v>
      </c>
      <c r="I35" s="40">
        <v>1.7270422741664999</v>
      </c>
      <c r="J35" s="40">
        <v>0</v>
      </c>
      <c r="K35" s="40">
        <v>0</v>
      </c>
      <c r="L35" s="40">
        <v>2.8616993138988005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1.8272908336181006</v>
      </c>
      <c r="S35" s="40">
        <v>0</v>
      </c>
      <c r="T35" s="40">
        <v>0</v>
      </c>
      <c r="U35" s="40">
        <v>0</v>
      </c>
      <c r="V35" s="40">
        <v>0.77350353933290006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42.348393449289382</v>
      </c>
      <c r="AC35" s="40">
        <v>2.9590270272328003</v>
      </c>
      <c r="AD35" s="40">
        <v>0</v>
      </c>
      <c r="AE35" s="40">
        <v>0</v>
      </c>
      <c r="AF35" s="40">
        <v>21.516992189890402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34.701471810646865</v>
      </c>
      <c r="AM35" s="40">
        <v>0.7170976781331001</v>
      </c>
      <c r="AN35" s="40">
        <v>0</v>
      </c>
      <c r="AO35" s="40">
        <v>0</v>
      </c>
      <c r="AP35" s="40">
        <v>5.5554669527627993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137.62280636915773</v>
      </c>
      <c r="AW35" s="40">
        <v>8.8449140521645973</v>
      </c>
      <c r="AX35" s="40">
        <v>0</v>
      </c>
      <c r="AY35" s="40">
        <v>0</v>
      </c>
      <c r="AZ35" s="40">
        <v>78.519487714780155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22.200184065834616</v>
      </c>
      <c r="BG35" s="40">
        <v>3.4051981764665009</v>
      </c>
      <c r="BH35" s="40">
        <v>0</v>
      </c>
      <c r="BI35" s="40">
        <v>0</v>
      </c>
      <c r="BJ35" s="40">
        <v>5.6426019625650001</v>
      </c>
      <c r="BK35" s="41">
        <f>SUM(C35:BJ35)</f>
        <v>377.43458673451522</v>
      </c>
      <c r="BM35" s="42"/>
      <c r="BO35" s="42"/>
    </row>
    <row r="36" spans="1:67" x14ac:dyDescent="0.2">
      <c r="A36" s="17"/>
      <c r="B36" s="34" t="s">
        <v>119</v>
      </c>
      <c r="C36" s="40">
        <v>0</v>
      </c>
      <c r="D36" s="40">
        <v>0.50389610443330002</v>
      </c>
      <c r="E36" s="40">
        <v>0</v>
      </c>
      <c r="F36" s="40">
        <v>0</v>
      </c>
      <c r="G36" s="40">
        <v>0</v>
      </c>
      <c r="H36" s="40">
        <v>2.3976732420252005</v>
      </c>
      <c r="I36" s="40">
        <v>0.25219999999999998</v>
      </c>
      <c r="J36" s="40">
        <v>0</v>
      </c>
      <c r="K36" s="40">
        <v>0</v>
      </c>
      <c r="L36" s="40">
        <v>0.97337754496640005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2.6322736208216013</v>
      </c>
      <c r="S36" s="40">
        <v>6.0527999999999998E-2</v>
      </c>
      <c r="T36" s="40">
        <v>1.2045834521332999</v>
      </c>
      <c r="U36" s="40">
        <v>0</v>
      </c>
      <c r="V36" s="40">
        <v>0.2210219121998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68.455927522247194</v>
      </c>
      <c r="AC36" s="40">
        <v>9.1836205716640045</v>
      </c>
      <c r="AD36" s="40">
        <v>0</v>
      </c>
      <c r="AE36" s="40">
        <v>0</v>
      </c>
      <c r="AF36" s="40">
        <v>81.52130299949593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85.723370007388752</v>
      </c>
      <c r="AM36" s="40">
        <v>5.743867076231802</v>
      </c>
      <c r="AN36" s="40">
        <v>0.6746762231329001</v>
      </c>
      <c r="AO36" s="40">
        <v>0</v>
      </c>
      <c r="AP36" s="40">
        <v>51.730762727106232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15.999704316102591</v>
      </c>
      <c r="AW36" s="40">
        <v>2.8955001038659001</v>
      </c>
      <c r="AX36" s="40">
        <v>0</v>
      </c>
      <c r="AY36" s="40">
        <v>0</v>
      </c>
      <c r="AZ36" s="40">
        <v>8.0534687670630998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5.715595524103751</v>
      </c>
      <c r="BG36" s="40">
        <v>0.52859130369990004</v>
      </c>
      <c r="BH36" s="40">
        <v>0</v>
      </c>
      <c r="BI36" s="40">
        <v>0</v>
      </c>
      <c r="BJ36" s="40">
        <v>2.8521236898657003</v>
      </c>
      <c r="BK36" s="41">
        <f>SUM(C36:BJ36)</f>
        <v>347.32406470854744</v>
      </c>
      <c r="BM36" s="42"/>
      <c r="BO36" s="42"/>
    </row>
    <row r="37" spans="1:67" x14ac:dyDescent="0.2">
      <c r="A37" s="17"/>
      <c r="B37" s="34" t="s">
        <v>108</v>
      </c>
      <c r="C37" s="40">
        <v>0</v>
      </c>
      <c r="D37" s="40">
        <v>0.65947833686659996</v>
      </c>
      <c r="E37" s="40">
        <v>0</v>
      </c>
      <c r="F37" s="40">
        <v>0</v>
      </c>
      <c r="G37" s="40">
        <v>0</v>
      </c>
      <c r="H37" s="40">
        <v>6.1230799712594033</v>
      </c>
      <c r="I37" s="40">
        <v>5.3225763933324997</v>
      </c>
      <c r="J37" s="40">
        <v>0</v>
      </c>
      <c r="K37" s="40">
        <v>0</v>
      </c>
      <c r="L37" s="40">
        <v>1.5819180047321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2.6061406522736026</v>
      </c>
      <c r="S37" s="40">
        <v>2.5903368587665998</v>
      </c>
      <c r="T37" s="40">
        <v>0</v>
      </c>
      <c r="U37" s="40">
        <v>0</v>
      </c>
      <c r="V37" s="40">
        <v>0.86787109343260005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82.416148475257486</v>
      </c>
      <c r="AC37" s="40">
        <v>9.3920563438988012</v>
      </c>
      <c r="AD37" s="40">
        <v>0</v>
      </c>
      <c r="AE37" s="40">
        <v>0</v>
      </c>
      <c r="AF37" s="40">
        <v>28.934676183087987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75.131380535997849</v>
      </c>
      <c r="AM37" s="40">
        <v>0.23396284039969997</v>
      </c>
      <c r="AN37" s="40">
        <v>0</v>
      </c>
      <c r="AO37" s="40">
        <v>0</v>
      </c>
      <c r="AP37" s="40">
        <v>9.9455860971270038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107.47748261502888</v>
      </c>
      <c r="AW37" s="40">
        <v>8.3647909410311012</v>
      </c>
      <c r="AX37" s="40">
        <v>0</v>
      </c>
      <c r="AY37" s="40">
        <v>0</v>
      </c>
      <c r="AZ37" s="40">
        <v>52.394313326918081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20.442817301939296</v>
      </c>
      <c r="BG37" s="40">
        <v>0.4413506740998</v>
      </c>
      <c r="BH37" s="40">
        <v>0</v>
      </c>
      <c r="BI37" s="40">
        <v>0</v>
      </c>
      <c r="BJ37" s="40">
        <v>3.2474186936319005</v>
      </c>
      <c r="BK37" s="41">
        <f t="shared" ref="BK37:BK38" si="11">SUM(C37:BJ37)</f>
        <v>418.17338533908122</v>
      </c>
      <c r="BM37" s="42"/>
      <c r="BO37" s="42"/>
    </row>
    <row r="38" spans="1:67" x14ac:dyDescent="0.2">
      <c r="A38" s="17"/>
      <c r="B38" s="34" t="s">
        <v>120</v>
      </c>
      <c r="C38" s="40">
        <v>0</v>
      </c>
      <c r="D38" s="40">
        <v>0.61475953589999999</v>
      </c>
      <c r="E38" s="40">
        <v>0</v>
      </c>
      <c r="F38" s="40">
        <v>0</v>
      </c>
      <c r="G38" s="40">
        <v>0</v>
      </c>
      <c r="H38" s="40">
        <v>3.2011517192682053</v>
      </c>
      <c r="I38" s="40">
        <v>2.6936734699899999E-2</v>
      </c>
      <c r="J38" s="40">
        <v>0</v>
      </c>
      <c r="K38" s="40">
        <v>0</v>
      </c>
      <c r="L38" s="40">
        <v>0.69790767046620006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2.4219481954390023</v>
      </c>
      <c r="S38" s="40">
        <v>2.8249107333000001E-3</v>
      </c>
      <c r="T38" s="40">
        <v>0</v>
      </c>
      <c r="U38" s="40">
        <v>0</v>
      </c>
      <c r="V38" s="40">
        <v>0.26225544783310001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70.886657783173376</v>
      </c>
      <c r="AC38" s="40">
        <v>9.9825681050636028</v>
      </c>
      <c r="AD38" s="40">
        <v>0</v>
      </c>
      <c r="AE38" s="40">
        <v>0</v>
      </c>
      <c r="AF38" s="40">
        <v>59.051333447703257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70.823317488890055</v>
      </c>
      <c r="AM38" s="40">
        <v>5.143545136865102</v>
      </c>
      <c r="AN38" s="40">
        <v>0.96076751743309996</v>
      </c>
      <c r="AO38" s="40">
        <v>0</v>
      </c>
      <c r="AP38" s="40">
        <v>28.049104911315442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13.767964984833753</v>
      </c>
      <c r="AW38" s="40">
        <v>0.51350757496629995</v>
      </c>
      <c r="AX38" s="40">
        <v>0</v>
      </c>
      <c r="AY38" s="40">
        <v>0</v>
      </c>
      <c r="AZ38" s="40">
        <v>7.2615555002964038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6.4294293767420241</v>
      </c>
      <c r="BG38" s="40">
        <v>0.1532421498332</v>
      </c>
      <c r="BH38" s="40">
        <v>0</v>
      </c>
      <c r="BI38" s="40">
        <v>0</v>
      </c>
      <c r="BJ38" s="40">
        <v>1.9023353930320002</v>
      </c>
      <c r="BK38" s="41">
        <f t="shared" si="11"/>
        <v>282.1531135844873</v>
      </c>
      <c r="BM38" s="42"/>
      <c r="BO38" s="42"/>
    </row>
    <row r="39" spans="1:67" x14ac:dyDescent="0.2">
      <c r="A39" s="17"/>
      <c r="B39" s="34" t="s">
        <v>109</v>
      </c>
      <c r="C39" s="40">
        <v>0</v>
      </c>
      <c r="D39" s="40">
        <v>2.0682221407665997</v>
      </c>
      <c r="E39" s="40">
        <v>0</v>
      </c>
      <c r="F39" s="40">
        <v>0</v>
      </c>
      <c r="G39" s="40">
        <v>0</v>
      </c>
      <c r="H39" s="40">
        <v>1.7641769871910014</v>
      </c>
      <c r="I39" s="40">
        <v>50.845893339399908</v>
      </c>
      <c r="J39" s="40">
        <v>0</v>
      </c>
      <c r="K39" s="40">
        <v>0</v>
      </c>
      <c r="L39" s="40">
        <v>0.5702081866330001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0.57560299796149972</v>
      </c>
      <c r="S39" s="40">
        <v>6.0296447461999003</v>
      </c>
      <c r="T39" s="40">
        <v>0</v>
      </c>
      <c r="U39" s="40">
        <v>0</v>
      </c>
      <c r="V39" s="40">
        <v>5.9946062999999992E-3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20.349470936958831</v>
      </c>
      <c r="AC39" s="40">
        <v>1.9016905270322997</v>
      </c>
      <c r="AD39" s="40">
        <v>0</v>
      </c>
      <c r="AE39" s="40">
        <v>0</v>
      </c>
      <c r="AF39" s="40">
        <v>2.9213951614649001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16.483213604668379</v>
      </c>
      <c r="AM39" s="40">
        <v>6.1619560995996006</v>
      </c>
      <c r="AN39" s="40">
        <v>0</v>
      </c>
      <c r="AO39" s="40">
        <v>0</v>
      </c>
      <c r="AP39" s="40">
        <v>0.46432214076629996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19.162554305020453</v>
      </c>
      <c r="AW39" s="40">
        <v>65.944078526566116</v>
      </c>
      <c r="AX39" s="40">
        <v>0</v>
      </c>
      <c r="AY39" s="40">
        <v>0</v>
      </c>
      <c r="AZ39" s="40">
        <v>1.9531422635324005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5.809753434925792</v>
      </c>
      <c r="BG39" s="40">
        <v>7.1046705166599999E-2</v>
      </c>
      <c r="BH39" s="40">
        <v>0</v>
      </c>
      <c r="BI39" s="40">
        <v>0</v>
      </c>
      <c r="BJ39" s="40">
        <v>0</v>
      </c>
      <c r="BK39" s="41">
        <f>SUM(C39:BJ39)</f>
        <v>203.08236671015362</v>
      </c>
      <c r="BM39" s="42"/>
      <c r="BO39" s="42"/>
    </row>
    <row r="40" spans="1:67" x14ac:dyDescent="0.2">
      <c r="A40" s="17"/>
      <c r="B40" s="34" t="s">
        <v>110</v>
      </c>
      <c r="C40" s="40">
        <v>0</v>
      </c>
      <c r="D40" s="40">
        <v>0.80096262246659999</v>
      </c>
      <c r="E40" s="40">
        <v>0</v>
      </c>
      <c r="F40" s="40">
        <v>0</v>
      </c>
      <c r="G40" s="40">
        <v>0</v>
      </c>
      <c r="H40" s="40">
        <v>3.2422870752506032</v>
      </c>
      <c r="I40" s="40">
        <v>0</v>
      </c>
      <c r="J40" s="40">
        <v>0</v>
      </c>
      <c r="K40" s="40">
        <v>0</v>
      </c>
      <c r="L40" s="40">
        <v>3.9771007707320996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1.1642523807221989</v>
      </c>
      <c r="S40" s="40">
        <v>0</v>
      </c>
      <c r="T40" s="40">
        <v>0</v>
      </c>
      <c r="U40" s="40">
        <v>0</v>
      </c>
      <c r="V40" s="40">
        <v>0.17314821016640003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7.3015831523037882</v>
      </c>
      <c r="AC40" s="40">
        <v>0.23780142879989999</v>
      </c>
      <c r="AD40" s="40">
        <v>0</v>
      </c>
      <c r="AE40" s="40">
        <v>0</v>
      </c>
      <c r="AF40" s="40">
        <v>0.84313430326620009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4.8245711511708915</v>
      </c>
      <c r="AM40" s="40">
        <v>0.13328917509979998</v>
      </c>
      <c r="AN40" s="40">
        <v>0</v>
      </c>
      <c r="AO40" s="40">
        <v>0</v>
      </c>
      <c r="AP40" s="40">
        <v>0.45260034403310007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13.545306043133339</v>
      </c>
      <c r="AW40" s="40">
        <v>0.46550430623310002</v>
      </c>
      <c r="AX40" s="40">
        <v>0</v>
      </c>
      <c r="AY40" s="40">
        <v>0</v>
      </c>
      <c r="AZ40" s="40">
        <v>9.5857344120989989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2.9053491924843962</v>
      </c>
      <c r="BG40" s="40">
        <v>2.8561594880665999</v>
      </c>
      <c r="BH40" s="40">
        <v>0</v>
      </c>
      <c r="BI40" s="40">
        <v>0</v>
      </c>
      <c r="BJ40" s="40">
        <v>0.12089476129990001</v>
      </c>
      <c r="BK40" s="41">
        <f>SUM(C40:BJ40)</f>
        <v>52.629678817327921</v>
      </c>
      <c r="BM40" s="42"/>
      <c r="BO40" s="42"/>
    </row>
    <row r="41" spans="1:67" x14ac:dyDescent="0.2">
      <c r="A41" s="17"/>
      <c r="B41" s="34" t="s">
        <v>121</v>
      </c>
      <c r="C41" s="40">
        <v>0</v>
      </c>
      <c r="D41" s="40">
        <v>0.55633732560000004</v>
      </c>
      <c r="E41" s="40">
        <v>0</v>
      </c>
      <c r="F41" s="40">
        <v>0</v>
      </c>
      <c r="G41" s="40">
        <v>0</v>
      </c>
      <c r="H41" s="40">
        <v>2.3453944397524005</v>
      </c>
      <c r="I41" s="40">
        <v>9.7600566332000007E-3</v>
      </c>
      <c r="J41" s="40">
        <v>0</v>
      </c>
      <c r="K41" s="40">
        <v>0</v>
      </c>
      <c r="L41" s="40">
        <v>0.7502056014331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2.1730802860513987</v>
      </c>
      <c r="S41" s="40">
        <v>6.4106750000000004E-2</v>
      </c>
      <c r="T41" s="40">
        <v>0</v>
      </c>
      <c r="U41" s="40">
        <v>0</v>
      </c>
      <c r="V41" s="40">
        <v>0.24506229926649997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48.771436332505992</v>
      </c>
      <c r="AC41" s="40">
        <v>3.4695324782998993</v>
      </c>
      <c r="AD41" s="40">
        <v>0</v>
      </c>
      <c r="AE41" s="40">
        <v>0</v>
      </c>
      <c r="AF41" s="40">
        <v>45.204770388296794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62.062335238710823</v>
      </c>
      <c r="AM41" s="40">
        <v>4.5758571953328993</v>
      </c>
      <c r="AN41" s="40">
        <v>0.32627</v>
      </c>
      <c r="AO41" s="40">
        <v>0</v>
      </c>
      <c r="AP41" s="40">
        <v>29.07948131842959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16.211416028268658</v>
      </c>
      <c r="AW41" s="40">
        <v>0.2234052833331</v>
      </c>
      <c r="AX41" s="40">
        <v>0</v>
      </c>
      <c r="AY41" s="40">
        <v>0</v>
      </c>
      <c r="AZ41" s="40">
        <v>3.2937616139325994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7.4758497168063958</v>
      </c>
      <c r="BG41" s="40">
        <v>2.3858566099999999E-2</v>
      </c>
      <c r="BH41" s="40">
        <v>0</v>
      </c>
      <c r="BI41" s="40">
        <v>0</v>
      </c>
      <c r="BJ41" s="40">
        <v>4.0815754321998003</v>
      </c>
      <c r="BK41" s="41">
        <f>SUM(C41:BJ41)</f>
        <v>230.94349635095313</v>
      </c>
      <c r="BM41" s="42"/>
      <c r="BO41" s="42"/>
    </row>
    <row r="42" spans="1:67" x14ac:dyDescent="0.2">
      <c r="A42" s="17"/>
      <c r="B42" s="26" t="s">
        <v>86</v>
      </c>
      <c r="C42" s="36">
        <f>SUM(C35:C41)</f>
        <v>0</v>
      </c>
      <c r="D42" s="36">
        <f t="shared" ref="D42:BJ42" si="12">SUM(D35:D41)</f>
        <v>5.9180801561331</v>
      </c>
      <c r="E42" s="36">
        <f t="shared" si="12"/>
        <v>0</v>
      </c>
      <c r="F42" s="36">
        <f t="shared" si="12"/>
        <v>0</v>
      </c>
      <c r="G42" s="36">
        <f t="shared" si="12"/>
        <v>0</v>
      </c>
      <c r="H42" s="36">
        <f t="shared" si="12"/>
        <v>24.57074866922181</v>
      </c>
      <c r="I42" s="36">
        <f t="shared" si="12"/>
        <v>58.184408798232006</v>
      </c>
      <c r="J42" s="36">
        <f t="shared" si="12"/>
        <v>0</v>
      </c>
      <c r="K42" s="36">
        <f t="shared" si="12"/>
        <v>0</v>
      </c>
      <c r="L42" s="36">
        <f t="shared" si="12"/>
        <v>11.4124170928617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13.400588966887405</v>
      </c>
      <c r="S42" s="36">
        <f t="shared" si="12"/>
        <v>8.7474412656998002</v>
      </c>
      <c r="T42" s="36">
        <f t="shared" si="12"/>
        <v>1.2045834521332999</v>
      </c>
      <c r="U42" s="36">
        <f t="shared" si="12"/>
        <v>0</v>
      </c>
      <c r="V42" s="36">
        <f t="shared" si="12"/>
        <v>2.5488571085312999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340.52961765173603</v>
      </c>
      <c r="AC42" s="36">
        <f t="shared" si="12"/>
        <v>37.126296481991304</v>
      </c>
      <c r="AD42" s="36">
        <f t="shared" si="12"/>
        <v>0</v>
      </c>
      <c r="AE42" s="36">
        <f t="shared" si="12"/>
        <v>0</v>
      </c>
      <c r="AF42" s="36">
        <f t="shared" si="12"/>
        <v>239.99360467320545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349.74965983747364</v>
      </c>
      <c r="AM42" s="36">
        <f t="shared" si="12"/>
        <v>22.709575201662005</v>
      </c>
      <c r="AN42" s="36">
        <f t="shared" si="12"/>
        <v>1.9617137405660001</v>
      </c>
      <c r="AO42" s="36">
        <f t="shared" si="12"/>
        <v>0</v>
      </c>
      <c r="AP42" s="36">
        <f t="shared" si="12"/>
        <v>125.27732449154045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323.78723466154548</v>
      </c>
      <c r="AW42" s="36">
        <f t="shared" si="12"/>
        <v>87.251700788160207</v>
      </c>
      <c r="AX42" s="36">
        <f t="shared" si="12"/>
        <v>0</v>
      </c>
      <c r="AY42" s="36">
        <f t="shared" si="12"/>
        <v>0</v>
      </c>
      <c r="AZ42" s="36">
        <f t="shared" si="12"/>
        <v>161.06146359862171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70.978978612836272</v>
      </c>
      <c r="BG42" s="36">
        <f t="shared" si="12"/>
        <v>7.4794470634326009</v>
      </c>
      <c r="BH42" s="36">
        <f t="shared" si="12"/>
        <v>0</v>
      </c>
      <c r="BI42" s="36">
        <f t="shared" si="12"/>
        <v>0</v>
      </c>
      <c r="BJ42" s="36">
        <f t="shared" si="12"/>
        <v>17.846949932594299</v>
      </c>
      <c r="BK42" s="38">
        <f>SUM(BK35:BK41)</f>
        <v>1911.7406922450659</v>
      </c>
    </row>
    <row r="43" spans="1:67" x14ac:dyDescent="0.2">
      <c r="A43" s="17"/>
      <c r="B43" s="27" t="s">
        <v>84</v>
      </c>
      <c r="C43" s="36">
        <f>C33+C42</f>
        <v>0</v>
      </c>
      <c r="D43" s="36">
        <f t="shared" ref="D43:BJ43" si="13">D33+D42</f>
        <v>6.6525257404664</v>
      </c>
      <c r="E43" s="36">
        <f t="shared" si="13"/>
        <v>0</v>
      </c>
      <c r="F43" s="36">
        <f t="shared" si="13"/>
        <v>0</v>
      </c>
      <c r="G43" s="36">
        <f t="shared" si="13"/>
        <v>0</v>
      </c>
      <c r="H43" s="36">
        <f t="shared" si="13"/>
        <v>38.015568460956999</v>
      </c>
      <c r="I43" s="36">
        <f t="shared" si="13"/>
        <v>58.215941573398609</v>
      </c>
      <c r="J43" s="36">
        <f t="shared" si="13"/>
        <v>0</v>
      </c>
      <c r="K43" s="36">
        <f t="shared" si="13"/>
        <v>0</v>
      </c>
      <c r="L43" s="36">
        <f t="shared" si="13"/>
        <v>12.386334679627399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21.44109311717812</v>
      </c>
      <c r="S43" s="36">
        <f t="shared" si="13"/>
        <v>8.7474412656998002</v>
      </c>
      <c r="T43" s="36">
        <f t="shared" si="13"/>
        <v>1.2045834521332999</v>
      </c>
      <c r="U43" s="36">
        <f t="shared" si="13"/>
        <v>0</v>
      </c>
      <c r="V43" s="36">
        <f t="shared" si="13"/>
        <v>2.9992076996977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426.64203204166472</v>
      </c>
      <c r="AC43" s="36">
        <f t="shared" si="13"/>
        <v>38.328561024691105</v>
      </c>
      <c r="AD43" s="36">
        <f t="shared" si="13"/>
        <v>0</v>
      </c>
      <c r="AE43" s="36">
        <f t="shared" si="13"/>
        <v>0</v>
      </c>
      <c r="AF43" s="36">
        <f t="shared" si="13"/>
        <v>266.15862476616098</v>
      </c>
      <c r="AG43" s="36">
        <f t="shared" si="13"/>
        <v>0</v>
      </c>
      <c r="AH43" s="36">
        <f t="shared" si="13"/>
        <v>0</v>
      </c>
      <c r="AI43" s="36">
        <f t="shared" si="13"/>
        <v>0</v>
      </c>
      <c r="AJ43" s="36">
        <f t="shared" si="13"/>
        <v>0</v>
      </c>
      <c r="AK43" s="36">
        <f t="shared" si="13"/>
        <v>0</v>
      </c>
      <c r="AL43" s="36">
        <f t="shared" si="13"/>
        <v>417.29016610617668</v>
      </c>
      <c r="AM43" s="36">
        <f t="shared" si="13"/>
        <v>23.293292987061804</v>
      </c>
      <c r="AN43" s="36">
        <f t="shared" si="13"/>
        <v>1.9617137405660001</v>
      </c>
      <c r="AO43" s="36">
        <f t="shared" si="13"/>
        <v>0</v>
      </c>
      <c r="AP43" s="36">
        <f t="shared" si="13"/>
        <v>133.64901414136835</v>
      </c>
      <c r="AQ43" s="36">
        <f t="shared" si="13"/>
        <v>0</v>
      </c>
      <c r="AR43" s="36">
        <f t="shared" si="13"/>
        <v>0</v>
      </c>
      <c r="AS43" s="36">
        <f t="shared" si="13"/>
        <v>0</v>
      </c>
      <c r="AT43" s="36">
        <f t="shared" si="13"/>
        <v>0</v>
      </c>
      <c r="AU43" s="36">
        <f t="shared" si="13"/>
        <v>0</v>
      </c>
      <c r="AV43" s="36">
        <f t="shared" si="13"/>
        <v>648.85426424993307</v>
      </c>
      <c r="AW43" s="36">
        <f t="shared" si="13"/>
        <v>93.666650802892505</v>
      </c>
      <c r="AX43" s="36">
        <f t="shared" si="13"/>
        <v>0</v>
      </c>
      <c r="AY43" s="36">
        <f t="shared" si="13"/>
        <v>0</v>
      </c>
      <c r="AZ43" s="36">
        <f t="shared" si="13"/>
        <v>226.0999617274656</v>
      </c>
      <c r="BA43" s="36">
        <f t="shared" si="13"/>
        <v>0</v>
      </c>
      <c r="BB43" s="36">
        <f t="shared" si="13"/>
        <v>0</v>
      </c>
      <c r="BC43" s="36">
        <f t="shared" si="13"/>
        <v>0</v>
      </c>
      <c r="BD43" s="36">
        <f t="shared" si="13"/>
        <v>0</v>
      </c>
      <c r="BE43" s="36">
        <f t="shared" si="13"/>
        <v>0</v>
      </c>
      <c r="BF43" s="36">
        <f t="shared" si="13"/>
        <v>130.34197091818027</v>
      </c>
      <c r="BG43" s="36">
        <f t="shared" si="13"/>
        <v>7.614232047932501</v>
      </c>
      <c r="BH43" s="36">
        <f t="shared" si="13"/>
        <v>0</v>
      </c>
      <c r="BI43" s="36">
        <f t="shared" si="13"/>
        <v>0</v>
      </c>
      <c r="BJ43" s="36">
        <f t="shared" si="13"/>
        <v>21.3624579016582</v>
      </c>
      <c r="BK43" s="38">
        <f>BK42+BK33</f>
        <v>2584.9256384449104</v>
      </c>
    </row>
    <row r="44" spans="1:67" ht="3" customHeight="1" x14ac:dyDescent="0.2">
      <c r="A44" s="17"/>
      <c r="B44" s="25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5"/>
    </row>
    <row r="45" spans="1:67" x14ac:dyDescent="0.2">
      <c r="A45" s="17" t="s">
        <v>16</v>
      </c>
      <c r="B45" s="24" t="s">
        <v>8</v>
      </c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 x14ac:dyDescent="0.2">
      <c r="A46" s="17" t="s">
        <v>76</v>
      </c>
      <c r="B46" s="25" t="s">
        <v>17</v>
      </c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5"/>
    </row>
    <row r="47" spans="1:67" x14ac:dyDescent="0.2">
      <c r="A47" s="17"/>
      <c r="B47" s="26" t="s">
        <v>118</v>
      </c>
      <c r="C47" s="36">
        <v>0</v>
      </c>
      <c r="D47" s="36">
        <v>0.60605900310000005</v>
      </c>
      <c r="E47" s="36">
        <v>0</v>
      </c>
      <c r="F47" s="36">
        <v>0</v>
      </c>
      <c r="G47" s="36">
        <v>0</v>
      </c>
      <c r="H47" s="36">
        <v>6.5458571832699985E-2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2.7908799999600001E-2</v>
      </c>
      <c r="S47" s="36">
        <v>0</v>
      </c>
      <c r="T47" s="36">
        <v>0</v>
      </c>
      <c r="U47" s="36">
        <v>0</v>
      </c>
      <c r="V47" s="36">
        <v>1.3307060899999999E-2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1.1477233181279998</v>
      </c>
      <c r="AC47" s="36">
        <v>0.26377814973320002</v>
      </c>
      <c r="AD47" s="36">
        <v>0</v>
      </c>
      <c r="AE47" s="36">
        <v>0</v>
      </c>
      <c r="AF47" s="36">
        <v>1.6933095645994001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1.431832889391301</v>
      </c>
      <c r="AM47" s="36">
        <v>4.8289479999999996</v>
      </c>
      <c r="AN47" s="36">
        <v>0</v>
      </c>
      <c r="AO47" s="36">
        <v>0</v>
      </c>
      <c r="AP47" s="36">
        <v>1.3700926121327002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3.1179857830905999</v>
      </c>
      <c r="AW47" s="36">
        <v>0.50207603169970005</v>
      </c>
      <c r="AX47" s="36">
        <v>0</v>
      </c>
      <c r="AY47" s="36">
        <v>0</v>
      </c>
      <c r="AZ47" s="36">
        <v>5.1183328925322007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0.58167345756360023</v>
      </c>
      <c r="BG47" s="36">
        <v>0</v>
      </c>
      <c r="BH47" s="36">
        <v>0</v>
      </c>
      <c r="BI47" s="36">
        <v>0</v>
      </c>
      <c r="BJ47" s="36">
        <v>0.21290141676650001</v>
      </c>
      <c r="BK47" s="39">
        <f>SUM(C47:BJ47)</f>
        <v>20.981387551469499</v>
      </c>
    </row>
    <row r="48" spans="1:67" x14ac:dyDescent="0.2">
      <c r="A48" s="17"/>
      <c r="B48" s="26" t="s">
        <v>122</v>
      </c>
      <c r="C48" s="36">
        <v>0</v>
      </c>
      <c r="D48" s="36">
        <v>0.62114063123329999</v>
      </c>
      <c r="E48" s="36">
        <v>0</v>
      </c>
      <c r="F48" s="36">
        <v>0</v>
      </c>
      <c r="G48" s="36">
        <v>0</v>
      </c>
      <c r="H48" s="36">
        <v>2.5599934431197999</v>
      </c>
      <c r="I48" s="36">
        <v>1.8278960793664001</v>
      </c>
      <c r="J48" s="36">
        <v>0</v>
      </c>
      <c r="K48" s="36">
        <v>0</v>
      </c>
      <c r="L48" s="36">
        <v>1.0374400204327001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2.0542916724535991</v>
      </c>
      <c r="S48" s="36">
        <v>0.48821436686660002</v>
      </c>
      <c r="T48" s="36">
        <v>0</v>
      </c>
      <c r="U48" s="36">
        <v>0</v>
      </c>
      <c r="V48" s="36">
        <v>0.88860983213299993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80.309062964821024</v>
      </c>
      <c r="AC48" s="36">
        <v>5.6637843171312001</v>
      </c>
      <c r="AD48" s="36">
        <v>0.14889504313330001</v>
      </c>
      <c r="AE48" s="36">
        <v>0</v>
      </c>
      <c r="AF48" s="36">
        <v>108.92127071482808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85.055399880006092</v>
      </c>
      <c r="AM48" s="36">
        <v>6.8184659351987031</v>
      </c>
      <c r="AN48" s="36">
        <v>0.1497703333333</v>
      </c>
      <c r="AO48" s="36">
        <v>0</v>
      </c>
      <c r="AP48" s="36">
        <v>53.748948707439602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31.183916050723447</v>
      </c>
      <c r="AW48" s="36">
        <v>6.2218327838659011</v>
      </c>
      <c r="AX48" s="36">
        <v>0</v>
      </c>
      <c r="AY48" s="36">
        <v>0</v>
      </c>
      <c r="AZ48" s="36">
        <v>32.444611488023583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11.594862641444172</v>
      </c>
      <c r="BG48" s="36">
        <v>5.0930081109996994</v>
      </c>
      <c r="BH48" s="36">
        <v>0</v>
      </c>
      <c r="BI48" s="36">
        <v>0</v>
      </c>
      <c r="BJ48" s="36">
        <v>7.3173949651302994</v>
      </c>
      <c r="BK48" s="39">
        <f>SUM(C48:BJ48)</f>
        <v>444.14880998168383</v>
      </c>
    </row>
    <row r="49" spans="1:63" x14ac:dyDescent="0.2">
      <c r="A49" s="17"/>
      <c r="B49" s="27" t="s">
        <v>83</v>
      </c>
      <c r="C49" s="36">
        <f>SUM(C47:C48)</f>
        <v>0</v>
      </c>
      <c r="D49" s="36">
        <f t="shared" ref="D49:BK49" si="14">SUM(D47:D48)</f>
        <v>1.2271996343333</v>
      </c>
      <c r="E49" s="36">
        <f t="shared" si="14"/>
        <v>0</v>
      </c>
      <c r="F49" s="36">
        <f t="shared" si="14"/>
        <v>0</v>
      </c>
      <c r="G49" s="36">
        <f t="shared" si="14"/>
        <v>0</v>
      </c>
      <c r="H49" s="36">
        <f t="shared" si="14"/>
        <v>2.6254520149524998</v>
      </c>
      <c r="I49" s="36">
        <f t="shared" si="14"/>
        <v>1.8278960793664001</v>
      </c>
      <c r="J49" s="36">
        <f t="shared" si="14"/>
        <v>0</v>
      </c>
      <c r="K49" s="36">
        <f t="shared" si="14"/>
        <v>0</v>
      </c>
      <c r="L49" s="36">
        <f t="shared" si="14"/>
        <v>1.0374400204327001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6">
        <f t="shared" si="14"/>
        <v>0</v>
      </c>
      <c r="R49" s="36">
        <f t="shared" si="14"/>
        <v>2.0822004724531991</v>
      </c>
      <c r="S49" s="36">
        <f t="shared" si="14"/>
        <v>0.48821436686660002</v>
      </c>
      <c r="T49" s="36">
        <f t="shared" si="14"/>
        <v>0</v>
      </c>
      <c r="U49" s="36">
        <f t="shared" si="14"/>
        <v>0</v>
      </c>
      <c r="V49" s="36">
        <f t="shared" si="14"/>
        <v>0.90191689303299993</v>
      </c>
      <c r="W49" s="36">
        <f t="shared" si="14"/>
        <v>0</v>
      </c>
      <c r="X49" s="36">
        <f t="shared" si="14"/>
        <v>0</v>
      </c>
      <c r="Y49" s="36">
        <f t="shared" si="14"/>
        <v>0</v>
      </c>
      <c r="Z49" s="36">
        <f t="shared" si="14"/>
        <v>0</v>
      </c>
      <c r="AA49" s="36">
        <f t="shared" si="14"/>
        <v>0</v>
      </c>
      <c r="AB49" s="36">
        <f t="shared" si="14"/>
        <v>81.456786282949025</v>
      </c>
      <c r="AC49" s="36">
        <f t="shared" si="14"/>
        <v>5.9275624668644005</v>
      </c>
      <c r="AD49" s="36">
        <f t="shared" si="14"/>
        <v>0.14889504313330001</v>
      </c>
      <c r="AE49" s="36">
        <f t="shared" si="14"/>
        <v>0</v>
      </c>
      <c r="AF49" s="36">
        <f t="shared" si="14"/>
        <v>110.61458027942749</v>
      </c>
      <c r="AG49" s="36">
        <f t="shared" si="14"/>
        <v>0</v>
      </c>
      <c r="AH49" s="36">
        <f t="shared" si="14"/>
        <v>0</v>
      </c>
      <c r="AI49" s="36">
        <f t="shared" si="14"/>
        <v>0</v>
      </c>
      <c r="AJ49" s="36">
        <f t="shared" si="14"/>
        <v>0</v>
      </c>
      <c r="AK49" s="36">
        <f t="shared" si="14"/>
        <v>0</v>
      </c>
      <c r="AL49" s="36">
        <f t="shared" si="14"/>
        <v>86.487232769397394</v>
      </c>
      <c r="AM49" s="36">
        <f t="shared" si="14"/>
        <v>11.647413935198703</v>
      </c>
      <c r="AN49" s="36">
        <f t="shared" si="14"/>
        <v>0.1497703333333</v>
      </c>
      <c r="AO49" s="36">
        <f t="shared" si="14"/>
        <v>0</v>
      </c>
      <c r="AP49" s="36">
        <f t="shared" si="14"/>
        <v>55.119041319572304</v>
      </c>
      <c r="AQ49" s="36">
        <f t="shared" si="14"/>
        <v>0</v>
      </c>
      <c r="AR49" s="36">
        <f t="shared" si="14"/>
        <v>0</v>
      </c>
      <c r="AS49" s="36">
        <f t="shared" si="14"/>
        <v>0</v>
      </c>
      <c r="AT49" s="36">
        <f t="shared" si="14"/>
        <v>0</v>
      </c>
      <c r="AU49" s="36">
        <f t="shared" si="14"/>
        <v>0</v>
      </c>
      <c r="AV49" s="36">
        <f t="shared" si="14"/>
        <v>34.30190183381405</v>
      </c>
      <c r="AW49" s="36">
        <f t="shared" si="14"/>
        <v>6.7239088155656015</v>
      </c>
      <c r="AX49" s="36">
        <f t="shared" si="14"/>
        <v>0</v>
      </c>
      <c r="AY49" s="36">
        <f t="shared" si="14"/>
        <v>0</v>
      </c>
      <c r="AZ49" s="36">
        <f t="shared" si="14"/>
        <v>37.562944380555784</v>
      </c>
      <c r="BA49" s="36">
        <f t="shared" si="14"/>
        <v>0</v>
      </c>
      <c r="BB49" s="36">
        <f t="shared" si="14"/>
        <v>0</v>
      </c>
      <c r="BC49" s="36">
        <f t="shared" si="14"/>
        <v>0</v>
      </c>
      <c r="BD49" s="36">
        <f t="shared" si="14"/>
        <v>0</v>
      </c>
      <c r="BE49" s="36">
        <f t="shared" si="14"/>
        <v>0</v>
      </c>
      <c r="BF49" s="36">
        <f t="shared" si="14"/>
        <v>12.176536099007771</v>
      </c>
      <c r="BG49" s="36">
        <f t="shared" si="14"/>
        <v>5.0930081109996994</v>
      </c>
      <c r="BH49" s="36">
        <f t="shared" si="14"/>
        <v>0</v>
      </c>
      <c r="BI49" s="36">
        <f t="shared" si="14"/>
        <v>0</v>
      </c>
      <c r="BJ49" s="36">
        <f t="shared" si="14"/>
        <v>7.5302963818967994</v>
      </c>
      <c r="BK49" s="36">
        <f t="shared" si="14"/>
        <v>465.13019753315331</v>
      </c>
    </row>
    <row r="50" spans="1:63" ht="2.25" customHeight="1" x14ac:dyDescent="0.2">
      <c r="A50" s="17"/>
      <c r="B50" s="25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 x14ac:dyDescent="0.2">
      <c r="A51" s="17" t="s">
        <v>4</v>
      </c>
      <c r="B51" s="24" t="s">
        <v>9</v>
      </c>
      <c r="C51" s="63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5"/>
    </row>
    <row r="52" spans="1:63" x14ac:dyDescent="0.2">
      <c r="A52" s="17" t="s">
        <v>76</v>
      </c>
      <c r="B52" s="25" t="s">
        <v>18</v>
      </c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 x14ac:dyDescent="0.2">
      <c r="A53" s="17"/>
      <c r="B53" s="34" t="s">
        <v>111</v>
      </c>
      <c r="C53" s="40">
        <v>0</v>
      </c>
      <c r="D53" s="40">
        <v>35.390799999999999</v>
      </c>
      <c r="E53" s="40">
        <v>0</v>
      </c>
      <c r="F53" s="40">
        <v>0</v>
      </c>
      <c r="G53" s="40">
        <v>0</v>
      </c>
      <c r="H53" s="40">
        <v>14.830949500418656</v>
      </c>
      <c r="I53" s="40">
        <v>0.54760000000000031</v>
      </c>
      <c r="J53" s="40">
        <v>0</v>
      </c>
      <c r="K53" s="40">
        <v>0</v>
      </c>
      <c r="L53" s="40">
        <v>8.9355999999999991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6.3216000000000001</v>
      </c>
      <c r="S53" s="40">
        <v>0.1031</v>
      </c>
      <c r="T53" s="40">
        <v>0</v>
      </c>
      <c r="U53" s="40">
        <v>0</v>
      </c>
      <c r="V53" s="40">
        <v>1.5620999999999998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67.691749500418652</v>
      </c>
    </row>
    <row r="54" spans="1:63" x14ac:dyDescent="0.2">
      <c r="A54" s="17"/>
      <c r="B54" s="26" t="s">
        <v>85</v>
      </c>
      <c r="C54" s="36">
        <f>SUM(C53)</f>
        <v>0</v>
      </c>
      <c r="D54" s="36">
        <f t="shared" ref="D54:BJ54" si="15">SUM(D53)</f>
        <v>35.390799999999999</v>
      </c>
      <c r="E54" s="36">
        <f t="shared" si="15"/>
        <v>0</v>
      </c>
      <c r="F54" s="36">
        <f t="shared" si="15"/>
        <v>0</v>
      </c>
      <c r="G54" s="36">
        <f t="shared" si="15"/>
        <v>0</v>
      </c>
      <c r="H54" s="36">
        <f t="shared" si="15"/>
        <v>14.830949500418656</v>
      </c>
      <c r="I54" s="36">
        <f t="shared" si="15"/>
        <v>0.54760000000000031</v>
      </c>
      <c r="J54" s="36">
        <f t="shared" si="15"/>
        <v>0</v>
      </c>
      <c r="K54" s="36">
        <f t="shared" si="15"/>
        <v>0</v>
      </c>
      <c r="L54" s="36">
        <f t="shared" si="15"/>
        <v>8.9355999999999991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6">
        <f t="shared" si="15"/>
        <v>0</v>
      </c>
      <c r="R54" s="36">
        <f t="shared" si="15"/>
        <v>6.3216000000000001</v>
      </c>
      <c r="S54" s="36">
        <f t="shared" si="15"/>
        <v>0.1031</v>
      </c>
      <c r="T54" s="36">
        <f t="shared" si="15"/>
        <v>0</v>
      </c>
      <c r="U54" s="36">
        <f t="shared" si="15"/>
        <v>0</v>
      </c>
      <c r="V54" s="36">
        <f t="shared" si="15"/>
        <v>1.5620999999999998</v>
      </c>
      <c r="W54" s="36">
        <f t="shared" si="15"/>
        <v>0</v>
      </c>
      <c r="X54" s="36">
        <f t="shared" si="15"/>
        <v>0</v>
      </c>
      <c r="Y54" s="36">
        <f t="shared" si="15"/>
        <v>0</v>
      </c>
      <c r="Z54" s="36">
        <f t="shared" si="15"/>
        <v>0</v>
      </c>
      <c r="AA54" s="36">
        <f t="shared" si="15"/>
        <v>0</v>
      </c>
      <c r="AB54" s="36">
        <f t="shared" si="15"/>
        <v>0</v>
      </c>
      <c r="AC54" s="36">
        <f t="shared" si="15"/>
        <v>0</v>
      </c>
      <c r="AD54" s="36">
        <f t="shared" si="15"/>
        <v>0</v>
      </c>
      <c r="AE54" s="36">
        <f t="shared" si="15"/>
        <v>0</v>
      </c>
      <c r="AF54" s="36">
        <f t="shared" si="15"/>
        <v>0</v>
      </c>
      <c r="AG54" s="36">
        <f t="shared" si="15"/>
        <v>0</v>
      </c>
      <c r="AH54" s="36">
        <f t="shared" si="15"/>
        <v>0</v>
      </c>
      <c r="AI54" s="36">
        <f t="shared" si="15"/>
        <v>0</v>
      </c>
      <c r="AJ54" s="36">
        <f t="shared" si="15"/>
        <v>0</v>
      </c>
      <c r="AK54" s="36">
        <f t="shared" si="15"/>
        <v>0</v>
      </c>
      <c r="AL54" s="36">
        <f t="shared" si="15"/>
        <v>0</v>
      </c>
      <c r="AM54" s="36">
        <f t="shared" si="15"/>
        <v>0</v>
      </c>
      <c r="AN54" s="36">
        <f t="shared" si="15"/>
        <v>0</v>
      </c>
      <c r="AO54" s="36">
        <f t="shared" si="15"/>
        <v>0</v>
      </c>
      <c r="AP54" s="36">
        <f t="shared" si="15"/>
        <v>0</v>
      </c>
      <c r="AQ54" s="36">
        <f t="shared" si="15"/>
        <v>0</v>
      </c>
      <c r="AR54" s="36">
        <f t="shared" si="15"/>
        <v>0</v>
      </c>
      <c r="AS54" s="36">
        <f t="shared" si="15"/>
        <v>0</v>
      </c>
      <c r="AT54" s="36">
        <f t="shared" si="15"/>
        <v>0</v>
      </c>
      <c r="AU54" s="36">
        <f t="shared" si="15"/>
        <v>0</v>
      </c>
      <c r="AV54" s="36">
        <f t="shared" si="15"/>
        <v>0</v>
      </c>
      <c r="AW54" s="36">
        <f t="shared" si="15"/>
        <v>0</v>
      </c>
      <c r="AX54" s="36">
        <f t="shared" si="15"/>
        <v>0</v>
      </c>
      <c r="AY54" s="36">
        <f t="shared" si="15"/>
        <v>0</v>
      </c>
      <c r="AZ54" s="36">
        <f t="shared" si="15"/>
        <v>0</v>
      </c>
      <c r="BA54" s="36">
        <f t="shared" si="15"/>
        <v>0</v>
      </c>
      <c r="BB54" s="36">
        <f t="shared" si="15"/>
        <v>0</v>
      </c>
      <c r="BC54" s="36">
        <f t="shared" si="15"/>
        <v>0</v>
      </c>
      <c r="BD54" s="36">
        <f t="shared" si="15"/>
        <v>0</v>
      </c>
      <c r="BE54" s="36">
        <f t="shared" si="15"/>
        <v>0</v>
      </c>
      <c r="BF54" s="36">
        <f t="shared" si="15"/>
        <v>0</v>
      </c>
      <c r="BG54" s="36">
        <f t="shared" si="15"/>
        <v>0</v>
      </c>
      <c r="BH54" s="36">
        <f t="shared" si="15"/>
        <v>0</v>
      </c>
      <c r="BI54" s="36">
        <f t="shared" si="15"/>
        <v>0</v>
      </c>
      <c r="BJ54" s="36">
        <f t="shared" si="15"/>
        <v>0</v>
      </c>
      <c r="BK54" s="39">
        <f>SUM(BK53)</f>
        <v>67.691749500418652</v>
      </c>
    </row>
    <row r="55" spans="1:63" x14ac:dyDescent="0.2">
      <c r="A55" s="17" t="s">
        <v>77</v>
      </c>
      <c r="B55" s="25" t="s">
        <v>19</v>
      </c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5"/>
    </row>
    <row r="56" spans="1:63" x14ac:dyDescent="0.2">
      <c r="A56" s="17"/>
      <c r="B56" s="26" t="s">
        <v>36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 x14ac:dyDescent="0.2">
      <c r="A57" s="17"/>
      <c r="B57" s="26" t="s">
        <v>86</v>
      </c>
      <c r="C57" s="36">
        <f t="shared" ref="C57:BJ57" si="16">SUM(C56)</f>
        <v>0</v>
      </c>
      <c r="D57" s="36">
        <f t="shared" si="16"/>
        <v>0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0</v>
      </c>
      <c r="I57" s="36">
        <f t="shared" si="16"/>
        <v>0</v>
      </c>
      <c r="J57" s="36">
        <f t="shared" si="16"/>
        <v>0</v>
      </c>
      <c r="K57" s="36">
        <f t="shared" si="16"/>
        <v>0</v>
      </c>
      <c r="L57" s="36">
        <f t="shared" si="16"/>
        <v>0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0</v>
      </c>
      <c r="S57" s="36">
        <f t="shared" si="16"/>
        <v>0</v>
      </c>
      <c r="T57" s="36">
        <f t="shared" si="16"/>
        <v>0</v>
      </c>
      <c r="U57" s="36">
        <f t="shared" si="16"/>
        <v>0</v>
      </c>
      <c r="V57" s="36">
        <f t="shared" si="16"/>
        <v>0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0</v>
      </c>
    </row>
    <row r="58" spans="1:63" x14ac:dyDescent="0.2">
      <c r="A58" s="17"/>
      <c r="B58" s="27" t="s">
        <v>84</v>
      </c>
      <c r="C58" s="38">
        <f>C57+C54</f>
        <v>0</v>
      </c>
      <c r="D58" s="38">
        <f t="shared" ref="D58:BJ58" si="17">D57+D54</f>
        <v>35.390799999999999</v>
      </c>
      <c r="E58" s="38">
        <f t="shared" si="17"/>
        <v>0</v>
      </c>
      <c r="F58" s="38">
        <f t="shared" si="17"/>
        <v>0</v>
      </c>
      <c r="G58" s="38">
        <f t="shared" si="17"/>
        <v>0</v>
      </c>
      <c r="H58" s="38">
        <f t="shared" si="17"/>
        <v>14.830949500418656</v>
      </c>
      <c r="I58" s="38">
        <f t="shared" si="17"/>
        <v>0.54760000000000031</v>
      </c>
      <c r="J58" s="38">
        <f t="shared" si="17"/>
        <v>0</v>
      </c>
      <c r="K58" s="38">
        <f t="shared" si="17"/>
        <v>0</v>
      </c>
      <c r="L58" s="38">
        <f t="shared" si="17"/>
        <v>8.9355999999999991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6.3216000000000001</v>
      </c>
      <c r="S58" s="38">
        <f t="shared" si="17"/>
        <v>0.1031</v>
      </c>
      <c r="T58" s="38">
        <f t="shared" si="17"/>
        <v>0</v>
      </c>
      <c r="U58" s="38">
        <f t="shared" si="17"/>
        <v>0</v>
      </c>
      <c r="V58" s="38">
        <f t="shared" si="17"/>
        <v>1.5620999999999998</v>
      </c>
      <c r="W58" s="38">
        <f t="shared" si="17"/>
        <v>0</v>
      </c>
      <c r="X58" s="38">
        <f t="shared" si="17"/>
        <v>0</v>
      </c>
      <c r="Y58" s="38">
        <f t="shared" si="17"/>
        <v>0</v>
      </c>
      <c r="Z58" s="38">
        <f t="shared" si="17"/>
        <v>0</v>
      </c>
      <c r="AA58" s="38">
        <f t="shared" si="17"/>
        <v>0</v>
      </c>
      <c r="AB58" s="38">
        <f t="shared" si="17"/>
        <v>0</v>
      </c>
      <c r="AC58" s="38">
        <f t="shared" si="17"/>
        <v>0</v>
      </c>
      <c r="AD58" s="38">
        <f t="shared" si="17"/>
        <v>0</v>
      </c>
      <c r="AE58" s="38">
        <f t="shared" si="17"/>
        <v>0</v>
      </c>
      <c r="AF58" s="38">
        <f t="shared" si="17"/>
        <v>0</v>
      </c>
      <c r="AG58" s="38">
        <f t="shared" si="17"/>
        <v>0</v>
      </c>
      <c r="AH58" s="38">
        <f t="shared" si="17"/>
        <v>0</v>
      </c>
      <c r="AI58" s="38">
        <f t="shared" si="17"/>
        <v>0</v>
      </c>
      <c r="AJ58" s="38">
        <f t="shared" si="17"/>
        <v>0</v>
      </c>
      <c r="AK58" s="38">
        <f t="shared" si="17"/>
        <v>0</v>
      </c>
      <c r="AL58" s="38">
        <f t="shared" si="17"/>
        <v>0</v>
      </c>
      <c r="AM58" s="38">
        <f t="shared" si="17"/>
        <v>0</v>
      </c>
      <c r="AN58" s="38">
        <f t="shared" si="17"/>
        <v>0</v>
      </c>
      <c r="AO58" s="38">
        <f t="shared" si="17"/>
        <v>0</v>
      </c>
      <c r="AP58" s="38">
        <f t="shared" si="17"/>
        <v>0</v>
      </c>
      <c r="AQ58" s="38">
        <f t="shared" si="17"/>
        <v>0</v>
      </c>
      <c r="AR58" s="38">
        <f t="shared" si="17"/>
        <v>0</v>
      </c>
      <c r="AS58" s="38">
        <f t="shared" si="17"/>
        <v>0</v>
      </c>
      <c r="AT58" s="38">
        <f t="shared" si="17"/>
        <v>0</v>
      </c>
      <c r="AU58" s="38">
        <f t="shared" si="17"/>
        <v>0</v>
      </c>
      <c r="AV58" s="38">
        <f t="shared" si="17"/>
        <v>0</v>
      </c>
      <c r="AW58" s="38">
        <f t="shared" si="17"/>
        <v>0</v>
      </c>
      <c r="AX58" s="38">
        <f t="shared" si="17"/>
        <v>0</v>
      </c>
      <c r="AY58" s="38">
        <f t="shared" si="17"/>
        <v>0</v>
      </c>
      <c r="AZ58" s="38">
        <f t="shared" si="17"/>
        <v>0</v>
      </c>
      <c r="BA58" s="38">
        <f t="shared" si="17"/>
        <v>0</v>
      </c>
      <c r="BB58" s="38">
        <f t="shared" si="17"/>
        <v>0</v>
      </c>
      <c r="BC58" s="38">
        <f t="shared" si="17"/>
        <v>0</v>
      </c>
      <c r="BD58" s="38">
        <f t="shared" si="17"/>
        <v>0</v>
      </c>
      <c r="BE58" s="38">
        <f t="shared" si="17"/>
        <v>0</v>
      </c>
      <c r="BF58" s="38">
        <f t="shared" si="17"/>
        <v>0</v>
      </c>
      <c r="BG58" s="38">
        <f t="shared" si="17"/>
        <v>0</v>
      </c>
      <c r="BH58" s="38">
        <f t="shared" si="17"/>
        <v>0</v>
      </c>
      <c r="BI58" s="38">
        <f t="shared" si="17"/>
        <v>0</v>
      </c>
      <c r="BJ58" s="38">
        <f t="shared" si="17"/>
        <v>0</v>
      </c>
      <c r="BK58" s="38">
        <f>BK57+BK54</f>
        <v>67.691749500418652</v>
      </c>
    </row>
    <row r="59" spans="1:63" ht="4.5" customHeight="1" x14ac:dyDescent="0.2">
      <c r="A59" s="17"/>
      <c r="B59" s="25"/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 x14ac:dyDescent="0.2">
      <c r="A60" s="17" t="s">
        <v>20</v>
      </c>
      <c r="B60" s="24" t="s">
        <v>21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5"/>
    </row>
    <row r="61" spans="1:63" x14ac:dyDescent="0.2">
      <c r="A61" s="17" t="s">
        <v>76</v>
      </c>
      <c r="B61" s="25" t="s">
        <v>22</v>
      </c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 x14ac:dyDescent="0.2">
      <c r="A62" s="17"/>
      <c r="B62" s="26" t="s">
        <v>36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 x14ac:dyDescent="0.2">
      <c r="A63" s="17"/>
      <c r="B63" s="27" t="s">
        <v>83</v>
      </c>
      <c r="C63" s="36">
        <f t="shared" ref="C63:BJ63" si="18">SUM(C62)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6">
        <f t="shared" si="18"/>
        <v>0</v>
      </c>
      <c r="R63" s="36">
        <f t="shared" si="18"/>
        <v>0</v>
      </c>
      <c r="S63" s="36">
        <f t="shared" si="18"/>
        <v>0</v>
      </c>
      <c r="T63" s="36">
        <f t="shared" si="18"/>
        <v>0</v>
      </c>
      <c r="U63" s="36">
        <f t="shared" si="18"/>
        <v>0</v>
      </c>
      <c r="V63" s="36">
        <f t="shared" si="18"/>
        <v>0</v>
      </c>
      <c r="W63" s="36">
        <f t="shared" si="18"/>
        <v>0</v>
      </c>
      <c r="X63" s="36">
        <f t="shared" si="18"/>
        <v>0</v>
      </c>
      <c r="Y63" s="36">
        <f t="shared" si="18"/>
        <v>0</v>
      </c>
      <c r="Z63" s="36">
        <f t="shared" si="18"/>
        <v>0</v>
      </c>
      <c r="AA63" s="36">
        <f t="shared" si="18"/>
        <v>0</v>
      </c>
      <c r="AB63" s="36">
        <f t="shared" si="18"/>
        <v>0</v>
      </c>
      <c r="AC63" s="36">
        <f t="shared" si="18"/>
        <v>0</v>
      </c>
      <c r="AD63" s="36">
        <f t="shared" si="18"/>
        <v>0</v>
      </c>
      <c r="AE63" s="36">
        <f t="shared" si="18"/>
        <v>0</v>
      </c>
      <c r="AF63" s="36">
        <f t="shared" si="18"/>
        <v>0</v>
      </c>
      <c r="AG63" s="36">
        <f t="shared" si="18"/>
        <v>0</v>
      </c>
      <c r="AH63" s="36">
        <f t="shared" si="18"/>
        <v>0</v>
      </c>
      <c r="AI63" s="36">
        <f t="shared" si="18"/>
        <v>0</v>
      </c>
      <c r="AJ63" s="36">
        <f t="shared" si="18"/>
        <v>0</v>
      </c>
      <c r="AK63" s="36">
        <f t="shared" si="18"/>
        <v>0</v>
      </c>
      <c r="AL63" s="36">
        <f t="shared" si="18"/>
        <v>0</v>
      </c>
      <c r="AM63" s="36">
        <f t="shared" si="18"/>
        <v>0</v>
      </c>
      <c r="AN63" s="36">
        <f t="shared" si="18"/>
        <v>0</v>
      </c>
      <c r="AO63" s="36">
        <f t="shared" si="18"/>
        <v>0</v>
      </c>
      <c r="AP63" s="36">
        <f t="shared" si="18"/>
        <v>0</v>
      </c>
      <c r="AQ63" s="36">
        <f t="shared" si="18"/>
        <v>0</v>
      </c>
      <c r="AR63" s="36">
        <f t="shared" si="18"/>
        <v>0</v>
      </c>
      <c r="AS63" s="36">
        <f t="shared" si="18"/>
        <v>0</v>
      </c>
      <c r="AT63" s="36">
        <f t="shared" si="18"/>
        <v>0</v>
      </c>
      <c r="AU63" s="36">
        <f t="shared" si="18"/>
        <v>0</v>
      </c>
      <c r="AV63" s="36">
        <f t="shared" si="18"/>
        <v>0</v>
      </c>
      <c r="AW63" s="36">
        <f t="shared" si="18"/>
        <v>0</v>
      </c>
      <c r="AX63" s="36">
        <f t="shared" si="18"/>
        <v>0</v>
      </c>
      <c r="AY63" s="36">
        <f t="shared" si="18"/>
        <v>0</v>
      </c>
      <c r="AZ63" s="36">
        <f t="shared" si="18"/>
        <v>0</v>
      </c>
      <c r="BA63" s="36">
        <f t="shared" si="18"/>
        <v>0</v>
      </c>
      <c r="BB63" s="36">
        <f t="shared" si="18"/>
        <v>0</v>
      </c>
      <c r="BC63" s="36">
        <f t="shared" si="18"/>
        <v>0</v>
      </c>
      <c r="BD63" s="36">
        <f t="shared" si="18"/>
        <v>0</v>
      </c>
      <c r="BE63" s="36">
        <f t="shared" si="18"/>
        <v>0</v>
      </c>
      <c r="BF63" s="36">
        <f t="shared" si="18"/>
        <v>0</v>
      </c>
      <c r="BG63" s="36">
        <f t="shared" si="18"/>
        <v>0</v>
      </c>
      <c r="BH63" s="36">
        <f t="shared" si="18"/>
        <v>0</v>
      </c>
      <c r="BI63" s="36">
        <f t="shared" si="18"/>
        <v>0</v>
      </c>
      <c r="BJ63" s="36">
        <f t="shared" si="18"/>
        <v>0</v>
      </c>
      <c r="BK63" s="39">
        <f>SUM(BK62)</f>
        <v>0</v>
      </c>
    </row>
    <row r="64" spans="1:63" ht="4.5" customHeight="1" x14ac:dyDescent="0.2">
      <c r="A64" s="17"/>
      <c r="B64" s="29"/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5"/>
    </row>
    <row r="65" spans="1:63" x14ac:dyDescent="0.2">
      <c r="A65" s="17"/>
      <c r="B65" s="30" t="s">
        <v>99</v>
      </c>
      <c r="C65" s="44">
        <f>C28+C43+C49+C58+C63</f>
        <v>0</v>
      </c>
      <c r="D65" s="44">
        <f t="shared" ref="D65:BJ65" si="19">D28+D43+D49+D58+D63</f>
        <v>141.50879672563229</v>
      </c>
      <c r="E65" s="44">
        <f t="shared" si="19"/>
        <v>27.670157767199999</v>
      </c>
      <c r="F65" s="44">
        <f t="shared" si="19"/>
        <v>0</v>
      </c>
      <c r="G65" s="44">
        <f t="shared" si="19"/>
        <v>0</v>
      </c>
      <c r="H65" s="44">
        <f t="shared" si="19"/>
        <v>62.440748491175555</v>
      </c>
      <c r="I65" s="44">
        <f t="shared" si="19"/>
        <v>3204.5568120136627</v>
      </c>
      <c r="J65" s="44">
        <f t="shared" si="19"/>
        <v>1726.9982522530665</v>
      </c>
      <c r="K65" s="44">
        <f t="shared" si="19"/>
        <v>0</v>
      </c>
      <c r="L65" s="44">
        <f t="shared" si="19"/>
        <v>100.32706846641966</v>
      </c>
      <c r="M65" s="44">
        <f t="shared" si="19"/>
        <v>0</v>
      </c>
      <c r="N65" s="44">
        <f t="shared" si="19"/>
        <v>0</v>
      </c>
      <c r="O65" s="44">
        <f t="shared" si="19"/>
        <v>0</v>
      </c>
      <c r="P65" s="44">
        <f t="shared" si="19"/>
        <v>0</v>
      </c>
      <c r="Q65" s="44">
        <f t="shared" si="19"/>
        <v>0</v>
      </c>
      <c r="R65" s="44">
        <f t="shared" si="19"/>
        <v>33.318157517885012</v>
      </c>
      <c r="S65" s="44">
        <f t="shared" si="19"/>
        <v>48.426909242765902</v>
      </c>
      <c r="T65" s="44">
        <f t="shared" si="19"/>
        <v>404.79397316019862</v>
      </c>
      <c r="U65" s="44">
        <f t="shared" si="19"/>
        <v>0</v>
      </c>
      <c r="V65" s="44">
        <f t="shared" si="19"/>
        <v>10.8304819551948</v>
      </c>
      <c r="W65" s="44">
        <f t="shared" si="19"/>
        <v>0</v>
      </c>
      <c r="X65" s="44">
        <f t="shared" si="19"/>
        <v>0</v>
      </c>
      <c r="Y65" s="44">
        <f t="shared" si="19"/>
        <v>0</v>
      </c>
      <c r="Z65" s="44">
        <f t="shared" si="19"/>
        <v>0</v>
      </c>
      <c r="AA65" s="44">
        <f t="shared" si="19"/>
        <v>0</v>
      </c>
      <c r="AB65" s="44">
        <f t="shared" si="19"/>
        <v>525.25714389846462</v>
      </c>
      <c r="AC65" s="44">
        <f t="shared" si="19"/>
        <v>120.50067915136151</v>
      </c>
      <c r="AD65" s="44">
        <f t="shared" si="19"/>
        <v>59.057227740265688</v>
      </c>
      <c r="AE65" s="44">
        <f t="shared" si="19"/>
        <v>0</v>
      </c>
      <c r="AF65" s="44">
        <f t="shared" si="19"/>
        <v>560.31825735899713</v>
      </c>
      <c r="AG65" s="44">
        <f t="shared" si="19"/>
        <v>0</v>
      </c>
      <c r="AH65" s="44">
        <f t="shared" si="19"/>
        <v>0</v>
      </c>
      <c r="AI65" s="44">
        <f t="shared" si="19"/>
        <v>0</v>
      </c>
      <c r="AJ65" s="44">
        <f t="shared" si="19"/>
        <v>0</v>
      </c>
      <c r="AK65" s="44">
        <f t="shared" si="19"/>
        <v>0</v>
      </c>
      <c r="AL65" s="44">
        <f t="shared" si="19"/>
        <v>519.01041757405767</v>
      </c>
      <c r="AM65" s="44">
        <f t="shared" si="19"/>
        <v>100.0565274154238</v>
      </c>
      <c r="AN65" s="44">
        <f t="shared" si="19"/>
        <v>673.51104789482963</v>
      </c>
      <c r="AO65" s="44">
        <f t="shared" si="19"/>
        <v>0</v>
      </c>
      <c r="AP65" s="44">
        <f t="shared" si="19"/>
        <v>257.92867939772788</v>
      </c>
      <c r="AQ65" s="44">
        <f t="shared" si="19"/>
        <v>0</v>
      </c>
      <c r="AR65" s="44">
        <f t="shared" si="19"/>
        <v>0</v>
      </c>
      <c r="AS65" s="44">
        <f t="shared" si="19"/>
        <v>0</v>
      </c>
      <c r="AT65" s="44">
        <f t="shared" si="19"/>
        <v>0</v>
      </c>
      <c r="AU65" s="44">
        <f t="shared" si="19"/>
        <v>0</v>
      </c>
      <c r="AV65" s="44">
        <f t="shared" si="19"/>
        <v>710.90435039363922</v>
      </c>
      <c r="AW65" s="44">
        <f t="shared" si="19"/>
        <v>419.58060200456288</v>
      </c>
      <c r="AX65" s="44">
        <f t="shared" si="19"/>
        <v>27.0782139330997</v>
      </c>
      <c r="AY65" s="44">
        <f t="shared" si="19"/>
        <v>0</v>
      </c>
      <c r="AZ65" s="44">
        <f t="shared" si="19"/>
        <v>355.27236623087191</v>
      </c>
      <c r="BA65" s="44">
        <f t="shared" si="19"/>
        <v>0</v>
      </c>
      <c r="BB65" s="44">
        <f t="shared" si="19"/>
        <v>0</v>
      </c>
      <c r="BC65" s="44">
        <f t="shared" si="19"/>
        <v>0</v>
      </c>
      <c r="BD65" s="44">
        <f t="shared" si="19"/>
        <v>0</v>
      </c>
      <c r="BE65" s="44">
        <f t="shared" si="19"/>
        <v>0</v>
      </c>
      <c r="BF65" s="44">
        <f t="shared" si="19"/>
        <v>147.19584240659924</v>
      </c>
      <c r="BG65" s="44">
        <f t="shared" si="19"/>
        <v>56.413158492264301</v>
      </c>
      <c r="BH65" s="44">
        <f t="shared" si="19"/>
        <v>44.117678474799497</v>
      </c>
      <c r="BI65" s="44">
        <f t="shared" si="19"/>
        <v>0</v>
      </c>
      <c r="BJ65" s="44">
        <f t="shared" si="19"/>
        <v>38.487617134118899</v>
      </c>
      <c r="BK65" s="44">
        <f>BK28+BK43+BK49+BK58+BK63</f>
        <v>10375.561167094285</v>
      </c>
    </row>
    <row r="66" spans="1:63" ht="4.5" customHeight="1" x14ac:dyDescent="0.2">
      <c r="A66" s="17"/>
      <c r="B66" s="30"/>
      <c r="C66" s="77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78"/>
    </row>
    <row r="67" spans="1:63" ht="14.25" customHeight="1" x14ac:dyDescent="0.3">
      <c r="A67" s="17" t="s">
        <v>5</v>
      </c>
      <c r="B67" s="31" t="s">
        <v>24</v>
      </c>
      <c r="C67" s="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78"/>
    </row>
    <row r="68" spans="1:63" x14ac:dyDescent="0.2">
      <c r="A68" s="17"/>
      <c r="B68" s="34" t="s">
        <v>112</v>
      </c>
      <c r="C68" s="40">
        <v>0</v>
      </c>
      <c r="D68" s="40">
        <v>0.54415424826659997</v>
      </c>
      <c r="E68" s="40">
        <v>0</v>
      </c>
      <c r="F68" s="40">
        <v>0</v>
      </c>
      <c r="G68" s="40">
        <v>0</v>
      </c>
      <c r="H68" s="40">
        <v>0.36817345446269995</v>
      </c>
      <c r="I68" s="40">
        <v>0</v>
      </c>
      <c r="J68" s="40">
        <v>0</v>
      </c>
      <c r="K68" s="40">
        <v>0</v>
      </c>
      <c r="L68" s="40">
        <v>3.6364894332999997E-3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0.18350753363030001</v>
      </c>
      <c r="S68" s="40">
        <v>0</v>
      </c>
      <c r="T68" s="40">
        <v>0</v>
      </c>
      <c r="U68" s="40">
        <v>0</v>
      </c>
      <c r="V68" s="40">
        <v>4.5382528665999997E-3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14.188109392003051</v>
      </c>
      <c r="AC68" s="40">
        <v>2.6352255133300001E-2</v>
      </c>
      <c r="AD68" s="40">
        <v>0</v>
      </c>
      <c r="AE68" s="40">
        <v>0</v>
      </c>
      <c r="AF68" s="40">
        <v>1.4424521218994999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10.655917926583241</v>
      </c>
      <c r="AM68" s="40">
        <v>8.6990844566600001E-2</v>
      </c>
      <c r="AN68" s="40">
        <v>0</v>
      </c>
      <c r="AO68" s="40">
        <v>0</v>
      </c>
      <c r="AP68" s="40">
        <v>0.38141056973330001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4.3900753238917263</v>
      </c>
      <c r="AW68" s="40">
        <v>4.0505308833199999E-2</v>
      </c>
      <c r="AX68" s="40">
        <v>0</v>
      </c>
      <c r="AY68" s="40">
        <v>0</v>
      </c>
      <c r="AZ68" s="40">
        <v>0.86367985449970008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1.6275624829778981</v>
      </c>
      <c r="BG68" s="40">
        <v>0</v>
      </c>
      <c r="BH68" s="40">
        <v>0</v>
      </c>
      <c r="BI68" s="40">
        <v>0</v>
      </c>
      <c r="BJ68" s="40">
        <v>8.529379943330001E-2</v>
      </c>
      <c r="BK68" s="39">
        <f>SUM(C68:BJ68)</f>
        <v>34.89235985821432</v>
      </c>
    </row>
    <row r="69" spans="1:63" ht="13.5" thickBot="1" x14ac:dyDescent="0.25">
      <c r="A69" s="32"/>
      <c r="B69" s="27" t="s">
        <v>83</v>
      </c>
      <c r="C69" s="36">
        <f t="shared" ref="C69:BJ69" si="20">SUM(C68)</f>
        <v>0</v>
      </c>
      <c r="D69" s="36">
        <f t="shared" si="20"/>
        <v>0.54415424826659997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0.36817345446269995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3.6364894332999997E-3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6">
        <f t="shared" si="20"/>
        <v>0</v>
      </c>
      <c r="R69" s="36">
        <f t="shared" si="20"/>
        <v>0.18350753363030001</v>
      </c>
      <c r="S69" s="36">
        <f t="shared" si="20"/>
        <v>0</v>
      </c>
      <c r="T69" s="36">
        <f t="shared" si="20"/>
        <v>0</v>
      </c>
      <c r="U69" s="36">
        <f t="shared" si="20"/>
        <v>0</v>
      </c>
      <c r="V69" s="36">
        <f t="shared" si="20"/>
        <v>4.5382528665999997E-3</v>
      </c>
      <c r="W69" s="36">
        <f t="shared" si="20"/>
        <v>0</v>
      </c>
      <c r="X69" s="36">
        <f t="shared" si="20"/>
        <v>0</v>
      </c>
      <c r="Y69" s="36">
        <f t="shared" si="20"/>
        <v>0</v>
      </c>
      <c r="Z69" s="36">
        <f t="shared" si="20"/>
        <v>0</v>
      </c>
      <c r="AA69" s="36">
        <f t="shared" si="20"/>
        <v>0</v>
      </c>
      <c r="AB69" s="36">
        <f t="shared" si="20"/>
        <v>14.188109392003051</v>
      </c>
      <c r="AC69" s="36">
        <f t="shared" si="20"/>
        <v>2.6352255133300001E-2</v>
      </c>
      <c r="AD69" s="36">
        <f t="shared" si="20"/>
        <v>0</v>
      </c>
      <c r="AE69" s="36">
        <f t="shared" si="20"/>
        <v>0</v>
      </c>
      <c r="AF69" s="36">
        <f t="shared" si="20"/>
        <v>1.4424521218994999</v>
      </c>
      <c r="AG69" s="36">
        <f t="shared" si="20"/>
        <v>0</v>
      </c>
      <c r="AH69" s="36">
        <f t="shared" si="20"/>
        <v>0</v>
      </c>
      <c r="AI69" s="36">
        <f t="shared" si="20"/>
        <v>0</v>
      </c>
      <c r="AJ69" s="36">
        <f t="shared" si="20"/>
        <v>0</v>
      </c>
      <c r="AK69" s="36">
        <f t="shared" si="20"/>
        <v>0</v>
      </c>
      <c r="AL69" s="36">
        <f t="shared" si="20"/>
        <v>10.655917926583241</v>
      </c>
      <c r="AM69" s="36">
        <f t="shared" si="20"/>
        <v>8.6990844566600001E-2</v>
      </c>
      <c r="AN69" s="36">
        <f t="shared" si="20"/>
        <v>0</v>
      </c>
      <c r="AO69" s="36">
        <f t="shared" si="20"/>
        <v>0</v>
      </c>
      <c r="AP69" s="36">
        <f t="shared" si="20"/>
        <v>0.38141056973330001</v>
      </c>
      <c r="AQ69" s="36">
        <f t="shared" si="20"/>
        <v>0</v>
      </c>
      <c r="AR69" s="36">
        <f t="shared" si="20"/>
        <v>0</v>
      </c>
      <c r="AS69" s="36">
        <f t="shared" si="20"/>
        <v>0</v>
      </c>
      <c r="AT69" s="36">
        <f t="shared" si="20"/>
        <v>0</v>
      </c>
      <c r="AU69" s="36">
        <f t="shared" si="20"/>
        <v>0</v>
      </c>
      <c r="AV69" s="36">
        <f t="shared" si="20"/>
        <v>4.3900753238917263</v>
      </c>
      <c r="AW69" s="36">
        <f t="shared" si="20"/>
        <v>4.0505308833199999E-2</v>
      </c>
      <c r="AX69" s="36">
        <f t="shared" si="20"/>
        <v>0</v>
      </c>
      <c r="AY69" s="36">
        <f t="shared" si="20"/>
        <v>0</v>
      </c>
      <c r="AZ69" s="36">
        <f t="shared" si="20"/>
        <v>0.86367985449970008</v>
      </c>
      <c r="BA69" s="36">
        <f t="shared" si="20"/>
        <v>0</v>
      </c>
      <c r="BB69" s="36">
        <f t="shared" si="20"/>
        <v>0</v>
      </c>
      <c r="BC69" s="36">
        <f t="shared" si="20"/>
        <v>0</v>
      </c>
      <c r="BD69" s="36">
        <f t="shared" si="20"/>
        <v>0</v>
      </c>
      <c r="BE69" s="36">
        <f t="shared" si="20"/>
        <v>0</v>
      </c>
      <c r="BF69" s="36">
        <f t="shared" si="20"/>
        <v>1.6275624829778981</v>
      </c>
      <c r="BG69" s="36">
        <f t="shared" si="20"/>
        <v>0</v>
      </c>
      <c r="BH69" s="36">
        <f t="shared" si="20"/>
        <v>0</v>
      </c>
      <c r="BI69" s="36">
        <f t="shared" si="20"/>
        <v>0</v>
      </c>
      <c r="BJ69" s="36">
        <f t="shared" si="20"/>
        <v>8.529379943330001E-2</v>
      </c>
      <c r="BK69" s="39">
        <f>SUM(BK68)</f>
        <v>34.89235985821432</v>
      </c>
    </row>
    <row r="70" spans="1:63" ht="6" customHeight="1" x14ac:dyDescent="0.2">
      <c r="A70" s="5"/>
      <c r="B70" s="23"/>
    </row>
    <row r="71" spans="1:63" x14ac:dyDescent="0.2">
      <c r="A71" s="5"/>
      <c r="B71" s="5" t="s">
        <v>125</v>
      </c>
      <c r="L71" s="18" t="s">
        <v>37</v>
      </c>
    </row>
    <row r="72" spans="1:63" x14ac:dyDescent="0.2">
      <c r="A72" s="5"/>
      <c r="B72" s="5" t="s">
        <v>126</v>
      </c>
      <c r="L72" s="5" t="s">
        <v>29</v>
      </c>
    </row>
    <row r="73" spans="1:63" x14ac:dyDescent="0.2">
      <c r="L73" s="5" t="s">
        <v>30</v>
      </c>
    </row>
    <row r="74" spans="1:63" x14ac:dyDescent="0.2">
      <c r="B74" s="5" t="s">
        <v>32</v>
      </c>
      <c r="L74" s="5" t="s">
        <v>98</v>
      </c>
    </row>
    <row r="75" spans="1:63" x14ac:dyDescent="0.2">
      <c r="B75" s="5" t="s">
        <v>33</v>
      </c>
      <c r="L75" s="5" t="s">
        <v>100</v>
      </c>
    </row>
    <row r="76" spans="1:63" x14ac:dyDescent="0.2">
      <c r="B76" s="5"/>
      <c r="L76" s="5" t="s">
        <v>31</v>
      </c>
    </row>
    <row r="84" spans="2:2" x14ac:dyDescent="0.2">
      <c r="B84" s="5"/>
    </row>
  </sheetData>
  <mergeCells count="49"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  <mergeCell ref="C46:BK46"/>
    <mergeCell ref="C45:BK45"/>
    <mergeCell ref="C44:BK44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workbookViewId="0"/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79" t="s">
        <v>116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 x14ac:dyDescent="0.2">
      <c r="B3" s="79" t="s">
        <v>113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0.36430997829889999</v>
      </c>
      <c r="G5" s="35">
        <v>0.1175773411999</v>
      </c>
      <c r="H5" s="35">
        <v>0</v>
      </c>
      <c r="I5" s="35">
        <v>0</v>
      </c>
      <c r="J5" s="35">
        <v>0</v>
      </c>
      <c r="K5" s="35">
        <f>SUM(D5:J5)</f>
        <v>0.48188731949879998</v>
      </c>
      <c r="L5" s="35">
        <v>0</v>
      </c>
    </row>
    <row r="6" spans="2:12" x14ac:dyDescent="0.2">
      <c r="B6" s="19">
        <v>2</v>
      </c>
      <c r="C6" s="21" t="s">
        <v>40</v>
      </c>
      <c r="D6" s="40">
        <v>19.075111137732296</v>
      </c>
      <c r="E6" s="35">
        <v>0.99808472786509994</v>
      </c>
      <c r="F6" s="35">
        <v>29.023910608246094</v>
      </c>
      <c r="G6" s="35">
        <v>4.1557604067434033</v>
      </c>
      <c r="H6" s="35">
        <v>0</v>
      </c>
      <c r="I6" s="35">
        <v>0.30430000000000001</v>
      </c>
      <c r="J6" s="35">
        <v>0</v>
      </c>
      <c r="K6" s="35">
        <f t="shared" ref="K6:K41" si="0">SUM(D6:J6)</f>
        <v>53.557166880586891</v>
      </c>
      <c r="L6" s="35">
        <v>0.30448157616239979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0.70291052049870006</v>
      </c>
      <c r="G7" s="35">
        <v>1.0219717233299999E-2</v>
      </c>
      <c r="H7" s="35">
        <v>0</v>
      </c>
      <c r="I7" s="35">
        <v>7.7000000000000002E-3</v>
      </c>
      <c r="J7" s="35">
        <v>0</v>
      </c>
      <c r="K7" s="35">
        <f t="shared" si="0"/>
        <v>0.72083023773200006</v>
      </c>
      <c r="L7" s="35">
        <v>5.5128699332999999E-2</v>
      </c>
    </row>
    <row r="8" spans="2:12" x14ac:dyDescent="0.2">
      <c r="B8" s="19">
        <v>4</v>
      </c>
      <c r="C8" s="21" t="s">
        <v>42</v>
      </c>
      <c r="D8" s="40">
        <v>6.2687231974657003</v>
      </c>
      <c r="E8" s="35">
        <v>6.0767499545649004</v>
      </c>
      <c r="F8" s="35">
        <v>13.438267934640514</v>
      </c>
      <c r="G8" s="35">
        <v>4.5596594125614995</v>
      </c>
      <c r="H8" s="35">
        <v>0</v>
      </c>
      <c r="I8" s="35">
        <v>0.1704</v>
      </c>
      <c r="J8" s="35">
        <v>0</v>
      </c>
      <c r="K8" s="35">
        <f t="shared" si="0"/>
        <v>30.513800499232616</v>
      </c>
      <c r="L8" s="35">
        <v>0.49411610762899949</v>
      </c>
    </row>
    <row r="9" spans="2:12" x14ac:dyDescent="0.2">
      <c r="B9" s="19">
        <v>5</v>
      </c>
      <c r="C9" s="21" t="s">
        <v>43</v>
      </c>
      <c r="D9" s="40">
        <v>1.1113153144984997</v>
      </c>
      <c r="E9" s="35">
        <v>3.8337770333974013</v>
      </c>
      <c r="F9" s="35">
        <v>38.529838418965696</v>
      </c>
      <c r="G9" s="35">
        <v>11.241273288793385</v>
      </c>
      <c r="H9" s="35">
        <v>0</v>
      </c>
      <c r="I9" s="35">
        <v>0.80449999999999999</v>
      </c>
      <c r="J9" s="35">
        <v>0</v>
      </c>
      <c r="K9" s="35">
        <f t="shared" si="0"/>
        <v>55.520704055654981</v>
      </c>
      <c r="L9" s="35">
        <v>0.67918472139329988</v>
      </c>
    </row>
    <row r="10" spans="2:12" x14ac:dyDescent="0.2">
      <c r="B10" s="19">
        <v>6</v>
      </c>
      <c r="C10" s="21" t="s">
        <v>44</v>
      </c>
      <c r="D10" s="40">
        <v>13.1907048374329</v>
      </c>
      <c r="E10" s="35">
        <v>2.1335947439654999</v>
      </c>
      <c r="F10" s="35">
        <v>12.800391184133099</v>
      </c>
      <c r="G10" s="35">
        <v>2.3351786516954012</v>
      </c>
      <c r="H10" s="35">
        <v>0</v>
      </c>
      <c r="I10" s="35">
        <v>0.14860000000000001</v>
      </c>
      <c r="J10" s="35">
        <v>0</v>
      </c>
      <c r="K10" s="35">
        <f t="shared" si="0"/>
        <v>30.608469417226896</v>
      </c>
      <c r="L10" s="35">
        <v>0.25820075539740001</v>
      </c>
    </row>
    <row r="11" spans="2:12" x14ac:dyDescent="0.2">
      <c r="B11" s="19">
        <v>7</v>
      </c>
      <c r="C11" s="21" t="s">
        <v>45</v>
      </c>
      <c r="D11" s="40">
        <v>41.045377439531698</v>
      </c>
      <c r="E11" s="35">
        <v>14.231629142059489</v>
      </c>
      <c r="F11" s="35">
        <v>32.866930063818948</v>
      </c>
      <c r="G11" s="35">
        <v>10.919008988634193</v>
      </c>
      <c r="H11" s="35">
        <v>0</v>
      </c>
      <c r="I11" s="35">
        <v>0</v>
      </c>
      <c r="J11" s="35">
        <v>0</v>
      </c>
      <c r="K11" s="35">
        <f t="shared" si="0"/>
        <v>99.062945634044326</v>
      </c>
      <c r="L11" s="35">
        <v>0.54179490719460011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0.16340440453310001</v>
      </c>
      <c r="E14" s="35">
        <v>0.34356195253290001</v>
      </c>
      <c r="F14" s="35">
        <v>7.5698561214763043</v>
      </c>
      <c r="G14" s="35">
        <v>2.0701312988283003</v>
      </c>
      <c r="H14" s="35">
        <v>0</v>
      </c>
      <c r="I14" s="35">
        <v>8.4499999999999992E-2</v>
      </c>
      <c r="J14" s="35">
        <v>0</v>
      </c>
      <c r="K14" s="35">
        <f t="shared" si="0"/>
        <v>10.231453777370605</v>
      </c>
      <c r="L14" s="35">
        <v>0.41904018353119998</v>
      </c>
    </row>
    <row r="15" spans="2:12" x14ac:dyDescent="0.2">
      <c r="B15" s="19">
        <v>11</v>
      </c>
      <c r="C15" s="21" t="s">
        <v>49</v>
      </c>
      <c r="D15" s="40">
        <v>119.94711001579383</v>
      </c>
      <c r="E15" s="35">
        <v>91.222894296662588</v>
      </c>
      <c r="F15" s="35">
        <v>113.44155685471716</v>
      </c>
      <c r="G15" s="35">
        <v>23.114361968525909</v>
      </c>
      <c r="H15" s="35">
        <v>0</v>
      </c>
      <c r="I15" s="35">
        <v>0.79959999999999998</v>
      </c>
      <c r="J15" s="35">
        <v>0</v>
      </c>
      <c r="K15" s="35">
        <f t="shared" si="0"/>
        <v>348.52552313569947</v>
      </c>
      <c r="L15" s="35">
        <v>1.839323188217403</v>
      </c>
    </row>
    <row r="16" spans="2:12" x14ac:dyDescent="0.2">
      <c r="B16" s="19">
        <v>12</v>
      </c>
      <c r="C16" s="21" t="s">
        <v>50</v>
      </c>
      <c r="D16" s="40">
        <v>330.75847470996359</v>
      </c>
      <c r="E16" s="35">
        <v>7.4253438675635923</v>
      </c>
      <c r="F16" s="35">
        <v>55.508160617717756</v>
      </c>
      <c r="G16" s="35">
        <v>10.086028774108303</v>
      </c>
      <c r="H16" s="35">
        <v>0</v>
      </c>
      <c r="I16" s="35">
        <v>0.56850000000000012</v>
      </c>
      <c r="J16" s="35">
        <v>0</v>
      </c>
      <c r="K16" s="35">
        <f t="shared" si="0"/>
        <v>404.34650796935318</v>
      </c>
      <c r="L16" s="35">
        <v>0.86012643446100001</v>
      </c>
    </row>
    <row r="17" spans="2:12" x14ac:dyDescent="0.2">
      <c r="B17" s="19">
        <v>13</v>
      </c>
      <c r="C17" s="21" t="s">
        <v>51</v>
      </c>
      <c r="D17" s="40">
        <v>11.767244267532799</v>
      </c>
      <c r="E17" s="35">
        <v>0.61071591103269995</v>
      </c>
      <c r="F17" s="35">
        <v>13.938231115250396</v>
      </c>
      <c r="G17" s="35">
        <v>2.9588117162947007</v>
      </c>
      <c r="H17" s="35">
        <v>0</v>
      </c>
      <c r="I17" s="35">
        <v>3.95E-2</v>
      </c>
      <c r="J17" s="35">
        <v>0</v>
      </c>
      <c r="K17" s="35">
        <f t="shared" si="0"/>
        <v>29.314503010110599</v>
      </c>
      <c r="L17" s="35">
        <v>0.30972446246390001</v>
      </c>
    </row>
    <row r="18" spans="2:12" x14ac:dyDescent="0.2">
      <c r="B18" s="19">
        <v>14</v>
      </c>
      <c r="C18" s="21" t="s">
        <v>52</v>
      </c>
      <c r="D18" s="40">
        <v>0.18569193129979999</v>
      </c>
      <c r="E18" s="35">
        <v>0.70994349569929982</v>
      </c>
      <c r="F18" s="35">
        <v>12.445804015495399</v>
      </c>
      <c r="G18" s="35">
        <v>1.8671663117955006</v>
      </c>
      <c r="H18" s="35">
        <v>0</v>
      </c>
      <c r="I18" s="35">
        <v>3.39E-2</v>
      </c>
      <c r="J18" s="35">
        <v>0</v>
      </c>
      <c r="K18" s="35">
        <f t="shared" si="0"/>
        <v>15.242505754289999</v>
      </c>
      <c r="L18" s="35">
        <v>9.1396269666000007E-2</v>
      </c>
    </row>
    <row r="19" spans="2:12" x14ac:dyDescent="0.2">
      <c r="B19" s="19">
        <v>15</v>
      </c>
      <c r="C19" s="21" t="s">
        <v>53</v>
      </c>
      <c r="D19" s="40">
        <v>16.160208800732104</v>
      </c>
      <c r="E19" s="35">
        <v>0.57570132573169996</v>
      </c>
      <c r="F19" s="35">
        <v>29.041921320377813</v>
      </c>
      <c r="G19" s="35">
        <v>5.4640233260795936</v>
      </c>
      <c r="H19" s="35">
        <v>0</v>
      </c>
      <c r="I19" s="35">
        <v>1.4E-2</v>
      </c>
      <c r="J19" s="35">
        <v>0</v>
      </c>
      <c r="K19" s="35">
        <f t="shared" si="0"/>
        <v>51.255854772921211</v>
      </c>
      <c r="L19" s="35">
        <v>0.4423900188603998</v>
      </c>
    </row>
    <row r="20" spans="2:12" x14ac:dyDescent="0.2">
      <c r="B20" s="19">
        <v>16</v>
      </c>
      <c r="C20" s="21" t="s">
        <v>54</v>
      </c>
      <c r="D20" s="40">
        <v>447.23878712059155</v>
      </c>
      <c r="E20" s="35">
        <v>61.417368714354339</v>
      </c>
      <c r="F20" s="35">
        <v>160.21701309976854</v>
      </c>
      <c r="G20" s="35">
        <v>38.173050911239791</v>
      </c>
      <c r="H20" s="35">
        <v>0</v>
      </c>
      <c r="I20" s="35">
        <v>2.1720999999999999</v>
      </c>
      <c r="J20" s="35">
        <v>0</v>
      </c>
      <c r="K20" s="35">
        <f t="shared" si="0"/>
        <v>709.21831984595417</v>
      </c>
      <c r="L20" s="35">
        <v>2.1691349541530012</v>
      </c>
    </row>
    <row r="21" spans="2:12" x14ac:dyDescent="0.2">
      <c r="B21" s="19">
        <v>17</v>
      </c>
      <c r="C21" s="21" t="s">
        <v>55</v>
      </c>
      <c r="D21" s="40">
        <v>578.61860996376538</v>
      </c>
      <c r="E21" s="35">
        <v>41.565555913597898</v>
      </c>
      <c r="F21" s="35">
        <v>47.424817494930323</v>
      </c>
      <c r="G21" s="35">
        <v>10.2777284794391</v>
      </c>
      <c r="H21" s="35">
        <v>0</v>
      </c>
      <c r="I21" s="35">
        <v>0.50850000000000006</v>
      </c>
      <c r="J21" s="35">
        <v>0</v>
      </c>
      <c r="K21" s="35">
        <f t="shared" si="0"/>
        <v>678.39521185173271</v>
      </c>
      <c r="L21" s="35">
        <v>0.62745530722560083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60.678247626695693</v>
      </c>
      <c r="E23" s="35">
        <v>24.890339349581598</v>
      </c>
      <c r="F23" s="35">
        <v>91.120095190399084</v>
      </c>
      <c r="G23" s="35">
        <v>25.104819859053812</v>
      </c>
      <c r="H23" s="35">
        <v>0</v>
      </c>
      <c r="I23" s="35">
        <v>1.9133</v>
      </c>
      <c r="J23" s="35">
        <v>0</v>
      </c>
      <c r="K23" s="35">
        <f t="shared" si="0"/>
        <v>203.70680202573016</v>
      </c>
      <c r="L23" s="35">
        <v>1.0114556193868007</v>
      </c>
    </row>
    <row r="24" spans="2:12" x14ac:dyDescent="0.2">
      <c r="B24" s="19">
        <v>20</v>
      </c>
      <c r="C24" s="21" t="s">
        <v>58</v>
      </c>
      <c r="D24" s="40">
        <v>2912.7653351906629</v>
      </c>
      <c r="E24" s="35">
        <v>218.82562405148531</v>
      </c>
      <c r="F24" s="35">
        <v>998.41621302665135</v>
      </c>
      <c r="G24" s="35">
        <v>121.60101676673219</v>
      </c>
      <c r="H24" s="35">
        <v>0</v>
      </c>
      <c r="I24" s="35">
        <v>46.763149500418656</v>
      </c>
      <c r="J24" s="35">
        <v>0</v>
      </c>
      <c r="K24" s="35">
        <f t="shared" si="0"/>
        <v>4298.3713385359497</v>
      </c>
      <c r="L24" s="35">
        <v>11.588528555526482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2.2198338666000001E-3</v>
      </c>
      <c r="F25" s="35">
        <v>0.51007139653000011</v>
      </c>
      <c r="G25" s="35">
        <v>7.5294224899800005E-2</v>
      </c>
      <c r="H25" s="35">
        <v>0</v>
      </c>
      <c r="I25" s="35">
        <v>0</v>
      </c>
      <c r="J25" s="35">
        <v>0</v>
      </c>
      <c r="K25" s="35">
        <f t="shared" si="0"/>
        <v>0.58758545529640005</v>
      </c>
      <c r="L25" s="35">
        <v>2.5473433300000001E-5</v>
      </c>
    </row>
    <row r="26" spans="2:12" x14ac:dyDescent="0.2">
      <c r="B26" s="19">
        <v>22</v>
      </c>
      <c r="C26" s="21" t="s">
        <v>60</v>
      </c>
      <c r="D26" s="40">
        <v>0.56803670093309999</v>
      </c>
      <c r="E26" s="35">
        <v>6.3232592033200002E-2</v>
      </c>
      <c r="F26" s="35">
        <v>1.1431364110598998</v>
      </c>
      <c r="G26" s="35">
        <v>1.09096265996E-2</v>
      </c>
      <c r="H26" s="35">
        <v>0</v>
      </c>
      <c r="I26" s="35">
        <v>0.23949999999999999</v>
      </c>
      <c r="J26" s="35">
        <v>0</v>
      </c>
      <c r="K26" s="35">
        <f t="shared" si="0"/>
        <v>2.0248153306257999</v>
      </c>
      <c r="L26" s="35">
        <v>3.3147073432999996E-2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1.1854999999999999E-5</v>
      </c>
      <c r="F27" s="35">
        <v>9.4684000000000001E-4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9.5869499999999997E-4</v>
      </c>
      <c r="L27" s="35">
        <v>2.5709500666000001E-3</v>
      </c>
    </row>
    <row r="28" spans="2:12" x14ac:dyDescent="0.2">
      <c r="B28" s="19">
        <v>24</v>
      </c>
      <c r="C28" s="20" t="s">
        <v>62</v>
      </c>
      <c r="D28" s="40">
        <v>0.10786474026659999</v>
      </c>
      <c r="E28" s="35">
        <v>0</v>
      </c>
      <c r="F28" s="35">
        <v>3.5201466664258971</v>
      </c>
      <c r="G28" s="35">
        <v>0.35415640726640002</v>
      </c>
      <c r="H28" s="35">
        <v>0</v>
      </c>
      <c r="I28" s="35">
        <v>0.1019</v>
      </c>
      <c r="J28" s="35">
        <v>0</v>
      </c>
      <c r="K28" s="35">
        <f t="shared" si="0"/>
        <v>4.0840678139588968</v>
      </c>
      <c r="L28" s="35">
        <v>1.4442227933300002E-2</v>
      </c>
    </row>
    <row r="29" spans="2:12" x14ac:dyDescent="0.2">
      <c r="B29" s="19">
        <v>25</v>
      </c>
      <c r="C29" s="21" t="s">
        <v>63</v>
      </c>
      <c r="D29" s="40">
        <v>1228.2068717204324</v>
      </c>
      <c r="E29" s="35">
        <v>12.397206820758296</v>
      </c>
      <c r="F29" s="35">
        <v>221.58224217900334</v>
      </c>
      <c r="G29" s="35">
        <v>26.588206409371995</v>
      </c>
      <c r="H29" s="35">
        <v>0</v>
      </c>
      <c r="I29" s="35">
        <v>2.3896000000000002</v>
      </c>
      <c r="J29" s="35">
        <v>0</v>
      </c>
      <c r="K29" s="35">
        <f t="shared" si="0"/>
        <v>1491.1641271295662</v>
      </c>
      <c r="L29" s="35">
        <v>1.605621918456698</v>
      </c>
    </row>
    <row r="30" spans="2:12" x14ac:dyDescent="0.2">
      <c r="B30" s="19">
        <v>26</v>
      </c>
      <c r="C30" s="21" t="s">
        <v>64</v>
      </c>
      <c r="D30" s="40">
        <v>151.27580348832706</v>
      </c>
      <c r="E30" s="35">
        <v>3.4400106642586015</v>
      </c>
      <c r="F30" s="35">
        <v>30.158973893108922</v>
      </c>
      <c r="G30" s="35">
        <v>14.494006735900395</v>
      </c>
      <c r="H30" s="35">
        <v>0</v>
      </c>
      <c r="I30" s="35">
        <v>0.78210000000000002</v>
      </c>
      <c r="J30" s="35">
        <v>0</v>
      </c>
      <c r="K30" s="35">
        <f t="shared" si="0"/>
        <v>200.15089478159499</v>
      </c>
      <c r="L30" s="35">
        <v>0.6789533458275</v>
      </c>
    </row>
    <row r="31" spans="2:12" x14ac:dyDescent="0.2">
      <c r="B31" s="19">
        <v>27</v>
      </c>
      <c r="C31" s="21" t="s">
        <v>15</v>
      </c>
      <c r="D31" s="40">
        <v>4.6171683207332004</v>
      </c>
      <c r="E31" s="35">
        <v>9.2465032599999997E-2</v>
      </c>
      <c r="F31" s="35">
        <v>2.3985496367623003</v>
      </c>
      <c r="G31" s="35">
        <v>0.2827193695661</v>
      </c>
      <c r="H31" s="35">
        <v>0</v>
      </c>
      <c r="I31" s="35">
        <v>0.74790000000000001</v>
      </c>
      <c r="J31" s="35">
        <v>0</v>
      </c>
      <c r="K31" s="35">
        <f t="shared" si="0"/>
        <v>8.1388023596616001</v>
      </c>
      <c r="L31" s="35">
        <v>5.1276352233200005E-2</v>
      </c>
    </row>
    <row r="32" spans="2:12" x14ac:dyDescent="0.2">
      <c r="B32" s="19">
        <v>28</v>
      </c>
      <c r="C32" s="21" t="s">
        <v>65</v>
      </c>
      <c r="D32" s="40">
        <v>1.8029750933100001E-2</v>
      </c>
      <c r="E32" s="35">
        <v>1.6597963666E-3</v>
      </c>
      <c r="F32" s="35">
        <v>3.0952124624272006</v>
      </c>
      <c r="G32" s="35">
        <v>0.42854995929899986</v>
      </c>
      <c r="H32" s="35">
        <v>0</v>
      </c>
      <c r="I32" s="35">
        <v>0</v>
      </c>
      <c r="J32" s="35">
        <v>0</v>
      </c>
      <c r="K32" s="35">
        <f t="shared" si="0"/>
        <v>3.5434519690259005</v>
      </c>
      <c r="L32" s="35">
        <v>2.8487852299799998E-2</v>
      </c>
    </row>
    <row r="33" spans="2:12" x14ac:dyDescent="0.2">
      <c r="B33" s="19">
        <v>29</v>
      </c>
      <c r="C33" s="21" t="s">
        <v>66</v>
      </c>
      <c r="D33" s="40">
        <v>10.009213093831502</v>
      </c>
      <c r="E33" s="35">
        <v>4.9206382270609019</v>
      </c>
      <c r="F33" s="35">
        <v>31.104303541940922</v>
      </c>
      <c r="G33" s="35">
        <v>6.7385919874447975</v>
      </c>
      <c r="H33" s="35">
        <v>0</v>
      </c>
      <c r="I33" s="35">
        <v>0.22650000000000001</v>
      </c>
      <c r="J33" s="35">
        <v>0</v>
      </c>
      <c r="K33" s="35">
        <f t="shared" si="0"/>
        <v>52.999246850278126</v>
      </c>
      <c r="L33" s="35">
        <v>0.69249792979440006</v>
      </c>
    </row>
    <row r="34" spans="2:12" x14ac:dyDescent="0.2">
      <c r="B34" s="19">
        <v>30</v>
      </c>
      <c r="C34" s="21" t="s">
        <v>67</v>
      </c>
      <c r="D34" s="40">
        <v>5.5837130948965017</v>
      </c>
      <c r="E34" s="35">
        <v>2.1360665952296007</v>
      </c>
      <c r="F34" s="35">
        <v>66.218140484407229</v>
      </c>
      <c r="G34" s="35">
        <v>11.6789515313954</v>
      </c>
      <c r="H34" s="35">
        <v>0</v>
      </c>
      <c r="I34" s="35">
        <v>1.0258999999999998</v>
      </c>
      <c r="J34" s="35">
        <v>0</v>
      </c>
      <c r="K34" s="35">
        <f t="shared" si="0"/>
        <v>86.642771705928723</v>
      </c>
      <c r="L34" s="35">
        <v>1.1475939386559999</v>
      </c>
    </row>
    <row r="35" spans="2:12" x14ac:dyDescent="0.2">
      <c r="B35" s="19">
        <v>31</v>
      </c>
      <c r="C35" s="20" t="s">
        <v>68</v>
      </c>
      <c r="D35" s="40">
        <v>0.31477688990000002</v>
      </c>
      <c r="E35" s="35">
        <v>0.29321940126660001</v>
      </c>
      <c r="F35" s="35">
        <v>0.71013101469660012</v>
      </c>
      <c r="G35" s="35">
        <v>0.15985490856590001</v>
      </c>
      <c r="H35" s="35">
        <v>0</v>
      </c>
      <c r="I35" s="35">
        <v>0</v>
      </c>
      <c r="J35" s="35">
        <v>0</v>
      </c>
      <c r="K35" s="35">
        <f t="shared" si="0"/>
        <v>1.4779822144291002</v>
      </c>
      <c r="L35" s="35">
        <v>4.6648887366299997E-2</v>
      </c>
    </row>
    <row r="36" spans="2:12" x14ac:dyDescent="0.2">
      <c r="B36" s="19">
        <v>32</v>
      </c>
      <c r="C36" s="21" t="s">
        <v>69</v>
      </c>
      <c r="D36" s="40">
        <v>324.62564758179337</v>
      </c>
      <c r="E36" s="35">
        <v>15.418508491223397</v>
      </c>
      <c r="F36" s="35">
        <v>96.080787673572289</v>
      </c>
      <c r="G36" s="35">
        <v>20.563223391495182</v>
      </c>
      <c r="H36" s="35">
        <v>0</v>
      </c>
      <c r="I36" s="35">
        <v>1.9756999999999998</v>
      </c>
      <c r="J36" s="35">
        <v>0</v>
      </c>
      <c r="K36" s="35">
        <f t="shared" si="0"/>
        <v>458.66386713808424</v>
      </c>
      <c r="L36" s="35">
        <v>2.0053331821737035</v>
      </c>
    </row>
    <row r="37" spans="2:12" x14ac:dyDescent="0.2">
      <c r="B37" s="19">
        <v>33</v>
      </c>
      <c r="C37" s="21" t="s">
        <v>114</v>
      </c>
      <c r="D37" s="40">
        <v>81.947822781563033</v>
      </c>
      <c r="E37" s="35">
        <v>62.765335841654718</v>
      </c>
      <c r="F37" s="35">
        <v>103.13825680030332</v>
      </c>
      <c r="G37" s="35">
        <v>16.386119992210855</v>
      </c>
      <c r="H37" s="40">
        <v>0</v>
      </c>
      <c r="I37" s="35">
        <v>0.74870000000000003</v>
      </c>
      <c r="J37" s="40">
        <v>0</v>
      </c>
      <c r="K37" s="35">
        <f t="shared" si="0"/>
        <v>264.98623541573193</v>
      </c>
      <c r="L37" s="35">
        <v>1.4036758485209997</v>
      </c>
    </row>
    <row r="38" spans="2:12" x14ac:dyDescent="0.2">
      <c r="B38" s="19">
        <v>34</v>
      </c>
      <c r="C38" s="21" t="s">
        <v>70</v>
      </c>
      <c r="D38" s="40">
        <v>2.7410226666000001E-3</v>
      </c>
      <c r="E38" s="35">
        <v>0.13201922699989999</v>
      </c>
      <c r="F38" s="35">
        <v>2.9256355738882021</v>
      </c>
      <c r="G38" s="35">
        <v>1.0122033079984998</v>
      </c>
      <c r="H38" s="35">
        <v>0</v>
      </c>
      <c r="I38" s="35">
        <v>4.9099999999999998E-2</v>
      </c>
      <c r="J38" s="35">
        <v>0</v>
      </c>
      <c r="K38" s="35">
        <f t="shared" si="0"/>
        <v>4.1216991315532017</v>
      </c>
      <c r="L38" s="35">
        <v>1.1807921266600001E-2</v>
      </c>
    </row>
    <row r="39" spans="2:12" x14ac:dyDescent="0.2">
      <c r="B39" s="19">
        <v>35</v>
      </c>
      <c r="C39" s="21" t="s">
        <v>71</v>
      </c>
      <c r="D39" s="40">
        <v>87.236900372195265</v>
      </c>
      <c r="E39" s="35">
        <v>54.909552820747891</v>
      </c>
      <c r="F39" s="35">
        <v>219.82213167677622</v>
      </c>
      <c r="G39" s="35">
        <v>52.74398019974101</v>
      </c>
      <c r="H39" s="35">
        <v>0</v>
      </c>
      <c r="I39" s="35">
        <v>1.3143</v>
      </c>
      <c r="J39" s="35">
        <v>0</v>
      </c>
      <c r="K39" s="35">
        <f t="shared" si="0"/>
        <v>416.02686506946043</v>
      </c>
      <c r="L39" s="35">
        <v>1.8433631588771995</v>
      </c>
    </row>
    <row r="40" spans="2:12" x14ac:dyDescent="0.2">
      <c r="B40" s="19">
        <v>36</v>
      </c>
      <c r="C40" s="21" t="s">
        <v>72</v>
      </c>
      <c r="D40" s="40">
        <v>2.4304683895330008</v>
      </c>
      <c r="E40" s="35">
        <v>1.8504291201654997</v>
      </c>
      <c r="F40" s="35">
        <v>11.164913808551214</v>
      </c>
      <c r="G40" s="35">
        <v>2.1186049829610001</v>
      </c>
      <c r="H40" s="35">
        <v>0</v>
      </c>
      <c r="I40" s="35">
        <v>0</v>
      </c>
      <c r="J40" s="35">
        <v>0</v>
      </c>
      <c r="K40" s="35">
        <f t="shared" si="0"/>
        <v>17.564416301210713</v>
      </c>
      <c r="L40" s="35">
        <v>0.28335945329700013</v>
      </c>
    </row>
    <row r="41" spans="2:12" x14ac:dyDescent="0.2">
      <c r="B41" s="19">
        <v>37</v>
      </c>
      <c r="C41" s="21" t="s">
        <v>73</v>
      </c>
      <c r="D41" s="40">
        <v>116.37064241422691</v>
      </c>
      <c r="E41" s="35">
        <v>52.240074496016803</v>
      </c>
      <c r="F41" s="35">
        <v>134.50183082006828</v>
      </c>
      <c r="G41" s="35">
        <v>37.439007279476115</v>
      </c>
      <c r="H41" s="35">
        <v>0</v>
      </c>
      <c r="I41" s="35">
        <v>3.758</v>
      </c>
      <c r="J41" s="35">
        <v>0</v>
      </c>
      <c r="K41" s="35">
        <f t="shared" si="0"/>
        <v>344.30955500978808</v>
      </c>
      <c r="L41" s="35">
        <v>3.3520725839770042</v>
      </c>
    </row>
    <row r="42" spans="2:12" ht="15" x14ac:dyDescent="0.2">
      <c r="B42" s="22" t="s">
        <v>11</v>
      </c>
      <c r="C42" s="4"/>
      <c r="D42" s="46">
        <f t="shared" ref="D42:L42" si="1">SUM(D5:D41)</f>
        <v>6572.2900463204633</v>
      </c>
      <c r="E42" s="35">
        <f>SUM(E5:E41)</f>
        <v>685.52353529534298</v>
      </c>
      <c r="F42" s="35">
        <f t="shared" si="1"/>
        <v>2584.9256384449081</v>
      </c>
      <c r="G42" s="35">
        <f>SUM(G5:G41)</f>
        <v>465.13019753315029</v>
      </c>
      <c r="H42" s="45">
        <f t="shared" si="1"/>
        <v>0</v>
      </c>
      <c r="I42" s="45">
        <f t="shared" si="1"/>
        <v>67.691749500418666</v>
      </c>
      <c r="J42" s="45">
        <f t="shared" si="1"/>
        <v>0</v>
      </c>
      <c r="K42" s="45">
        <f t="shared" si="1"/>
        <v>10375.56116709428</v>
      </c>
      <c r="L42" s="35">
        <f t="shared" si="1"/>
        <v>34.892359858214093</v>
      </c>
    </row>
    <row r="43" spans="2:12" x14ac:dyDescent="0.2">
      <c r="B43" t="s">
        <v>89</v>
      </c>
    </row>
    <row r="46" spans="2:12" x14ac:dyDescent="0.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Lloyd Serrao</cp:lastModifiedBy>
  <cp:lastPrinted>2014-03-24T10:58:12Z</cp:lastPrinted>
  <dcterms:created xsi:type="dcterms:W3CDTF">2014-01-06T04:43:23Z</dcterms:created>
  <dcterms:modified xsi:type="dcterms:W3CDTF">2018-05-08T05:03:10Z</dcterms:modified>
</cp:coreProperties>
</file>