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25725"/>
</workbook>
</file>

<file path=xl/calcChain.xml><?xml version="1.0" encoding="utf-8"?>
<calcChain xmlns="http://schemas.openxmlformats.org/spreadsheetml/2006/main">
  <c r="K37" i="9"/>
  <c r="BK39" i="8"/>
  <c r="BK40"/>
  <c r="BK8" l="1"/>
  <c r="BK9" s="1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W29" s="1"/>
  <c r="X9"/>
  <c r="Y9"/>
  <c r="Y29" s="1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11"/>
  <c r="BK12" s="1"/>
  <c r="C12"/>
  <c r="D12"/>
  <c r="E12"/>
  <c r="F12"/>
  <c r="G12"/>
  <c r="H12"/>
  <c r="I12"/>
  <c r="J12"/>
  <c r="K12"/>
  <c r="L12"/>
  <c r="M12"/>
  <c r="N12"/>
  <c r="N29" s="1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L29" s="1"/>
  <c r="AM12"/>
  <c r="AN12"/>
  <c r="AO12"/>
  <c r="AP12"/>
  <c r="AQ12"/>
  <c r="AR12"/>
  <c r="AS12"/>
  <c r="AT12"/>
  <c r="AU12"/>
  <c r="AV12"/>
  <c r="AW12"/>
  <c r="AX12"/>
  <c r="AY12"/>
  <c r="AZ12"/>
  <c r="BA12"/>
  <c r="BB12"/>
  <c r="BB29" s="1"/>
  <c r="BC12"/>
  <c r="BD12"/>
  <c r="BE12"/>
  <c r="BF12"/>
  <c r="BG12"/>
  <c r="BH12"/>
  <c r="BI12"/>
  <c r="BJ12"/>
  <c r="BK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I29" s="1"/>
  <c r="BJ15"/>
  <c r="BK17"/>
  <c r="BK18" s="1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20"/>
  <c r="BK21" s="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3"/>
  <c r="BK24"/>
  <c r="BK25"/>
  <c r="BK26"/>
  <c r="BK27"/>
  <c r="C28"/>
  <c r="D28"/>
  <c r="E28"/>
  <c r="F28"/>
  <c r="G28"/>
  <c r="H28"/>
  <c r="I28"/>
  <c r="J28"/>
  <c r="J29" s="1"/>
  <c r="K28"/>
  <c r="L28"/>
  <c r="M28"/>
  <c r="N28"/>
  <c r="O28"/>
  <c r="P28"/>
  <c r="Q28"/>
  <c r="R28"/>
  <c r="R29" s="1"/>
  <c r="S28"/>
  <c r="T28"/>
  <c r="U28"/>
  <c r="V28"/>
  <c r="W28"/>
  <c r="X28"/>
  <c r="Y28"/>
  <c r="Z28"/>
  <c r="AA28"/>
  <c r="AB28"/>
  <c r="AC28"/>
  <c r="AD28"/>
  <c r="AD29" s="1"/>
  <c r="AE28"/>
  <c r="AF28"/>
  <c r="AG28"/>
  <c r="AH28"/>
  <c r="AH29" s="1"/>
  <c r="AI28"/>
  <c r="AJ28"/>
  <c r="AK28"/>
  <c r="AL28"/>
  <c r="AM28"/>
  <c r="AN28"/>
  <c r="AO28"/>
  <c r="AP28"/>
  <c r="AQ28"/>
  <c r="AR28"/>
  <c r="AS28"/>
  <c r="AT28"/>
  <c r="AT29" s="1"/>
  <c r="AU28"/>
  <c r="AV28"/>
  <c r="AW28"/>
  <c r="AX28"/>
  <c r="AY28"/>
  <c r="AZ28"/>
  <c r="BA28"/>
  <c r="BB28"/>
  <c r="BC28"/>
  <c r="BD28"/>
  <c r="BE28"/>
  <c r="BF28"/>
  <c r="BG28"/>
  <c r="BH28"/>
  <c r="BI28"/>
  <c r="BJ28"/>
  <c r="BJ29" s="1"/>
  <c r="AA29"/>
  <c r="BK33"/>
  <c r="BK34" s="1"/>
  <c r="C34"/>
  <c r="D34"/>
  <c r="E34"/>
  <c r="F34"/>
  <c r="G34"/>
  <c r="G44" s="1"/>
  <c r="H34"/>
  <c r="I34"/>
  <c r="J34"/>
  <c r="K34"/>
  <c r="K44" s="1"/>
  <c r="L34"/>
  <c r="M34"/>
  <c r="N34"/>
  <c r="O34"/>
  <c r="P34"/>
  <c r="Q34"/>
  <c r="R34"/>
  <c r="S34"/>
  <c r="T34"/>
  <c r="U34"/>
  <c r="V34"/>
  <c r="W34"/>
  <c r="X34"/>
  <c r="Y34"/>
  <c r="Z34"/>
  <c r="AA34"/>
  <c r="AB34"/>
  <c r="AB44" s="1"/>
  <c r="AC34"/>
  <c r="AD34"/>
  <c r="AE34"/>
  <c r="AF34"/>
  <c r="AG34"/>
  <c r="AH34"/>
  <c r="AI34"/>
  <c r="AJ34"/>
  <c r="AJ44" s="1"/>
  <c r="AK34"/>
  <c r="AL34"/>
  <c r="AM34"/>
  <c r="AN34"/>
  <c r="AO34"/>
  <c r="AP34"/>
  <c r="AQ34"/>
  <c r="AR34"/>
  <c r="AR44" s="1"/>
  <c r="AS34"/>
  <c r="AT34"/>
  <c r="AU34"/>
  <c r="AV34"/>
  <c r="AW34"/>
  <c r="AX34"/>
  <c r="AY34"/>
  <c r="AZ34"/>
  <c r="AZ44" s="1"/>
  <c r="BA34"/>
  <c r="BB34"/>
  <c r="BC34"/>
  <c r="BD34"/>
  <c r="BE34"/>
  <c r="BF34"/>
  <c r="BG34"/>
  <c r="BH34"/>
  <c r="BH44" s="1"/>
  <c r="BI34"/>
  <c r="BJ34"/>
  <c r="BK36"/>
  <c r="BK37"/>
  <c r="BK38"/>
  <c r="BK41"/>
  <c r="BK42"/>
  <c r="C43"/>
  <c r="D43"/>
  <c r="E43"/>
  <c r="F43"/>
  <c r="F44" s="1"/>
  <c r="G43"/>
  <c r="H43"/>
  <c r="I43"/>
  <c r="J43"/>
  <c r="J44" s="1"/>
  <c r="K43"/>
  <c r="L43"/>
  <c r="M43"/>
  <c r="N43"/>
  <c r="O43"/>
  <c r="P43"/>
  <c r="Q43"/>
  <c r="R43"/>
  <c r="R44" s="1"/>
  <c r="S43"/>
  <c r="T43"/>
  <c r="U43"/>
  <c r="V43"/>
  <c r="V44" s="1"/>
  <c r="W43"/>
  <c r="X43"/>
  <c r="Y43"/>
  <c r="Z43"/>
  <c r="Z44" s="1"/>
  <c r="AA43"/>
  <c r="AB43"/>
  <c r="AC43"/>
  <c r="AD43"/>
  <c r="AD44" s="1"/>
  <c r="AE43"/>
  <c r="AF43"/>
  <c r="AG43"/>
  <c r="AH43"/>
  <c r="AH44" s="1"/>
  <c r="AI43"/>
  <c r="AJ43"/>
  <c r="AK43"/>
  <c r="AL43"/>
  <c r="AL44" s="1"/>
  <c r="AM43"/>
  <c r="AN43"/>
  <c r="AO43"/>
  <c r="AP43"/>
  <c r="AP44" s="1"/>
  <c r="AQ43"/>
  <c r="AR43"/>
  <c r="AS43"/>
  <c r="AT43"/>
  <c r="AT44" s="1"/>
  <c r="AU43"/>
  <c r="AV43"/>
  <c r="AW43"/>
  <c r="AX43"/>
  <c r="AX44" s="1"/>
  <c r="AY43"/>
  <c r="AZ43"/>
  <c r="BA43"/>
  <c r="BB43"/>
  <c r="BB44" s="1"/>
  <c r="BC43"/>
  <c r="BD43"/>
  <c r="BE43"/>
  <c r="BF43"/>
  <c r="BF44" s="1"/>
  <c r="BG43"/>
  <c r="BH43"/>
  <c r="BI43"/>
  <c r="BJ43"/>
  <c r="BJ44" s="1"/>
  <c r="E44"/>
  <c r="N44"/>
  <c r="P44"/>
  <c r="X44"/>
  <c r="AF44"/>
  <c r="AN44"/>
  <c r="AV44"/>
  <c r="BD44"/>
  <c r="BK48"/>
  <c r="BK49" s="1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53"/>
  <c r="BK54" s="1"/>
  <c r="C54"/>
  <c r="D54"/>
  <c r="E54"/>
  <c r="F54"/>
  <c r="G54"/>
  <c r="H54"/>
  <c r="I54"/>
  <c r="J54"/>
  <c r="K54"/>
  <c r="L54"/>
  <c r="M54"/>
  <c r="M58" s="1"/>
  <c r="N54"/>
  <c r="O54"/>
  <c r="P54"/>
  <c r="Q54"/>
  <c r="Q58" s="1"/>
  <c r="R54"/>
  <c r="R58" s="1"/>
  <c r="S54"/>
  <c r="T54"/>
  <c r="U54"/>
  <c r="U58" s="1"/>
  <c r="V54"/>
  <c r="V58" s="1"/>
  <c r="W54"/>
  <c r="X54"/>
  <c r="X58" s="1"/>
  <c r="Y54"/>
  <c r="Y58" s="1"/>
  <c r="Z54"/>
  <c r="AA54"/>
  <c r="AB54"/>
  <c r="AC54"/>
  <c r="AC58" s="1"/>
  <c r="AD54"/>
  <c r="AE54"/>
  <c r="AF54"/>
  <c r="AF58" s="1"/>
  <c r="AG54"/>
  <c r="AG58" s="1"/>
  <c r="AH54"/>
  <c r="AI54"/>
  <c r="AJ54"/>
  <c r="AK54"/>
  <c r="AK58" s="1"/>
  <c r="AL54"/>
  <c r="AM54"/>
  <c r="AN54"/>
  <c r="AN58" s="1"/>
  <c r="AO54"/>
  <c r="AO58" s="1"/>
  <c r="AP54"/>
  <c r="AQ54"/>
  <c r="AR54"/>
  <c r="AS54"/>
  <c r="AS58" s="1"/>
  <c r="AT54"/>
  <c r="AU54"/>
  <c r="AV54"/>
  <c r="AV58" s="1"/>
  <c r="AW54"/>
  <c r="AW58" s="1"/>
  <c r="AX54"/>
  <c r="AY54"/>
  <c r="AZ54"/>
  <c r="BA54"/>
  <c r="BA58" s="1"/>
  <c r="BB54"/>
  <c r="BC54"/>
  <c r="BD54"/>
  <c r="BD58" s="1"/>
  <c r="BE54"/>
  <c r="BE58" s="1"/>
  <c r="BF54"/>
  <c r="BG54"/>
  <c r="BH54"/>
  <c r="BI54"/>
  <c r="BI58" s="1"/>
  <c r="BJ54"/>
  <c r="BK56"/>
  <c r="BK57" s="1"/>
  <c r="C57"/>
  <c r="D57"/>
  <c r="E57"/>
  <c r="F57"/>
  <c r="G57"/>
  <c r="G58" s="1"/>
  <c r="H57"/>
  <c r="I57"/>
  <c r="I58" s="1"/>
  <c r="J57"/>
  <c r="K57"/>
  <c r="L57"/>
  <c r="M57"/>
  <c r="N57"/>
  <c r="O57"/>
  <c r="P57"/>
  <c r="P58" s="1"/>
  <c r="Q57"/>
  <c r="R57"/>
  <c r="S57"/>
  <c r="T57"/>
  <c r="U57"/>
  <c r="V57"/>
  <c r="W57"/>
  <c r="X57"/>
  <c r="Y57"/>
  <c r="Z57"/>
  <c r="AA57"/>
  <c r="AB57"/>
  <c r="AB58" s="1"/>
  <c r="AC57"/>
  <c r="AD57"/>
  <c r="AE57"/>
  <c r="AF57"/>
  <c r="AG57"/>
  <c r="AH57"/>
  <c r="AI57"/>
  <c r="AJ57"/>
  <c r="AJ58" s="1"/>
  <c r="AK57"/>
  <c r="AL57"/>
  <c r="AM57"/>
  <c r="AN57"/>
  <c r="AO57"/>
  <c r="AP57"/>
  <c r="AQ57"/>
  <c r="AR57"/>
  <c r="AR58" s="1"/>
  <c r="AS57"/>
  <c r="AT57"/>
  <c r="AU57"/>
  <c r="AV57"/>
  <c r="AW57"/>
  <c r="AX57"/>
  <c r="AY57"/>
  <c r="AZ57"/>
  <c r="AZ58" s="1"/>
  <c r="BA57"/>
  <c r="BB57"/>
  <c r="BC57"/>
  <c r="BD57"/>
  <c r="BE57"/>
  <c r="BF57"/>
  <c r="BG57"/>
  <c r="BH57"/>
  <c r="BH58" s="1"/>
  <c r="BI57"/>
  <c r="BJ57"/>
  <c r="C58"/>
  <c r="E58"/>
  <c r="K58"/>
  <c r="N58"/>
  <c r="T58"/>
  <c r="Z58"/>
  <c r="AD58"/>
  <c r="AH58"/>
  <c r="AL58"/>
  <c r="AP58"/>
  <c r="AT58"/>
  <c r="AX58"/>
  <c r="BB58"/>
  <c r="BF58"/>
  <c r="BJ58"/>
  <c r="BK62"/>
  <c r="BK63" s="1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8"/>
  <c r="BK69" s="1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G42" i="9"/>
  <c r="E42"/>
  <c r="K5"/>
  <c r="L42"/>
  <c r="F42"/>
  <c r="D42"/>
  <c r="J42"/>
  <c r="I42"/>
  <c r="H42"/>
  <c r="K41"/>
  <c r="K40"/>
  <c r="K39"/>
  <c r="K38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H58" i="8" l="1"/>
  <c r="J58"/>
  <c r="J65" s="1"/>
  <c r="F58"/>
  <c r="BG58"/>
  <c r="BC58"/>
  <c r="BC65" s="1"/>
  <c r="AY58"/>
  <c r="AU58"/>
  <c r="AQ58"/>
  <c r="AM58"/>
  <c r="AI58"/>
  <c r="AE58"/>
  <c r="AA58"/>
  <c r="W58"/>
  <c r="S58"/>
  <c r="O58"/>
  <c r="T44"/>
  <c r="L44"/>
  <c r="H44"/>
  <c r="AF29"/>
  <c r="AB29"/>
  <c r="H29"/>
  <c r="H65" s="1"/>
  <c r="D29"/>
  <c r="D58"/>
  <c r="BI44"/>
  <c r="BG44"/>
  <c r="BG65" s="1"/>
  <c r="BE44"/>
  <c r="BC44"/>
  <c r="BA44"/>
  <c r="AY44"/>
  <c r="AY65" s="1"/>
  <c r="AW44"/>
  <c r="AU44"/>
  <c r="AS44"/>
  <c r="AQ44"/>
  <c r="AO44"/>
  <c r="AM44"/>
  <c r="AK44"/>
  <c r="AI44"/>
  <c r="AG44"/>
  <c r="AE44"/>
  <c r="AC44"/>
  <c r="AA44"/>
  <c r="AA65" s="1"/>
  <c r="Y44"/>
  <c r="Y65" s="1"/>
  <c r="W44"/>
  <c r="U44"/>
  <c r="Q44"/>
  <c r="O44"/>
  <c r="M44"/>
  <c r="I44"/>
  <c r="C44"/>
  <c r="BG29"/>
  <c r="BE29"/>
  <c r="BC29"/>
  <c r="BA29"/>
  <c r="BA65" s="1"/>
  <c r="AY29"/>
  <c r="AW29"/>
  <c r="AU29"/>
  <c r="BH29"/>
  <c r="BH65" s="1"/>
  <c r="BF29"/>
  <c r="BF65" s="1"/>
  <c r="BD29"/>
  <c r="BD65" s="1"/>
  <c r="AZ29"/>
  <c r="AX29"/>
  <c r="AX65" s="1"/>
  <c r="AV29"/>
  <c r="AV65" s="1"/>
  <c r="AR29"/>
  <c r="AP29"/>
  <c r="AN29"/>
  <c r="AN65" s="1"/>
  <c r="AJ29"/>
  <c r="AJ65" s="1"/>
  <c r="Z29"/>
  <c r="Z65" s="1"/>
  <c r="X29"/>
  <c r="T29"/>
  <c r="P29"/>
  <c r="P65" s="1"/>
  <c r="L29"/>
  <c r="F29"/>
  <c r="AE29"/>
  <c r="AE65" s="1"/>
  <c r="L58"/>
  <c r="BK58"/>
  <c r="AZ65"/>
  <c r="AP65"/>
  <c r="F65"/>
  <c r="BJ65"/>
  <c r="BB65"/>
  <c r="AT65"/>
  <c r="AH65"/>
  <c r="N65"/>
  <c r="BI65"/>
  <c r="AU65"/>
  <c r="AS29"/>
  <c r="AS65" s="1"/>
  <c r="AQ29"/>
  <c r="AQ65" s="1"/>
  <c r="AO29"/>
  <c r="AO65" s="1"/>
  <c r="AM29"/>
  <c r="AK29"/>
  <c r="AK65" s="1"/>
  <c r="AI29"/>
  <c r="AI65" s="1"/>
  <c r="AG29"/>
  <c r="AG65" s="1"/>
  <c r="AC29"/>
  <c r="AC65" s="1"/>
  <c r="U29"/>
  <c r="U65" s="1"/>
  <c r="S29"/>
  <c r="Q29"/>
  <c r="O29"/>
  <c r="M29"/>
  <c r="AM65"/>
  <c r="K29"/>
  <c r="G29"/>
  <c r="G65" s="1"/>
  <c r="E29"/>
  <c r="E65" s="1"/>
  <c r="C29"/>
  <c r="C65" s="1"/>
  <c r="K42" i="9"/>
  <c r="AL65" i="8"/>
  <c r="S44"/>
  <c r="S65" s="1"/>
  <c r="BK43"/>
  <c r="BK44" s="1"/>
  <c r="D44"/>
  <c r="AR65"/>
  <c r="AF65"/>
  <c r="AD65"/>
  <c r="AB65"/>
  <c r="X65"/>
  <c r="T65"/>
  <c r="R65"/>
  <c r="V29"/>
  <c r="V65" s="1"/>
  <c r="BK28"/>
  <c r="BK15"/>
  <c r="I29"/>
  <c r="I65" s="1"/>
  <c r="K65"/>
  <c r="D65" l="1"/>
  <c r="O65"/>
  <c r="AW65"/>
  <c r="BE65"/>
  <c r="W65"/>
  <c r="L65"/>
  <c r="M65"/>
  <c r="Q65"/>
  <c r="BK29"/>
  <c r="BK65" s="1"/>
</calcChain>
</file>

<file path=xl/sharedStrings.xml><?xml version="1.0" encoding="utf-8"?>
<sst xmlns="http://schemas.openxmlformats.org/spreadsheetml/2006/main" count="163" uniqueCount="127">
  <si>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</si>
  <si>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</si>
  <si>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</si>
  <si>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</si>
  <si>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</si>
  <si>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</si>
  <si>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</si>
  <si>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</si>
  <si>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</si>
  <si>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</si>
  <si>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</si>
  <si>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</si>
  <si>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</si>
  <si>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</si>
  <si>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</si>
  <si>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</si>
  <si>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</si>
  <si>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</si>
  <si>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</si>
  <si>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</si>
  <si>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</si>
  <si>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</si>
  <si>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</si>
  <si>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</si>
  <si>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</si>
  <si>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</si>
  <si>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</si>
  <si>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</si>
  <si>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</si>
  <si>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</si>
  <si>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</si>
  <si>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</si>
  <si>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</si>
  <si>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</si>
  <si>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</si>
  <si>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</si>
  <si>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</si>
  <si>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</si>
  <si>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</si>
  <si>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</si>
  <si>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</si>
  <si>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</si>
  <si>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</si>
  <si>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</si>
  <si>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</si>
  <si>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</si>
  <si>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</si>
  <si>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</si>
  <si>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</si>
  <si>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</si>
  <si>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</si>
  <si>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</si>
  <si>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</si>
  <si>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</si>
  <si>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</si>
  <si>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</si>
  <si>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</si>
  <si>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</si>
  <si>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</si>
  <si>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</si>
  <si>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</si>
  <si>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</si>
  <si>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</si>
  <si>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</si>
  <si>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</si>
  <si>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</si>
  <si>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</si>
  <si>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</si>
  <si>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</si>
  <si>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</si>
  <si>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</si>
  <si>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</si>
  <si>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</si>
  <si>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</si>
  <si>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</si>
  <si>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</si>
  <si>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</si>
  <si>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</si>
  <si>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</si>
  <si>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</si>
  <si>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</si>
  <si>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</si>
  <si>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</si>
  <si>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</si>
  <si>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</si>
  <si>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</si>
  <si>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</si>
  <si>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</si>
  <si>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</si>
  <si>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</si>
  <si>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</si>
  <si>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</si>
  <si>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</si>
  <si>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</si>
  <si>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</si>
  <si>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</si>
  <si>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</si>
  <si>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</si>
  <si>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</si>
  <si>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</si>
  <si>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</si>
  <si>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</si>
  <si>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</si>
  <si>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</si>
  <si>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</si>
  <si>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</si>
  <si>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</si>
  <si>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Dynamic Bond Fund</t>
  </si>
  <si>
    <t>IDBI Monthly Income Plan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</si>
  <si>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</si>
  <si>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</si>
  <si>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</si>
  <si>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</si>
  <si>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</si>
  <si>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</si>
  <si>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</si>
  <si>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</si>
  <si>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</si>
  <si>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</si>
  <si>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</si>
  <si>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Mutual Fund: Net Average Assets Under Management (AAUM) as on 28th February, 2018(All figures in Rs. Crore)</t>
  </si>
  <si>
    <t>IDBI Corporate Debt Opportunities Fund</t>
  </si>
  <si>
    <t>IDBI Focused 30 Equity Fund</t>
  </si>
  <si>
    <t>IDBI MIDCAP Fund</t>
  </si>
  <si>
    <t>IDBI Small Cap Fund</t>
  </si>
  <si>
    <t>IDBI Prudence Fund</t>
  </si>
  <si>
    <t>Table showing State wise /Union Territory wise contribution to AAUM of category of schemes as on 28th February, 2018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</si>
</sst>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3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1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11" fontId="0" fillId="0" borderId="0" xfId="0" applyNumberFormat="1"/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84"/>
  <sheetViews>
    <sheetView showGridLines="0"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sqref="A1:A5"/>
    </sheetView>
  </sheetViews>
  <sheetFormatPr defaultRowHeight="12.75"/>
  <cols>
    <col min="1" max="1" width="5" style="3" customWidth="1"/>
    <col min="2" max="2" width="47.5703125" style="3" customWidth="1"/>
    <col min="3" max="3" width="15.42578125" style="3" customWidth="1"/>
    <col min="4" max="4" width="15.42578125" style="3" bestFit="1" customWidth="1"/>
    <col min="5" max="62" width="15.42578125" style="3" customWidth="1"/>
    <col min="63" max="63" width="10.5703125" style="3" customWidth="1"/>
    <col min="64" max="64" width="16.7109375" style="3" bestFit="1" customWidth="1"/>
    <col min="65" max="65" width="18" style="3" bestFit="1" customWidth="1"/>
    <col min="66" max="66" width="24.85546875" style="3" bestFit="1" customWidth="1"/>
    <col min="67" max="16384" width="9.140625" style="3"/>
  </cols>
  <sheetData>
    <row r="1" spans="1:107" s="1" customFormat="1" ht="19.5" customHeight="1" thickBot="1">
      <c r="A1" s="75" t="s">
        <v>79</v>
      </c>
      <c r="B1" s="52" t="s">
        <v>32</v>
      </c>
      <c r="C1" s="66" t="s">
        <v>120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8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>
      <c r="A2" s="76"/>
      <c r="B2" s="53"/>
      <c r="C2" s="54" t="s">
        <v>31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6"/>
      <c r="W2" s="54" t="s">
        <v>27</v>
      </c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6"/>
      <c r="AQ2" s="54" t="s">
        <v>28</v>
      </c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6"/>
      <c r="BK2" s="69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>
      <c r="A3" s="76"/>
      <c r="B3" s="53"/>
      <c r="C3" s="60" t="s">
        <v>12</v>
      </c>
      <c r="D3" s="61"/>
      <c r="E3" s="61"/>
      <c r="F3" s="61"/>
      <c r="G3" s="61"/>
      <c r="H3" s="61"/>
      <c r="I3" s="61"/>
      <c r="J3" s="61"/>
      <c r="K3" s="61"/>
      <c r="L3" s="62"/>
      <c r="M3" s="60" t="s">
        <v>13</v>
      </c>
      <c r="N3" s="61"/>
      <c r="O3" s="61"/>
      <c r="P3" s="61"/>
      <c r="Q3" s="61"/>
      <c r="R3" s="61"/>
      <c r="S3" s="61"/>
      <c r="T3" s="61"/>
      <c r="U3" s="61"/>
      <c r="V3" s="62"/>
      <c r="W3" s="60" t="s">
        <v>12</v>
      </c>
      <c r="X3" s="61"/>
      <c r="Y3" s="61"/>
      <c r="Z3" s="61"/>
      <c r="AA3" s="61"/>
      <c r="AB3" s="61"/>
      <c r="AC3" s="61"/>
      <c r="AD3" s="61"/>
      <c r="AE3" s="61"/>
      <c r="AF3" s="62"/>
      <c r="AG3" s="60" t="s">
        <v>13</v>
      </c>
      <c r="AH3" s="61"/>
      <c r="AI3" s="61"/>
      <c r="AJ3" s="61"/>
      <c r="AK3" s="61"/>
      <c r="AL3" s="61"/>
      <c r="AM3" s="61"/>
      <c r="AN3" s="61"/>
      <c r="AO3" s="61"/>
      <c r="AP3" s="62"/>
      <c r="AQ3" s="60" t="s">
        <v>12</v>
      </c>
      <c r="AR3" s="61"/>
      <c r="AS3" s="61"/>
      <c r="AT3" s="61"/>
      <c r="AU3" s="61"/>
      <c r="AV3" s="61"/>
      <c r="AW3" s="61"/>
      <c r="AX3" s="61"/>
      <c r="AY3" s="61"/>
      <c r="AZ3" s="62"/>
      <c r="BA3" s="60" t="s">
        <v>13</v>
      </c>
      <c r="BB3" s="61"/>
      <c r="BC3" s="61"/>
      <c r="BD3" s="61"/>
      <c r="BE3" s="61"/>
      <c r="BF3" s="61"/>
      <c r="BG3" s="61"/>
      <c r="BH3" s="61"/>
      <c r="BI3" s="61"/>
      <c r="BJ3" s="62"/>
      <c r="BK3" s="70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>
      <c r="A4" s="76"/>
      <c r="B4" s="53"/>
      <c r="C4" s="57" t="s">
        <v>38</v>
      </c>
      <c r="D4" s="58"/>
      <c r="E4" s="58"/>
      <c r="F4" s="58"/>
      <c r="G4" s="59"/>
      <c r="H4" s="57" t="s">
        <v>39</v>
      </c>
      <c r="I4" s="58"/>
      <c r="J4" s="58"/>
      <c r="K4" s="58"/>
      <c r="L4" s="59"/>
      <c r="M4" s="57" t="s">
        <v>38</v>
      </c>
      <c r="N4" s="58"/>
      <c r="O4" s="58"/>
      <c r="P4" s="58"/>
      <c r="Q4" s="59"/>
      <c r="R4" s="57" t="s">
        <v>39</v>
      </c>
      <c r="S4" s="58"/>
      <c r="T4" s="58"/>
      <c r="U4" s="58"/>
      <c r="V4" s="59"/>
      <c r="W4" s="57" t="s">
        <v>38</v>
      </c>
      <c r="X4" s="58"/>
      <c r="Y4" s="58"/>
      <c r="Z4" s="58"/>
      <c r="AA4" s="59"/>
      <c r="AB4" s="57" t="s">
        <v>39</v>
      </c>
      <c r="AC4" s="58"/>
      <c r="AD4" s="58"/>
      <c r="AE4" s="58"/>
      <c r="AF4" s="59"/>
      <c r="AG4" s="57" t="s">
        <v>38</v>
      </c>
      <c r="AH4" s="58"/>
      <c r="AI4" s="58"/>
      <c r="AJ4" s="58"/>
      <c r="AK4" s="59"/>
      <c r="AL4" s="57" t="s">
        <v>39</v>
      </c>
      <c r="AM4" s="58"/>
      <c r="AN4" s="58"/>
      <c r="AO4" s="58"/>
      <c r="AP4" s="59"/>
      <c r="AQ4" s="57" t="s">
        <v>38</v>
      </c>
      <c r="AR4" s="58"/>
      <c r="AS4" s="58"/>
      <c r="AT4" s="58"/>
      <c r="AU4" s="59"/>
      <c r="AV4" s="57" t="s">
        <v>39</v>
      </c>
      <c r="AW4" s="58"/>
      <c r="AX4" s="58"/>
      <c r="AY4" s="58"/>
      <c r="AZ4" s="59"/>
      <c r="BA4" s="57" t="s">
        <v>38</v>
      </c>
      <c r="BB4" s="58"/>
      <c r="BC4" s="58"/>
      <c r="BD4" s="58"/>
      <c r="BE4" s="59"/>
      <c r="BF4" s="57" t="s">
        <v>39</v>
      </c>
      <c r="BG4" s="58"/>
      <c r="BH4" s="58"/>
      <c r="BI4" s="58"/>
      <c r="BJ4" s="59"/>
      <c r="BK4" s="70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76"/>
      <c r="B5" s="53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1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>
      <c r="A6" s="17" t="s">
        <v>0</v>
      </c>
      <c r="B6" s="24" t="s">
        <v>6</v>
      </c>
      <c r="C6" s="63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5"/>
    </row>
    <row r="7" spans="1:107">
      <c r="A7" s="17" t="s">
        <v>80</v>
      </c>
      <c r="B7" s="24" t="s">
        <v>14</v>
      </c>
      <c r="C7" s="63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5"/>
    </row>
    <row r="8" spans="1:107">
      <c r="A8" s="17"/>
      <c r="B8" s="34" t="s">
        <v>105</v>
      </c>
      <c r="C8" s="40">
        <v>0</v>
      </c>
      <c r="D8" s="40">
        <v>94.493483406821113</v>
      </c>
      <c r="E8" s="40">
        <v>21.785714286571402</v>
      </c>
      <c r="F8" s="40">
        <v>0</v>
      </c>
      <c r="G8" s="40">
        <v>0</v>
      </c>
      <c r="H8" s="40">
        <v>3.2720325802774028</v>
      </c>
      <c r="I8" s="40">
        <v>3511.8899138471734</v>
      </c>
      <c r="J8" s="40">
        <v>1555.8266892890947</v>
      </c>
      <c r="K8" s="40">
        <v>0</v>
      </c>
      <c r="L8" s="40">
        <v>63.89451758167359</v>
      </c>
      <c r="M8" s="40">
        <v>0</v>
      </c>
      <c r="N8" s="40">
        <v>7.9100876468571011</v>
      </c>
      <c r="O8" s="40">
        <v>0</v>
      </c>
      <c r="P8" s="40">
        <v>0</v>
      </c>
      <c r="Q8" s="40">
        <v>0</v>
      </c>
      <c r="R8" s="40">
        <v>2.7539978685249036</v>
      </c>
      <c r="S8" s="40">
        <v>390.23792881210591</v>
      </c>
      <c r="T8" s="40">
        <v>448.68503011060534</v>
      </c>
      <c r="U8" s="40">
        <v>0</v>
      </c>
      <c r="V8" s="40">
        <v>10.911105070319199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2.0589003104199004</v>
      </c>
      <c r="AC8" s="40">
        <v>90.546988224246107</v>
      </c>
      <c r="AD8" s="40">
        <v>26.372518588749603</v>
      </c>
      <c r="AE8" s="40">
        <v>0</v>
      </c>
      <c r="AF8" s="40">
        <v>78.835324047525376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5.5845607945160989</v>
      </c>
      <c r="AM8" s="40">
        <v>26.412028384283005</v>
      </c>
      <c r="AN8" s="40">
        <v>531.28383730708401</v>
      </c>
      <c r="AO8" s="40">
        <v>0</v>
      </c>
      <c r="AP8" s="40">
        <v>52.470479919023298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5.4574392530144937</v>
      </c>
      <c r="AW8" s="40">
        <v>312.49524942261411</v>
      </c>
      <c r="AX8" s="40">
        <v>3.4290088132499998</v>
      </c>
      <c r="AY8" s="40">
        <v>0</v>
      </c>
      <c r="AZ8" s="40">
        <v>36.625988713209679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1.6930422211685006</v>
      </c>
      <c r="BG8" s="40">
        <v>62.105455614714096</v>
      </c>
      <c r="BH8" s="40">
        <v>7.2220715287139994</v>
      </c>
      <c r="BI8" s="40">
        <v>0</v>
      </c>
      <c r="BJ8" s="40">
        <v>2.3283400552487006</v>
      </c>
      <c r="BK8" s="41">
        <f>SUM(C8:BJ8)</f>
        <v>7356.5817336978052</v>
      </c>
    </row>
    <row r="9" spans="1:107">
      <c r="A9" s="17"/>
      <c r="B9" s="26" t="s">
        <v>89</v>
      </c>
      <c r="C9" s="38">
        <f t="shared" ref="C9:BJ9" si="0">SUM(C8)</f>
        <v>0</v>
      </c>
      <c r="D9" s="38">
        <f t="shared" si="0"/>
        <v>94.493483406821113</v>
      </c>
      <c r="E9" s="38">
        <f t="shared" si="0"/>
        <v>21.785714286571402</v>
      </c>
      <c r="F9" s="38">
        <f t="shared" si="0"/>
        <v>0</v>
      </c>
      <c r="G9" s="38">
        <f t="shared" si="0"/>
        <v>0</v>
      </c>
      <c r="H9" s="38">
        <f t="shared" si="0"/>
        <v>3.2720325802774028</v>
      </c>
      <c r="I9" s="38">
        <f t="shared" si="0"/>
        <v>3511.8899138471734</v>
      </c>
      <c r="J9" s="38">
        <f t="shared" si="0"/>
        <v>1555.8266892890947</v>
      </c>
      <c r="K9" s="38">
        <f t="shared" si="0"/>
        <v>0</v>
      </c>
      <c r="L9" s="38">
        <f t="shared" si="0"/>
        <v>63.89451758167359</v>
      </c>
      <c r="M9" s="38">
        <f t="shared" si="0"/>
        <v>0</v>
      </c>
      <c r="N9" s="38">
        <f t="shared" si="0"/>
        <v>7.9100876468571011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2.7539978685249036</v>
      </c>
      <c r="S9" s="38">
        <f t="shared" si="0"/>
        <v>390.23792881210591</v>
      </c>
      <c r="T9" s="38">
        <f t="shared" si="0"/>
        <v>448.68503011060534</v>
      </c>
      <c r="U9" s="38">
        <f t="shared" si="0"/>
        <v>0</v>
      </c>
      <c r="V9" s="38">
        <f t="shared" si="0"/>
        <v>10.911105070319199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2.0589003104199004</v>
      </c>
      <c r="AC9" s="38">
        <f t="shared" si="0"/>
        <v>90.546988224246107</v>
      </c>
      <c r="AD9" s="38">
        <f t="shared" si="0"/>
        <v>26.372518588749603</v>
      </c>
      <c r="AE9" s="38">
        <f t="shared" si="0"/>
        <v>0</v>
      </c>
      <c r="AF9" s="38">
        <f t="shared" si="0"/>
        <v>78.835324047525376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5.5845607945160989</v>
      </c>
      <c r="AM9" s="38">
        <f t="shared" si="0"/>
        <v>26.412028384283005</v>
      </c>
      <c r="AN9" s="38">
        <f t="shared" si="0"/>
        <v>531.28383730708401</v>
      </c>
      <c r="AO9" s="38">
        <f t="shared" si="0"/>
        <v>0</v>
      </c>
      <c r="AP9" s="38">
        <f t="shared" si="0"/>
        <v>52.470479919023298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5.4574392530144937</v>
      </c>
      <c r="AW9" s="38">
        <f>(SUM(AW8))</f>
        <v>312.49524942261411</v>
      </c>
      <c r="AX9" s="38">
        <f t="shared" si="0"/>
        <v>3.4290088132499998</v>
      </c>
      <c r="AY9" s="38">
        <f t="shared" si="0"/>
        <v>0</v>
      </c>
      <c r="AZ9" s="38">
        <f t="shared" si="0"/>
        <v>36.625988713209679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1.6930422211685006</v>
      </c>
      <c r="BG9" s="38">
        <f t="shared" si="0"/>
        <v>62.105455614714096</v>
      </c>
      <c r="BH9" s="38">
        <f t="shared" si="0"/>
        <v>7.2220715287139994</v>
      </c>
      <c r="BI9" s="38">
        <f t="shared" si="0"/>
        <v>0</v>
      </c>
      <c r="BJ9" s="38">
        <f t="shared" si="0"/>
        <v>2.3283400552487006</v>
      </c>
      <c r="BK9" s="36">
        <f>SUM(BK8)</f>
        <v>7356.5817336978052</v>
      </c>
    </row>
    <row r="10" spans="1:107">
      <c r="A10" s="17" t="s">
        <v>81</v>
      </c>
      <c r="B10" s="25" t="s">
        <v>3</v>
      </c>
      <c r="C10" s="63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5"/>
    </row>
    <row r="11" spans="1:107">
      <c r="A11" s="17"/>
      <c r="B11" s="34" t="s">
        <v>106</v>
      </c>
      <c r="C11" s="40">
        <v>0</v>
      </c>
      <c r="D11" s="40">
        <v>6.4026990208213004</v>
      </c>
      <c r="E11" s="40">
        <v>0</v>
      </c>
      <c r="F11" s="40">
        <v>0</v>
      </c>
      <c r="G11" s="40">
        <v>0</v>
      </c>
      <c r="H11" s="40">
        <v>0.18586231160639996</v>
      </c>
      <c r="I11" s="40">
        <v>3.3242758403214001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0.15317536099909998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0.62563006842409963</v>
      </c>
      <c r="AC11" s="40">
        <v>0.12817799124990001</v>
      </c>
      <c r="AD11" s="40">
        <v>0</v>
      </c>
      <c r="AE11" s="40">
        <v>0</v>
      </c>
      <c r="AF11" s="40">
        <v>0.40100611571420003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0.67515860988609933</v>
      </c>
      <c r="AM11" s="40">
        <v>0</v>
      </c>
      <c r="AN11" s="40">
        <v>1.2625436496785001</v>
      </c>
      <c r="AO11" s="40">
        <v>0</v>
      </c>
      <c r="AP11" s="40">
        <v>0.28938922824980001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0.55171919349719989</v>
      </c>
      <c r="AW11" s="40">
        <v>4.8983713329638991</v>
      </c>
      <c r="AX11" s="40">
        <v>0</v>
      </c>
      <c r="AY11" s="40">
        <v>0</v>
      </c>
      <c r="AZ11" s="40">
        <v>0.52647439135680008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9.7749993927200005E-2</v>
      </c>
      <c r="BG11" s="40">
        <v>0.9871671491070001</v>
      </c>
      <c r="BH11" s="40">
        <v>0</v>
      </c>
      <c r="BI11" s="40">
        <v>0</v>
      </c>
      <c r="BJ11" s="40">
        <v>0</v>
      </c>
      <c r="BK11" s="41">
        <f>SUM(C11:BJ11)</f>
        <v>20.509400257802898</v>
      </c>
      <c r="BL11" s="42"/>
      <c r="BO11" s="42"/>
    </row>
    <row r="12" spans="1:107">
      <c r="A12" s="17"/>
      <c r="B12" s="26" t="s">
        <v>90</v>
      </c>
      <c r="C12" s="38">
        <f t="shared" ref="C12:BJ12" si="1">SUM(C11)</f>
        <v>0</v>
      </c>
      <c r="D12" s="38">
        <f t="shared" si="1"/>
        <v>6.4026990208213004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0.18586231160639996</v>
      </c>
      <c r="I12" s="38">
        <f t="shared" si="1"/>
        <v>3.3242758403214001</v>
      </c>
      <c r="J12" s="38">
        <f t="shared" si="1"/>
        <v>0</v>
      </c>
      <c r="K12" s="38">
        <f t="shared" si="1"/>
        <v>0</v>
      </c>
      <c r="L12" s="38">
        <f t="shared" si="1"/>
        <v>0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0.15317536099909998</v>
      </c>
      <c r="S12" s="38">
        <f t="shared" si="1"/>
        <v>0</v>
      </c>
      <c r="T12" s="38">
        <f t="shared" si="1"/>
        <v>0</v>
      </c>
      <c r="U12" s="38">
        <f t="shared" si="1"/>
        <v>0</v>
      </c>
      <c r="V12" s="38">
        <f t="shared" si="1"/>
        <v>0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0.62563006842409963</v>
      </c>
      <c r="AC12" s="38">
        <f t="shared" si="1"/>
        <v>0.12817799124990001</v>
      </c>
      <c r="AD12" s="38">
        <f t="shared" si="1"/>
        <v>0</v>
      </c>
      <c r="AE12" s="38">
        <f t="shared" si="1"/>
        <v>0</v>
      </c>
      <c r="AF12" s="38">
        <f t="shared" si="1"/>
        <v>0.40100611571420003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0.67515860988609933</v>
      </c>
      <c r="AM12" s="38">
        <f t="shared" si="1"/>
        <v>0</v>
      </c>
      <c r="AN12" s="38">
        <f t="shared" si="1"/>
        <v>1.2625436496785001</v>
      </c>
      <c r="AO12" s="38">
        <f t="shared" si="1"/>
        <v>0</v>
      </c>
      <c r="AP12" s="38">
        <f t="shared" si="1"/>
        <v>0.28938922824980001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0.55171919349719989</v>
      </c>
      <c r="AW12" s="38">
        <f>(SUM(AW11))</f>
        <v>4.8983713329638991</v>
      </c>
      <c r="AX12" s="38">
        <f t="shared" si="1"/>
        <v>0</v>
      </c>
      <c r="AY12" s="38">
        <f t="shared" si="1"/>
        <v>0</v>
      </c>
      <c r="AZ12" s="38">
        <f t="shared" si="1"/>
        <v>0.52647439135680008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9.7749993927200005E-2</v>
      </c>
      <c r="BG12" s="38">
        <f t="shared" si="1"/>
        <v>0.9871671491070001</v>
      </c>
      <c r="BH12" s="38">
        <f t="shared" si="1"/>
        <v>0</v>
      </c>
      <c r="BI12" s="38">
        <f t="shared" si="1"/>
        <v>0</v>
      </c>
      <c r="BJ12" s="38">
        <f t="shared" si="1"/>
        <v>0</v>
      </c>
      <c r="BK12" s="39">
        <f>SUM(BK11)</f>
        <v>20.509400257802898</v>
      </c>
    </row>
    <row r="13" spans="1:107">
      <c r="A13" s="17" t="s">
        <v>82</v>
      </c>
      <c r="B13" s="25" t="s">
        <v>10</v>
      </c>
      <c r="C13" s="63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5"/>
    </row>
    <row r="14" spans="1:107">
      <c r="A14" s="17"/>
      <c r="B14" s="26" t="s">
        <v>40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0">
        <v>0</v>
      </c>
      <c r="AO14" s="40">
        <v>0</v>
      </c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</v>
      </c>
      <c r="BG14" s="40">
        <v>0</v>
      </c>
      <c r="BH14" s="40">
        <v>0</v>
      </c>
      <c r="BI14" s="40">
        <v>0</v>
      </c>
      <c r="BJ14" s="40">
        <v>0</v>
      </c>
      <c r="BK14" s="41">
        <f t="shared" ref="BK14" si="2">SUM(C14:BJ14)</f>
        <v>0</v>
      </c>
    </row>
    <row r="15" spans="1:107">
      <c r="A15" s="17"/>
      <c r="B15" s="26" t="s">
        <v>97</v>
      </c>
      <c r="C15" s="39">
        <f t="shared" ref="C15:AH15" si="3">SUM(C14:C14)</f>
        <v>0</v>
      </c>
      <c r="D15" s="39">
        <f t="shared" si="3"/>
        <v>0</v>
      </c>
      <c r="E15" s="39">
        <f t="shared" si="3"/>
        <v>0</v>
      </c>
      <c r="F15" s="39">
        <f t="shared" si="3"/>
        <v>0</v>
      </c>
      <c r="G15" s="39">
        <f t="shared" si="3"/>
        <v>0</v>
      </c>
      <c r="H15" s="39">
        <f t="shared" si="3"/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39">
        <f t="shared" si="3"/>
        <v>0</v>
      </c>
      <c r="O15" s="39">
        <f t="shared" si="3"/>
        <v>0</v>
      </c>
      <c r="P15" s="39">
        <f t="shared" si="3"/>
        <v>0</v>
      </c>
      <c r="Q15" s="39">
        <f t="shared" si="3"/>
        <v>0</v>
      </c>
      <c r="R15" s="39">
        <f t="shared" si="3"/>
        <v>0</v>
      </c>
      <c r="S15" s="39">
        <f t="shared" si="3"/>
        <v>0</v>
      </c>
      <c r="T15" s="39">
        <f t="shared" si="3"/>
        <v>0</v>
      </c>
      <c r="U15" s="39">
        <f t="shared" si="3"/>
        <v>0</v>
      </c>
      <c r="V15" s="39">
        <f t="shared" si="3"/>
        <v>0</v>
      </c>
      <c r="W15" s="39">
        <f t="shared" si="3"/>
        <v>0</v>
      </c>
      <c r="X15" s="39">
        <f t="shared" si="3"/>
        <v>0</v>
      </c>
      <c r="Y15" s="39">
        <f t="shared" si="3"/>
        <v>0</v>
      </c>
      <c r="Z15" s="39">
        <f t="shared" si="3"/>
        <v>0</v>
      </c>
      <c r="AA15" s="39">
        <f t="shared" si="3"/>
        <v>0</v>
      </c>
      <c r="AB15" s="39">
        <f t="shared" si="3"/>
        <v>0</v>
      </c>
      <c r="AC15" s="39">
        <f t="shared" si="3"/>
        <v>0</v>
      </c>
      <c r="AD15" s="39">
        <f t="shared" si="3"/>
        <v>0</v>
      </c>
      <c r="AE15" s="39">
        <f t="shared" si="3"/>
        <v>0</v>
      </c>
      <c r="AF15" s="39">
        <f t="shared" si="3"/>
        <v>0</v>
      </c>
      <c r="AG15" s="39">
        <f t="shared" si="3"/>
        <v>0</v>
      </c>
      <c r="AH15" s="39">
        <f t="shared" si="3"/>
        <v>0</v>
      </c>
      <c r="AI15" s="39">
        <f t="shared" ref="AI15:BN15" si="4">SUM(AI14:AI14)</f>
        <v>0</v>
      </c>
      <c r="AJ15" s="39">
        <f t="shared" si="4"/>
        <v>0</v>
      </c>
      <c r="AK15" s="39">
        <f t="shared" si="4"/>
        <v>0</v>
      </c>
      <c r="AL15" s="39">
        <f t="shared" si="4"/>
        <v>0</v>
      </c>
      <c r="AM15" s="39">
        <f t="shared" si="4"/>
        <v>0</v>
      </c>
      <c r="AN15" s="39">
        <f t="shared" si="4"/>
        <v>0</v>
      </c>
      <c r="AO15" s="39">
        <f t="shared" si="4"/>
        <v>0</v>
      </c>
      <c r="AP15" s="39">
        <f t="shared" si="4"/>
        <v>0</v>
      </c>
      <c r="AQ15" s="39">
        <f t="shared" si="4"/>
        <v>0</v>
      </c>
      <c r="AR15" s="39">
        <f t="shared" si="4"/>
        <v>0</v>
      </c>
      <c r="AS15" s="39">
        <f t="shared" si="4"/>
        <v>0</v>
      </c>
      <c r="AT15" s="39">
        <f t="shared" si="4"/>
        <v>0</v>
      </c>
      <c r="AU15" s="39">
        <f t="shared" si="4"/>
        <v>0</v>
      </c>
      <c r="AV15" s="39">
        <f t="shared" si="4"/>
        <v>0</v>
      </c>
      <c r="AW15" s="39">
        <f t="shared" si="4"/>
        <v>0</v>
      </c>
      <c r="AX15" s="39">
        <f t="shared" si="4"/>
        <v>0</v>
      </c>
      <c r="AY15" s="39">
        <f t="shared" si="4"/>
        <v>0</v>
      </c>
      <c r="AZ15" s="39">
        <f t="shared" si="4"/>
        <v>0</v>
      </c>
      <c r="BA15" s="39">
        <f t="shared" si="4"/>
        <v>0</v>
      </c>
      <c r="BB15" s="39">
        <f t="shared" si="4"/>
        <v>0</v>
      </c>
      <c r="BC15" s="39">
        <f t="shared" si="4"/>
        <v>0</v>
      </c>
      <c r="BD15" s="39">
        <f t="shared" si="4"/>
        <v>0</v>
      </c>
      <c r="BE15" s="39">
        <f t="shared" si="4"/>
        <v>0</v>
      </c>
      <c r="BF15" s="39">
        <f t="shared" si="4"/>
        <v>0</v>
      </c>
      <c r="BG15" s="39">
        <f t="shared" si="4"/>
        <v>0</v>
      </c>
      <c r="BH15" s="39">
        <f t="shared" si="4"/>
        <v>0</v>
      </c>
      <c r="BI15" s="39">
        <f t="shared" si="4"/>
        <v>0</v>
      </c>
      <c r="BJ15" s="39">
        <f t="shared" si="4"/>
        <v>0</v>
      </c>
      <c r="BK15" s="39">
        <f t="shared" si="4"/>
        <v>0</v>
      </c>
    </row>
    <row r="16" spans="1:107">
      <c r="A16" s="17" t="s">
        <v>83</v>
      </c>
      <c r="B16" s="25" t="s">
        <v>15</v>
      </c>
      <c r="C16" s="63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5"/>
    </row>
    <row r="17" spans="1:67">
      <c r="A17" s="17"/>
      <c r="B17" s="26" t="s">
        <v>40</v>
      </c>
      <c r="C17" s="36">
        <v>0</v>
      </c>
      <c r="D17" s="35">
        <v>0</v>
      </c>
      <c r="E17" s="35">
        <v>0</v>
      </c>
      <c r="F17" s="35">
        <v>0</v>
      </c>
      <c r="G17" s="37">
        <v>0</v>
      </c>
      <c r="H17" s="36">
        <v>0</v>
      </c>
      <c r="I17" s="35">
        <v>0</v>
      </c>
      <c r="J17" s="35">
        <v>0</v>
      </c>
      <c r="K17" s="35">
        <v>0</v>
      </c>
      <c r="L17" s="37">
        <v>0</v>
      </c>
      <c r="M17" s="36">
        <v>0</v>
      </c>
      <c r="N17" s="35">
        <v>0</v>
      </c>
      <c r="O17" s="35">
        <v>0</v>
      </c>
      <c r="P17" s="35">
        <v>0</v>
      </c>
      <c r="Q17" s="37">
        <v>0</v>
      </c>
      <c r="R17" s="36">
        <v>0</v>
      </c>
      <c r="S17" s="35">
        <v>0</v>
      </c>
      <c r="T17" s="35">
        <v>0</v>
      </c>
      <c r="U17" s="35">
        <v>0</v>
      </c>
      <c r="V17" s="37">
        <v>0</v>
      </c>
      <c r="W17" s="36">
        <v>0</v>
      </c>
      <c r="X17" s="35">
        <v>0</v>
      </c>
      <c r="Y17" s="35">
        <v>0</v>
      </c>
      <c r="Z17" s="35">
        <v>0</v>
      </c>
      <c r="AA17" s="37">
        <v>0</v>
      </c>
      <c r="AB17" s="36">
        <v>0</v>
      </c>
      <c r="AC17" s="35">
        <v>0</v>
      </c>
      <c r="AD17" s="35">
        <v>0</v>
      </c>
      <c r="AE17" s="35">
        <v>0</v>
      </c>
      <c r="AF17" s="37">
        <v>0</v>
      </c>
      <c r="AG17" s="36">
        <v>0</v>
      </c>
      <c r="AH17" s="35">
        <v>0</v>
      </c>
      <c r="AI17" s="35">
        <v>0</v>
      </c>
      <c r="AJ17" s="35">
        <v>0</v>
      </c>
      <c r="AK17" s="37">
        <v>0</v>
      </c>
      <c r="AL17" s="36">
        <v>0</v>
      </c>
      <c r="AM17" s="35">
        <v>0</v>
      </c>
      <c r="AN17" s="35">
        <v>0</v>
      </c>
      <c r="AO17" s="35">
        <v>0</v>
      </c>
      <c r="AP17" s="37">
        <v>0</v>
      </c>
      <c r="AQ17" s="36">
        <v>0</v>
      </c>
      <c r="AR17" s="35">
        <v>0</v>
      </c>
      <c r="AS17" s="35">
        <v>0</v>
      </c>
      <c r="AT17" s="35">
        <v>0</v>
      </c>
      <c r="AU17" s="37">
        <v>0</v>
      </c>
      <c r="AV17" s="36">
        <v>0</v>
      </c>
      <c r="AW17" s="35">
        <v>0</v>
      </c>
      <c r="AX17" s="35">
        <v>0</v>
      </c>
      <c r="AY17" s="35">
        <v>0</v>
      </c>
      <c r="AZ17" s="37">
        <v>0</v>
      </c>
      <c r="BA17" s="36">
        <v>0</v>
      </c>
      <c r="BB17" s="35">
        <v>0</v>
      </c>
      <c r="BC17" s="35">
        <v>0</v>
      </c>
      <c r="BD17" s="35">
        <v>0</v>
      </c>
      <c r="BE17" s="37">
        <v>0</v>
      </c>
      <c r="BF17" s="36">
        <v>0</v>
      </c>
      <c r="BG17" s="35">
        <v>0</v>
      </c>
      <c r="BH17" s="35">
        <v>0</v>
      </c>
      <c r="BI17" s="35">
        <v>0</v>
      </c>
      <c r="BJ17" s="37">
        <v>0</v>
      </c>
      <c r="BK17" s="41">
        <f>SUM(C17:BJ17)</f>
        <v>0</v>
      </c>
    </row>
    <row r="18" spans="1:67">
      <c r="A18" s="17"/>
      <c r="B18" s="26" t="s">
        <v>96</v>
      </c>
      <c r="C18" s="38">
        <f t="shared" ref="C18:BJ18" si="5">SUM(C17)</f>
        <v>0</v>
      </c>
      <c r="D18" s="38">
        <f t="shared" si="5"/>
        <v>0</v>
      </c>
      <c r="E18" s="38">
        <f t="shared" si="5"/>
        <v>0</v>
      </c>
      <c r="F18" s="38">
        <f t="shared" si="5"/>
        <v>0</v>
      </c>
      <c r="G18" s="38">
        <f t="shared" si="5"/>
        <v>0</v>
      </c>
      <c r="H18" s="38">
        <f t="shared" si="5"/>
        <v>0</v>
      </c>
      <c r="I18" s="38">
        <f t="shared" si="5"/>
        <v>0</v>
      </c>
      <c r="J18" s="38">
        <f t="shared" si="5"/>
        <v>0</v>
      </c>
      <c r="K18" s="38">
        <f t="shared" si="5"/>
        <v>0</v>
      </c>
      <c r="L18" s="38">
        <f t="shared" si="5"/>
        <v>0</v>
      </c>
      <c r="M18" s="38">
        <f t="shared" si="5"/>
        <v>0</v>
      </c>
      <c r="N18" s="38">
        <f t="shared" si="5"/>
        <v>0</v>
      </c>
      <c r="O18" s="38">
        <f t="shared" si="5"/>
        <v>0</v>
      </c>
      <c r="P18" s="38">
        <f t="shared" si="5"/>
        <v>0</v>
      </c>
      <c r="Q18" s="38">
        <f t="shared" si="5"/>
        <v>0</v>
      </c>
      <c r="R18" s="38">
        <f t="shared" si="5"/>
        <v>0</v>
      </c>
      <c r="S18" s="38">
        <f t="shared" si="5"/>
        <v>0</v>
      </c>
      <c r="T18" s="38">
        <f t="shared" si="5"/>
        <v>0</v>
      </c>
      <c r="U18" s="38">
        <f t="shared" si="5"/>
        <v>0</v>
      </c>
      <c r="V18" s="38">
        <f t="shared" si="5"/>
        <v>0</v>
      </c>
      <c r="W18" s="38">
        <f t="shared" si="5"/>
        <v>0</v>
      </c>
      <c r="X18" s="38">
        <f t="shared" si="5"/>
        <v>0</v>
      </c>
      <c r="Y18" s="38">
        <f t="shared" si="5"/>
        <v>0</v>
      </c>
      <c r="Z18" s="38">
        <f t="shared" si="5"/>
        <v>0</v>
      </c>
      <c r="AA18" s="38">
        <f t="shared" si="5"/>
        <v>0</v>
      </c>
      <c r="AB18" s="38">
        <f t="shared" si="5"/>
        <v>0</v>
      </c>
      <c r="AC18" s="38">
        <f t="shared" si="5"/>
        <v>0</v>
      </c>
      <c r="AD18" s="38">
        <f t="shared" si="5"/>
        <v>0</v>
      </c>
      <c r="AE18" s="38">
        <f t="shared" si="5"/>
        <v>0</v>
      </c>
      <c r="AF18" s="38">
        <f t="shared" si="5"/>
        <v>0</v>
      </c>
      <c r="AG18" s="38">
        <f t="shared" si="5"/>
        <v>0</v>
      </c>
      <c r="AH18" s="38">
        <f t="shared" si="5"/>
        <v>0</v>
      </c>
      <c r="AI18" s="38">
        <f t="shared" si="5"/>
        <v>0</v>
      </c>
      <c r="AJ18" s="38">
        <f t="shared" si="5"/>
        <v>0</v>
      </c>
      <c r="AK18" s="38">
        <f t="shared" si="5"/>
        <v>0</v>
      </c>
      <c r="AL18" s="38">
        <f t="shared" si="5"/>
        <v>0</v>
      </c>
      <c r="AM18" s="38">
        <f t="shared" si="5"/>
        <v>0</v>
      </c>
      <c r="AN18" s="38">
        <f t="shared" si="5"/>
        <v>0</v>
      </c>
      <c r="AO18" s="38">
        <f t="shared" si="5"/>
        <v>0</v>
      </c>
      <c r="AP18" s="38">
        <f t="shared" si="5"/>
        <v>0</v>
      </c>
      <c r="AQ18" s="38">
        <f t="shared" si="5"/>
        <v>0</v>
      </c>
      <c r="AR18" s="38">
        <f t="shared" si="5"/>
        <v>0</v>
      </c>
      <c r="AS18" s="38">
        <f t="shared" si="5"/>
        <v>0</v>
      </c>
      <c r="AT18" s="38">
        <f t="shared" si="5"/>
        <v>0</v>
      </c>
      <c r="AU18" s="38">
        <f t="shared" si="5"/>
        <v>0</v>
      </c>
      <c r="AV18" s="38">
        <f t="shared" si="5"/>
        <v>0</v>
      </c>
      <c r="AW18" s="38">
        <f t="shared" si="5"/>
        <v>0</v>
      </c>
      <c r="AX18" s="38">
        <f t="shared" si="5"/>
        <v>0</v>
      </c>
      <c r="AY18" s="38">
        <f t="shared" si="5"/>
        <v>0</v>
      </c>
      <c r="AZ18" s="38">
        <f t="shared" si="5"/>
        <v>0</v>
      </c>
      <c r="BA18" s="38">
        <f t="shared" si="5"/>
        <v>0</v>
      </c>
      <c r="BB18" s="38">
        <f t="shared" si="5"/>
        <v>0</v>
      </c>
      <c r="BC18" s="38">
        <f t="shared" si="5"/>
        <v>0</v>
      </c>
      <c r="BD18" s="38">
        <f t="shared" si="5"/>
        <v>0</v>
      </c>
      <c r="BE18" s="38">
        <f t="shared" si="5"/>
        <v>0</v>
      </c>
      <c r="BF18" s="38">
        <f t="shared" si="5"/>
        <v>0</v>
      </c>
      <c r="BG18" s="38">
        <f t="shared" si="5"/>
        <v>0</v>
      </c>
      <c r="BH18" s="38">
        <f t="shared" si="5"/>
        <v>0</v>
      </c>
      <c r="BI18" s="38">
        <f t="shared" si="5"/>
        <v>0</v>
      </c>
      <c r="BJ18" s="38">
        <f t="shared" si="5"/>
        <v>0</v>
      </c>
      <c r="BK18" s="39">
        <f>SUM(BK17)</f>
        <v>0</v>
      </c>
    </row>
    <row r="19" spans="1:67">
      <c r="A19" s="17" t="s">
        <v>85</v>
      </c>
      <c r="B19" s="33" t="s">
        <v>101</v>
      </c>
      <c r="C19" s="63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5"/>
    </row>
    <row r="20" spans="1:67">
      <c r="A20" s="17"/>
      <c r="B20" s="26" t="s">
        <v>40</v>
      </c>
      <c r="C20" s="36">
        <v>0</v>
      </c>
      <c r="D20" s="35">
        <v>0</v>
      </c>
      <c r="E20" s="35">
        <v>0</v>
      </c>
      <c r="F20" s="35">
        <v>0</v>
      </c>
      <c r="G20" s="37">
        <v>0</v>
      </c>
      <c r="H20" s="36">
        <v>0</v>
      </c>
      <c r="I20" s="35">
        <v>0</v>
      </c>
      <c r="J20" s="35">
        <v>0</v>
      </c>
      <c r="K20" s="35">
        <v>0</v>
      </c>
      <c r="L20" s="37">
        <v>0</v>
      </c>
      <c r="M20" s="36">
        <v>0</v>
      </c>
      <c r="N20" s="35">
        <v>0</v>
      </c>
      <c r="O20" s="35">
        <v>0</v>
      </c>
      <c r="P20" s="35">
        <v>0</v>
      </c>
      <c r="Q20" s="37">
        <v>0</v>
      </c>
      <c r="R20" s="36">
        <v>0</v>
      </c>
      <c r="S20" s="35">
        <v>0</v>
      </c>
      <c r="T20" s="35">
        <v>0</v>
      </c>
      <c r="U20" s="35">
        <v>0</v>
      </c>
      <c r="V20" s="37">
        <v>0</v>
      </c>
      <c r="W20" s="36">
        <v>0</v>
      </c>
      <c r="X20" s="35">
        <v>0</v>
      </c>
      <c r="Y20" s="35">
        <v>0</v>
      </c>
      <c r="Z20" s="35">
        <v>0</v>
      </c>
      <c r="AA20" s="37">
        <v>0</v>
      </c>
      <c r="AB20" s="36">
        <v>0</v>
      </c>
      <c r="AC20" s="35">
        <v>0</v>
      </c>
      <c r="AD20" s="35">
        <v>0</v>
      </c>
      <c r="AE20" s="35">
        <v>0</v>
      </c>
      <c r="AF20" s="37">
        <v>0</v>
      </c>
      <c r="AG20" s="36">
        <v>0</v>
      </c>
      <c r="AH20" s="35">
        <v>0</v>
      </c>
      <c r="AI20" s="35">
        <v>0</v>
      </c>
      <c r="AJ20" s="35">
        <v>0</v>
      </c>
      <c r="AK20" s="37">
        <v>0</v>
      </c>
      <c r="AL20" s="36">
        <v>0</v>
      </c>
      <c r="AM20" s="35">
        <v>0</v>
      </c>
      <c r="AN20" s="35">
        <v>0</v>
      </c>
      <c r="AO20" s="35">
        <v>0</v>
      </c>
      <c r="AP20" s="37">
        <v>0</v>
      </c>
      <c r="AQ20" s="36">
        <v>0</v>
      </c>
      <c r="AR20" s="35">
        <v>0</v>
      </c>
      <c r="AS20" s="35">
        <v>0</v>
      </c>
      <c r="AT20" s="35">
        <v>0</v>
      </c>
      <c r="AU20" s="37">
        <v>0</v>
      </c>
      <c r="AV20" s="36">
        <v>0</v>
      </c>
      <c r="AW20" s="35">
        <v>0</v>
      </c>
      <c r="AX20" s="35">
        <v>0</v>
      </c>
      <c r="AY20" s="35">
        <v>0</v>
      </c>
      <c r="AZ20" s="37">
        <v>0</v>
      </c>
      <c r="BA20" s="36">
        <v>0</v>
      </c>
      <c r="BB20" s="35">
        <v>0</v>
      </c>
      <c r="BC20" s="35">
        <v>0</v>
      </c>
      <c r="BD20" s="35">
        <v>0</v>
      </c>
      <c r="BE20" s="37">
        <v>0</v>
      </c>
      <c r="BF20" s="36">
        <v>0</v>
      </c>
      <c r="BG20" s="35">
        <v>0</v>
      </c>
      <c r="BH20" s="35">
        <v>0</v>
      </c>
      <c r="BI20" s="35">
        <v>0</v>
      </c>
      <c r="BJ20" s="37">
        <v>0</v>
      </c>
      <c r="BK20" s="41">
        <f>SUM(C20:BJ20)</f>
        <v>0</v>
      </c>
    </row>
    <row r="21" spans="1:67">
      <c r="A21" s="17"/>
      <c r="B21" s="26" t="s">
        <v>95</v>
      </c>
      <c r="C21" s="38">
        <f t="shared" ref="C21:BJ21" si="6">SUM(C20)</f>
        <v>0</v>
      </c>
      <c r="D21" s="38">
        <f t="shared" si="6"/>
        <v>0</v>
      </c>
      <c r="E21" s="38">
        <f t="shared" si="6"/>
        <v>0</v>
      </c>
      <c r="F21" s="38">
        <f t="shared" si="6"/>
        <v>0</v>
      </c>
      <c r="G21" s="38">
        <f t="shared" si="6"/>
        <v>0</v>
      </c>
      <c r="H21" s="38">
        <f t="shared" si="6"/>
        <v>0</v>
      </c>
      <c r="I21" s="38">
        <f t="shared" si="6"/>
        <v>0</v>
      </c>
      <c r="J21" s="38">
        <f t="shared" si="6"/>
        <v>0</v>
      </c>
      <c r="K21" s="38">
        <f t="shared" si="6"/>
        <v>0</v>
      </c>
      <c r="L21" s="38">
        <f t="shared" si="6"/>
        <v>0</v>
      </c>
      <c r="M21" s="38">
        <f t="shared" si="6"/>
        <v>0</v>
      </c>
      <c r="N21" s="38">
        <f t="shared" si="6"/>
        <v>0</v>
      </c>
      <c r="O21" s="38">
        <f t="shared" si="6"/>
        <v>0</v>
      </c>
      <c r="P21" s="38">
        <f t="shared" si="6"/>
        <v>0</v>
      </c>
      <c r="Q21" s="38">
        <f t="shared" si="6"/>
        <v>0</v>
      </c>
      <c r="R21" s="38">
        <f t="shared" si="6"/>
        <v>0</v>
      </c>
      <c r="S21" s="38">
        <f t="shared" si="6"/>
        <v>0</v>
      </c>
      <c r="T21" s="38">
        <f t="shared" si="6"/>
        <v>0</v>
      </c>
      <c r="U21" s="38">
        <f t="shared" si="6"/>
        <v>0</v>
      </c>
      <c r="V21" s="38">
        <f t="shared" si="6"/>
        <v>0</v>
      </c>
      <c r="W21" s="38">
        <f t="shared" si="6"/>
        <v>0</v>
      </c>
      <c r="X21" s="38">
        <f t="shared" si="6"/>
        <v>0</v>
      </c>
      <c r="Y21" s="38">
        <f t="shared" si="6"/>
        <v>0</v>
      </c>
      <c r="Z21" s="38">
        <f t="shared" si="6"/>
        <v>0</v>
      </c>
      <c r="AA21" s="38">
        <f t="shared" si="6"/>
        <v>0</v>
      </c>
      <c r="AB21" s="38">
        <f t="shared" si="6"/>
        <v>0</v>
      </c>
      <c r="AC21" s="38">
        <f t="shared" si="6"/>
        <v>0</v>
      </c>
      <c r="AD21" s="38">
        <f t="shared" si="6"/>
        <v>0</v>
      </c>
      <c r="AE21" s="38">
        <f t="shared" si="6"/>
        <v>0</v>
      </c>
      <c r="AF21" s="38">
        <f t="shared" si="6"/>
        <v>0</v>
      </c>
      <c r="AG21" s="38">
        <f t="shared" si="6"/>
        <v>0</v>
      </c>
      <c r="AH21" s="38">
        <f t="shared" si="6"/>
        <v>0</v>
      </c>
      <c r="AI21" s="38">
        <f t="shared" si="6"/>
        <v>0</v>
      </c>
      <c r="AJ21" s="38">
        <f t="shared" si="6"/>
        <v>0</v>
      </c>
      <c r="AK21" s="38">
        <f t="shared" si="6"/>
        <v>0</v>
      </c>
      <c r="AL21" s="38">
        <f t="shared" si="6"/>
        <v>0</v>
      </c>
      <c r="AM21" s="38">
        <f t="shared" si="6"/>
        <v>0</v>
      </c>
      <c r="AN21" s="38">
        <f t="shared" si="6"/>
        <v>0</v>
      </c>
      <c r="AO21" s="38">
        <f t="shared" si="6"/>
        <v>0</v>
      </c>
      <c r="AP21" s="38">
        <f t="shared" si="6"/>
        <v>0</v>
      </c>
      <c r="AQ21" s="38">
        <f t="shared" si="6"/>
        <v>0</v>
      </c>
      <c r="AR21" s="38">
        <f t="shared" si="6"/>
        <v>0</v>
      </c>
      <c r="AS21" s="38">
        <f t="shared" si="6"/>
        <v>0</v>
      </c>
      <c r="AT21" s="38">
        <f t="shared" si="6"/>
        <v>0</v>
      </c>
      <c r="AU21" s="38">
        <f t="shared" si="6"/>
        <v>0</v>
      </c>
      <c r="AV21" s="38">
        <f t="shared" si="6"/>
        <v>0</v>
      </c>
      <c r="AW21" s="38">
        <f t="shared" si="6"/>
        <v>0</v>
      </c>
      <c r="AX21" s="38">
        <f t="shared" si="6"/>
        <v>0</v>
      </c>
      <c r="AY21" s="38">
        <f t="shared" si="6"/>
        <v>0</v>
      </c>
      <c r="AZ21" s="38">
        <f t="shared" si="6"/>
        <v>0</v>
      </c>
      <c r="BA21" s="38">
        <f t="shared" si="6"/>
        <v>0</v>
      </c>
      <c r="BB21" s="38">
        <f t="shared" si="6"/>
        <v>0</v>
      </c>
      <c r="BC21" s="38">
        <f t="shared" si="6"/>
        <v>0</v>
      </c>
      <c r="BD21" s="38">
        <f t="shared" si="6"/>
        <v>0</v>
      </c>
      <c r="BE21" s="38">
        <f t="shared" si="6"/>
        <v>0</v>
      </c>
      <c r="BF21" s="38">
        <f t="shared" si="6"/>
        <v>0</v>
      </c>
      <c r="BG21" s="38">
        <f t="shared" si="6"/>
        <v>0</v>
      </c>
      <c r="BH21" s="38">
        <f t="shared" si="6"/>
        <v>0</v>
      </c>
      <c r="BI21" s="38">
        <f t="shared" si="6"/>
        <v>0</v>
      </c>
      <c r="BJ21" s="38">
        <f t="shared" si="6"/>
        <v>0</v>
      </c>
      <c r="BK21" s="39">
        <f>SUM(BK20)</f>
        <v>0</v>
      </c>
    </row>
    <row r="22" spans="1:67">
      <c r="A22" s="17" t="s">
        <v>86</v>
      </c>
      <c r="B22" s="25" t="s">
        <v>16</v>
      </c>
      <c r="C22" s="6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5"/>
    </row>
    <row r="23" spans="1:67">
      <c r="A23" s="17"/>
      <c r="B23" s="34" t="s">
        <v>121</v>
      </c>
      <c r="C23" s="40">
        <v>0</v>
      </c>
      <c r="D23" s="40">
        <v>0.64643106014280005</v>
      </c>
      <c r="E23" s="40">
        <v>0</v>
      </c>
      <c r="F23" s="40">
        <v>0</v>
      </c>
      <c r="G23" s="40">
        <v>0</v>
      </c>
      <c r="H23" s="40">
        <v>0.34142682206960001</v>
      </c>
      <c r="I23" s="40">
        <v>0</v>
      </c>
      <c r="J23" s="40">
        <v>0.84123424189279994</v>
      </c>
      <c r="K23" s="40">
        <v>0</v>
      </c>
      <c r="L23" s="40">
        <v>0.91076198299960009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0.6266111007473999</v>
      </c>
      <c r="S23" s="40">
        <v>1.0224981177856001</v>
      </c>
      <c r="T23" s="40">
        <v>0.82004939267849997</v>
      </c>
      <c r="U23" s="40">
        <v>0</v>
      </c>
      <c r="V23" s="40">
        <v>0.66562490335679991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3.1864394952761024</v>
      </c>
      <c r="AC23" s="40">
        <v>0.70905935699970002</v>
      </c>
      <c r="AD23" s="40">
        <v>1.5832563304640999</v>
      </c>
      <c r="AE23" s="40">
        <v>0</v>
      </c>
      <c r="AF23" s="40">
        <v>14.052098614424997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7.5529464764361052</v>
      </c>
      <c r="AM23" s="40">
        <v>1.4705308455712001</v>
      </c>
      <c r="AN23" s="40">
        <v>0</v>
      </c>
      <c r="AO23" s="40">
        <v>0</v>
      </c>
      <c r="AP23" s="40">
        <v>11.666532736458292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7.5194733370874971</v>
      </c>
      <c r="AW23" s="40">
        <v>32.038773106462898</v>
      </c>
      <c r="AX23" s="40">
        <v>4.4883228196070997</v>
      </c>
      <c r="AY23" s="40">
        <v>0</v>
      </c>
      <c r="AZ23" s="40">
        <v>18.880746658566995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1.4110172960655991</v>
      </c>
      <c r="BG23" s="40">
        <v>2.5556633643212998</v>
      </c>
      <c r="BH23" s="40">
        <v>1.5871881151071001</v>
      </c>
      <c r="BI23" s="40">
        <v>0</v>
      </c>
      <c r="BJ23" s="40">
        <v>2.6538577147494005</v>
      </c>
      <c r="BK23" s="41">
        <f>SUM(C23:BJ23)</f>
        <v>117.23054388927149</v>
      </c>
      <c r="BL23" s="42"/>
      <c r="BN23" s="42"/>
    </row>
    <row r="24" spans="1:67">
      <c r="A24" s="17"/>
      <c r="B24" s="34" t="s">
        <v>107</v>
      </c>
      <c r="C24" s="40">
        <v>0</v>
      </c>
      <c r="D24" s="40">
        <v>0.59252433542850003</v>
      </c>
      <c r="E24" s="40">
        <v>0</v>
      </c>
      <c r="F24" s="40">
        <v>0</v>
      </c>
      <c r="G24" s="40">
        <v>0</v>
      </c>
      <c r="H24" s="40">
        <v>0.12969621360650002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8.6025586713100011E-2</v>
      </c>
      <c r="S24" s="40">
        <v>0</v>
      </c>
      <c r="T24" s="40">
        <v>0.38692744071419999</v>
      </c>
      <c r="U24" s="40">
        <v>0</v>
      </c>
      <c r="V24" s="40">
        <v>6.62116783214E-2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2.4352321894857054</v>
      </c>
      <c r="AC24" s="40">
        <v>0.1402392857142</v>
      </c>
      <c r="AD24" s="40">
        <v>0</v>
      </c>
      <c r="AE24" s="40">
        <v>0</v>
      </c>
      <c r="AF24" s="40">
        <v>2.5870689148558004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2.3942677341953083</v>
      </c>
      <c r="AM24" s="40">
        <v>0.50525125667839998</v>
      </c>
      <c r="AN24" s="40">
        <v>7.0119642857099998E-2</v>
      </c>
      <c r="AO24" s="40">
        <v>0</v>
      </c>
      <c r="AP24" s="40">
        <v>1.1195229129278998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2.6169551214162996</v>
      </c>
      <c r="AW24" s="40">
        <v>5.7309172572141005</v>
      </c>
      <c r="AX24" s="40">
        <v>0</v>
      </c>
      <c r="AY24" s="40">
        <v>0</v>
      </c>
      <c r="AZ24" s="40">
        <v>3.2564371002485997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0.63818325267210019</v>
      </c>
      <c r="BG24" s="40">
        <v>0.22939821789279999</v>
      </c>
      <c r="BH24" s="40">
        <v>0.48367380660710002</v>
      </c>
      <c r="BI24" s="40">
        <v>0</v>
      </c>
      <c r="BJ24" s="40">
        <v>0.42081208399980002</v>
      </c>
      <c r="BK24" s="41">
        <f>SUM(C24:BJ24)</f>
        <v>23.889464031548915</v>
      </c>
      <c r="BL24" s="42"/>
      <c r="BM24" s="43"/>
      <c r="BN24" s="42"/>
    </row>
    <row r="25" spans="1:67">
      <c r="A25" s="17"/>
      <c r="B25" s="34" t="s">
        <v>108</v>
      </c>
      <c r="C25" s="40">
        <v>0</v>
      </c>
      <c r="D25" s="40">
        <v>0.58769686571419999</v>
      </c>
      <c r="E25" s="40">
        <v>0</v>
      </c>
      <c r="F25" s="40">
        <v>0</v>
      </c>
      <c r="G25" s="40">
        <v>0</v>
      </c>
      <c r="H25" s="40">
        <v>4.2985001535200004E-2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3.3252169713899993E-2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0.54606406988959988</v>
      </c>
      <c r="AC25" s="40">
        <v>0.2410596570355</v>
      </c>
      <c r="AD25" s="40">
        <v>0</v>
      </c>
      <c r="AE25" s="40">
        <v>0</v>
      </c>
      <c r="AF25" s="40">
        <v>0.67347246749980005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1.5356360707032006</v>
      </c>
      <c r="AM25" s="40">
        <v>4.7154896499998999</v>
      </c>
      <c r="AN25" s="40">
        <v>0</v>
      </c>
      <c r="AO25" s="40">
        <v>0</v>
      </c>
      <c r="AP25" s="40">
        <v>1.3400741888565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3.0642591153825993</v>
      </c>
      <c r="AW25" s="40">
        <v>0.52050366485689992</v>
      </c>
      <c r="AX25" s="40">
        <v>0</v>
      </c>
      <c r="AY25" s="40">
        <v>0</v>
      </c>
      <c r="AZ25" s="40">
        <v>3.3641889126774998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0.86317503817260022</v>
      </c>
      <c r="BG25" s="40">
        <v>0</v>
      </c>
      <c r="BH25" s="40">
        <v>0</v>
      </c>
      <c r="BI25" s="40">
        <v>0</v>
      </c>
      <c r="BJ25" s="40">
        <v>0.55590408921399992</v>
      </c>
      <c r="BK25" s="41">
        <f>SUM(C25:BJ25)</f>
        <v>18.083760961251397</v>
      </c>
      <c r="BM25" s="42"/>
      <c r="BO25" s="42"/>
    </row>
    <row r="26" spans="1:67">
      <c r="A26" s="17"/>
      <c r="B26" s="34" t="s">
        <v>109</v>
      </c>
      <c r="C26" s="40">
        <v>0</v>
      </c>
      <c r="D26" s="40">
        <v>8.0035455305356997</v>
      </c>
      <c r="E26" s="40">
        <v>0</v>
      </c>
      <c r="F26" s="40">
        <v>0</v>
      </c>
      <c r="G26" s="40">
        <v>0</v>
      </c>
      <c r="H26" s="40">
        <v>0.3554683279625</v>
      </c>
      <c r="I26" s="40">
        <v>9.0220651011069997</v>
      </c>
      <c r="J26" s="40">
        <v>3.7664208707500002</v>
      </c>
      <c r="K26" s="40">
        <v>0</v>
      </c>
      <c r="L26" s="40">
        <v>0.62887869671399999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0.2170287490342</v>
      </c>
      <c r="S26" s="40">
        <v>0.68542383525000006</v>
      </c>
      <c r="T26" s="40">
        <v>0.24761860600000002</v>
      </c>
      <c r="U26" s="40">
        <v>0</v>
      </c>
      <c r="V26" s="40">
        <v>0.32354265714269997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0.57478838806950006</v>
      </c>
      <c r="AC26" s="40">
        <v>0.80578671482130004</v>
      </c>
      <c r="AD26" s="40">
        <v>0</v>
      </c>
      <c r="AE26" s="40">
        <v>0</v>
      </c>
      <c r="AF26" s="40">
        <v>5.0307595585703977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0.59442569606979978</v>
      </c>
      <c r="AM26" s="40">
        <v>0.15286257607130002</v>
      </c>
      <c r="AN26" s="40">
        <v>0.2983813085357</v>
      </c>
      <c r="AO26" s="40">
        <v>0</v>
      </c>
      <c r="AP26" s="40">
        <v>0.99138390421360023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1.6552335646729006</v>
      </c>
      <c r="AW26" s="40">
        <v>14.563337490999499</v>
      </c>
      <c r="AX26" s="40">
        <v>10.2776027956071</v>
      </c>
      <c r="AY26" s="40">
        <v>0</v>
      </c>
      <c r="AZ26" s="40">
        <v>3.6627861313198999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0.49755361017609995</v>
      </c>
      <c r="BG26" s="40">
        <v>3.9087854903571002</v>
      </c>
      <c r="BH26" s="40">
        <v>0</v>
      </c>
      <c r="BI26" s="40">
        <v>0</v>
      </c>
      <c r="BJ26" s="40">
        <v>1.4977042404996999</v>
      </c>
      <c r="BK26" s="41">
        <f>SUM(C26:BJ26)</f>
        <v>67.761383844479994</v>
      </c>
      <c r="BM26" s="42"/>
      <c r="BO26" s="42"/>
    </row>
    <row r="27" spans="1:67">
      <c r="A27" s="17"/>
      <c r="B27" s="34" t="s">
        <v>110</v>
      </c>
      <c r="C27" s="40">
        <v>0</v>
      </c>
      <c r="D27" s="40">
        <v>0.64662880599990002</v>
      </c>
      <c r="E27" s="40">
        <v>0</v>
      </c>
      <c r="F27" s="40">
        <v>0</v>
      </c>
      <c r="G27" s="40">
        <v>0</v>
      </c>
      <c r="H27" s="40">
        <v>1.0680767033158005</v>
      </c>
      <c r="I27" s="40">
        <v>114.08107224646392</v>
      </c>
      <c r="J27" s="40">
        <v>30.108894976321107</v>
      </c>
      <c r="K27" s="40">
        <v>0</v>
      </c>
      <c r="L27" s="40">
        <v>9.6715164672863878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1.2840701310304998</v>
      </c>
      <c r="S27" s="40">
        <v>12.137791684249699</v>
      </c>
      <c r="T27" s="40">
        <v>82.01227271611927</v>
      </c>
      <c r="U27" s="40">
        <v>0</v>
      </c>
      <c r="V27" s="40">
        <v>3.3162771278555003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2.9385936161354995</v>
      </c>
      <c r="AC27" s="40">
        <v>21.246303261498305</v>
      </c>
      <c r="AD27" s="40">
        <v>0.81587548985710001</v>
      </c>
      <c r="AE27" s="40">
        <v>0</v>
      </c>
      <c r="AF27" s="40">
        <v>62.44339368765187</v>
      </c>
      <c r="AG27" s="40">
        <v>0</v>
      </c>
      <c r="AH27" s="40">
        <v>0</v>
      </c>
      <c r="AI27" s="40">
        <v>0</v>
      </c>
      <c r="AJ27" s="40">
        <v>0</v>
      </c>
      <c r="AK27" s="40">
        <v>0</v>
      </c>
      <c r="AL27" s="40">
        <v>4.360044887735004</v>
      </c>
      <c r="AM27" s="40">
        <v>11.857087563177002</v>
      </c>
      <c r="AN27" s="40">
        <v>51.425264588395891</v>
      </c>
      <c r="AO27" s="40">
        <v>0</v>
      </c>
      <c r="AP27" s="40">
        <v>23.397370950207208</v>
      </c>
      <c r="AQ27" s="40">
        <v>0</v>
      </c>
      <c r="AR27" s="40">
        <v>0</v>
      </c>
      <c r="AS27" s="40">
        <v>0</v>
      </c>
      <c r="AT27" s="40">
        <v>0</v>
      </c>
      <c r="AU27" s="40">
        <v>0</v>
      </c>
      <c r="AV27" s="40">
        <v>8.224375843969618</v>
      </c>
      <c r="AW27" s="40">
        <v>18.124335464246993</v>
      </c>
      <c r="AX27" s="40">
        <v>0</v>
      </c>
      <c r="AY27" s="40">
        <v>0</v>
      </c>
      <c r="AZ27" s="40">
        <v>21.592001661313095</v>
      </c>
      <c r="BA27" s="40">
        <v>0</v>
      </c>
      <c r="BB27" s="40">
        <v>0</v>
      </c>
      <c r="BC27" s="40">
        <v>0</v>
      </c>
      <c r="BD27" s="40">
        <v>0</v>
      </c>
      <c r="BE27" s="40">
        <v>0</v>
      </c>
      <c r="BF27" s="40">
        <v>2.7236355706650004</v>
      </c>
      <c r="BG27" s="40">
        <v>8.6561506457132023</v>
      </c>
      <c r="BH27" s="40">
        <v>12.461808209428302</v>
      </c>
      <c r="BI27" s="40">
        <v>0</v>
      </c>
      <c r="BJ27" s="40">
        <v>6.9150604595323992</v>
      </c>
      <c r="BK27" s="41">
        <f>SUM(C27:BJ27)</f>
        <v>511.50790275816854</v>
      </c>
      <c r="BL27" s="42"/>
      <c r="BN27" s="42"/>
    </row>
    <row r="28" spans="1:67">
      <c r="A28" s="17"/>
      <c r="B28" s="26" t="s">
        <v>94</v>
      </c>
      <c r="C28" s="38">
        <f>SUM(C23:C27)</f>
        <v>0</v>
      </c>
      <c r="D28" s="38">
        <f t="shared" ref="D28:BJ28" si="7">SUM(D23:D27)</f>
        <v>10.476826597821098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1.9376530684896005</v>
      </c>
      <c r="I28" s="38">
        <f t="shared" si="7"/>
        <v>123.10313734757092</v>
      </c>
      <c r="J28" s="38">
        <f t="shared" si="7"/>
        <v>34.716550088963906</v>
      </c>
      <c r="K28" s="38">
        <f t="shared" si="7"/>
        <v>0</v>
      </c>
      <c r="L28" s="38">
        <f t="shared" si="7"/>
        <v>11.211157146999987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38">
        <f t="shared" si="7"/>
        <v>0</v>
      </c>
      <c r="Q28" s="38">
        <f t="shared" si="7"/>
        <v>0</v>
      </c>
      <c r="R28" s="38">
        <f t="shared" si="7"/>
        <v>2.2469877372390998</v>
      </c>
      <c r="S28" s="38">
        <f t="shared" si="7"/>
        <v>13.845713637285298</v>
      </c>
      <c r="T28" s="38">
        <f t="shared" si="7"/>
        <v>83.466868155511975</v>
      </c>
      <c r="U28" s="38">
        <f t="shared" si="7"/>
        <v>0</v>
      </c>
      <c r="V28" s="38">
        <f t="shared" si="7"/>
        <v>4.3716563666764001</v>
      </c>
      <c r="W28" s="38">
        <f t="shared" si="7"/>
        <v>0</v>
      </c>
      <c r="X28" s="38">
        <f t="shared" si="7"/>
        <v>0</v>
      </c>
      <c r="Y28" s="38">
        <f t="shared" si="7"/>
        <v>0</v>
      </c>
      <c r="Z28" s="38">
        <f t="shared" si="7"/>
        <v>0</v>
      </c>
      <c r="AA28" s="38">
        <f t="shared" si="7"/>
        <v>0</v>
      </c>
      <c r="AB28" s="38">
        <f t="shared" si="7"/>
        <v>9.6811177588564075</v>
      </c>
      <c r="AC28" s="38">
        <f t="shared" si="7"/>
        <v>23.142448276069004</v>
      </c>
      <c r="AD28" s="38">
        <f t="shared" si="7"/>
        <v>2.3991318203212</v>
      </c>
      <c r="AE28" s="38">
        <f t="shared" si="7"/>
        <v>0</v>
      </c>
      <c r="AF28" s="38">
        <f t="shared" si="7"/>
        <v>84.786793243002862</v>
      </c>
      <c r="AG28" s="38">
        <f t="shared" si="7"/>
        <v>0</v>
      </c>
      <c r="AH28" s="38">
        <f t="shared" si="7"/>
        <v>0</v>
      </c>
      <c r="AI28" s="38">
        <f t="shared" si="7"/>
        <v>0</v>
      </c>
      <c r="AJ28" s="38">
        <f t="shared" si="7"/>
        <v>0</v>
      </c>
      <c r="AK28" s="38">
        <f t="shared" si="7"/>
        <v>0</v>
      </c>
      <c r="AL28" s="38">
        <f t="shared" si="7"/>
        <v>16.437320865139419</v>
      </c>
      <c r="AM28" s="38">
        <f t="shared" si="7"/>
        <v>18.701221891497802</v>
      </c>
      <c r="AN28" s="38">
        <f t="shared" si="7"/>
        <v>51.793765539788687</v>
      </c>
      <c r="AO28" s="38">
        <f t="shared" si="7"/>
        <v>0</v>
      </c>
      <c r="AP28" s="38">
        <f t="shared" si="7"/>
        <v>38.5148846926635</v>
      </c>
      <c r="AQ28" s="38">
        <f t="shared" si="7"/>
        <v>0</v>
      </c>
      <c r="AR28" s="38">
        <f t="shared" si="7"/>
        <v>0</v>
      </c>
      <c r="AS28" s="38">
        <f t="shared" si="7"/>
        <v>0</v>
      </c>
      <c r="AT28" s="38">
        <f t="shared" si="7"/>
        <v>0</v>
      </c>
      <c r="AU28" s="38">
        <f t="shared" si="7"/>
        <v>0</v>
      </c>
      <c r="AV28" s="38">
        <f t="shared" si="7"/>
        <v>23.080296982528914</v>
      </c>
      <c r="AW28" s="38">
        <f t="shared" si="7"/>
        <v>70.977866983780402</v>
      </c>
      <c r="AX28" s="38">
        <f t="shared" si="7"/>
        <v>14.765925615214201</v>
      </c>
      <c r="AY28" s="38">
        <f t="shared" si="7"/>
        <v>0</v>
      </c>
      <c r="AZ28" s="38">
        <f t="shared" si="7"/>
        <v>50.75616046412609</v>
      </c>
      <c r="BA28" s="38">
        <f t="shared" si="7"/>
        <v>0</v>
      </c>
      <c r="BB28" s="38">
        <f t="shared" si="7"/>
        <v>0</v>
      </c>
      <c r="BC28" s="38">
        <f t="shared" si="7"/>
        <v>0</v>
      </c>
      <c r="BD28" s="38">
        <f t="shared" si="7"/>
        <v>0</v>
      </c>
      <c r="BE28" s="38">
        <f t="shared" si="7"/>
        <v>0</v>
      </c>
      <c r="BF28" s="38">
        <f t="shared" si="7"/>
        <v>6.1335647677514</v>
      </c>
      <c r="BG28" s="38">
        <f t="shared" si="7"/>
        <v>15.349997718284403</v>
      </c>
      <c r="BH28" s="38">
        <f t="shared" si="7"/>
        <v>14.532670131142503</v>
      </c>
      <c r="BI28" s="38">
        <f t="shared" si="7"/>
        <v>0</v>
      </c>
      <c r="BJ28" s="38">
        <f t="shared" si="7"/>
        <v>12.043338587995301</v>
      </c>
      <c r="BK28" s="38">
        <f>SUM(BK23:BK27)</f>
        <v>738.47305548472036</v>
      </c>
    </row>
    <row r="29" spans="1:67">
      <c r="A29" s="17"/>
      <c r="B29" s="27" t="s">
        <v>84</v>
      </c>
      <c r="C29" s="38">
        <f t="shared" ref="C29:AH29" si="8">C9+C12+C15+C18+C21+C28</f>
        <v>0</v>
      </c>
      <c r="D29" s="38">
        <f t="shared" si="8"/>
        <v>111.37300902546352</v>
      </c>
      <c r="E29" s="38">
        <f t="shared" si="8"/>
        <v>21.785714286571402</v>
      </c>
      <c r="F29" s="38">
        <f t="shared" si="8"/>
        <v>0</v>
      </c>
      <c r="G29" s="38">
        <f t="shared" si="8"/>
        <v>0</v>
      </c>
      <c r="H29" s="38">
        <f t="shared" si="8"/>
        <v>5.3955479603734036</v>
      </c>
      <c r="I29" s="38">
        <f t="shared" si="8"/>
        <v>3638.3173270350653</v>
      </c>
      <c r="J29" s="38">
        <f t="shared" si="8"/>
        <v>1590.5432393780586</v>
      </c>
      <c r="K29" s="38">
        <f t="shared" si="8"/>
        <v>0</v>
      </c>
      <c r="L29" s="38">
        <f t="shared" si="8"/>
        <v>75.105674728673577</v>
      </c>
      <c r="M29" s="38">
        <f t="shared" si="8"/>
        <v>0</v>
      </c>
      <c r="N29" s="38">
        <f t="shared" si="8"/>
        <v>7.9100876468571011</v>
      </c>
      <c r="O29" s="38">
        <f t="shared" si="8"/>
        <v>0</v>
      </c>
      <c r="P29" s="38">
        <f t="shared" si="8"/>
        <v>0</v>
      </c>
      <c r="Q29" s="38">
        <f t="shared" si="8"/>
        <v>0</v>
      </c>
      <c r="R29" s="38">
        <f t="shared" si="8"/>
        <v>5.1541609667631034</v>
      </c>
      <c r="S29" s="38">
        <f t="shared" si="8"/>
        <v>404.08364244939122</v>
      </c>
      <c r="T29" s="38">
        <f t="shared" si="8"/>
        <v>532.15189826611731</v>
      </c>
      <c r="U29" s="38">
        <f t="shared" si="8"/>
        <v>0</v>
      </c>
      <c r="V29" s="38">
        <f t="shared" si="8"/>
        <v>15.2827614369956</v>
      </c>
      <c r="W29" s="38">
        <f t="shared" si="8"/>
        <v>0</v>
      </c>
      <c r="X29" s="38">
        <f t="shared" si="8"/>
        <v>0</v>
      </c>
      <c r="Y29" s="38">
        <f t="shared" si="8"/>
        <v>0</v>
      </c>
      <c r="Z29" s="38">
        <f t="shared" si="8"/>
        <v>0</v>
      </c>
      <c r="AA29" s="38">
        <f t="shared" si="8"/>
        <v>0</v>
      </c>
      <c r="AB29" s="38">
        <f t="shared" si="8"/>
        <v>12.365648137700408</v>
      </c>
      <c r="AC29" s="38">
        <f t="shared" si="8"/>
        <v>113.81761449156501</v>
      </c>
      <c r="AD29" s="38">
        <f t="shared" si="8"/>
        <v>28.771650409070801</v>
      </c>
      <c r="AE29" s="38">
        <f t="shared" si="8"/>
        <v>0</v>
      </c>
      <c r="AF29" s="38">
        <f t="shared" si="8"/>
        <v>164.02312340624243</v>
      </c>
      <c r="AG29" s="38">
        <f t="shared" si="8"/>
        <v>0</v>
      </c>
      <c r="AH29" s="38">
        <f t="shared" si="8"/>
        <v>0</v>
      </c>
      <c r="AI29" s="38">
        <f t="shared" ref="AI29:BN29" si="9">AI9+AI12+AI15+AI18+AI21+AI28</f>
        <v>0</v>
      </c>
      <c r="AJ29" s="38">
        <f t="shared" si="9"/>
        <v>0</v>
      </c>
      <c r="AK29" s="38">
        <f t="shared" si="9"/>
        <v>0</v>
      </c>
      <c r="AL29" s="38">
        <f t="shared" si="9"/>
        <v>22.697040269541617</v>
      </c>
      <c r="AM29" s="38">
        <f t="shared" si="9"/>
        <v>45.113250275780807</v>
      </c>
      <c r="AN29" s="38">
        <f t="shared" si="9"/>
        <v>584.34014649655114</v>
      </c>
      <c r="AO29" s="38">
        <f t="shared" si="9"/>
        <v>0</v>
      </c>
      <c r="AP29" s="38">
        <f t="shared" si="9"/>
        <v>91.274753839936608</v>
      </c>
      <c r="AQ29" s="38">
        <f t="shared" si="9"/>
        <v>0</v>
      </c>
      <c r="AR29" s="38">
        <f t="shared" si="9"/>
        <v>0</v>
      </c>
      <c r="AS29" s="38">
        <f t="shared" si="9"/>
        <v>0</v>
      </c>
      <c r="AT29" s="38">
        <f t="shared" si="9"/>
        <v>0</v>
      </c>
      <c r="AU29" s="38">
        <f t="shared" si="9"/>
        <v>0</v>
      </c>
      <c r="AV29" s="38">
        <f t="shared" si="9"/>
        <v>29.089455429040608</v>
      </c>
      <c r="AW29" s="38">
        <f t="shared" si="9"/>
        <v>388.37148773935843</v>
      </c>
      <c r="AX29" s="38">
        <f t="shared" si="9"/>
        <v>18.194934428464201</v>
      </c>
      <c r="AY29" s="38">
        <f t="shared" si="9"/>
        <v>0</v>
      </c>
      <c r="AZ29" s="38">
        <f t="shared" si="9"/>
        <v>87.908623568692576</v>
      </c>
      <c r="BA29" s="38">
        <f t="shared" si="9"/>
        <v>0</v>
      </c>
      <c r="BB29" s="38">
        <f t="shared" si="9"/>
        <v>0</v>
      </c>
      <c r="BC29" s="38">
        <f t="shared" si="9"/>
        <v>0</v>
      </c>
      <c r="BD29" s="38">
        <f t="shared" si="9"/>
        <v>0</v>
      </c>
      <c r="BE29" s="38">
        <f t="shared" si="9"/>
        <v>0</v>
      </c>
      <c r="BF29" s="38">
        <f t="shared" si="9"/>
        <v>7.924356982847101</v>
      </c>
      <c r="BG29" s="38">
        <f t="shared" si="9"/>
        <v>78.442620482105497</v>
      </c>
      <c r="BH29" s="38">
        <f t="shared" si="9"/>
        <v>21.754741659856503</v>
      </c>
      <c r="BI29" s="38">
        <f t="shared" si="9"/>
        <v>0</v>
      </c>
      <c r="BJ29" s="38">
        <f t="shared" si="9"/>
        <v>14.371678643244001</v>
      </c>
      <c r="BK29" s="38">
        <f t="shared" si="9"/>
        <v>8115.5641894403279</v>
      </c>
    </row>
    <row r="30" spans="1:67" ht="3.75" customHeight="1">
      <c r="A30" s="17"/>
      <c r="B30" s="28"/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5"/>
    </row>
    <row r="31" spans="1:67">
      <c r="A31" s="17" t="s">
        <v>1</v>
      </c>
      <c r="B31" s="24" t="s">
        <v>7</v>
      </c>
      <c r="C31" s="63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5"/>
    </row>
    <row r="32" spans="1:67" s="5" customFormat="1">
      <c r="A32" s="17" t="s">
        <v>80</v>
      </c>
      <c r="B32" s="25" t="s">
        <v>2</v>
      </c>
      <c r="C32" s="72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4"/>
    </row>
    <row r="33" spans="1:67" s="50" customFormat="1">
      <c r="A33" s="47"/>
      <c r="B33" s="48" t="s">
        <v>111</v>
      </c>
      <c r="C33" s="40">
        <v>0</v>
      </c>
      <c r="D33" s="40">
        <v>0.70595299139279999</v>
      </c>
      <c r="E33" s="40">
        <v>0</v>
      </c>
      <c r="F33" s="40">
        <v>0</v>
      </c>
      <c r="G33" s="40">
        <v>0</v>
      </c>
      <c r="H33" s="40">
        <v>10.399300614395399</v>
      </c>
      <c r="I33" s="40">
        <v>2.8856538071399998E-2</v>
      </c>
      <c r="J33" s="40">
        <v>0</v>
      </c>
      <c r="K33" s="40">
        <v>0</v>
      </c>
      <c r="L33" s="40">
        <v>0.94479084374849986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9.5877128442793751</v>
      </c>
      <c r="S33" s="40">
        <v>0</v>
      </c>
      <c r="T33" s="40">
        <v>0</v>
      </c>
      <c r="U33" s="40">
        <v>0</v>
      </c>
      <c r="V33" s="40">
        <v>0.43988702857069989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64.329892557935636</v>
      </c>
      <c r="AC33" s="40">
        <v>1.1568485758210998</v>
      </c>
      <c r="AD33" s="40">
        <v>0</v>
      </c>
      <c r="AE33" s="40">
        <v>0</v>
      </c>
      <c r="AF33" s="40">
        <v>23.433823782738596</v>
      </c>
      <c r="AG33" s="40">
        <v>0</v>
      </c>
      <c r="AH33" s="40">
        <v>0</v>
      </c>
      <c r="AI33" s="40">
        <v>0</v>
      </c>
      <c r="AJ33" s="40">
        <v>0</v>
      </c>
      <c r="AK33" s="40">
        <v>0</v>
      </c>
      <c r="AL33" s="40">
        <v>74.708729324300378</v>
      </c>
      <c r="AM33" s="40">
        <v>0.55414574285689999</v>
      </c>
      <c r="AN33" s="40">
        <v>0</v>
      </c>
      <c r="AO33" s="40">
        <v>0</v>
      </c>
      <c r="AP33" s="40">
        <v>9.726411845849503</v>
      </c>
      <c r="AQ33" s="40">
        <v>0</v>
      </c>
      <c r="AR33" s="40">
        <v>0</v>
      </c>
      <c r="AS33" s="40">
        <v>0</v>
      </c>
      <c r="AT33" s="40">
        <v>0</v>
      </c>
      <c r="AU33" s="40">
        <v>0</v>
      </c>
      <c r="AV33" s="40">
        <v>312.72471539481433</v>
      </c>
      <c r="AW33" s="40">
        <v>6.8848101228915004</v>
      </c>
      <c r="AX33" s="40">
        <v>0</v>
      </c>
      <c r="AY33" s="40">
        <v>0</v>
      </c>
      <c r="AZ33" s="40">
        <v>69.218596967579174</v>
      </c>
      <c r="BA33" s="40">
        <v>0</v>
      </c>
      <c r="BB33" s="40">
        <v>0</v>
      </c>
      <c r="BC33" s="40">
        <v>0</v>
      </c>
      <c r="BD33" s="40">
        <v>0</v>
      </c>
      <c r="BE33" s="40">
        <v>0</v>
      </c>
      <c r="BF33" s="40">
        <v>71.597209940527577</v>
      </c>
      <c r="BG33" s="40">
        <v>0.12938857246419999</v>
      </c>
      <c r="BH33" s="40">
        <v>0</v>
      </c>
      <c r="BI33" s="40">
        <v>0</v>
      </c>
      <c r="BJ33" s="40">
        <v>5.3239165003158968</v>
      </c>
      <c r="BK33" s="49">
        <f>SUM(C33:BJ33)</f>
        <v>661.89499018855304</v>
      </c>
    </row>
    <row r="34" spans="1:67" s="5" customFormat="1">
      <c r="A34" s="17"/>
      <c r="B34" s="26" t="s">
        <v>89</v>
      </c>
      <c r="C34" s="38">
        <f>SUM(C33)</f>
        <v>0</v>
      </c>
      <c r="D34" s="38">
        <f t="shared" ref="D34:BJ34" si="10">SUM(D33)</f>
        <v>0.70595299139279999</v>
      </c>
      <c r="E34" s="38">
        <f t="shared" si="10"/>
        <v>0</v>
      </c>
      <c r="F34" s="38">
        <f t="shared" si="10"/>
        <v>0</v>
      </c>
      <c r="G34" s="38">
        <f t="shared" si="10"/>
        <v>0</v>
      </c>
      <c r="H34" s="38">
        <f t="shared" si="10"/>
        <v>10.399300614395399</v>
      </c>
      <c r="I34" s="38">
        <f t="shared" si="10"/>
        <v>2.8856538071399998E-2</v>
      </c>
      <c r="J34" s="38">
        <f t="shared" si="10"/>
        <v>0</v>
      </c>
      <c r="K34" s="38">
        <f t="shared" si="10"/>
        <v>0</v>
      </c>
      <c r="L34" s="38">
        <f t="shared" si="10"/>
        <v>0.94479084374849986</v>
      </c>
      <c r="M34" s="38">
        <f t="shared" si="10"/>
        <v>0</v>
      </c>
      <c r="N34" s="38">
        <f t="shared" si="10"/>
        <v>0</v>
      </c>
      <c r="O34" s="38">
        <f t="shared" si="10"/>
        <v>0</v>
      </c>
      <c r="P34" s="38">
        <f t="shared" si="10"/>
        <v>0</v>
      </c>
      <c r="Q34" s="38">
        <f t="shared" si="10"/>
        <v>0</v>
      </c>
      <c r="R34" s="38">
        <f t="shared" si="10"/>
        <v>9.5877128442793751</v>
      </c>
      <c r="S34" s="38">
        <f t="shared" si="10"/>
        <v>0</v>
      </c>
      <c r="T34" s="38">
        <f t="shared" si="10"/>
        <v>0</v>
      </c>
      <c r="U34" s="38">
        <f t="shared" si="10"/>
        <v>0</v>
      </c>
      <c r="V34" s="38">
        <f t="shared" si="10"/>
        <v>0.43988702857069989</v>
      </c>
      <c r="W34" s="38">
        <f t="shared" si="10"/>
        <v>0</v>
      </c>
      <c r="X34" s="38">
        <f t="shared" si="10"/>
        <v>0</v>
      </c>
      <c r="Y34" s="38">
        <f t="shared" si="10"/>
        <v>0</v>
      </c>
      <c r="Z34" s="38">
        <f t="shared" si="10"/>
        <v>0</v>
      </c>
      <c r="AA34" s="38">
        <f t="shared" si="10"/>
        <v>0</v>
      </c>
      <c r="AB34" s="38">
        <f t="shared" si="10"/>
        <v>64.329892557935636</v>
      </c>
      <c r="AC34" s="38">
        <f t="shared" si="10"/>
        <v>1.1568485758210998</v>
      </c>
      <c r="AD34" s="38">
        <f t="shared" si="10"/>
        <v>0</v>
      </c>
      <c r="AE34" s="38">
        <f t="shared" si="10"/>
        <v>0</v>
      </c>
      <c r="AF34" s="38">
        <f t="shared" si="10"/>
        <v>23.433823782738596</v>
      </c>
      <c r="AG34" s="38">
        <f t="shared" si="10"/>
        <v>0</v>
      </c>
      <c r="AH34" s="38">
        <f t="shared" si="10"/>
        <v>0</v>
      </c>
      <c r="AI34" s="38">
        <f t="shared" si="10"/>
        <v>0</v>
      </c>
      <c r="AJ34" s="38">
        <f t="shared" si="10"/>
        <v>0</v>
      </c>
      <c r="AK34" s="38">
        <f t="shared" si="10"/>
        <v>0</v>
      </c>
      <c r="AL34" s="38">
        <f t="shared" si="10"/>
        <v>74.708729324300378</v>
      </c>
      <c r="AM34" s="38">
        <f t="shared" si="10"/>
        <v>0.55414574285689999</v>
      </c>
      <c r="AN34" s="38">
        <f t="shared" si="10"/>
        <v>0</v>
      </c>
      <c r="AO34" s="38">
        <f t="shared" si="10"/>
        <v>0</v>
      </c>
      <c r="AP34" s="38">
        <f t="shared" si="10"/>
        <v>9.726411845849503</v>
      </c>
      <c r="AQ34" s="38">
        <f t="shared" si="10"/>
        <v>0</v>
      </c>
      <c r="AR34" s="38">
        <f t="shared" si="10"/>
        <v>0</v>
      </c>
      <c r="AS34" s="38">
        <f t="shared" si="10"/>
        <v>0</v>
      </c>
      <c r="AT34" s="38">
        <f t="shared" si="10"/>
        <v>0</v>
      </c>
      <c r="AU34" s="38">
        <f t="shared" si="10"/>
        <v>0</v>
      </c>
      <c r="AV34" s="38">
        <f t="shared" si="10"/>
        <v>312.72471539481433</v>
      </c>
      <c r="AW34" s="38">
        <f t="shared" si="10"/>
        <v>6.8848101228915004</v>
      </c>
      <c r="AX34" s="38">
        <f t="shared" si="10"/>
        <v>0</v>
      </c>
      <c r="AY34" s="38">
        <f t="shared" si="10"/>
        <v>0</v>
      </c>
      <c r="AZ34" s="38">
        <f t="shared" si="10"/>
        <v>69.218596967579174</v>
      </c>
      <c r="BA34" s="38">
        <f t="shared" si="10"/>
        <v>0</v>
      </c>
      <c r="BB34" s="38">
        <f t="shared" si="10"/>
        <v>0</v>
      </c>
      <c r="BC34" s="38">
        <f t="shared" si="10"/>
        <v>0</v>
      </c>
      <c r="BD34" s="38">
        <f t="shared" si="10"/>
        <v>0</v>
      </c>
      <c r="BE34" s="38">
        <f t="shared" si="10"/>
        <v>0</v>
      </c>
      <c r="BF34" s="38">
        <f t="shared" si="10"/>
        <v>71.597209940527577</v>
      </c>
      <c r="BG34" s="38">
        <f t="shared" si="10"/>
        <v>0.12938857246419999</v>
      </c>
      <c r="BH34" s="38">
        <f t="shared" si="10"/>
        <v>0</v>
      </c>
      <c r="BI34" s="38">
        <f t="shared" si="10"/>
        <v>0</v>
      </c>
      <c r="BJ34" s="38">
        <f t="shared" si="10"/>
        <v>5.3239165003158968</v>
      </c>
      <c r="BK34" s="38">
        <f>SUM(BK33)</f>
        <v>661.89499018855304</v>
      </c>
    </row>
    <row r="35" spans="1:67">
      <c r="A35" s="17" t="s">
        <v>81</v>
      </c>
      <c r="B35" s="25" t="s">
        <v>17</v>
      </c>
      <c r="C35" s="63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5"/>
    </row>
    <row r="36" spans="1:67">
      <c r="A36" s="17"/>
      <c r="B36" s="34" t="s">
        <v>112</v>
      </c>
      <c r="C36" s="40">
        <v>0</v>
      </c>
      <c r="D36" s="40">
        <v>0.69534563724999998</v>
      </c>
      <c r="E36" s="40">
        <v>0</v>
      </c>
      <c r="F36" s="40">
        <v>0</v>
      </c>
      <c r="G36" s="40">
        <v>0</v>
      </c>
      <c r="H36" s="40">
        <v>4.5182339621540022</v>
      </c>
      <c r="I36" s="40">
        <v>1.465514733607</v>
      </c>
      <c r="J36" s="40">
        <v>0</v>
      </c>
      <c r="K36" s="40">
        <v>0</v>
      </c>
      <c r="L36" s="40">
        <v>2.7104679475698004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2.5301352765799008</v>
      </c>
      <c r="S36" s="40">
        <v>0.21540746414279999</v>
      </c>
      <c r="T36" s="40">
        <v>0</v>
      </c>
      <c r="U36" s="40">
        <v>0</v>
      </c>
      <c r="V36" s="40">
        <v>0.81975137460659997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30.750741715556597</v>
      </c>
      <c r="AC36" s="40">
        <v>1.1571308775707001</v>
      </c>
      <c r="AD36" s="40">
        <v>0</v>
      </c>
      <c r="AE36" s="40">
        <v>0</v>
      </c>
      <c r="AF36" s="40">
        <v>19.635808961275085</v>
      </c>
      <c r="AG36" s="40">
        <v>0</v>
      </c>
      <c r="AH36" s="40">
        <v>0</v>
      </c>
      <c r="AI36" s="40">
        <v>0</v>
      </c>
      <c r="AJ36" s="40">
        <v>0</v>
      </c>
      <c r="AK36" s="40">
        <v>0</v>
      </c>
      <c r="AL36" s="40">
        <v>43.707808953083124</v>
      </c>
      <c r="AM36" s="40">
        <v>1.7339471187137003</v>
      </c>
      <c r="AN36" s="40">
        <v>0</v>
      </c>
      <c r="AO36" s="40">
        <v>0</v>
      </c>
      <c r="AP36" s="40">
        <v>8.3913803868854959</v>
      </c>
      <c r="AQ36" s="40">
        <v>0</v>
      </c>
      <c r="AR36" s="40">
        <v>0</v>
      </c>
      <c r="AS36" s="40">
        <v>0</v>
      </c>
      <c r="AT36" s="40">
        <v>0</v>
      </c>
      <c r="AU36" s="40">
        <v>0</v>
      </c>
      <c r="AV36" s="40">
        <v>129.10552065378363</v>
      </c>
      <c r="AW36" s="40">
        <v>8.6570599059975013</v>
      </c>
      <c r="AX36" s="40">
        <v>0</v>
      </c>
      <c r="AY36" s="40">
        <v>0</v>
      </c>
      <c r="AZ36" s="40">
        <v>78.982952647366616</v>
      </c>
      <c r="BA36" s="40">
        <v>0</v>
      </c>
      <c r="BB36" s="40">
        <v>0</v>
      </c>
      <c r="BC36" s="40">
        <v>0</v>
      </c>
      <c r="BD36" s="40">
        <v>0</v>
      </c>
      <c r="BE36" s="40">
        <v>0</v>
      </c>
      <c r="BF36" s="40">
        <v>28.96579989410478</v>
      </c>
      <c r="BG36" s="40">
        <v>3.2578346229638</v>
      </c>
      <c r="BH36" s="40">
        <v>0</v>
      </c>
      <c r="BI36" s="40">
        <v>0</v>
      </c>
      <c r="BJ36" s="40">
        <v>8.3966959788532982</v>
      </c>
      <c r="BK36" s="41">
        <f>SUM(C36:BJ36)</f>
        <v>375.69753811206448</v>
      </c>
      <c r="BM36" s="42"/>
      <c r="BO36" s="42"/>
    </row>
    <row r="37" spans="1:67">
      <c r="A37" s="17"/>
      <c r="B37" s="34" t="s">
        <v>122</v>
      </c>
      <c r="C37" s="40">
        <v>0</v>
      </c>
      <c r="D37" s="40">
        <v>0.50376409349999995</v>
      </c>
      <c r="E37" s="40">
        <v>0</v>
      </c>
      <c r="F37" s="40">
        <v>0</v>
      </c>
      <c r="G37" s="40">
        <v>0</v>
      </c>
      <c r="H37" s="40">
        <v>1.9232749746536073</v>
      </c>
      <c r="I37" s="40">
        <v>0</v>
      </c>
      <c r="J37" s="40">
        <v>0</v>
      </c>
      <c r="K37" s="40">
        <v>0</v>
      </c>
      <c r="L37" s="40">
        <v>0.79497820792749985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2.7161405469626239</v>
      </c>
      <c r="S37" s="40">
        <v>0.31264607142850004</v>
      </c>
      <c r="T37" s="40">
        <v>1.0085357142857001</v>
      </c>
      <c r="U37" s="40">
        <v>0</v>
      </c>
      <c r="V37" s="40">
        <v>0.32850563835669999</v>
      </c>
      <c r="W37" s="40">
        <v>0</v>
      </c>
      <c r="X37" s="40">
        <v>0</v>
      </c>
      <c r="Y37" s="40">
        <v>0</v>
      </c>
      <c r="Z37" s="40">
        <v>0</v>
      </c>
      <c r="AA37" s="40">
        <v>0</v>
      </c>
      <c r="AB37" s="40">
        <v>50.825748634628397</v>
      </c>
      <c r="AC37" s="40">
        <v>7.9322727476048005</v>
      </c>
      <c r="AD37" s="40">
        <v>0</v>
      </c>
      <c r="AE37" s="40">
        <v>0</v>
      </c>
      <c r="AF37" s="40">
        <v>70.995294340378564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98.478881010950971</v>
      </c>
      <c r="AM37" s="40">
        <v>7.2826358411399026</v>
      </c>
      <c r="AN37" s="40">
        <v>0.68261185732100005</v>
      </c>
      <c r="AO37" s="40">
        <v>0</v>
      </c>
      <c r="AP37" s="40">
        <v>63.350678227623249</v>
      </c>
      <c r="AQ37" s="40">
        <v>0</v>
      </c>
      <c r="AR37" s="40">
        <v>0</v>
      </c>
      <c r="AS37" s="40">
        <v>0</v>
      </c>
      <c r="AT37" s="40">
        <v>0</v>
      </c>
      <c r="AU37" s="40">
        <v>0</v>
      </c>
      <c r="AV37" s="40">
        <v>13.694513093429933</v>
      </c>
      <c r="AW37" s="40">
        <v>1.5349711649281002</v>
      </c>
      <c r="AX37" s="40">
        <v>0</v>
      </c>
      <c r="AY37" s="40">
        <v>0</v>
      </c>
      <c r="AZ37" s="40">
        <v>7.3289396757819061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6.7397822552714812</v>
      </c>
      <c r="BG37" s="40">
        <v>0.76810062042819993</v>
      </c>
      <c r="BH37" s="40">
        <v>0</v>
      </c>
      <c r="BI37" s="40">
        <v>0</v>
      </c>
      <c r="BJ37" s="40">
        <v>3.4814309784261019</v>
      </c>
      <c r="BK37" s="41">
        <f>SUM(C37:BJ37)</f>
        <v>340.68370569502719</v>
      </c>
      <c r="BM37" s="42"/>
      <c r="BO37" s="42"/>
    </row>
    <row r="38" spans="1:67">
      <c r="A38" s="17"/>
      <c r="B38" s="34" t="s">
        <v>113</v>
      </c>
      <c r="C38" s="40">
        <v>0</v>
      </c>
      <c r="D38" s="40">
        <v>0.65766388685709998</v>
      </c>
      <c r="E38" s="40">
        <v>0</v>
      </c>
      <c r="F38" s="40">
        <v>0</v>
      </c>
      <c r="G38" s="40">
        <v>0</v>
      </c>
      <c r="H38" s="40">
        <v>5.4338627786372964</v>
      </c>
      <c r="I38" s="40">
        <v>5.0944955244633006</v>
      </c>
      <c r="J38" s="40">
        <v>0</v>
      </c>
      <c r="K38" s="40">
        <v>0</v>
      </c>
      <c r="L38" s="40">
        <v>1.8284472715694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3.1525251384220967</v>
      </c>
      <c r="S38" s="40">
        <v>3.6212367816068998</v>
      </c>
      <c r="T38" s="40">
        <v>0</v>
      </c>
      <c r="U38" s="40">
        <v>0</v>
      </c>
      <c r="V38" s="40">
        <v>1.0217103062490001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65.887639826475976</v>
      </c>
      <c r="AC38" s="40">
        <v>5.7088079024629996</v>
      </c>
      <c r="AD38" s="40">
        <v>0</v>
      </c>
      <c r="AE38" s="40">
        <v>0</v>
      </c>
      <c r="AF38" s="40">
        <v>25.107517293628913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89.254942588009058</v>
      </c>
      <c r="AM38" s="40">
        <v>3.5295399553206006</v>
      </c>
      <c r="AN38" s="40">
        <v>0</v>
      </c>
      <c r="AO38" s="40">
        <v>0</v>
      </c>
      <c r="AP38" s="40">
        <v>13.451740086954295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101.73455824677755</v>
      </c>
      <c r="AW38" s="40">
        <v>8.0769756452821984</v>
      </c>
      <c r="AX38" s="40">
        <v>0</v>
      </c>
      <c r="AY38" s="40">
        <v>0</v>
      </c>
      <c r="AZ38" s="40">
        <v>55.851004735409333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28.024967697219253</v>
      </c>
      <c r="BG38" s="40">
        <v>0.88163556892790007</v>
      </c>
      <c r="BH38" s="40">
        <v>0</v>
      </c>
      <c r="BI38" s="40">
        <v>0</v>
      </c>
      <c r="BJ38" s="40">
        <v>6.1526815124253007</v>
      </c>
      <c r="BK38" s="41">
        <f>SUM(C38:BJ38)</f>
        <v>424.47195274669843</v>
      </c>
      <c r="BM38" s="42"/>
      <c r="BO38" s="42"/>
    </row>
    <row r="39" spans="1:67">
      <c r="A39" s="17"/>
      <c r="B39" s="34" t="s">
        <v>123</v>
      </c>
      <c r="C39" s="40">
        <v>0</v>
      </c>
      <c r="D39" s="40">
        <v>0.60456645353570004</v>
      </c>
      <c r="E39" s="40">
        <v>0</v>
      </c>
      <c r="F39" s="40">
        <v>0</v>
      </c>
      <c r="G39" s="40">
        <v>0</v>
      </c>
      <c r="H39" s="40">
        <v>2.4049723362194069</v>
      </c>
      <c r="I39" s="40">
        <v>0</v>
      </c>
      <c r="J39" s="40">
        <v>0</v>
      </c>
      <c r="K39" s="40">
        <v>0</v>
      </c>
      <c r="L39" s="40">
        <v>0.62052010810630009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2.8425780338506028</v>
      </c>
      <c r="S39" s="40">
        <v>2.6715343214200001E-2</v>
      </c>
      <c r="T39" s="40">
        <v>0</v>
      </c>
      <c r="U39" s="40">
        <v>0</v>
      </c>
      <c r="V39" s="40">
        <v>0.2685800401781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53.302753230949627</v>
      </c>
      <c r="AC39" s="40">
        <v>8.8977127637113025</v>
      </c>
      <c r="AD39" s="40">
        <v>0</v>
      </c>
      <c r="AE39" s="40">
        <v>0</v>
      </c>
      <c r="AF39" s="40">
        <v>52.348492836292564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82.429538104753433</v>
      </c>
      <c r="AM39" s="40">
        <v>9.1097902388188015</v>
      </c>
      <c r="AN39" s="40">
        <v>0.9776555276069</v>
      </c>
      <c r="AO39" s="40">
        <v>0</v>
      </c>
      <c r="AP39" s="40">
        <v>38.264216556830391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11.576629761429899</v>
      </c>
      <c r="AW39" s="40">
        <v>0.14325052489230003</v>
      </c>
      <c r="AX39" s="40">
        <v>0</v>
      </c>
      <c r="AY39" s="40">
        <v>0</v>
      </c>
      <c r="AZ39" s="40">
        <v>7.4392078016386014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7.8723078942714455</v>
      </c>
      <c r="BG39" s="40">
        <v>0.20426423867830001</v>
      </c>
      <c r="BH39" s="40">
        <v>0</v>
      </c>
      <c r="BI39" s="40">
        <v>0</v>
      </c>
      <c r="BJ39" s="40">
        <v>1.9398402432842001</v>
      </c>
      <c r="BK39" s="41">
        <f t="shared" ref="BK39:BK40" si="11">SUM(C39:BJ39)</f>
        <v>281.27359203826211</v>
      </c>
      <c r="BM39" s="42"/>
      <c r="BO39" s="42"/>
    </row>
    <row r="40" spans="1:67">
      <c r="A40" s="17"/>
      <c r="B40" s="34" t="s">
        <v>114</v>
      </c>
      <c r="C40" s="40">
        <v>0</v>
      </c>
      <c r="D40" s="40">
        <v>2.0787046182498998</v>
      </c>
      <c r="E40" s="40">
        <v>0</v>
      </c>
      <c r="F40" s="40">
        <v>0</v>
      </c>
      <c r="G40" s="40">
        <v>0</v>
      </c>
      <c r="H40" s="40">
        <v>1.6275285703129998</v>
      </c>
      <c r="I40" s="40">
        <v>54.0874246398213</v>
      </c>
      <c r="J40" s="40">
        <v>0</v>
      </c>
      <c r="K40" s="40">
        <v>0</v>
      </c>
      <c r="L40" s="40">
        <v>0.54485017678510006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0.67282990267099985</v>
      </c>
      <c r="S40" s="40">
        <v>6.0782189448569994</v>
      </c>
      <c r="T40" s="40">
        <v>0</v>
      </c>
      <c r="U40" s="40">
        <v>0</v>
      </c>
      <c r="V40" s="40">
        <v>1.87533872499E-2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16.456299676025807</v>
      </c>
      <c r="AC40" s="40">
        <v>1.8768635364989006</v>
      </c>
      <c r="AD40" s="40">
        <v>0</v>
      </c>
      <c r="AE40" s="40">
        <v>0</v>
      </c>
      <c r="AF40" s="40">
        <v>4.1245406111770002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21.277407793242944</v>
      </c>
      <c r="AM40" s="40">
        <v>3.1252724178565003</v>
      </c>
      <c r="AN40" s="40">
        <v>0</v>
      </c>
      <c r="AO40" s="40">
        <v>0</v>
      </c>
      <c r="AP40" s="40">
        <v>0.65717114999949999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18.107767362229797</v>
      </c>
      <c r="AW40" s="40">
        <v>66.278766756035211</v>
      </c>
      <c r="AX40" s="40">
        <v>0</v>
      </c>
      <c r="AY40" s="40">
        <v>0</v>
      </c>
      <c r="AZ40" s="40">
        <v>1.8176359877487998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6.9534617040478173</v>
      </c>
      <c r="BG40" s="40">
        <v>7.1559496749900003E-2</v>
      </c>
      <c r="BH40" s="40">
        <v>0</v>
      </c>
      <c r="BI40" s="40">
        <v>0</v>
      </c>
      <c r="BJ40" s="40">
        <v>0</v>
      </c>
      <c r="BK40" s="41">
        <f t="shared" si="11"/>
        <v>205.85505673155936</v>
      </c>
      <c r="BM40" s="42"/>
      <c r="BO40" s="42"/>
    </row>
    <row r="41" spans="1:67">
      <c r="A41" s="17"/>
      <c r="B41" s="34" t="s">
        <v>115</v>
      </c>
      <c r="C41" s="40">
        <v>0</v>
      </c>
      <c r="D41" s="40">
        <v>0.79109878378569998</v>
      </c>
      <c r="E41" s="40">
        <v>0</v>
      </c>
      <c r="F41" s="40">
        <v>0</v>
      </c>
      <c r="G41" s="40">
        <v>0</v>
      </c>
      <c r="H41" s="40">
        <v>2.7182939805891007</v>
      </c>
      <c r="I41" s="40">
        <v>0</v>
      </c>
      <c r="J41" s="40">
        <v>0</v>
      </c>
      <c r="K41" s="40">
        <v>0</v>
      </c>
      <c r="L41" s="40">
        <v>3.6941312705344007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1.363424303413499</v>
      </c>
      <c r="S41" s="40">
        <v>0</v>
      </c>
      <c r="T41" s="40">
        <v>0</v>
      </c>
      <c r="U41" s="40">
        <v>0</v>
      </c>
      <c r="V41" s="40">
        <v>0.33272399217800003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5.9816497326392994</v>
      </c>
      <c r="AC41" s="40">
        <v>8.9796822071300006E-2</v>
      </c>
      <c r="AD41" s="40">
        <v>0</v>
      </c>
      <c r="AE41" s="40">
        <v>0</v>
      </c>
      <c r="AF41" s="40">
        <v>1.2188524106064997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5.7601044771188983</v>
      </c>
      <c r="AM41" s="40">
        <v>0.29102147767820002</v>
      </c>
      <c r="AN41" s="40">
        <v>0</v>
      </c>
      <c r="AO41" s="40">
        <v>0</v>
      </c>
      <c r="AP41" s="40">
        <v>0.39949253621390002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12.612876961125835</v>
      </c>
      <c r="AW41" s="40">
        <v>0.36816132132110002</v>
      </c>
      <c r="AX41" s="40">
        <v>0</v>
      </c>
      <c r="AY41" s="40">
        <v>0</v>
      </c>
      <c r="AZ41" s="40">
        <v>9.9506525765338996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3.5369609052530975</v>
      </c>
      <c r="BG41" s="40">
        <v>1.0587519144285</v>
      </c>
      <c r="BH41" s="40">
        <v>0</v>
      </c>
      <c r="BI41" s="40">
        <v>0</v>
      </c>
      <c r="BJ41" s="40">
        <v>7.1368198249899997E-2</v>
      </c>
      <c r="BK41" s="41">
        <f>SUM(C41:BJ41)</f>
        <v>50.239361663741121</v>
      </c>
      <c r="BM41" s="42"/>
      <c r="BO41" s="42"/>
    </row>
    <row r="42" spans="1:67">
      <c r="A42" s="17"/>
      <c r="B42" s="34" t="s">
        <v>124</v>
      </c>
      <c r="C42" s="40">
        <v>0</v>
      </c>
      <c r="D42" s="40">
        <v>0.54223695500000002</v>
      </c>
      <c r="E42" s="40">
        <v>0</v>
      </c>
      <c r="F42" s="40">
        <v>0</v>
      </c>
      <c r="G42" s="40">
        <v>0</v>
      </c>
      <c r="H42" s="40">
        <v>1.8581300233252049</v>
      </c>
      <c r="I42" s="40">
        <v>6.470221E-3</v>
      </c>
      <c r="J42" s="40">
        <v>0</v>
      </c>
      <c r="K42" s="40">
        <v>0</v>
      </c>
      <c r="L42" s="40">
        <v>0.73263806789239994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2.2731434781032025</v>
      </c>
      <c r="S42" s="40">
        <v>6.2946738749899991E-2</v>
      </c>
      <c r="T42" s="40">
        <v>0</v>
      </c>
      <c r="U42" s="40">
        <v>0</v>
      </c>
      <c r="V42" s="40">
        <v>0.23885119446400002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37.141732860531292</v>
      </c>
      <c r="AC42" s="40">
        <v>2.151130252607</v>
      </c>
      <c r="AD42" s="40">
        <v>0</v>
      </c>
      <c r="AE42" s="40">
        <v>0</v>
      </c>
      <c r="AF42" s="40">
        <v>38.318500531961497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70.79048078189156</v>
      </c>
      <c r="AM42" s="40">
        <v>6.6221450735351004</v>
      </c>
      <c r="AN42" s="40">
        <v>0.37318750000000001</v>
      </c>
      <c r="AO42" s="40">
        <v>0</v>
      </c>
      <c r="AP42" s="40">
        <v>36.906120017959395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13.653764426611794</v>
      </c>
      <c r="AW42" s="40">
        <v>0.12785105596410004</v>
      </c>
      <c r="AX42" s="40">
        <v>0</v>
      </c>
      <c r="AY42" s="40">
        <v>0</v>
      </c>
      <c r="AZ42" s="40">
        <v>3.5287287927847997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8.3586776255021036</v>
      </c>
      <c r="BG42" s="40">
        <v>0.18994081114280001</v>
      </c>
      <c r="BH42" s="40">
        <v>0</v>
      </c>
      <c r="BI42" s="40">
        <v>0</v>
      </c>
      <c r="BJ42" s="40">
        <v>4.2894490528211007</v>
      </c>
      <c r="BK42" s="41">
        <f>SUM(C42:BJ42)</f>
        <v>228.16612546184726</v>
      </c>
      <c r="BM42" s="42"/>
      <c r="BO42" s="42"/>
    </row>
    <row r="43" spans="1:67">
      <c r="A43" s="17"/>
      <c r="B43" s="26" t="s">
        <v>90</v>
      </c>
      <c r="C43" s="36">
        <f>SUM(C36:C42)</f>
        <v>0</v>
      </c>
      <c r="D43" s="36">
        <f t="shared" ref="D43:BJ43" si="12">SUM(D36:D42)</f>
        <v>5.8733804281783994</v>
      </c>
      <c r="E43" s="36">
        <f t="shared" si="12"/>
        <v>0</v>
      </c>
      <c r="F43" s="36">
        <f t="shared" si="12"/>
        <v>0</v>
      </c>
      <c r="G43" s="36">
        <f t="shared" si="12"/>
        <v>0</v>
      </c>
      <c r="H43" s="36">
        <f t="shared" si="12"/>
        <v>20.48429662589162</v>
      </c>
      <c r="I43" s="36">
        <f t="shared" si="12"/>
        <v>60.653905118891601</v>
      </c>
      <c r="J43" s="36">
        <f t="shared" si="12"/>
        <v>0</v>
      </c>
      <c r="K43" s="36">
        <f t="shared" si="12"/>
        <v>0</v>
      </c>
      <c r="L43" s="36">
        <f t="shared" si="12"/>
        <v>10.9260330503849</v>
      </c>
      <c r="M43" s="36">
        <f t="shared" si="12"/>
        <v>0</v>
      </c>
      <c r="N43" s="36">
        <f t="shared" si="12"/>
        <v>0</v>
      </c>
      <c r="O43" s="36">
        <f t="shared" si="12"/>
        <v>0</v>
      </c>
      <c r="P43" s="36">
        <f t="shared" si="12"/>
        <v>0</v>
      </c>
      <c r="Q43" s="36">
        <f t="shared" si="12"/>
        <v>0</v>
      </c>
      <c r="R43" s="36">
        <f t="shared" si="12"/>
        <v>15.550776680002926</v>
      </c>
      <c r="S43" s="36">
        <f t="shared" si="12"/>
        <v>10.3171713439993</v>
      </c>
      <c r="T43" s="36">
        <f t="shared" si="12"/>
        <v>1.0085357142857001</v>
      </c>
      <c r="U43" s="36">
        <f t="shared" si="12"/>
        <v>0</v>
      </c>
      <c r="V43" s="36">
        <f t="shared" si="12"/>
        <v>3.0288759332822996</v>
      </c>
      <c r="W43" s="36">
        <f t="shared" si="12"/>
        <v>0</v>
      </c>
      <c r="X43" s="36">
        <f t="shared" si="12"/>
        <v>0</v>
      </c>
      <c r="Y43" s="36">
        <f t="shared" si="12"/>
        <v>0</v>
      </c>
      <c r="Z43" s="36">
        <f t="shared" si="12"/>
        <v>0</v>
      </c>
      <c r="AA43" s="36">
        <f t="shared" si="12"/>
        <v>0</v>
      </c>
      <c r="AB43" s="36">
        <f t="shared" si="12"/>
        <v>260.34656567680702</v>
      </c>
      <c r="AC43" s="36">
        <f t="shared" si="12"/>
        <v>27.813714902527007</v>
      </c>
      <c r="AD43" s="36">
        <f t="shared" si="12"/>
        <v>0</v>
      </c>
      <c r="AE43" s="36">
        <f t="shared" si="12"/>
        <v>0</v>
      </c>
      <c r="AF43" s="36">
        <f t="shared" si="12"/>
        <v>211.74900698532011</v>
      </c>
      <c r="AG43" s="36">
        <f t="shared" si="12"/>
        <v>0</v>
      </c>
      <c r="AH43" s="36">
        <f t="shared" si="12"/>
        <v>0</v>
      </c>
      <c r="AI43" s="36">
        <f t="shared" si="12"/>
        <v>0</v>
      </c>
      <c r="AJ43" s="36">
        <f t="shared" si="12"/>
        <v>0</v>
      </c>
      <c r="AK43" s="36">
        <f t="shared" si="12"/>
        <v>0</v>
      </c>
      <c r="AL43" s="36">
        <f t="shared" si="12"/>
        <v>411.69916370904997</v>
      </c>
      <c r="AM43" s="36">
        <f t="shared" si="12"/>
        <v>31.694352123062806</v>
      </c>
      <c r="AN43" s="36">
        <f t="shared" si="12"/>
        <v>2.0334548849278997</v>
      </c>
      <c r="AO43" s="36">
        <f t="shared" si="12"/>
        <v>0</v>
      </c>
      <c r="AP43" s="36">
        <f t="shared" si="12"/>
        <v>161.42079896246622</v>
      </c>
      <c r="AQ43" s="36">
        <f t="shared" si="12"/>
        <v>0</v>
      </c>
      <c r="AR43" s="36">
        <f t="shared" si="12"/>
        <v>0</v>
      </c>
      <c r="AS43" s="36">
        <f t="shared" si="12"/>
        <v>0</v>
      </c>
      <c r="AT43" s="36">
        <f t="shared" si="12"/>
        <v>0</v>
      </c>
      <c r="AU43" s="36">
        <f t="shared" si="12"/>
        <v>0</v>
      </c>
      <c r="AV43" s="36">
        <f t="shared" si="12"/>
        <v>300.48563050538849</v>
      </c>
      <c r="AW43" s="36">
        <f t="shared" si="12"/>
        <v>85.187036374420501</v>
      </c>
      <c r="AX43" s="36">
        <f t="shared" si="12"/>
        <v>0</v>
      </c>
      <c r="AY43" s="36">
        <f t="shared" si="12"/>
        <v>0</v>
      </c>
      <c r="AZ43" s="36">
        <f t="shared" si="12"/>
        <v>164.89912221726394</v>
      </c>
      <c r="BA43" s="36">
        <f t="shared" si="12"/>
        <v>0</v>
      </c>
      <c r="BB43" s="36">
        <f t="shared" si="12"/>
        <v>0</v>
      </c>
      <c r="BC43" s="36">
        <f t="shared" si="12"/>
        <v>0</v>
      </c>
      <c r="BD43" s="36">
        <f t="shared" si="12"/>
        <v>0</v>
      </c>
      <c r="BE43" s="36">
        <f t="shared" si="12"/>
        <v>0</v>
      </c>
      <c r="BF43" s="36">
        <f t="shared" si="12"/>
        <v>90.451957975669984</v>
      </c>
      <c r="BG43" s="36">
        <f t="shared" si="12"/>
        <v>6.4320872733194001</v>
      </c>
      <c r="BH43" s="36">
        <f t="shared" si="12"/>
        <v>0</v>
      </c>
      <c r="BI43" s="36">
        <f t="shared" si="12"/>
        <v>0</v>
      </c>
      <c r="BJ43" s="36">
        <f t="shared" si="12"/>
        <v>24.331465964059905</v>
      </c>
      <c r="BK43" s="38">
        <f>SUM(BK36:BK42)</f>
        <v>1906.3873324491999</v>
      </c>
    </row>
    <row r="44" spans="1:67">
      <c r="A44" s="17"/>
      <c r="B44" s="27" t="s">
        <v>88</v>
      </c>
      <c r="C44" s="36">
        <f>C34+C43</f>
        <v>0</v>
      </c>
      <c r="D44" s="36">
        <f t="shared" ref="D44:BJ44" si="13">D34+D43</f>
        <v>6.5793334195711992</v>
      </c>
      <c r="E44" s="36">
        <f t="shared" si="13"/>
        <v>0</v>
      </c>
      <c r="F44" s="36">
        <f t="shared" si="13"/>
        <v>0</v>
      </c>
      <c r="G44" s="36">
        <f t="shared" si="13"/>
        <v>0</v>
      </c>
      <c r="H44" s="36">
        <f t="shared" si="13"/>
        <v>30.883597240287017</v>
      </c>
      <c r="I44" s="36">
        <f t="shared" si="13"/>
        <v>60.682761656963002</v>
      </c>
      <c r="J44" s="36">
        <f t="shared" si="13"/>
        <v>0</v>
      </c>
      <c r="K44" s="36">
        <f t="shared" si="13"/>
        <v>0</v>
      </c>
      <c r="L44" s="36">
        <f t="shared" si="13"/>
        <v>11.8708238941334</v>
      </c>
      <c r="M44" s="36">
        <f t="shared" si="13"/>
        <v>0</v>
      </c>
      <c r="N44" s="36">
        <f t="shared" si="13"/>
        <v>0</v>
      </c>
      <c r="O44" s="36">
        <f t="shared" si="13"/>
        <v>0</v>
      </c>
      <c r="P44" s="36">
        <f t="shared" si="13"/>
        <v>0</v>
      </c>
      <c r="Q44" s="36">
        <f t="shared" si="13"/>
        <v>0</v>
      </c>
      <c r="R44" s="36">
        <f t="shared" si="13"/>
        <v>25.138489524282299</v>
      </c>
      <c r="S44" s="36">
        <f t="shared" si="13"/>
        <v>10.3171713439993</v>
      </c>
      <c r="T44" s="36">
        <f t="shared" si="13"/>
        <v>1.0085357142857001</v>
      </c>
      <c r="U44" s="36">
        <f t="shared" si="13"/>
        <v>0</v>
      </c>
      <c r="V44" s="36">
        <f t="shared" si="13"/>
        <v>3.4687629618529994</v>
      </c>
      <c r="W44" s="36">
        <f t="shared" si="13"/>
        <v>0</v>
      </c>
      <c r="X44" s="36">
        <f t="shared" si="13"/>
        <v>0</v>
      </c>
      <c r="Y44" s="36">
        <f t="shared" si="13"/>
        <v>0</v>
      </c>
      <c r="Z44" s="36">
        <f t="shared" si="13"/>
        <v>0</v>
      </c>
      <c r="AA44" s="36">
        <f t="shared" si="13"/>
        <v>0</v>
      </c>
      <c r="AB44" s="36">
        <f t="shared" si="13"/>
        <v>324.67645823474265</v>
      </c>
      <c r="AC44" s="36">
        <f t="shared" si="13"/>
        <v>28.970563478348108</v>
      </c>
      <c r="AD44" s="36">
        <f t="shared" si="13"/>
        <v>0</v>
      </c>
      <c r="AE44" s="36">
        <f t="shared" si="13"/>
        <v>0</v>
      </c>
      <c r="AF44" s="36">
        <f t="shared" si="13"/>
        <v>235.18283076805869</v>
      </c>
      <c r="AG44" s="36">
        <f t="shared" si="13"/>
        <v>0</v>
      </c>
      <c r="AH44" s="36">
        <f t="shared" si="13"/>
        <v>0</v>
      </c>
      <c r="AI44" s="36">
        <f t="shared" si="13"/>
        <v>0</v>
      </c>
      <c r="AJ44" s="36">
        <f t="shared" si="13"/>
        <v>0</v>
      </c>
      <c r="AK44" s="36">
        <f t="shared" si="13"/>
        <v>0</v>
      </c>
      <c r="AL44" s="36">
        <f t="shared" si="13"/>
        <v>486.40789303335032</v>
      </c>
      <c r="AM44" s="36">
        <f t="shared" si="13"/>
        <v>32.24849786591971</v>
      </c>
      <c r="AN44" s="36">
        <f t="shared" si="13"/>
        <v>2.0334548849278997</v>
      </c>
      <c r="AO44" s="36">
        <f t="shared" si="13"/>
        <v>0</v>
      </c>
      <c r="AP44" s="36">
        <f t="shared" si="13"/>
        <v>171.14721080831572</v>
      </c>
      <c r="AQ44" s="36">
        <f t="shared" si="13"/>
        <v>0</v>
      </c>
      <c r="AR44" s="36">
        <f t="shared" si="13"/>
        <v>0</v>
      </c>
      <c r="AS44" s="36">
        <f t="shared" si="13"/>
        <v>0</v>
      </c>
      <c r="AT44" s="36">
        <f t="shared" si="13"/>
        <v>0</v>
      </c>
      <c r="AU44" s="36">
        <f t="shared" si="13"/>
        <v>0</v>
      </c>
      <c r="AV44" s="36">
        <f t="shared" si="13"/>
        <v>613.21034590020281</v>
      </c>
      <c r="AW44" s="36">
        <f t="shared" si="13"/>
        <v>92.071846497311995</v>
      </c>
      <c r="AX44" s="36">
        <f t="shared" si="13"/>
        <v>0</v>
      </c>
      <c r="AY44" s="36">
        <f t="shared" si="13"/>
        <v>0</v>
      </c>
      <c r="AZ44" s="36">
        <f t="shared" si="13"/>
        <v>234.11771918484311</v>
      </c>
      <c r="BA44" s="36">
        <f t="shared" si="13"/>
        <v>0</v>
      </c>
      <c r="BB44" s="36">
        <f t="shared" si="13"/>
        <v>0</v>
      </c>
      <c r="BC44" s="36">
        <f t="shared" si="13"/>
        <v>0</v>
      </c>
      <c r="BD44" s="36">
        <f t="shared" si="13"/>
        <v>0</v>
      </c>
      <c r="BE44" s="36">
        <f t="shared" si="13"/>
        <v>0</v>
      </c>
      <c r="BF44" s="36">
        <f t="shared" si="13"/>
        <v>162.04916791619758</v>
      </c>
      <c r="BG44" s="36">
        <f t="shared" si="13"/>
        <v>6.5614758457836002</v>
      </c>
      <c r="BH44" s="36">
        <f t="shared" si="13"/>
        <v>0</v>
      </c>
      <c r="BI44" s="36">
        <f t="shared" si="13"/>
        <v>0</v>
      </c>
      <c r="BJ44" s="36">
        <f t="shared" si="13"/>
        <v>29.655382464375801</v>
      </c>
      <c r="BK44" s="38">
        <f>BK43+BK34</f>
        <v>2568.2823226377532</v>
      </c>
    </row>
    <row r="45" spans="1:67" ht="3" customHeight="1">
      <c r="A45" s="17"/>
      <c r="B45" s="25"/>
      <c r="C45" s="63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5"/>
    </row>
    <row r="46" spans="1:67">
      <c r="A46" s="17" t="s">
        <v>18</v>
      </c>
      <c r="B46" s="24" t="s">
        <v>8</v>
      </c>
      <c r="C46" s="63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5"/>
    </row>
    <row r="47" spans="1:67">
      <c r="A47" s="17" t="s">
        <v>80</v>
      </c>
      <c r="B47" s="25" t="s">
        <v>19</v>
      </c>
      <c r="C47" s="63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5"/>
    </row>
    <row r="48" spans="1:67">
      <c r="A48" s="17"/>
      <c r="B48" s="26" t="s">
        <v>125</v>
      </c>
      <c r="C48" s="36">
        <v>0</v>
      </c>
      <c r="D48" s="36">
        <v>0.60678987767850001</v>
      </c>
      <c r="E48" s="36">
        <v>0</v>
      </c>
      <c r="F48" s="36">
        <v>0</v>
      </c>
      <c r="G48" s="36">
        <v>0</v>
      </c>
      <c r="H48" s="36">
        <v>1.8248736840552982</v>
      </c>
      <c r="I48" s="36">
        <v>1.2014175906070002</v>
      </c>
      <c r="J48" s="36">
        <v>0</v>
      </c>
      <c r="K48" s="36">
        <v>0</v>
      </c>
      <c r="L48" s="36">
        <v>1.0584390296420001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2.5463148051517979</v>
      </c>
      <c r="S48" s="36">
        <v>1.8010955398927002</v>
      </c>
      <c r="T48" s="36">
        <v>0</v>
      </c>
      <c r="U48" s="36">
        <v>0</v>
      </c>
      <c r="V48" s="36">
        <v>1.2261638439992002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57.57947942920692</v>
      </c>
      <c r="AC48" s="36">
        <v>4.1712153519268993</v>
      </c>
      <c r="AD48" s="36">
        <v>0.14601773464279999</v>
      </c>
      <c r="AE48" s="36">
        <v>0</v>
      </c>
      <c r="AF48" s="36">
        <v>93.826975024958983</v>
      </c>
      <c r="AG48" s="36">
        <v>0</v>
      </c>
      <c r="AH48" s="36">
        <v>0</v>
      </c>
      <c r="AI48" s="36">
        <v>0</v>
      </c>
      <c r="AJ48" s="36">
        <v>0</v>
      </c>
      <c r="AK48" s="36">
        <v>0</v>
      </c>
      <c r="AL48" s="36">
        <v>95.601988051206405</v>
      </c>
      <c r="AM48" s="36">
        <v>8.163256814997899</v>
      </c>
      <c r="AN48" s="36">
        <v>0.35615185714280001</v>
      </c>
      <c r="AO48" s="36">
        <v>0</v>
      </c>
      <c r="AP48" s="36">
        <v>66.497523734069603</v>
      </c>
      <c r="AQ48" s="36">
        <v>0</v>
      </c>
      <c r="AR48" s="36">
        <v>0</v>
      </c>
      <c r="AS48" s="36">
        <v>0</v>
      </c>
      <c r="AT48" s="36">
        <v>0</v>
      </c>
      <c r="AU48" s="36">
        <v>0</v>
      </c>
      <c r="AV48" s="36">
        <v>27.717039096433435</v>
      </c>
      <c r="AW48" s="36">
        <v>6.0495574695346992</v>
      </c>
      <c r="AX48" s="36">
        <v>0</v>
      </c>
      <c r="AY48" s="36">
        <v>0</v>
      </c>
      <c r="AZ48" s="36">
        <v>31.455020107023351</v>
      </c>
      <c r="BA48" s="36">
        <v>0</v>
      </c>
      <c r="BB48" s="36">
        <v>0</v>
      </c>
      <c r="BC48" s="36">
        <v>0</v>
      </c>
      <c r="BD48" s="36">
        <v>0</v>
      </c>
      <c r="BE48" s="36">
        <v>0</v>
      </c>
      <c r="BF48" s="36">
        <v>14.649817873551813</v>
      </c>
      <c r="BG48" s="36">
        <v>5.8256097508923999</v>
      </c>
      <c r="BH48" s="36">
        <v>0</v>
      </c>
      <c r="BI48" s="36">
        <v>0</v>
      </c>
      <c r="BJ48" s="36">
        <v>10.042944722101902</v>
      </c>
      <c r="BK48" s="39">
        <f>SUM(C48:BJ48)</f>
        <v>432.34769138871633</v>
      </c>
    </row>
    <row r="49" spans="1:63">
      <c r="A49" s="17"/>
      <c r="B49" s="27" t="s">
        <v>87</v>
      </c>
      <c r="C49" s="36">
        <f>SUM(C48)</f>
        <v>0</v>
      </c>
      <c r="D49" s="36">
        <f t="shared" ref="D49:BJ49" si="14">SUM(D48)</f>
        <v>0.60678987767850001</v>
      </c>
      <c r="E49" s="36">
        <f t="shared" si="14"/>
        <v>0</v>
      </c>
      <c r="F49" s="36">
        <f t="shared" si="14"/>
        <v>0</v>
      </c>
      <c r="G49" s="36">
        <f t="shared" si="14"/>
        <v>0</v>
      </c>
      <c r="H49" s="36">
        <f t="shared" si="14"/>
        <v>1.8248736840552982</v>
      </c>
      <c r="I49" s="36">
        <f t="shared" si="14"/>
        <v>1.2014175906070002</v>
      </c>
      <c r="J49" s="36">
        <f t="shared" si="14"/>
        <v>0</v>
      </c>
      <c r="K49" s="36">
        <f t="shared" si="14"/>
        <v>0</v>
      </c>
      <c r="L49" s="36">
        <f t="shared" si="14"/>
        <v>1.0584390296420001</v>
      </c>
      <c r="M49" s="36">
        <f t="shared" si="14"/>
        <v>0</v>
      </c>
      <c r="N49" s="36">
        <f t="shared" si="14"/>
        <v>0</v>
      </c>
      <c r="O49" s="36">
        <f t="shared" si="14"/>
        <v>0</v>
      </c>
      <c r="P49" s="36">
        <f t="shared" si="14"/>
        <v>0</v>
      </c>
      <c r="Q49" s="36">
        <f t="shared" si="14"/>
        <v>0</v>
      </c>
      <c r="R49" s="36">
        <f t="shared" si="14"/>
        <v>2.5463148051517979</v>
      </c>
      <c r="S49" s="36">
        <f t="shared" si="14"/>
        <v>1.8010955398927002</v>
      </c>
      <c r="T49" s="36">
        <f t="shared" si="14"/>
        <v>0</v>
      </c>
      <c r="U49" s="36">
        <f t="shared" si="14"/>
        <v>0</v>
      </c>
      <c r="V49" s="36">
        <f t="shared" si="14"/>
        <v>1.2261638439992002</v>
      </c>
      <c r="W49" s="36">
        <f t="shared" si="14"/>
        <v>0</v>
      </c>
      <c r="X49" s="36">
        <f t="shared" si="14"/>
        <v>0</v>
      </c>
      <c r="Y49" s="36">
        <f t="shared" si="14"/>
        <v>0</v>
      </c>
      <c r="Z49" s="36">
        <f t="shared" si="14"/>
        <v>0</v>
      </c>
      <c r="AA49" s="36">
        <f t="shared" si="14"/>
        <v>0</v>
      </c>
      <c r="AB49" s="36">
        <f t="shared" si="14"/>
        <v>57.57947942920692</v>
      </c>
      <c r="AC49" s="36">
        <f t="shared" si="14"/>
        <v>4.1712153519268993</v>
      </c>
      <c r="AD49" s="36">
        <f t="shared" si="14"/>
        <v>0.14601773464279999</v>
      </c>
      <c r="AE49" s="36">
        <f t="shared" si="14"/>
        <v>0</v>
      </c>
      <c r="AF49" s="36">
        <f t="shared" si="14"/>
        <v>93.826975024958983</v>
      </c>
      <c r="AG49" s="36">
        <f t="shared" si="14"/>
        <v>0</v>
      </c>
      <c r="AH49" s="36">
        <f t="shared" si="14"/>
        <v>0</v>
      </c>
      <c r="AI49" s="36">
        <f t="shared" si="14"/>
        <v>0</v>
      </c>
      <c r="AJ49" s="36">
        <f t="shared" si="14"/>
        <v>0</v>
      </c>
      <c r="AK49" s="36">
        <f t="shared" si="14"/>
        <v>0</v>
      </c>
      <c r="AL49" s="36">
        <f t="shared" si="14"/>
        <v>95.601988051206405</v>
      </c>
      <c r="AM49" s="36">
        <f t="shared" si="14"/>
        <v>8.163256814997899</v>
      </c>
      <c r="AN49" s="36">
        <f t="shared" si="14"/>
        <v>0.35615185714280001</v>
      </c>
      <c r="AO49" s="36">
        <f t="shared" si="14"/>
        <v>0</v>
      </c>
      <c r="AP49" s="36">
        <f t="shared" si="14"/>
        <v>66.497523734069603</v>
      </c>
      <c r="AQ49" s="36">
        <f t="shared" si="14"/>
        <v>0</v>
      </c>
      <c r="AR49" s="36">
        <f t="shared" si="14"/>
        <v>0</v>
      </c>
      <c r="AS49" s="36">
        <f t="shared" si="14"/>
        <v>0</v>
      </c>
      <c r="AT49" s="36">
        <f t="shared" si="14"/>
        <v>0</v>
      </c>
      <c r="AU49" s="36">
        <f t="shared" si="14"/>
        <v>0</v>
      </c>
      <c r="AV49" s="36">
        <f t="shared" si="14"/>
        <v>27.717039096433435</v>
      </c>
      <c r="AW49" s="36">
        <f t="shared" si="14"/>
        <v>6.0495574695346992</v>
      </c>
      <c r="AX49" s="36">
        <f t="shared" si="14"/>
        <v>0</v>
      </c>
      <c r="AY49" s="36">
        <f t="shared" si="14"/>
        <v>0</v>
      </c>
      <c r="AZ49" s="36">
        <f t="shared" si="14"/>
        <v>31.455020107023351</v>
      </c>
      <c r="BA49" s="36">
        <f t="shared" si="14"/>
        <v>0</v>
      </c>
      <c r="BB49" s="36">
        <f t="shared" si="14"/>
        <v>0</v>
      </c>
      <c r="BC49" s="36">
        <f t="shared" si="14"/>
        <v>0</v>
      </c>
      <c r="BD49" s="36">
        <f t="shared" si="14"/>
        <v>0</v>
      </c>
      <c r="BE49" s="36">
        <f t="shared" si="14"/>
        <v>0</v>
      </c>
      <c r="BF49" s="36">
        <f t="shared" si="14"/>
        <v>14.649817873551813</v>
      </c>
      <c r="BG49" s="36">
        <f t="shared" si="14"/>
        <v>5.8256097508923999</v>
      </c>
      <c r="BH49" s="36">
        <f t="shared" si="14"/>
        <v>0</v>
      </c>
      <c r="BI49" s="36">
        <f t="shared" si="14"/>
        <v>0</v>
      </c>
      <c r="BJ49" s="36">
        <f t="shared" si="14"/>
        <v>10.042944722101902</v>
      </c>
      <c r="BK49" s="39">
        <f>SUM(BK48)</f>
        <v>432.34769138871633</v>
      </c>
    </row>
    <row r="50" spans="1:63" ht="2.25" customHeight="1">
      <c r="A50" s="17"/>
      <c r="B50" s="25"/>
      <c r="C50" s="63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5"/>
    </row>
    <row r="51" spans="1:63">
      <c r="A51" s="17" t="s">
        <v>4</v>
      </c>
      <c r="B51" s="24" t="s">
        <v>9</v>
      </c>
      <c r="C51" s="63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5"/>
    </row>
    <row r="52" spans="1:63">
      <c r="A52" s="17" t="s">
        <v>80</v>
      </c>
      <c r="B52" s="25" t="s">
        <v>20</v>
      </c>
      <c r="C52" s="63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5"/>
    </row>
    <row r="53" spans="1:63">
      <c r="A53" s="17"/>
      <c r="B53" s="34" t="s">
        <v>116</v>
      </c>
      <c r="C53" s="40">
        <v>0</v>
      </c>
      <c r="D53" s="40">
        <v>36.5396</v>
      </c>
      <c r="E53" s="40">
        <v>0</v>
      </c>
      <c r="F53" s="40">
        <v>0</v>
      </c>
      <c r="G53" s="40">
        <v>0</v>
      </c>
      <c r="H53" s="40">
        <v>14.161549015645701</v>
      </c>
      <c r="I53" s="40">
        <v>0.53080000000000016</v>
      </c>
      <c r="J53" s="40">
        <v>0</v>
      </c>
      <c r="K53" s="40">
        <v>0</v>
      </c>
      <c r="L53" s="40">
        <v>7.2165000000000008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8.6022999999999996</v>
      </c>
      <c r="S53" s="40">
        <v>0.2029</v>
      </c>
      <c r="T53" s="40">
        <v>0</v>
      </c>
      <c r="U53" s="40">
        <v>0</v>
      </c>
      <c r="V53" s="40">
        <v>1.9823</v>
      </c>
      <c r="W53" s="40">
        <v>0</v>
      </c>
      <c r="X53" s="40">
        <v>0</v>
      </c>
      <c r="Y53" s="40">
        <v>0</v>
      </c>
      <c r="Z53" s="40">
        <v>0</v>
      </c>
      <c r="AA53" s="40">
        <v>0</v>
      </c>
      <c r="AB53" s="40">
        <v>0</v>
      </c>
      <c r="AC53" s="40">
        <v>0</v>
      </c>
      <c r="AD53" s="40">
        <v>0</v>
      </c>
      <c r="AE53" s="40">
        <v>0</v>
      </c>
      <c r="AF53" s="40">
        <v>0</v>
      </c>
      <c r="AG53" s="40">
        <v>0</v>
      </c>
      <c r="AH53" s="40">
        <v>0</v>
      </c>
      <c r="AI53" s="40">
        <v>0</v>
      </c>
      <c r="AJ53" s="40">
        <v>0</v>
      </c>
      <c r="AK53" s="40">
        <v>0</v>
      </c>
      <c r="AL53" s="40">
        <v>0</v>
      </c>
      <c r="AM53" s="40">
        <v>0</v>
      </c>
      <c r="AN53" s="40">
        <v>0</v>
      </c>
      <c r="AO53" s="40">
        <v>0</v>
      </c>
      <c r="AP53" s="40">
        <v>0</v>
      </c>
      <c r="AQ53" s="40">
        <v>0</v>
      </c>
      <c r="AR53" s="40">
        <v>0</v>
      </c>
      <c r="AS53" s="40">
        <v>0</v>
      </c>
      <c r="AT53" s="40">
        <v>0</v>
      </c>
      <c r="AU53" s="40">
        <v>0</v>
      </c>
      <c r="AV53" s="40">
        <v>0</v>
      </c>
      <c r="AW53" s="40">
        <v>0</v>
      </c>
      <c r="AX53" s="40">
        <v>0</v>
      </c>
      <c r="AY53" s="40">
        <v>0</v>
      </c>
      <c r="AZ53" s="40">
        <v>0</v>
      </c>
      <c r="BA53" s="40">
        <v>0</v>
      </c>
      <c r="BB53" s="40">
        <v>0</v>
      </c>
      <c r="BC53" s="40">
        <v>0</v>
      </c>
      <c r="BD53" s="40">
        <v>0</v>
      </c>
      <c r="BE53" s="40">
        <v>0</v>
      </c>
      <c r="BF53" s="40">
        <v>0</v>
      </c>
      <c r="BG53" s="40">
        <v>0</v>
      </c>
      <c r="BH53" s="40">
        <v>0</v>
      </c>
      <c r="BI53" s="40">
        <v>0</v>
      </c>
      <c r="BJ53" s="40">
        <v>0</v>
      </c>
      <c r="BK53" s="39">
        <f>SUM(C53:BJ53)</f>
        <v>69.235949015645687</v>
      </c>
    </row>
    <row r="54" spans="1:63">
      <c r="A54" s="17"/>
      <c r="B54" s="26" t="s">
        <v>89</v>
      </c>
      <c r="C54" s="36">
        <f>SUM(C53)</f>
        <v>0</v>
      </c>
      <c r="D54" s="36">
        <f t="shared" ref="D54:BJ54" si="15">SUM(D53)</f>
        <v>36.5396</v>
      </c>
      <c r="E54" s="36">
        <f t="shared" si="15"/>
        <v>0</v>
      </c>
      <c r="F54" s="36">
        <f t="shared" si="15"/>
        <v>0</v>
      </c>
      <c r="G54" s="36">
        <f t="shared" si="15"/>
        <v>0</v>
      </c>
      <c r="H54" s="36">
        <f t="shared" si="15"/>
        <v>14.161549015645701</v>
      </c>
      <c r="I54" s="36">
        <f t="shared" si="15"/>
        <v>0.53080000000000016</v>
      </c>
      <c r="J54" s="36">
        <f t="shared" si="15"/>
        <v>0</v>
      </c>
      <c r="K54" s="36">
        <f t="shared" si="15"/>
        <v>0</v>
      </c>
      <c r="L54" s="36">
        <f t="shared" si="15"/>
        <v>7.2165000000000008</v>
      </c>
      <c r="M54" s="36">
        <f t="shared" si="15"/>
        <v>0</v>
      </c>
      <c r="N54" s="36">
        <f t="shared" si="15"/>
        <v>0</v>
      </c>
      <c r="O54" s="36">
        <f t="shared" si="15"/>
        <v>0</v>
      </c>
      <c r="P54" s="36">
        <f t="shared" si="15"/>
        <v>0</v>
      </c>
      <c r="Q54" s="36">
        <f t="shared" si="15"/>
        <v>0</v>
      </c>
      <c r="R54" s="36">
        <f t="shared" si="15"/>
        <v>8.6022999999999996</v>
      </c>
      <c r="S54" s="36">
        <f t="shared" si="15"/>
        <v>0.2029</v>
      </c>
      <c r="T54" s="36">
        <f t="shared" si="15"/>
        <v>0</v>
      </c>
      <c r="U54" s="36">
        <f t="shared" si="15"/>
        <v>0</v>
      </c>
      <c r="V54" s="36">
        <f t="shared" si="15"/>
        <v>1.9823</v>
      </c>
      <c r="W54" s="36">
        <f t="shared" si="15"/>
        <v>0</v>
      </c>
      <c r="X54" s="36">
        <f t="shared" si="15"/>
        <v>0</v>
      </c>
      <c r="Y54" s="36">
        <f t="shared" si="15"/>
        <v>0</v>
      </c>
      <c r="Z54" s="36">
        <f t="shared" si="15"/>
        <v>0</v>
      </c>
      <c r="AA54" s="36">
        <f t="shared" si="15"/>
        <v>0</v>
      </c>
      <c r="AB54" s="36">
        <f t="shared" si="15"/>
        <v>0</v>
      </c>
      <c r="AC54" s="36">
        <f t="shared" si="15"/>
        <v>0</v>
      </c>
      <c r="AD54" s="36">
        <f t="shared" si="15"/>
        <v>0</v>
      </c>
      <c r="AE54" s="36">
        <f t="shared" si="15"/>
        <v>0</v>
      </c>
      <c r="AF54" s="36">
        <f t="shared" si="15"/>
        <v>0</v>
      </c>
      <c r="AG54" s="36">
        <f t="shared" si="15"/>
        <v>0</v>
      </c>
      <c r="AH54" s="36">
        <f t="shared" si="15"/>
        <v>0</v>
      </c>
      <c r="AI54" s="36">
        <f t="shared" si="15"/>
        <v>0</v>
      </c>
      <c r="AJ54" s="36">
        <f t="shared" si="15"/>
        <v>0</v>
      </c>
      <c r="AK54" s="36">
        <f t="shared" si="15"/>
        <v>0</v>
      </c>
      <c r="AL54" s="36">
        <f t="shared" si="15"/>
        <v>0</v>
      </c>
      <c r="AM54" s="36">
        <f t="shared" si="15"/>
        <v>0</v>
      </c>
      <c r="AN54" s="36">
        <f t="shared" si="15"/>
        <v>0</v>
      </c>
      <c r="AO54" s="36">
        <f t="shared" si="15"/>
        <v>0</v>
      </c>
      <c r="AP54" s="36">
        <f t="shared" si="15"/>
        <v>0</v>
      </c>
      <c r="AQ54" s="36">
        <f t="shared" si="15"/>
        <v>0</v>
      </c>
      <c r="AR54" s="36">
        <f t="shared" si="15"/>
        <v>0</v>
      </c>
      <c r="AS54" s="36">
        <f t="shared" si="15"/>
        <v>0</v>
      </c>
      <c r="AT54" s="36">
        <f t="shared" si="15"/>
        <v>0</v>
      </c>
      <c r="AU54" s="36">
        <f t="shared" si="15"/>
        <v>0</v>
      </c>
      <c r="AV54" s="36">
        <f t="shared" si="15"/>
        <v>0</v>
      </c>
      <c r="AW54" s="36">
        <f t="shared" si="15"/>
        <v>0</v>
      </c>
      <c r="AX54" s="36">
        <f t="shared" si="15"/>
        <v>0</v>
      </c>
      <c r="AY54" s="36">
        <f t="shared" si="15"/>
        <v>0</v>
      </c>
      <c r="AZ54" s="36">
        <f t="shared" si="15"/>
        <v>0</v>
      </c>
      <c r="BA54" s="36">
        <f t="shared" si="15"/>
        <v>0</v>
      </c>
      <c r="BB54" s="36">
        <f t="shared" si="15"/>
        <v>0</v>
      </c>
      <c r="BC54" s="36">
        <f t="shared" si="15"/>
        <v>0</v>
      </c>
      <c r="BD54" s="36">
        <f t="shared" si="15"/>
        <v>0</v>
      </c>
      <c r="BE54" s="36">
        <f t="shared" si="15"/>
        <v>0</v>
      </c>
      <c r="BF54" s="36">
        <f t="shared" si="15"/>
        <v>0</v>
      </c>
      <c r="BG54" s="36">
        <f t="shared" si="15"/>
        <v>0</v>
      </c>
      <c r="BH54" s="36">
        <f t="shared" si="15"/>
        <v>0</v>
      </c>
      <c r="BI54" s="36">
        <f t="shared" si="15"/>
        <v>0</v>
      </c>
      <c r="BJ54" s="36">
        <f t="shared" si="15"/>
        <v>0</v>
      </c>
      <c r="BK54" s="39">
        <f>SUM(BK53)</f>
        <v>69.235949015645687</v>
      </c>
    </row>
    <row r="55" spans="1:63">
      <c r="A55" s="17" t="s">
        <v>81</v>
      </c>
      <c r="B55" s="25" t="s">
        <v>21</v>
      </c>
      <c r="C55" s="63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5"/>
    </row>
    <row r="56" spans="1:63">
      <c r="A56" s="17"/>
      <c r="B56" s="26" t="s">
        <v>40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6">
        <v>0</v>
      </c>
      <c r="AJ56" s="36">
        <v>0</v>
      </c>
      <c r="AK56" s="36">
        <v>0</v>
      </c>
      <c r="AL56" s="36">
        <v>0</v>
      </c>
      <c r="AM56" s="36">
        <v>0</v>
      </c>
      <c r="AN56" s="36">
        <v>0</v>
      </c>
      <c r="AO56" s="36">
        <v>0</v>
      </c>
      <c r="AP56" s="36">
        <v>0</v>
      </c>
      <c r="AQ56" s="36">
        <v>0</v>
      </c>
      <c r="AR56" s="36">
        <v>0</v>
      </c>
      <c r="AS56" s="36">
        <v>0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>
        <v>0</v>
      </c>
      <c r="BC56" s="36">
        <v>0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9">
        <f>SUM(C56:BJ56)</f>
        <v>0</v>
      </c>
    </row>
    <row r="57" spans="1:63">
      <c r="A57" s="17"/>
      <c r="B57" s="26" t="s">
        <v>90</v>
      </c>
      <c r="C57" s="36">
        <f t="shared" ref="C57:BJ57" si="16">SUM(C56)</f>
        <v>0</v>
      </c>
      <c r="D57" s="36">
        <f t="shared" si="16"/>
        <v>0</v>
      </c>
      <c r="E57" s="36">
        <f t="shared" si="16"/>
        <v>0</v>
      </c>
      <c r="F57" s="36">
        <f t="shared" si="16"/>
        <v>0</v>
      </c>
      <c r="G57" s="36">
        <f t="shared" si="16"/>
        <v>0</v>
      </c>
      <c r="H57" s="36">
        <f t="shared" si="16"/>
        <v>0</v>
      </c>
      <c r="I57" s="36">
        <f t="shared" si="16"/>
        <v>0</v>
      </c>
      <c r="J57" s="36">
        <f t="shared" si="16"/>
        <v>0</v>
      </c>
      <c r="K57" s="36">
        <f t="shared" si="16"/>
        <v>0</v>
      </c>
      <c r="L57" s="36">
        <f t="shared" si="16"/>
        <v>0</v>
      </c>
      <c r="M57" s="36">
        <f t="shared" si="16"/>
        <v>0</v>
      </c>
      <c r="N57" s="36">
        <f t="shared" si="16"/>
        <v>0</v>
      </c>
      <c r="O57" s="36">
        <f t="shared" si="16"/>
        <v>0</v>
      </c>
      <c r="P57" s="36">
        <f t="shared" si="16"/>
        <v>0</v>
      </c>
      <c r="Q57" s="36">
        <f t="shared" si="16"/>
        <v>0</v>
      </c>
      <c r="R57" s="36">
        <f t="shared" si="16"/>
        <v>0</v>
      </c>
      <c r="S57" s="36">
        <f t="shared" si="16"/>
        <v>0</v>
      </c>
      <c r="T57" s="36">
        <f t="shared" si="16"/>
        <v>0</v>
      </c>
      <c r="U57" s="36">
        <f t="shared" si="16"/>
        <v>0</v>
      </c>
      <c r="V57" s="36">
        <f t="shared" si="16"/>
        <v>0</v>
      </c>
      <c r="W57" s="36">
        <f t="shared" si="16"/>
        <v>0</v>
      </c>
      <c r="X57" s="36">
        <f t="shared" si="16"/>
        <v>0</v>
      </c>
      <c r="Y57" s="36">
        <f t="shared" si="16"/>
        <v>0</v>
      </c>
      <c r="Z57" s="36">
        <f t="shared" si="16"/>
        <v>0</v>
      </c>
      <c r="AA57" s="36">
        <f t="shared" si="16"/>
        <v>0</v>
      </c>
      <c r="AB57" s="36">
        <f t="shared" si="16"/>
        <v>0</v>
      </c>
      <c r="AC57" s="36">
        <f t="shared" si="16"/>
        <v>0</v>
      </c>
      <c r="AD57" s="36">
        <f t="shared" si="16"/>
        <v>0</v>
      </c>
      <c r="AE57" s="36">
        <f t="shared" si="16"/>
        <v>0</v>
      </c>
      <c r="AF57" s="36">
        <f t="shared" si="16"/>
        <v>0</v>
      </c>
      <c r="AG57" s="36">
        <f t="shared" si="16"/>
        <v>0</v>
      </c>
      <c r="AH57" s="36">
        <f t="shared" si="16"/>
        <v>0</v>
      </c>
      <c r="AI57" s="36">
        <f t="shared" si="16"/>
        <v>0</v>
      </c>
      <c r="AJ57" s="36">
        <f t="shared" si="16"/>
        <v>0</v>
      </c>
      <c r="AK57" s="36">
        <f t="shared" si="16"/>
        <v>0</v>
      </c>
      <c r="AL57" s="36">
        <f t="shared" si="16"/>
        <v>0</v>
      </c>
      <c r="AM57" s="36">
        <f t="shared" si="16"/>
        <v>0</v>
      </c>
      <c r="AN57" s="36">
        <f t="shared" si="16"/>
        <v>0</v>
      </c>
      <c r="AO57" s="36">
        <f t="shared" si="16"/>
        <v>0</v>
      </c>
      <c r="AP57" s="36">
        <f t="shared" si="16"/>
        <v>0</v>
      </c>
      <c r="AQ57" s="36">
        <f t="shared" si="16"/>
        <v>0</v>
      </c>
      <c r="AR57" s="36">
        <f t="shared" si="16"/>
        <v>0</v>
      </c>
      <c r="AS57" s="36">
        <f t="shared" si="16"/>
        <v>0</v>
      </c>
      <c r="AT57" s="36">
        <f t="shared" si="16"/>
        <v>0</v>
      </c>
      <c r="AU57" s="36">
        <f t="shared" si="16"/>
        <v>0</v>
      </c>
      <c r="AV57" s="36">
        <f t="shared" si="16"/>
        <v>0</v>
      </c>
      <c r="AW57" s="36">
        <f t="shared" si="16"/>
        <v>0</v>
      </c>
      <c r="AX57" s="36">
        <f t="shared" si="16"/>
        <v>0</v>
      </c>
      <c r="AY57" s="36">
        <f t="shared" si="16"/>
        <v>0</v>
      </c>
      <c r="AZ57" s="36">
        <f t="shared" si="16"/>
        <v>0</v>
      </c>
      <c r="BA57" s="36">
        <f t="shared" si="16"/>
        <v>0</v>
      </c>
      <c r="BB57" s="36">
        <f t="shared" si="16"/>
        <v>0</v>
      </c>
      <c r="BC57" s="36">
        <f t="shared" si="16"/>
        <v>0</v>
      </c>
      <c r="BD57" s="36">
        <f t="shared" si="16"/>
        <v>0</v>
      </c>
      <c r="BE57" s="36">
        <f t="shared" si="16"/>
        <v>0</v>
      </c>
      <c r="BF57" s="36">
        <f t="shared" si="16"/>
        <v>0</v>
      </c>
      <c r="BG57" s="36">
        <f t="shared" si="16"/>
        <v>0</v>
      </c>
      <c r="BH57" s="36">
        <f t="shared" si="16"/>
        <v>0</v>
      </c>
      <c r="BI57" s="36">
        <f t="shared" si="16"/>
        <v>0</v>
      </c>
      <c r="BJ57" s="36">
        <f t="shared" si="16"/>
        <v>0</v>
      </c>
      <c r="BK57" s="39">
        <f>SUM(BK56)</f>
        <v>0</v>
      </c>
    </row>
    <row r="58" spans="1:63">
      <c r="A58" s="17"/>
      <c r="B58" s="27" t="s">
        <v>88</v>
      </c>
      <c r="C58" s="38">
        <f>C57+C54</f>
        <v>0</v>
      </c>
      <c r="D58" s="38">
        <f t="shared" ref="D58:BJ58" si="17">D57+D54</f>
        <v>36.5396</v>
      </c>
      <c r="E58" s="38">
        <f t="shared" si="17"/>
        <v>0</v>
      </c>
      <c r="F58" s="38">
        <f t="shared" si="17"/>
        <v>0</v>
      </c>
      <c r="G58" s="38">
        <f t="shared" si="17"/>
        <v>0</v>
      </c>
      <c r="H58" s="38">
        <f t="shared" si="17"/>
        <v>14.161549015645701</v>
      </c>
      <c r="I58" s="38">
        <f t="shared" si="17"/>
        <v>0.53080000000000016</v>
      </c>
      <c r="J58" s="38">
        <f t="shared" si="17"/>
        <v>0</v>
      </c>
      <c r="K58" s="38">
        <f t="shared" si="17"/>
        <v>0</v>
      </c>
      <c r="L58" s="38">
        <f t="shared" si="17"/>
        <v>7.2165000000000008</v>
      </c>
      <c r="M58" s="38">
        <f t="shared" si="17"/>
        <v>0</v>
      </c>
      <c r="N58" s="38">
        <f t="shared" si="17"/>
        <v>0</v>
      </c>
      <c r="O58" s="38">
        <f t="shared" si="17"/>
        <v>0</v>
      </c>
      <c r="P58" s="38">
        <f t="shared" si="17"/>
        <v>0</v>
      </c>
      <c r="Q58" s="38">
        <f t="shared" si="17"/>
        <v>0</v>
      </c>
      <c r="R58" s="38">
        <f t="shared" si="17"/>
        <v>8.6022999999999996</v>
      </c>
      <c r="S58" s="38">
        <f t="shared" si="17"/>
        <v>0.2029</v>
      </c>
      <c r="T58" s="38">
        <f t="shared" si="17"/>
        <v>0</v>
      </c>
      <c r="U58" s="38">
        <f t="shared" si="17"/>
        <v>0</v>
      </c>
      <c r="V58" s="38">
        <f t="shared" si="17"/>
        <v>1.9823</v>
      </c>
      <c r="W58" s="38">
        <f t="shared" si="17"/>
        <v>0</v>
      </c>
      <c r="X58" s="38">
        <f t="shared" si="17"/>
        <v>0</v>
      </c>
      <c r="Y58" s="38">
        <f t="shared" si="17"/>
        <v>0</v>
      </c>
      <c r="Z58" s="38">
        <f t="shared" si="17"/>
        <v>0</v>
      </c>
      <c r="AA58" s="38">
        <f t="shared" si="17"/>
        <v>0</v>
      </c>
      <c r="AB58" s="38">
        <f t="shared" si="17"/>
        <v>0</v>
      </c>
      <c r="AC58" s="38">
        <f t="shared" si="17"/>
        <v>0</v>
      </c>
      <c r="AD58" s="38">
        <f t="shared" si="17"/>
        <v>0</v>
      </c>
      <c r="AE58" s="38">
        <f t="shared" si="17"/>
        <v>0</v>
      </c>
      <c r="AF58" s="38">
        <f t="shared" si="17"/>
        <v>0</v>
      </c>
      <c r="AG58" s="38">
        <f t="shared" si="17"/>
        <v>0</v>
      </c>
      <c r="AH58" s="38">
        <f t="shared" si="17"/>
        <v>0</v>
      </c>
      <c r="AI58" s="38">
        <f t="shared" si="17"/>
        <v>0</v>
      </c>
      <c r="AJ58" s="38">
        <f t="shared" si="17"/>
        <v>0</v>
      </c>
      <c r="AK58" s="38">
        <f t="shared" si="17"/>
        <v>0</v>
      </c>
      <c r="AL58" s="38">
        <f t="shared" si="17"/>
        <v>0</v>
      </c>
      <c r="AM58" s="38">
        <f t="shared" si="17"/>
        <v>0</v>
      </c>
      <c r="AN58" s="38">
        <f t="shared" si="17"/>
        <v>0</v>
      </c>
      <c r="AO58" s="38">
        <f t="shared" si="17"/>
        <v>0</v>
      </c>
      <c r="AP58" s="38">
        <f t="shared" si="17"/>
        <v>0</v>
      </c>
      <c r="AQ58" s="38">
        <f t="shared" si="17"/>
        <v>0</v>
      </c>
      <c r="AR58" s="38">
        <f t="shared" si="17"/>
        <v>0</v>
      </c>
      <c r="AS58" s="38">
        <f t="shared" si="17"/>
        <v>0</v>
      </c>
      <c r="AT58" s="38">
        <f t="shared" si="17"/>
        <v>0</v>
      </c>
      <c r="AU58" s="38">
        <f t="shared" si="17"/>
        <v>0</v>
      </c>
      <c r="AV58" s="38">
        <f t="shared" si="17"/>
        <v>0</v>
      </c>
      <c r="AW58" s="38">
        <f t="shared" si="17"/>
        <v>0</v>
      </c>
      <c r="AX58" s="38">
        <f t="shared" si="17"/>
        <v>0</v>
      </c>
      <c r="AY58" s="38">
        <f t="shared" si="17"/>
        <v>0</v>
      </c>
      <c r="AZ58" s="38">
        <f t="shared" si="17"/>
        <v>0</v>
      </c>
      <c r="BA58" s="38">
        <f t="shared" si="17"/>
        <v>0</v>
      </c>
      <c r="BB58" s="38">
        <f t="shared" si="17"/>
        <v>0</v>
      </c>
      <c r="BC58" s="38">
        <f t="shared" si="17"/>
        <v>0</v>
      </c>
      <c r="BD58" s="38">
        <f t="shared" si="17"/>
        <v>0</v>
      </c>
      <c r="BE58" s="38">
        <f t="shared" si="17"/>
        <v>0</v>
      </c>
      <c r="BF58" s="38">
        <f t="shared" si="17"/>
        <v>0</v>
      </c>
      <c r="BG58" s="38">
        <f t="shared" si="17"/>
        <v>0</v>
      </c>
      <c r="BH58" s="38">
        <f t="shared" si="17"/>
        <v>0</v>
      </c>
      <c r="BI58" s="38">
        <f t="shared" si="17"/>
        <v>0</v>
      </c>
      <c r="BJ58" s="38">
        <f t="shared" si="17"/>
        <v>0</v>
      </c>
      <c r="BK58" s="38">
        <f>BK57+BK54</f>
        <v>69.235949015645687</v>
      </c>
    </row>
    <row r="59" spans="1:63" ht="4.5" customHeight="1">
      <c r="A59" s="17"/>
      <c r="B59" s="25"/>
      <c r="C59" s="63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5"/>
    </row>
    <row r="60" spans="1:63">
      <c r="A60" s="17" t="s">
        <v>22</v>
      </c>
      <c r="B60" s="24" t="s">
        <v>23</v>
      </c>
      <c r="C60" s="63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5"/>
    </row>
    <row r="61" spans="1:63">
      <c r="A61" s="17" t="s">
        <v>80</v>
      </c>
      <c r="B61" s="25" t="s">
        <v>24</v>
      </c>
      <c r="C61" s="63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5"/>
    </row>
    <row r="62" spans="1:63">
      <c r="A62" s="17"/>
      <c r="B62" s="26" t="s">
        <v>40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6">
        <v>0</v>
      </c>
      <c r="AJ62" s="36">
        <v>0</v>
      </c>
      <c r="AK62" s="36">
        <v>0</v>
      </c>
      <c r="AL62" s="36">
        <v>0</v>
      </c>
      <c r="AM62" s="36">
        <v>0</v>
      </c>
      <c r="AN62" s="36">
        <v>0</v>
      </c>
      <c r="AO62" s="36">
        <v>0</v>
      </c>
      <c r="AP62" s="36">
        <v>0</v>
      </c>
      <c r="AQ62" s="36">
        <v>0</v>
      </c>
      <c r="AR62" s="36">
        <v>0</v>
      </c>
      <c r="AS62" s="36">
        <v>0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36">
        <v>0</v>
      </c>
      <c r="AZ62" s="36">
        <v>0</v>
      </c>
      <c r="BA62" s="36">
        <v>0</v>
      </c>
      <c r="BB62" s="36">
        <v>0</v>
      </c>
      <c r="BC62" s="36">
        <v>0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  <c r="BJ62" s="36">
        <v>0</v>
      </c>
      <c r="BK62" s="39">
        <f>SUM(C62:BJ62)</f>
        <v>0</v>
      </c>
    </row>
    <row r="63" spans="1:63">
      <c r="A63" s="17"/>
      <c r="B63" s="27" t="s">
        <v>87</v>
      </c>
      <c r="C63" s="36">
        <f t="shared" ref="C63:BJ63" si="18">SUM(C62)</f>
        <v>0</v>
      </c>
      <c r="D63" s="36">
        <f t="shared" si="18"/>
        <v>0</v>
      </c>
      <c r="E63" s="36">
        <f t="shared" si="18"/>
        <v>0</v>
      </c>
      <c r="F63" s="36">
        <f t="shared" si="18"/>
        <v>0</v>
      </c>
      <c r="G63" s="36">
        <f t="shared" si="18"/>
        <v>0</v>
      </c>
      <c r="H63" s="36">
        <f t="shared" si="18"/>
        <v>0</v>
      </c>
      <c r="I63" s="36">
        <f t="shared" si="18"/>
        <v>0</v>
      </c>
      <c r="J63" s="36">
        <f t="shared" si="18"/>
        <v>0</v>
      </c>
      <c r="K63" s="36">
        <f t="shared" si="18"/>
        <v>0</v>
      </c>
      <c r="L63" s="36">
        <f t="shared" si="18"/>
        <v>0</v>
      </c>
      <c r="M63" s="36">
        <f t="shared" si="18"/>
        <v>0</v>
      </c>
      <c r="N63" s="36">
        <f t="shared" si="18"/>
        <v>0</v>
      </c>
      <c r="O63" s="36">
        <f t="shared" si="18"/>
        <v>0</v>
      </c>
      <c r="P63" s="36">
        <f t="shared" si="18"/>
        <v>0</v>
      </c>
      <c r="Q63" s="36">
        <f t="shared" si="18"/>
        <v>0</v>
      </c>
      <c r="R63" s="36">
        <f t="shared" si="18"/>
        <v>0</v>
      </c>
      <c r="S63" s="36">
        <f t="shared" si="18"/>
        <v>0</v>
      </c>
      <c r="T63" s="36">
        <f t="shared" si="18"/>
        <v>0</v>
      </c>
      <c r="U63" s="36">
        <f t="shared" si="18"/>
        <v>0</v>
      </c>
      <c r="V63" s="36">
        <f t="shared" si="18"/>
        <v>0</v>
      </c>
      <c r="W63" s="36">
        <f t="shared" si="18"/>
        <v>0</v>
      </c>
      <c r="X63" s="36">
        <f t="shared" si="18"/>
        <v>0</v>
      </c>
      <c r="Y63" s="36">
        <f t="shared" si="18"/>
        <v>0</v>
      </c>
      <c r="Z63" s="36">
        <f t="shared" si="18"/>
        <v>0</v>
      </c>
      <c r="AA63" s="36">
        <f t="shared" si="18"/>
        <v>0</v>
      </c>
      <c r="AB63" s="36">
        <f t="shared" si="18"/>
        <v>0</v>
      </c>
      <c r="AC63" s="36">
        <f t="shared" si="18"/>
        <v>0</v>
      </c>
      <c r="AD63" s="36">
        <f t="shared" si="18"/>
        <v>0</v>
      </c>
      <c r="AE63" s="36">
        <f t="shared" si="18"/>
        <v>0</v>
      </c>
      <c r="AF63" s="36">
        <f t="shared" si="18"/>
        <v>0</v>
      </c>
      <c r="AG63" s="36">
        <f t="shared" si="18"/>
        <v>0</v>
      </c>
      <c r="AH63" s="36">
        <f t="shared" si="18"/>
        <v>0</v>
      </c>
      <c r="AI63" s="36">
        <f t="shared" si="18"/>
        <v>0</v>
      </c>
      <c r="AJ63" s="36">
        <f t="shared" si="18"/>
        <v>0</v>
      </c>
      <c r="AK63" s="36">
        <f t="shared" si="18"/>
        <v>0</v>
      </c>
      <c r="AL63" s="36">
        <f t="shared" si="18"/>
        <v>0</v>
      </c>
      <c r="AM63" s="36">
        <f t="shared" si="18"/>
        <v>0</v>
      </c>
      <c r="AN63" s="36">
        <f t="shared" si="18"/>
        <v>0</v>
      </c>
      <c r="AO63" s="36">
        <f t="shared" si="18"/>
        <v>0</v>
      </c>
      <c r="AP63" s="36">
        <f t="shared" si="18"/>
        <v>0</v>
      </c>
      <c r="AQ63" s="36">
        <f t="shared" si="18"/>
        <v>0</v>
      </c>
      <c r="AR63" s="36">
        <f t="shared" si="18"/>
        <v>0</v>
      </c>
      <c r="AS63" s="36">
        <f t="shared" si="18"/>
        <v>0</v>
      </c>
      <c r="AT63" s="36">
        <f t="shared" si="18"/>
        <v>0</v>
      </c>
      <c r="AU63" s="36">
        <f t="shared" si="18"/>
        <v>0</v>
      </c>
      <c r="AV63" s="36">
        <f t="shared" si="18"/>
        <v>0</v>
      </c>
      <c r="AW63" s="36">
        <f t="shared" si="18"/>
        <v>0</v>
      </c>
      <c r="AX63" s="36">
        <f t="shared" si="18"/>
        <v>0</v>
      </c>
      <c r="AY63" s="36">
        <f t="shared" si="18"/>
        <v>0</v>
      </c>
      <c r="AZ63" s="36">
        <f t="shared" si="18"/>
        <v>0</v>
      </c>
      <c r="BA63" s="36">
        <f t="shared" si="18"/>
        <v>0</v>
      </c>
      <c r="BB63" s="36">
        <f t="shared" si="18"/>
        <v>0</v>
      </c>
      <c r="BC63" s="36">
        <f t="shared" si="18"/>
        <v>0</v>
      </c>
      <c r="BD63" s="36">
        <f t="shared" si="18"/>
        <v>0</v>
      </c>
      <c r="BE63" s="36">
        <f t="shared" si="18"/>
        <v>0</v>
      </c>
      <c r="BF63" s="36">
        <f t="shared" si="18"/>
        <v>0</v>
      </c>
      <c r="BG63" s="36">
        <f t="shared" si="18"/>
        <v>0</v>
      </c>
      <c r="BH63" s="36">
        <f t="shared" si="18"/>
        <v>0</v>
      </c>
      <c r="BI63" s="36">
        <f t="shared" si="18"/>
        <v>0</v>
      </c>
      <c r="BJ63" s="36">
        <f t="shared" si="18"/>
        <v>0</v>
      </c>
      <c r="BK63" s="39">
        <f>SUM(BK62)</f>
        <v>0</v>
      </c>
    </row>
    <row r="64" spans="1:63" ht="4.5" customHeight="1">
      <c r="A64" s="17"/>
      <c r="B64" s="29"/>
      <c r="C64" s="63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5"/>
    </row>
    <row r="65" spans="1:63">
      <c r="A65" s="17"/>
      <c r="B65" s="30" t="s">
        <v>103</v>
      </c>
      <c r="C65" s="44">
        <f>C29+C44+C49+C58+C63</f>
        <v>0</v>
      </c>
      <c r="D65" s="44">
        <f t="shared" ref="D65:BJ65" si="19">D29+D44+D49+D58+D63</f>
        <v>155.0987323227132</v>
      </c>
      <c r="E65" s="44">
        <f t="shared" si="19"/>
        <v>21.785714286571402</v>
      </c>
      <c r="F65" s="44">
        <f t="shared" si="19"/>
        <v>0</v>
      </c>
      <c r="G65" s="44">
        <f t="shared" si="19"/>
        <v>0</v>
      </c>
      <c r="H65" s="44">
        <f t="shared" si="19"/>
        <v>52.265567900361418</v>
      </c>
      <c r="I65" s="44">
        <f t="shared" si="19"/>
        <v>3700.7323062826354</v>
      </c>
      <c r="J65" s="44">
        <f t="shared" si="19"/>
        <v>1590.5432393780586</v>
      </c>
      <c r="K65" s="44">
        <f t="shared" si="19"/>
        <v>0</v>
      </c>
      <c r="L65" s="44">
        <f t="shared" si="19"/>
        <v>95.251437652448971</v>
      </c>
      <c r="M65" s="44">
        <f t="shared" si="19"/>
        <v>0</v>
      </c>
      <c r="N65" s="44">
        <f t="shared" si="19"/>
        <v>7.9100876468571011</v>
      </c>
      <c r="O65" s="44">
        <f t="shared" si="19"/>
        <v>0</v>
      </c>
      <c r="P65" s="44">
        <f t="shared" si="19"/>
        <v>0</v>
      </c>
      <c r="Q65" s="44">
        <f t="shared" si="19"/>
        <v>0</v>
      </c>
      <c r="R65" s="44">
        <f t="shared" si="19"/>
        <v>41.441265296197201</v>
      </c>
      <c r="S65" s="44">
        <f t="shared" si="19"/>
        <v>416.4048093332832</v>
      </c>
      <c r="T65" s="44">
        <f t="shared" si="19"/>
        <v>533.16043398040301</v>
      </c>
      <c r="U65" s="44">
        <f t="shared" si="19"/>
        <v>0</v>
      </c>
      <c r="V65" s="44">
        <f t="shared" si="19"/>
        <v>21.959988242847796</v>
      </c>
      <c r="W65" s="44">
        <f t="shared" si="19"/>
        <v>0</v>
      </c>
      <c r="X65" s="44">
        <f t="shared" si="19"/>
        <v>0</v>
      </c>
      <c r="Y65" s="44">
        <f t="shared" si="19"/>
        <v>0</v>
      </c>
      <c r="Z65" s="44">
        <f t="shared" si="19"/>
        <v>0</v>
      </c>
      <c r="AA65" s="44">
        <f t="shared" si="19"/>
        <v>0</v>
      </c>
      <c r="AB65" s="44">
        <f t="shared" si="19"/>
        <v>394.62158580164999</v>
      </c>
      <c r="AC65" s="44">
        <f t="shared" si="19"/>
        <v>146.95939332184</v>
      </c>
      <c r="AD65" s="44">
        <f t="shared" si="19"/>
        <v>28.917668143713602</v>
      </c>
      <c r="AE65" s="44">
        <f t="shared" si="19"/>
        <v>0</v>
      </c>
      <c r="AF65" s="44">
        <f t="shared" si="19"/>
        <v>493.03292919926014</v>
      </c>
      <c r="AG65" s="44">
        <f t="shared" si="19"/>
        <v>0</v>
      </c>
      <c r="AH65" s="44">
        <f t="shared" si="19"/>
        <v>0</v>
      </c>
      <c r="AI65" s="44">
        <f t="shared" si="19"/>
        <v>0</v>
      </c>
      <c r="AJ65" s="44">
        <f t="shared" si="19"/>
        <v>0</v>
      </c>
      <c r="AK65" s="44">
        <f t="shared" si="19"/>
        <v>0</v>
      </c>
      <c r="AL65" s="44">
        <f t="shared" si="19"/>
        <v>604.70692135409831</v>
      </c>
      <c r="AM65" s="44">
        <f t="shared" si="19"/>
        <v>85.52500495669841</v>
      </c>
      <c r="AN65" s="44">
        <f t="shared" si="19"/>
        <v>586.72975323862181</v>
      </c>
      <c r="AO65" s="44">
        <f t="shared" si="19"/>
        <v>0</v>
      </c>
      <c r="AP65" s="44">
        <f t="shared" si="19"/>
        <v>328.91948838232196</v>
      </c>
      <c r="AQ65" s="44">
        <f t="shared" si="19"/>
        <v>0</v>
      </c>
      <c r="AR65" s="44">
        <f t="shared" si="19"/>
        <v>0</v>
      </c>
      <c r="AS65" s="44">
        <f t="shared" si="19"/>
        <v>0</v>
      </c>
      <c r="AT65" s="44">
        <f t="shared" si="19"/>
        <v>0</v>
      </c>
      <c r="AU65" s="44">
        <f t="shared" si="19"/>
        <v>0</v>
      </c>
      <c r="AV65" s="44">
        <f t="shared" si="19"/>
        <v>670.01684042567683</v>
      </c>
      <c r="AW65" s="44">
        <f t="shared" si="19"/>
        <v>486.49289170620511</v>
      </c>
      <c r="AX65" s="44">
        <f t="shared" si="19"/>
        <v>18.194934428464201</v>
      </c>
      <c r="AY65" s="44">
        <f t="shared" si="19"/>
        <v>0</v>
      </c>
      <c r="AZ65" s="44">
        <f t="shared" si="19"/>
        <v>353.48136286055905</v>
      </c>
      <c r="BA65" s="44">
        <f t="shared" si="19"/>
        <v>0</v>
      </c>
      <c r="BB65" s="44">
        <f t="shared" si="19"/>
        <v>0</v>
      </c>
      <c r="BC65" s="44">
        <f t="shared" si="19"/>
        <v>0</v>
      </c>
      <c r="BD65" s="44">
        <f t="shared" si="19"/>
        <v>0</v>
      </c>
      <c r="BE65" s="44">
        <f t="shared" si="19"/>
        <v>0</v>
      </c>
      <c r="BF65" s="44">
        <f t="shared" si="19"/>
        <v>184.62334277259649</v>
      </c>
      <c r="BG65" s="44">
        <f t="shared" si="19"/>
        <v>90.829706078781498</v>
      </c>
      <c r="BH65" s="44">
        <f t="shared" si="19"/>
        <v>21.754741659856503</v>
      </c>
      <c r="BI65" s="44">
        <f t="shared" si="19"/>
        <v>0</v>
      </c>
      <c r="BJ65" s="44">
        <f t="shared" si="19"/>
        <v>54.070005829721701</v>
      </c>
      <c r="BK65" s="44">
        <f>BK29+BK44+BK49+BK58+BK63</f>
        <v>11185.430152482444</v>
      </c>
    </row>
    <row r="66" spans="1:63" ht="4.5" customHeight="1">
      <c r="A66" s="17"/>
      <c r="B66" s="30"/>
      <c r="C66" s="77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78"/>
    </row>
    <row r="67" spans="1:63" ht="14.25" customHeight="1">
      <c r="A67" s="17" t="s">
        <v>5</v>
      </c>
      <c r="B67" s="31" t="s">
        <v>26</v>
      </c>
      <c r="C67" s="77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78"/>
    </row>
    <row r="68" spans="1:63">
      <c r="A68" s="17"/>
      <c r="B68" s="34" t="s">
        <v>117</v>
      </c>
      <c r="C68" s="40">
        <v>0</v>
      </c>
      <c r="D68" s="40">
        <v>0.53497787421420007</v>
      </c>
      <c r="E68" s="40">
        <v>0</v>
      </c>
      <c r="F68" s="40">
        <v>0</v>
      </c>
      <c r="G68" s="40">
        <v>0</v>
      </c>
      <c r="H68" s="40">
        <v>0.37626420899589996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0.21833203745889998</v>
      </c>
      <c r="S68" s="40">
        <v>0</v>
      </c>
      <c r="T68" s="40">
        <v>0</v>
      </c>
      <c r="U68" s="40">
        <v>0</v>
      </c>
      <c r="V68" s="40">
        <v>7.636402321300001E-3</v>
      </c>
      <c r="W68" s="40">
        <v>0</v>
      </c>
      <c r="X68" s="40">
        <v>0</v>
      </c>
      <c r="Y68" s="40">
        <v>0</v>
      </c>
      <c r="Z68" s="40">
        <v>0</v>
      </c>
      <c r="AA68" s="40">
        <v>0</v>
      </c>
      <c r="AB68" s="40">
        <v>12.304912663628382</v>
      </c>
      <c r="AC68" s="40">
        <v>2.5932735928500001E-2</v>
      </c>
      <c r="AD68" s="40">
        <v>0</v>
      </c>
      <c r="AE68" s="40">
        <v>0</v>
      </c>
      <c r="AF68" s="40">
        <v>1.3685964918914999</v>
      </c>
      <c r="AG68" s="40">
        <v>0</v>
      </c>
      <c r="AH68" s="40">
        <v>0</v>
      </c>
      <c r="AI68" s="40">
        <v>0</v>
      </c>
      <c r="AJ68" s="40">
        <v>0</v>
      </c>
      <c r="AK68" s="40">
        <v>0</v>
      </c>
      <c r="AL68" s="40">
        <v>13.20467555336011</v>
      </c>
      <c r="AM68" s="40">
        <v>0.15795070624980001</v>
      </c>
      <c r="AN68" s="40">
        <v>0</v>
      </c>
      <c r="AO68" s="40">
        <v>0</v>
      </c>
      <c r="AP68" s="40">
        <v>0.43792114724940007</v>
      </c>
      <c r="AQ68" s="40">
        <v>0</v>
      </c>
      <c r="AR68" s="40">
        <v>0</v>
      </c>
      <c r="AS68" s="40">
        <v>0</v>
      </c>
      <c r="AT68" s="40">
        <v>0</v>
      </c>
      <c r="AU68" s="40">
        <v>0</v>
      </c>
      <c r="AV68" s="40">
        <v>3.7600333929386167</v>
      </c>
      <c r="AW68" s="40">
        <v>3.9852580249899995E-2</v>
      </c>
      <c r="AX68" s="40">
        <v>0</v>
      </c>
      <c r="AY68" s="40">
        <v>0</v>
      </c>
      <c r="AZ68" s="40">
        <v>1.0334757163919002</v>
      </c>
      <c r="BA68" s="40">
        <v>0</v>
      </c>
      <c r="BB68" s="40">
        <v>0</v>
      </c>
      <c r="BC68" s="40">
        <v>0</v>
      </c>
      <c r="BD68" s="40">
        <v>0</v>
      </c>
      <c r="BE68" s="40">
        <v>0</v>
      </c>
      <c r="BF68" s="40">
        <v>2.2682963149148101</v>
      </c>
      <c r="BG68" s="40">
        <v>4.4286517850000001E-4</v>
      </c>
      <c r="BH68" s="40">
        <v>0</v>
      </c>
      <c r="BI68" s="40">
        <v>0</v>
      </c>
      <c r="BJ68" s="40">
        <v>8.3935950357099998E-2</v>
      </c>
      <c r="BK68" s="39">
        <f>SUM(C68:BJ68)</f>
        <v>35.823236641328819</v>
      </c>
    </row>
    <row r="69" spans="1:63" ht="13.5" thickBot="1">
      <c r="A69" s="32"/>
      <c r="B69" s="27" t="s">
        <v>87</v>
      </c>
      <c r="C69" s="36">
        <f t="shared" ref="C69:BJ69" si="20">SUM(C68)</f>
        <v>0</v>
      </c>
      <c r="D69" s="36">
        <f t="shared" si="20"/>
        <v>0.53497787421420007</v>
      </c>
      <c r="E69" s="36">
        <f t="shared" si="20"/>
        <v>0</v>
      </c>
      <c r="F69" s="36">
        <f t="shared" si="20"/>
        <v>0</v>
      </c>
      <c r="G69" s="36">
        <f t="shared" si="20"/>
        <v>0</v>
      </c>
      <c r="H69" s="36">
        <f t="shared" si="20"/>
        <v>0.37626420899589996</v>
      </c>
      <c r="I69" s="36">
        <f t="shared" si="20"/>
        <v>0</v>
      </c>
      <c r="J69" s="36">
        <f t="shared" si="20"/>
        <v>0</v>
      </c>
      <c r="K69" s="36">
        <f t="shared" si="20"/>
        <v>0</v>
      </c>
      <c r="L69" s="36">
        <f t="shared" si="20"/>
        <v>0</v>
      </c>
      <c r="M69" s="36">
        <f t="shared" si="20"/>
        <v>0</v>
      </c>
      <c r="N69" s="36">
        <f t="shared" si="20"/>
        <v>0</v>
      </c>
      <c r="O69" s="36">
        <f t="shared" si="20"/>
        <v>0</v>
      </c>
      <c r="P69" s="36">
        <f t="shared" si="20"/>
        <v>0</v>
      </c>
      <c r="Q69" s="36">
        <f t="shared" si="20"/>
        <v>0</v>
      </c>
      <c r="R69" s="36">
        <f t="shared" si="20"/>
        <v>0.21833203745889998</v>
      </c>
      <c r="S69" s="36">
        <f t="shared" si="20"/>
        <v>0</v>
      </c>
      <c r="T69" s="36">
        <f t="shared" si="20"/>
        <v>0</v>
      </c>
      <c r="U69" s="36">
        <f t="shared" si="20"/>
        <v>0</v>
      </c>
      <c r="V69" s="36">
        <f t="shared" si="20"/>
        <v>7.636402321300001E-3</v>
      </c>
      <c r="W69" s="36">
        <f t="shared" si="20"/>
        <v>0</v>
      </c>
      <c r="X69" s="36">
        <f t="shared" si="20"/>
        <v>0</v>
      </c>
      <c r="Y69" s="36">
        <f t="shared" si="20"/>
        <v>0</v>
      </c>
      <c r="Z69" s="36">
        <f t="shared" si="20"/>
        <v>0</v>
      </c>
      <c r="AA69" s="36">
        <f t="shared" si="20"/>
        <v>0</v>
      </c>
      <c r="AB69" s="36">
        <f t="shared" si="20"/>
        <v>12.304912663628382</v>
      </c>
      <c r="AC69" s="36">
        <f t="shared" si="20"/>
        <v>2.5932735928500001E-2</v>
      </c>
      <c r="AD69" s="36">
        <f t="shared" si="20"/>
        <v>0</v>
      </c>
      <c r="AE69" s="36">
        <f t="shared" si="20"/>
        <v>0</v>
      </c>
      <c r="AF69" s="36">
        <f t="shared" si="20"/>
        <v>1.3685964918914999</v>
      </c>
      <c r="AG69" s="36">
        <f t="shared" si="20"/>
        <v>0</v>
      </c>
      <c r="AH69" s="36">
        <f t="shared" si="20"/>
        <v>0</v>
      </c>
      <c r="AI69" s="36">
        <f t="shared" si="20"/>
        <v>0</v>
      </c>
      <c r="AJ69" s="36">
        <f t="shared" si="20"/>
        <v>0</v>
      </c>
      <c r="AK69" s="36">
        <f t="shared" si="20"/>
        <v>0</v>
      </c>
      <c r="AL69" s="36">
        <f t="shared" si="20"/>
        <v>13.20467555336011</v>
      </c>
      <c r="AM69" s="36">
        <f t="shared" si="20"/>
        <v>0.15795070624980001</v>
      </c>
      <c r="AN69" s="36">
        <f t="shared" si="20"/>
        <v>0</v>
      </c>
      <c r="AO69" s="36">
        <f t="shared" si="20"/>
        <v>0</v>
      </c>
      <c r="AP69" s="36">
        <f t="shared" si="20"/>
        <v>0.43792114724940007</v>
      </c>
      <c r="AQ69" s="36">
        <f t="shared" si="20"/>
        <v>0</v>
      </c>
      <c r="AR69" s="36">
        <f t="shared" si="20"/>
        <v>0</v>
      </c>
      <c r="AS69" s="36">
        <f t="shared" si="20"/>
        <v>0</v>
      </c>
      <c r="AT69" s="36">
        <f t="shared" si="20"/>
        <v>0</v>
      </c>
      <c r="AU69" s="36">
        <f t="shared" si="20"/>
        <v>0</v>
      </c>
      <c r="AV69" s="36">
        <f t="shared" si="20"/>
        <v>3.7600333929386167</v>
      </c>
      <c r="AW69" s="36">
        <f t="shared" si="20"/>
        <v>3.9852580249899995E-2</v>
      </c>
      <c r="AX69" s="36">
        <f t="shared" si="20"/>
        <v>0</v>
      </c>
      <c r="AY69" s="36">
        <f t="shared" si="20"/>
        <v>0</v>
      </c>
      <c r="AZ69" s="36">
        <f t="shared" si="20"/>
        <v>1.0334757163919002</v>
      </c>
      <c r="BA69" s="36">
        <f t="shared" si="20"/>
        <v>0</v>
      </c>
      <c r="BB69" s="36">
        <f t="shared" si="20"/>
        <v>0</v>
      </c>
      <c r="BC69" s="36">
        <f t="shared" si="20"/>
        <v>0</v>
      </c>
      <c r="BD69" s="36">
        <f t="shared" si="20"/>
        <v>0</v>
      </c>
      <c r="BE69" s="36">
        <f t="shared" si="20"/>
        <v>0</v>
      </c>
      <c r="BF69" s="36">
        <f t="shared" si="20"/>
        <v>2.2682963149148101</v>
      </c>
      <c r="BG69" s="36">
        <f t="shared" si="20"/>
        <v>4.4286517850000001E-4</v>
      </c>
      <c r="BH69" s="36">
        <f t="shared" si="20"/>
        <v>0</v>
      </c>
      <c r="BI69" s="36">
        <f t="shared" si="20"/>
        <v>0</v>
      </c>
      <c r="BJ69" s="36">
        <f t="shared" si="20"/>
        <v>8.3935950357099998E-2</v>
      </c>
      <c r="BK69" s="39">
        <f>SUM(BK68)</f>
        <v>35.823236641328819</v>
      </c>
    </row>
    <row r="70" spans="1:63" ht="6" customHeight="1">
      <c r="A70" s="5"/>
      <c r="B70" s="23"/>
    </row>
    <row r="71" spans="1:63">
      <c r="A71" s="5"/>
      <c r="B71" s="5" t="s">
        <v>29</v>
      </c>
      <c r="L71" s="18" t="s">
        <v>41</v>
      </c>
    </row>
    <row r="72" spans="1:63">
      <c r="A72" s="5"/>
      <c r="B72" s="5" t="s">
        <v>30</v>
      </c>
      <c r="L72" s="5" t="s">
        <v>33</v>
      </c>
    </row>
    <row r="73" spans="1:63">
      <c r="L73" s="5" t="s">
        <v>34</v>
      </c>
      <c r="BK73" s="42"/>
    </row>
    <row r="74" spans="1:63">
      <c r="B74" s="5" t="s">
        <v>36</v>
      </c>
      <c r="L74" s="5" t="s">
        <v>102</v>
      </c>
    </row>
    <row r="75" spans="1:63">
      <c r="B75" s="5" t="s">
        <v>37</v>
      </c>
      <c r="L75" s="5" t="s">
        <v>104</v>
      </c>
    </row>
    <row r="76" spans="1:63">
      <c r="B76" s="5"/>
      <c r="L76" s="5" t="s">
        <v>35</v>
      </c>
    </row>
    <row r="84" spans="2:2">
      <c r="B84" s="5"/>
    </row>
  </sheetData>
  <mergeCells count="49">
    <mergeCell ref="A1:A5"/>
    <mergeCell ref="C67:BK67"/>
    <mergeCell ref="C51:BK51"/>
    <mergeCell ref="C52:BK52"/>
    <mergeCell ref="C55:BK55"/>
    <mergeCell ref="C59:BK59"/>
    <mergeCell ref="C60:BK60"/>
    <mergeCell ref="C61:BK61"/>
    <mergeCell ref="C64:BK64"/>
    <mergeCell ref="C66:BK66"/>
    <mergeCell ref="C50:BK50"/>
    <mergeCell ref="C10:BK10"/>
    <mergeCell ref="C13:BK13"/>
    <mergeCell ref="C16:BK16"/>
    <mergeCell ref="C19:BK19"/>
    <mergeCell ref="C22:BK22"/>
    <mergeCell ref="C47:BK47"/>
    <mergeCell ref="C46:BK46"/>
    <mergeCell ref="C45:BK45"/>
    <mergeCell ref="C35:BK35"/>
    <mergeCell ref="C32:BK32"/>
    <mergeCell ref="C31:BK31"/>
    <mergeCell ref="C30:BK30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5"/>
  <sheetViews>
    <sheetView workbookViewId="0"/>
  </sheetViews>
  <sheetFormatPr defaultRowHeight="12.75"/>
  <cols>
    <col min="1" max="1" width="2.28515625" customWidth="1"/>
    <col min="3" max="3" width="25.28515625" bestFit="1" customWidth="1"/>
    <col min="4" max="6" width="18.28515625" bestFit="1" customWidth="1"/>
    <col min="7" max="7" width="17.28515625" bestFit="1" customWidth="1"/>
    <col min="8" max="8" width="19.85546875" bestFit="1" customWidth="1"/>
    <col min="9" max="9" width="15.85546875" bestFit="1" customWidth="1"/>
    <col min="10" max="10" width="17" bestFit="1" customWidth="1"/>
    <col min="11" max="12" width="19.85546875" bestFit="1" customWidth="1"/>
  </cols>
  <sheetData>
    <row r="2" spans="2:12">
      <c r="B2" s="79" t="s">
        <v>126</v>
      </c>
      <c r="C2" s="73"/>
      <c r="D2" s="73"/>
      <c r="E2" s="73"/>
      <c r="F2" s="73"/>
      <c r="G2" s="73"/>
      <c r="H2" s="73"/>
      <c r="I2" s="73"/>
      <c r="J2" s="73"/>
      <c r="K2" s="73"/>
      <c r="L2" s="80"/>
    </row>
    <row r="3" spans="2:12">
      <c r="B3" s="79" t="s">
        <v>118</v>
      </c>
      <c r="C3" s="73"/>
      <c r="D3" s="73"/>
      <c r="E3" s="73"/>
      <c r="F3" s="73"/>
      <c r="G3" s="73"/>
      <c r="H3" s="73"/>
      <c r="I3" s="73"/>
      <c r="J3" s="73"/>
      <c r="K3" s="73"/>
      <c r="L3" s="80"/>
    </row>
    <row r="4" spans="2:12" ht="30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40">
        <v>0</v>
      </c>
      <c r="E5" s="35">
        <v>0</v>
      </c>
      <c r="F5" s="35">
        <v>0.35684647428420002</v>
      </c>
      <c r="G5" s="35">
        <v>0.12087745707100001</v>
      </c>
      <c r="H5" s="35">
        <v>0</v>
      </c>
      <c r="I5" s="35">
        <v>0</v>
      </c>
      <c r="J5" s="35">
        <v>0</v>
      </c>
      <c r="K5" s="35">
        <f>SUM(D5:J5)</f>
        <v>0.47772393135520003</v>
      </c>
      <c r="L5" s="35">
        <v>0</v>
      </c>
    </row>
    <row r="6" spans="2:12">
      <c r="B6" s="19">
        <v>2</v>
      </c>
      <c r="C6" s="21" t="s">
        <v>44</v>
      </c>
      <c r="D6" s="40">
        <v>11.856867549248699</v>
      </c>
      <c r="E6" s="35">
        <v>1.3409001026758003</v>
      </c>
      <c r="F6" s="35">
        <v>28.145474631584854</v>
      </c>
      <c r="G6" s="35">
        <v>3.6477960498995068</v>
      </c>
      <c r="H6" s="35">
        <v>0</v>
      </c>
      <c r="I6" s="35">
        <v>0.32579999999999998</v>
      </c>
      <c r="J6" s="35">
        <v>0</v>
      </c>
      <c r="K6" s="35">
        <f t="shared" ref="K6:K41" si="0">SUM(D6:J6)</f>
        <v>45.31683833340886</v>
      </c>
      <c r="L6" s="35">
        <v>0.30123232927710036</v>
      </c>
    </row>
    <row r="7" spans="2:12">
      <c r="B7" s="19">
        <v>3</v>
      </c>
      <c r="C7" s="20" t="s">
        <v>45</v>
      </c>
      <c r="D7" s="40">
        <v>0</v>
      </c>
      <c r="E7" s="35">
        <v>0</v>
      </c>
      <c r="F7" s="35">
        <v>0.66593241117650004</v>
      </c>
      <c r="G7" s="35">
        <v>7.1526320714000004E-3</v>
      </c>
      <c r="H7" s="35">
        <v>0</v>
      </c>
      <c r="I7" s="35">
        <v>7.6E-3</v>
      </c>
      <c r="J7" s="35">
        <v>0</v>
      </c>
      <c r="K7" s="35">
        <f t="shared" si="0"/>
        <v>0.68068504324790013</v>
      </c>
      <c r="L7" s="35">
        <v>5.4251068356599999E-2</v>
      </c>
    </row>
    <row r="8" spans="2:12">
      <c r="B8" s="19">
        <v>4</v>
      </c>
      <c r="C8" s="21" t="s">
        <v>46</v>
      </c>
      <c r="D8" s="40">
        <v>11.1361547467493</v>
      </c>
      <c r="E8" s="35">
        <v>6.6683106821408007</v>
      </c>
      <c r="F8" s="35">
        <v>13.272849064570721</v>
      </c>
      <c r="G8" s="35">
        <v>3.3370659173871999</v>
      </c>
      <c r="H8" s="35">
        <v>0</v>
      </c>
      <c r="I8" s="35">
        <v>0.1656</v>
      </c>
      <c r="J8" s="35">
        <v>0</v>
      </c>
      <c r="K8" s="35">
        <f t="shared" si="0"/>
        <v>34.579980410848023</v>
      </c>
      <c r="L8" s="35">
        <v>0.50457789756229987</v>
      </c>
    </row>
    <row r="9" spans="2:12">
      <c r="B9" s="19">
        <v>5</v>
      </c>
      <c r="C9" s="21" t="s">
        <v>47</v>
      </c>
      <c r="D9" s="40">
        <v>1.0124030137478004</v>
      </c>
      <c r="E9" s="35">
        <v>4.3905719732453008</v>
      </c>
      <c r="F9" s="35">
        <v>37.051144937068102</v>
      </c>
      <c r="G9" s="35">
        <v>9.930278205525104</v>
      </c>
      <c r="H9" s="35">
        <v>0</v>
      </c>
      <c r="I9" s="35">
        <v>0.82769999999999999</v>
      </c>
      <c r="J9" s="35">
        <v>0</v>
      </c>
      <c r="K9" s="35">
        <f t="shared" si="0"/>
        <v>53.212098129586309</v>
      </c>
      <c r="L9" s="35">
        <v>0.70623270648710013</v>
      </c>
    </row>
    <row r="10" spans="2:12">
      <c r="B10" s="19">
        <v>6</v>
      </c>
      <c r="C10" s="21" t="s">
        <v>48</v>
      </c>
      <c r="D10" s="40">
        <v>0.7335745153922999</v>
      </c>
      <c r="E10" s="35">
        <v>2.3156878522483004</v>
      </c>
      <c r="F10" s="35">
        <v>13.195742483280906</v>
      </c>
      <c r="G10" s="35">
        <v>2.2722705413865016</v>
      </c>
      <c r="H10" s="35">
        <v>0</v>
      </c>
      <c r="I10" s="35">
        <v>0.15060000000000001</v>
      </c>
      <c r="J10" s="35">
        <v>0</v>
      </c>
      <c r="K10" s="35">
        <f t="shared" si="0"/>
        <v>18.667875392308009</v>
      </c>
      <c r="L10" s="35">
        <v>0.28564629453200008</v>
      </c>
    </row>
    <row r="11" spans="2:12">
      <c r="B11" s="19">
        <v>7</v>
      </c>
      <c r="C11" s="21" t="s">
        <v>49</v>
      </c>
      <c r="D11" s="40">
        <v>4.9669815096403012</v>
      </c>
      <c r="E11" s="35">
        <v>13.023671461918598</v>
      </c>
      <c r="F11" s="35">
        <v>30.59139934939326</v>
      </c>
      <c r="G11" s="35">
        <v>9.7728155149981148</v>
      </c>
      <c r="H11" s="35">
        <v>0</v>
      </c>
      <c r="I11" s="35">
        <v>0</v>
      </c>
      <c r="J11" s="35">
        <v>0</v>
      </c>
      <c r="K11" s="35">
        <f t="shared" si="0"/>
        <v>58.354867835950273</v>
      </c>
      <c r="L11" s="35">
        <v>0.54560842063380022</v>
      </c>
    </row>
    <row r="12" spans="2:12">
      <c r="B12" s="19">
        <v>8</v>
      </c>
      <c r="C12" s="20" t="s">
        <v>50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f t="shared" si="0"/>
        <v>0</v>
      </c>
      <c r="L12" s="35">
        <v>0</v>
      </c>
    </row>
    <row r="13" spans="2:12">
      <c r="B13" s="19">
        <v>9</v>
      </c>
      <c r="C13" s="20" t="s">
        <v>51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f t="shared" si="0"/>
        <v>0</v>
      </c>
      <c r="L13" s="35">
        <v>0</v>
      </c>
    </row>
    <row r="14" spans="2:12">
      <c r="B14" s="19">
        <v>10</v>
      </c>
      <c r="C14" s="21" t="s">
        <v>52</v>
      </c>
      <c r="D14" s="40">
        <v>0.18877152674970002</v>
      </c>
      <c r="E14" s="35">
        <v>1.0028474351779</v>
      </c>
      <c r="F14" s="35">
        <v>7.5622310266136052</v>
      </c>
      <c r="G14" s="35">
        <v>2.2402288704573015</v>
      </c>
      <c r="H14" s="35">
        <v>0</v>
      </c>
      <c r="I14" s="35">
        <v>9.1700000000000004E-2</v>
      </c>
      <c r="J14" s="35">
        <v>0</v>
      </c>
      <c r="K14" s="35">
        <f t="shared" si="0"/>
        <v>11.085778858998506</v>
      </c>
      <c r="L14" s="35">
        <v>0.41123257674640018</v>
      </c>
    </row>
    <row r="15" spans="2:12">
      <c r="B15" s="19">
        <v>11</v>
      </c>
      <c r="C15" s="21" t="s">
        <v>53</v>
      </c>
      <c r="D15" s="40">
        <v>152.60150450220817</v>
      </c>
      <c r="E15" s="35">
        <v>44.606372020124326</v>
      </c>
      <c r="F15" s="35">
        <v>115.36535771835825</v>
      </c>
      <c r="G15" s="35">
        <v>22.411666313154964</v>
      </c>
      <c r="H15" s="35">
        <v>0</v>
      </c>
      <c r="I15" s="35">
        <v>0.85909999999999997</v>
      </c>
      <c r="J15" s="35">
        <v>0</v>
      </c>
      <c r="K15" s="35">
        <f t="shared" si="0"/>
        <v>335.84400055384572</v>
      </c>
      <c r="L15" s="35">
        <v>1.8319257425416033</v>
      </c>
    </row>
    <row r="16" spans="2:12">
      <c r="B16" s="19">
        <v>12</v>
      </c>
      <c r="C16" s="21" t="s">
        <v>54</v>
      </c>
      <c r="D16" s="40">
        <v>247.74541691992516</v>
      </c>
      <c r="E16" s="35">
        <v>7.9995177599582004</v>
      </c>
      <c r="F16" s="35">
        <v>55.427880904959203</v>
      </c>
      <c r="G16" s="35">
        <v>9.6426939812190131</v>
      </c>
      <c r="H16" s="35">
        <v>0</v>
      </c>
      <c r="I16" s="35">
        <v>0.65329999999999999</v>
      </c>
      <c r="J16" s="35">
        <v>0</v>
      </c>
      <c r="K16" s="35">
        <f t="shared" si="0"/>
        <v>321.46880956606157</v>
      </c>
      <c r="L16" s="35">
        <v>0.87132162209809982</v>
      </c>
    </row>
    <row r="17" spans="2:12">
      <c r="B17" s="19">
        <v>13</v>
      </c>
      <c r="C17" s="21" t="s">
        <v>55</v>
      </c>
      <c r="D17" s="40">
        <v>9.5961294762853004</v>
      </c>
      <c r="E17" s="35">
        <v>4.8926001789630007</v>
      </c>
      <c r="F17" s="35">
        <v>14.140675443046185</v>
      </c>
      <c r="G17" s="35">
        <v>3.7265388789224021</v>
      </c>
      <c r="H17" s="35">
        <v>0</v>
      </c>
      <c r="I17" s="35">
        <v>3.8400000000000004E-2</v>
      </c>
      <c r="J17" s="35">
        <v>0</v>
      </c>
      <c r="K17" s="35">
        <f t="shared" si="0"/>
        <v>32.394343977216892</v>
      </c>
      <c r="L17" s="35">
        <v>0.30830641903089984</v>
      </c>
    </row>
    <row r="18" spans="2:12">
      <c r="B18" s="19">
        <v>14</v>
      </c>
      <c r="C18" s="21" t="s">
        <v>56</v>
      </c>
      <c r="D18" s="40">
        <v>1.3014617142E-3</v>
      </c>
      <c r="E18" s="35">
        <v>0.23335791682059998</v>
      </c>
      <c r="F18" s="35">
        <v>11.8294505487747</v>
      </c>
      <c r="G18" s="35">
        <v>1.8574700622095008</v>
      </c>
      <c r="H18" s="35">
        <v>0</v>
      </c>
      <c r="I18" s="35">
        <v>3.2899999999999999E-2</v>
      </c>
      <c r="J18" s="35">
        <v>0</v>
      </c>
      <c r="K18" s="35">
        <f t="shared" si="0"/>
        <v>13.954479989519001</v>
      </c>
      <c r="L18" s="35">
        <v>0.11642782478469998</v>
      </c>
    </row>
    <row r="19" spans="2:12">
      <c r="B19" s="19">
        <v>15</v>
      </c>
      <c r="C19" s="21" t="s">
        <v>57</v>
      </c>
      <c r="D19" s="40">
        <v>8.6925178947840003</v>
      </c>
      <c r="E19" s="35">
        <v>0.84100178278279991</v>
      </c>
      <c r="F19" s="35">
        <v>27.662812341064065</v>
      </c>
      <c r="G19" s="35">
        <v>5.1866896122260044</v>
      </c>
      <c r="H19" s="35">
        <v>0</v>
      </c>
      <c r="I19" s="35">
        <v>1.3299999999999999E-2</v>
      </c>
      <c r="J19" s="35">
        <v>0</v>
      </c>
      <c r="K19" s="35">
        <f t="shared" si="0"/>
        <v>42.396321630856875</v>
      </c>
      <c r="L19" s="35">
        <v>0.44423026641999974</v>
      </c>
    </row>
    <row r="20" spans="2:12">
      <c r="B20" s="19">
        <v>16</v>
      </c>
      <c r="C20" s="21" t="s">
        <v>58</v>
      </c>
      <c r="D20" s="40">
        <v>404.71714615481045</v>
      </c>
      <c r="E20" s="35">
        <v>83.160562934267645</v>
      </c>
      <c r="F20" s="35">
        <v>153.6138533908163</v>
      </c>
      <c r="G20" s="35">
        <v>36.374313448214046</v>
      </c>
      <c r="H20" s="35">
        <v>0</v>
      </c>
      <c r="I20" s="35">
        <v>2.4464000000000001</v>
      </c>
      <c r="J20" s="35">
        <v>0</v>
      </c>
      <c r="K20" s="35">
        <f t="shared" si="0"/>
        <v>680.31227592810842</v>
      </c>
      <c r="L20" s="35">
        <v>2.0778212214698044</v>
      </c>
    </row>
    <row r="21" spans="2:12">
      <c r="B21" s="19">
        <v>17</v>
      </c>
      <c r="C21" s="21" t="s">
        <v>59</v>
      </c>
      <c r="D21" s="40">
        <v>336.26956300169309</v>
      </c>
      <c r="E21" s="35">
        <v>96.321267790187747</v>
      </c>
      <c r="F21" s="35">
        <v>45.578974302403424</v>
      </c>
      <c r="G21" s="35">
        <v>9.6988220071435407</v>
      </c>
      <c r="H21" s="35">
        <v>0</v>
      </c>
      <c r="I21" s="35">
        <v>0.50970000000000004</v>
      </c>
      <c r="J21" s="35">
        <v>0</v>
      </c>
      <c r="K21" s="35">
        <f t="shared" si="0"/>
        <v>488.37832710142777</v>
      </c>
      <c r="L21" s="35">
        <v>0.85125649534620007</v>
      </c>
    </row>
    <row r="22" spans="2:12">
      <c r="B22" s="19">
        <v>18</v>
      </c>
      <c r="C22" s="20" t="s">
        <v>60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f t="shared" si="0"/>
        <v>0</v>
      </c>
      <c r="L22" s="35">
        <v>0</v>
      </c>
    </row>
    <row r="23" spans="2:12">
      <c r="B23" s="19">
        <v>19</v>
      </c>
      <c r="C23" s="21" t="s">
        <v>61</v>
      </c>
      <c r="D23" s="40">
        <v>8.1693632517445991</v>
      </c>
      <c r="E23" s="35">
        <v>31.535253403324241</v>
      </c>
      <c r="F23" s="35">
        <v>89.544136361805016</v>
      </c>
      <c r="G23" s="35">
        <v>23.438256231372158</v>
      </c>
      <c r="H23" s="35">
        <v>0</v>
      </c>
      <c r="I23" s="35">
        <v>1.9268000000000001</v>
      </c>
      <c r="J23" s="35">
        <v>0</v>
      </c>
      <c r="K23" s="35">
        <f t="shared" si="0"/>
        <v>154.61380924824601</v>
      </c>
      <c r="L23" s="35">
        <v>1.0896457250841991</v>
      </c>
    </row>
    <row r="24" spans="2:12">
      <c r="B24" s="19">
        <v>20</v>
      </c>
      <c r="C24" s="21" t="s">
        <v>62</v>
      </c>
      <c r="D24" s="40">
        <v>2706.6632210178432</v>
      </c>
      <c r="E24" s="35">
        <v>251.5430217276103</v>
      </c>
      <c r="F24" s="35">
        <v>1001.2875743608421</v>
      </c>
      <c r="G24" s="35">
        <v>113.46318729825457</v>
      </c>
      <c r="H24" s="35">
        <v>0</v>
      </c>
      <c r="I24" s="35">
        <v>47.966749015645703</v>
      </c>
      <c r="J24" s="35">
        <v>0</v>
      </c>
      <c r="K24" s="35">
        <f t="shared" si="0"/>
        <v>4120.9237534201957</v>
      </c>
      <c r="L24" s="35">
        <v>11.765920850814879</v>
      </c>
    </row>
    <row r="25" spans="2:12">
      <c r="B25" s="19">
        <v>21</v>
      </c>
      <c r="C25" s="20" t="s">
        <v>63</v>
      </c>
      <c r="D25" s="40">
        <v>0</v>
      </c>
      <c r="E25" s="35">
        <v>1.9906287855999999E-3</v>
      </c>
      <c r="F25" s="35">
        <v>0.44317718342529999</v>
      </c>
      <c r="G25" s="35">
        <v>5.3818742464099997E-2</v>
      </c>
      <c r="H25" s="35">
        <v>0</v>
      </c>
      <c r="I25" s="35">
        <v>0</v>
      </c>
      <c r="J25" s="35">
        <v>0</v>
      </c>
      <c r="K25" s="35">
        <f t="shared" si="0"/>
        <v>0.49898655467500003</v>
      </c>
      <c r="L25" s="35">
        <v>2.5068071399999998E-5</v>
      </c>
    </row>
    <row r="26" spans="2:12">
      <c r="B26" s="19">
        <v>22</v>
      </c>
      <c r="C26" s="21" t="s">
        <v>64</v>
      </c>
      <c r="D26" s="40">
        <v>0.53533191303530003</v>
      </c>
      <c r="E26" s="35">
        <v>7.5601270499799991E-2</v>
      </c>
      <c r="F26" s="35">
        <v>1.1115738322783011</v>
      </c>
      <c r="G26" s="35">
        <v>9.8297449993999999E-3</v>
      </c>
      <c r="H26" s="35">
        <v>0</v>
      </c>
      <c r="I26" s="35">
        <v>0.23349999999999999</v>
      </c>
      <c r="J26" s="35">
        <v>0</v>
      </c>
      <c r="K26" s="35">
        <f t="shared" si="0"/>
        <v>1.9658367608128011</v>
      </c>
      <c r="L26" s="35">
        <v>3.3016586463499996E-2</v>
      </c>
    </row>
    <row r="27" spans="2:12">
      <c r="B27" s="19">
        <v>23</v>
      </c>
      <c r="C27" s="20" t="s">
        <v>65</v>
      </c>
      <c r="D27" s="40">
        <v>0</v>
      </c>
      <c r="E27" s="35">
        <v>1.17071428E-5</v>
      </c>
      <c r="F27" s="35">
        <v>9.4734285710000002E-4</v>
      </c>
      <c r="G27" s="35">
        <v>0</v>
      </c>
      <c r="H27" s="35">
        <v>0</v>
      </c>
      <c r="I27" s="35">
        <v>0</v>
      </c>
      <c r="J27" s="35">
        <v>0</v>
      </c>
      <c r="K27" s="35">
        <f t="shared" si="0"/>
        <v>9.5904999990000005E-4</v>
      </c>
      <c r="L27" s="35">
        <v>2.5300214641000001E-3</v>
      </c>
    </row>
    <row r="28" spans="2:12">
      <c r="B28" s="19">
        <v>24</v>
      </c>
      <c r="C28" s="20" t="s">
        <v>66</v>
      </c>
      <c r="D28" s="40">
        <v>0.1065915736785</v>
      </c>
      <c r="E28" s="35">
        <v>0</v>
      </c>
      <c r="F28" s="35">
        <v>3.5585767362060055</v>
      </c>
      <c r="G28" s="35">
        <v>0.32384801760690002</v>
      </c>
      <c r="H28" s="35">
        <v>0</v>
      </c>
      <c r="I28" s="35">
        <v>9.9299999999999999E-2</v>
      </c>
      <c r="J28" s="35">
        <v>0</v>
      </c>
      <c r="K28" s="35">
        <f t="shared" si="0"/>
        <v>4.0883163274914054</v>
      </c>
      <c r="L28" s="35">
        <v>1.4212312392699997E-2</v>
      </c>
    </row>
    <row r="29" spans="2:12">
      <c r="B29" s="19">
        <v>25</v>
      </c>
      <c r="C29" s="21" t="s">
        <v>67</v>
      </c>
      <c r="D29" s="40">
        <v>2329.4939792078867</v>
      </c>
      <c r="E29" s="35">
        <v>13.397110945770301</v>
      </c>
      <c r="F29" s="35">
        <v>225.56320049063717</v>
      </c>
      <c r="G29" s="35">
        <v>25.477855947180231</v>
      </c>
      <c r="H29" s="35">
        <v>0</v>
      </c>
      <c r="I29" s="35">
        <v>2.3596000000000004</v>
      </c>
      <c r="J29" s="35">
        <v>0</v>
      </c>
      <c r="K29" s="35">
        <f t="shared" si="0"/>
        <v>2596.2917465914743</v>
      </c>
      <c r="L29" s="35">
        <v>1.6569423015172022</v>
      </c>
    </row>
    <row r="30" spans="2:12">
      <c r="B30" s="19">
        <v>26</v>
      </c>
      <c r="C30" s="21" t="s">
        <v>68</v>
      </c>
      <c r="D30" s="40">
        <v>278.67699095242091</v>
      </c>
      <c r="E30" s="35">
        <v>8.2350738964167007</v>
      </c>
      <c r="F30" s="35">
        <v>28.693220515955286</v>
      </c>
      <c r="G30" s="35">
        <v>8.7119897118173917</v>
      </c>
      <c r="H30" s="35">
        <v>0</v>
      </c>
      <c r="I30" s="35">
        <v>0.77549999999999997</v>
      </c>
      <c r="J30" s="35">
        <v>0</v>
      </c>
      <c r="K30" s="35">
        <f t="shared" si="0"/>
        <v>325.09277507661028</v>
      </c>
      <c r="L30" s="35">
        <v>0.74088440102440067</v>
      </c>
    </row>
    <row r="31" spans="2:12">
      <c r="B31" s="19">
        <v>27</v>
      </c>
      <c r="C31" s="21" t="s">
        <v>17</v>
      </c>
      <c r="D31" s="40">
        <v>4.5695371994640999</v>
      </c>
      <c r="E31" s="35">
        <v>9.1010474999999993E-2</v>
      </c>
      <c r="F31" s="35">
        <v>2.461171812851001</v>
      </c>
      <c r="G31" s="35">
        <v>0.27684779367790002</v>
      </c>
      <c r="H31" s="35">
        <v>0</v>
      </c>
      <c r="I31" s="35">
        <v>0.75560000000000005</v>
      </c>
      <c r="J31" s="35">
        <v>0</v>
      </c>
      <c r="K31" s="35">
        <f t="shared" si="0"/>
        <v>8.1541672809930006</v>
      </c>
      <c r="L31" s="35">
        <v>5.0460049713999998E-2</v>
      </c>
    </row>
    <row r="32" spans="2:12">
      <c r="B32" s="19">
        <v>28</v>
      </c>
      <c r="C32" s="21" t="s">
        <v>69</v>
      </c>
      <c r="D32" s="40">
        <v>1.7877103499700002E-2</v>
      </c>
      <c r="E32" s="35">
        <v>3.2006119642000001E-3</v>
      </c>
      <c r="F32" s="35">
        <v>4.1464435702431022</v>
      </c>
      <c r="G32" s="35">
        <v>0.42722311432010007</v>
      </c>
      <c r="H32" s="35">
        <v>0</v>
      </c>
      <c r="I32" s="35">
        <v>0</v>
      </c>
      <c r="J32" s="35">
        <v>0</v>
      </c>
      <c r="K32" s="35">
        <f t="shared" si="0"/>
        <v>4.5947444000271016</v>
      </c>
      <c r="L32" s="35">
        <v>3.0661538213799997E-2</v>
      </c>
    </row>
    <row r="33" spans="2:12">
      <c r="B33" s="19">
        <v>29</v>
      </c>
      <c r="C33" s="21" t="s">
        <v>70</v>
      </c>
      <c r="D33" s="40">
        <v>10.463970322819097</v>
      </c>
      <c r="E33" s="35">
        <v>5.2301932322410982</v>
      </c>
      <c r="F33" s="35">
        <v>30.132150712266224</v>
      </c>
      <c r="G33" s="35">
        <v>6.3451647386866945</v>
      </c>
      <c r="H33" s="35">
        <v>0</v>
      </c>
      <c r="I33" s="35">
        <v>0.2296</v>
      </c>
      <c r="J33" s="35">
        <v>0</v>
      </c>
      <c r="K33" s="35">
        <f t="shared" si="0"/>
        <v>52.401079006013113</v>
      </c>
      <c r="L33" s="35">
        <v>0.69117176474060038</v>
      </c>
    </row>
    <row r="34" spans="2:12">
      <c r="B34" s="19">
        <v>30</v>
      </c>
      <c r="C34" s="21" t="s">
        <v>71</v>
      </c>
      <c r="D34" s="40">
        <v>6.7589889897094997</v>
      </c>
      <c r="E34" s="35">
        <v>2.5443257185656005</v>
      </c>
      <c r="F34" s="35">
        <v>63.96843567752714</v>
      </c>
      <c r="G34" s="35">
        <v>11.002666017529402</v>
      </c>
      <c r="H34" s="35">
        <v>0</v>
      </c>
      <c r="I34" s="35">
        <v>0.99250000000000005</v>
      </c>
      <c r="J34" s="35">
        <v>0</v>
      </c>
      <c r="K34" s="35">
        <f t="shared" si="0"/>
        <v>85.266916403331649</v>
      </c>
      <c r="L34" s="35">
        <v>1.1583872255574008</v>
      </c>
    </row>
    <row r="35" spans="2:12">
      <c r="B35" s="19">
        <v>31</v>
      </c>
      <c r="C35" s="20" t="s">
        <v>72</v>
      </c>
      <c r="D35" s="40">
        <v>0.31099864114279996</v>
      </c>
      <c r="E35" s="35">
        <v>0.2892503838214</v>
      </c>
      <c r="F35" s="35">
        <v>0.57109066188869995</v>
      </c>
      <c r="G35" s="35">
        <v>0.17243409664219997</v>
      </c>
      <c r="H35" s="35">
        <v>0</v>
      </c>
      <c r="I35" s="35">
        <v>0</v>
      </c>
      <c r="J35" s="35">
        <v>0</v>
      </c>
      <c r="K35" s="35">
        <f t="shared" si="0"/>
        <v>1.3437737834951</v>
      </c>
      <c r="L35" s="35">
        <v>4.5141787392100008E-2</v>
      </c>
    </row>
    <row r="36" spans="2:12">
      <c r="B36" s="19">
        <v>32</v>
      </c>
      <c r="C36" s="21" t="s">
        <v>73</v>
      </c>
      <c r="D36" s="40">
        <v>329.49033437502789</v>
      </c>
      <c r="E36" s="35">
        <v>17.019802119057712</v>
      </c>
      <c r="F36" s="35">
        <v>97.056845939883218</v>
      </c>
      <c r="G36" s="35">
        <v>19.313618518404962</v>
      </c>
      <c r="H36" s="35">
        <v>0</v>
      </c>
      <c r="I36" s="35">
        <v>1.9474</v>
      </c>
      <c r="J36" s="35">
        <v>0</v>
      </c>
      <c r="K36" s="35">
        <f t="shared" si="0"/>
        <v>464.82800095237377</v>
      </c>
      <c r="L36" s="35">
        <v>2.048005181556706</v>
      </c>
    </row>
    <row r="37" spans="2:12">
      <c r="B37" s="19">
        <v>33</v>
      </c>
      <c r="C37" s="21" t="s">
        <v>119</v>
      </c>
      <c r="D37" s="40">
        <v>135.26725491467482</v>
      </c>
      <c r="E37" s="35">
        <v>14.239176246626711</v>
      </c>
      <c r="F37" s="35">
        <v>102.58937230551903</v>
      </c>
      <c r="G37" s="35">
        <v>16.413948438216462</v>
      </c>
      <c r="H37" s="40">
        <v>0</v>
      </c>
      <c r="I37" s="35">
        <v>0.79289999999999994</v>
      </c>
      <c r="J37" s="40">
        <v>0</v>
      </c>
      <c r="K37" s="35">
        <f t="shared" si="0"/>
        <v>269.30265190503695</v>
      </c>
      <c r="L37" s="35">
        <v>1.5357308846901991</v>
      </c>
    </row>
    <row r="38" spans="2:12">
      <c r="B38" s="19">
        <v>34</v>
      </c>
      <c r="C38" s="21" t="s">
        <v>74</v>
      </c>
      <c r="D38" s="40">
        <v>7.3009678569999992E-4</v>
      </c>
      <c r="E38" s="35">
        <v>8.3635403571399994E-2</v>
      </c>
      <c r="F38" s="35">
        <v>2.5744844834144001</v>
      </c>
      <c r="G38" s="35">
        <v>0.61889098303419998</v>
      </c>
      <c r="H38" s="35">
        <v>0</v>
      </c>
      <c r="I38" s="35">
        <v>4.7899999999999998E-2</v>
      </c>
      <c r="J38" s="35">
        <v>0</v>
      </c>
      <c r="K38" s="35">
        <f t="shared" si="0"/>
        <v>3.3256409668056999</v>
      </c>
      <c r="L38" s="35">
        <v>1.15197739284E-2</v>
      </c>
    </row>
    <row r="39" spans="2:12">
      <c r="B39" s="19">
        <v>35</v>
      </c>
      <c r="C39" s="21" t="s">
        <v>75</v>
      </c>
      <c r="D39" s="40">
        <v>154.35391229952833</v>
      </c>
      <c r="E39" s="35">
        <v>49.071935852683339</v>
      </c>
      <c r="F39" s="35">
        <v>215.99922168428708</v>
      </c>
      <c r="G39" s="35">
        <v>50.947574748238495</v>
      </c>
      <c r="H39" s="35">
        <v>0</v>
      </c>
      <c r="I39" s="35">
        <v>1.2863</v>
      </c>
      <c r="J39" s="35">
        <v>0</v>
      </c>
      <c r="K39" s="35">
        <f t="shared" si="0"/>
        <v>471.65894458473724</v>
      </c>
      <c r="L39" s="35">
        <v>1.8038805653565031</v>
      </c>
    </row>
    <row r="40" spans="2:12">
      <c r="B40" s="19">
        <v>36</v>
      </c>
      <c r="C40" s="21" t="s">
        <v>76</v>
      </c>
      <c r="D40" s="40">
        <v>7.7215079702138008</v>
      </c>
      <c r="E40" s="35">
        <v>1.8300097773197004</v>
      </c>
      <c r="F40" s="35">
        <v>10.582198036692223</v>
      </c>
      <c r="G40" s="35">
        <v>2.0724195081723003</v>
      </c>
      <c r="H40" s="35">
        <v>0</v>
      </c>
      <c r="I40" s="35">
        <v>0</v>
      </c>
      <c r="J40" s="35">
        <v>0</v>
      </c>
      <c r="K40" s="35">
        <f t="shared" si="0"/>
        <v>22.20613529239802</v>
      </c>
      <c r="L40" s="35">
        <v>0.27891969874499978</v>
      </c>
    </row>
    <row r="41" spans="2:12">
      <c r="B41" s="19">
        <v>37</v>
      </c>
      <c r="C41" s="21" t="s">
        <v>77</v>
      </c>
      <c r="D41" s="40">
        <v>194.46281159538501</v>
      </c>
      <c r="E41" s="35">
        <v>96.995182451610773</v>
      </c>
      <c r="F41" s="35">
        <v>133.53787590176253</v>
      </c>
      <c r="G41" s="35">
        <v>33.051438246213429</v>
      </c>
      <c r="H41" s="35">
        <v>0</v>
      </c>
      <c r="I41" s="35">
        <v>3.7002000000000002</v>
      </c>
      <c r="J41" s="35">
        <v>0</v>
      </c>
      <c r="K41" s="35">
        <f t="shared" si="0"/>
        <v>461.74750819497177</v>
      </c>
      <c r="L41" s="35">
        <v>3.5561100193150113</v>
      </c>
    </row>
    <row r="42" spans="2:12" ht="15">
      <c r="B42" s="22" t="s">
        <v>11</v>
      </c>
      <c r="C42" s="4"/>
      <c r="D42" s="46">
        <f t="shared" ref="D42:L42" si="1">SUM(D5:D41)</f>
        <v>7356.5817336978089</v>
      </c>
      <c r="E42" s="35">
        <f>SUM(E5:E41)</f>
        <v>758.98245574252235</v>
      </c>
      <c r="F42" s="35">
        <f t="shared" si="1"/>
        <v>2568.2823226377354</v>
      </c>
      <c r="G42" s="35">
        <f>SUM(G5:G41)</f>
        <v>432.34769138871644</v>
      </c>
      <c r="H42" s="45">
        <f t="shared" si="1"/>
        <v>0</v>
      </c>
      <c r="I42" s="45">
        <f t="shared" si="1"/>
        <v>69.235949015645701</v>
      </c>
      <c r="J42" s="45">
        <f t="shared" si="1"/>
        <v>0</v>
      </c>
      <c r="K42" s="45">
        <f t="shared" si="1"/>
        <v>11185.430152482428</v>
      </c>
      <c r="L42" s="35">
        <f t="shared" si="1"/>
        <v>35.82323664132872</v>
      </c>
    </row>
    <row r="43" spans="2:12">
      <c r="B43" t="s">
        <v>93</v>
      </c>
    </row>
    <row r="45" spans="2:12">
      <c r="G45" s="51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imf0271</cp:lastModifiedBy>
  <cp:lastPrinted>2014-03-24T10:58:12Z</cp:lastPrinted>
  <dcterms:created xsi:type="dcterms:W3CDTF">2014-01-06T04:43:23Z</dcterms:created>
  <dcterms:modified xsi:type="dcterms:W3CDTF">2018-03-08T14:05:37Z</dcterms:modified>
</cp:coreProperties>
</file>