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5480" windowHeight="8190" tabRatio="675"/>
  </bookViews>
  <sheets>
    <sheet name="Anex A1 Frmtfor AAUM disclosure" sheetId="8" r:id="rId1"/>
    <sheet name="Anex A2 Frmt AAUM stateUT wise " sheetId="9" r:id="rId2"/>
  </sheets>
  <definedNames>
    <definedName name="_xlnm._FilterDatabase" localSheetId="1" hidden="1">'Anex A2 Frmt AAUM stateUT wise '!$B$4:$L$43</definedName>
  </definedNames>
  <calcPr calcId="125725"/>
</workbook>
</file>

<file path=xl/calcChain.xml><?xml version="1.0" encoding="utf-8"?>
<calcChain xmlns="http://schemas.openxmlformats.org/spreadsheetml/2006/main">
  <c r="BK37" i="8"/>
  <c r="BK38"/>
  <c r="K37" i="9"/>
  <c r="BK8" i="8" l="1"/>
  <c r="BK9" s="1"/>
  <c r="C9"/>
  <c r="D9"/>
  <c r="E9"/>
  <c r="F9"/>
  <c r="G9"/>
  <c r="H9"/>
  <c r="I9"/>
  <c r="J9"/>
  <c r="K9"/>
  <c r="L9"/>
  <c r="M9"/>
  <c r="N9"/>
  <c r="N29" s="1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L29" s="1"/>
  <c r="AM9"/>
  <c r="AN9"/>
  <c r="AO9"/>
  <c r="AP9"/>
  <c r="AQ9"/>
  <c r="AR9"/>
  <c r="AS9"/>
  <c r="AT9"/>
  <c r="AT29" s="1"/>
  <c r="AU9"/>
  <c r="AV9"/>
  <c r="AW9"/>
  <c r="AX9"/>
  <c r="AY9"/>
  <c r="AZ9"/>
  <c r="BA9"/>
  <c r="BB9"/>
  <c r="BB29" s="1"/>
  <c r="BC9"/>
  <c r="BD9"/>
  <c r="BE9"/>
  <c r="BF9"/>
  <c r="BG9"/>
  <c r="BH9"/>
  <c r="BI9"/>
  <c r="BJ9"/>
  <c r="BK11"/>
  <c r="BK12" s="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4"/>
  <c r="C15"/>
  <c r="D15"/>
  <c r="E15"/>
  <c r="F15"/>
  <c r="G15"/>
  <c r="H15"/>
  <c r="H29" s="1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7"/>
  <c r="BK18" s="1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20"/>
  <c r="BK21" s="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3"/>
  <c r="BK24"/>
  <c r="BK25"/>
  <c r="BK26"/>
  <c r="BK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Y29"/>
  <c r="BJ29"/>
  <c r="BK33"/>
  <c r="BK34" s="1"/>
  <c r="C34"/>
  <c r="D34"/>
  <c r="E34"/>
  <c r="E44" s="1"/>
  <c r="F34"/>
  <c r="G34"/>
  <c r="H34"/>
  <c r="I34"/>
  <c r="J34"/>
  <c r="K34"/>
  <c r="L34"/>
  <c r="M34"/>
  <c r="N34"/>
  <c r="N44" s="1"/>
  <c r="O34"/>
  <c r="P34"/>
  <c r="Q34"/>
  <c r="R34"/>
  <c r="R44" s="1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6"/>
  <c r="BK39"/>
  <c r="BK40"/>
  <c r="BK41"/>
  <c r="BK42"/>
  <c r="C43"/>
  <c r="D43"/>
  <c r="E43"/>
  <c r="F43"/>
  <c r="G43"/>
  <c r="H43"/>
  <c r="H44" s="1"/>
  <c r="I43"/>
  <c r="J43"/>
  <c r="K43"/>
  <c r="L43"/>
  <c r="L44" s="1"/>
  <c r="M43"/>
  <c r="N43"/>
  <c r="O43"/>
  <c r="P43"/>
  <c r="P44" s="1"/>
  <c r="Q43"/>
  <c r="R43"/>
  <c r="S43"/>
  <c r="T43"/>
  <c r="T44" s="1"/>
  <c r="U43"/>
  <c r="V43"/>
  <c r="W43"/>
  <c r="X43"/>
  <c r="Y43"/>
  <c r="Z43"/>
  <c r="AA43"/>
  <c r="AB43"/>
  <c r="AB44" s="1"/>
  <c r="AC43"/>
  <c r="AD43"/>
  <c r="AE43"/>
  <c r="AF43"/>
  <c r="AF44" s="1"/>
  <c r="AG43"/>
  <c r="AH43"/>
  <c r="AI43"/>
  <c r="AJ43"/>
  <c r="AJ44" s="1"/>
  <c r="AK43"/>
  <c r="AL43"/>
  <c r="AM43"/>
  <c r="AN43"/>
  <c r="AO43"/>
  <c r="AP43"/>
  <c r="AQ43"/>
  <c r="AR43"/>
  <c r="AR44" s="1"/>
  <c r="AS43"/>
  <c r="AT43"/>
  <c r="AU43"/>
  <c r="AV43"/>
  <c r="AV44" s="1"/>
  <c r="AW43"/>
  <c r="AX43"/>
  <c r="AY43"/>
  <c r="AZ43"/>
  <c r="AZ44" s="1"/>
  <c r="BA43"/>
  <c r="BB43"/>
  <c r="BC43"/>
  <c r="BD43"/>
  <c r="BE43"/>
  <c r="BF43"/>
  <c r="BG43"/>
  <c r="BH43"/>
  <c r="BH44" s="1"/>
  <c r="BI43"/>
  <c r="BJ43"/>
  <c r="G44"/>
  <c r="K44"/>
  <c r="X44"/>
  <c r="AN44"/>
  <c r="BD44"/>
  <c r="BK48"/>
  <c r="BK49" s="1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53"/>
  <c r="BK54" s="1"/>
  <c r="C54"/>
  <c r="C58" s="1"/>
  <c r="D54"/>
  <c r="E54"/>
  <c r="F54"/>
  <c r="G54"/>
  <c r="H54"/>
  <c r="I54"/>
  <c r="J54"/>
  <c r="K54"/>
  <c r="K58" s="1"/>
  <c r="L54"/>
  <c r="M54"/>
  <c r="N54"/>
  <c r="O54"/>
  <c r="O58" s="1"/>
  <c r="P54"/>
  <c r="Q54"/>
  <c r="R54"/>
  <c r="R58" s="1"/>
  <c r="S54"/>
  <c r="S58" s="1"/>
  <c r="T54"/>
  <c r="U54"/>
  <c r="V54"/>
  <c r="W54"/>
  <c r="W58" s="1"/>
  <c r="X54"/>
  <c r="Y54"/>
  <c r="Z54"/>
  <c r="Z58" s="1"/>
  <c r="AA54"/>
  <c r="AA58" s="1"/>
  <c r="AB54"/>
  <c r="AC54"/>
  <c r="AD54"/>
  <c r="AE54"/>
  <c r="AE58" s="1"/>
  <c r="AF54"/>
  <c r="AG54"/>
  <c r="AH54"/>
  <c r="AH58" s="1"/>
  <c r="AI54"/>
  <c r="AI58" s="1"/>
  <c r="AJ54"/>
  <c r="AK54"/>
  <c r="AL54"/>
  <c r="AM54"/>
  <c r="AM58" s="1"/>
  <c r="AN54"/>
  <c r="AO54"/>
  <c r="AP54"/>
  <c r="AP58" s="1"/>
  <c r="AQ54"/>
  <c r="AQ58" s="1"/>
  <c r="AR54"/>
  <c r="AS54"/>
  <c r="AT54"/>
  <c r="AU54"/>
  <c r="AU58" s="1"/>
  <c r="AV54"/>
  <c r="AW54"/>
  <c r="AX54"/>
  <c r="AX58" s="1"/>
  <c r="AY54"/>
  <c r="AY58" s="1"/>
  <c r="AZ54"/>
  <c r="BA54"/>
  <c r="BB54"/>
  <c r="BC54"/>
  <c r="BC58" s="1"/>
  <c r="BD54"/>
  <c r="BE54"/>
  <c r="BF54"/>
  <c r="BF58" s="1"/>
  <c r="BG54"/>
  <c r="BG58" s="1"/>
  <c r="BH54"/>
  <c r="BI54"/>
  <c r="BJ54"/>
  <c r="BK56"/>
  <c r="BK57" s="1"/>
  <c r="C57"/>
  <c r="D57"/>
  <c r="E57"/>
  <c r="E58" s="1"/>
  <c r="F57"/>
  <c r="G57"/>
  <c r="H57"/>
  <c r="I57"/>
  <c r="I58" s="1"/>
  <c r="J57"/>
  <c r="K57"/>
  <c r="L57"/>
  <c r="M57"/>
  <c r="N57"/>
  <c r="N58" s="1"/>
  <c r="O57"/>
  <c r="P57"/>
  <c r="Q57"/>
  <c r="R57"/>
  <c r="S57"/>
  <c r="T57"/>
  <c r="U57"/>
  <c r="V57"/>
  <c r="V58" s="1"/>
  <c r="W57"/>
  <c r="X57"/>
  <c r="Y57"/>
  <c r="Z57"/>
  <c r="AA57"/>
  <c r="AB57"/>
  <c r="AC57"/>
  <c r="AD57"/>
  <c r="AD58" s="1"/>
  <c r="AE57"/>
  <c r="AF57"/>
  <c r="AG57"/>
  <c r="AH57"/>
  <c r="AI57"/>
  <c r="AJ57"/>
  <c r="AK57"/>
  <c r="AL57"/>
  <c r="AL58" s="1"/>
  <c r="AM57"/>
  <c r="AN57"/>
  <c r="AO57"/>
  <c r="AP57"/>
  <c r="AQ57"/>
  <c r="AR57"/>
  <c r="AS57"/>
  <c r="AT57"/>
  <c r="AT58" s="1"/>
  <c r="AU57"/>
  <c r="AV57"/>
  <c r="AW57"/>
  <c r="AX57"/>
  <c r="AY57"/>
  <c r="AZ57"/>
  <c r="BA57"/>
  <c r="BB57"/>
  <c r="BB58" s="1"/>
  <c r="BC57"/>
  <c r="BD57"/>
  <c r="BE57"/>
  <c r="BF57"/>
  <c r="BG57"/>
  <c r="BH57"/>
  <c r="BI57"/>
  <c r="BJ57"/>
  <c r="BJ58" s="1"/>
  <c r="G58"/>
  <c r="P58"/>
  <c r="T58"/>
  <c r="X58"/>
  <c r="AB58"/>
  <c r="AF58"/>
  <c r="AJ58"/>
  <c r="AN58"/>
  <c r="AR58"/>
  <c r="AV58"/>
  <c r="AZ58"/>
  <c r="BD58"/>
  <c r="BH58"/>
  <c r="BK62"/>
  <c r="BK63" s="1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8"/>
  <c r="BK69" s="1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G42" i="9"/>
  <c r="E42"/>
  <c r="K5"/>
  <c r="L42"/>
  <c r="F42"/>
  <c r="D42"/>
  <c r="J42"/>
  <c r="I42"/>
  <c r="H42"/>
  <c r="K41"/>
  <c r="K40"/>
  <c r="K39"/>
  <c r="K38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J58" i="8" l="1"/>
  <c r="F58"/>
  <c r="BF29"/>
  <c r="AX29"/>
  <c r="AP29"/>
  <c r="AP65" s="1"/>
  <c r="AH29"/>
  <c r="AD29"/>
  <c r="R29"/>
  <c r="J29"/>
  <c r="BJ44"/>
  <c r="BJ65" s="1"/>
  <c r="BF44"/>
  <c r="BB44"/>
  <c r="AX44"/>
  <c r="AX65" s="1"/>
  <c r="AT44"/>
  <c r="AT65" s="1"/>
  <c r="AP44"/>
  <c r="AL44"/>
  <c r="AH44"/>
  <c r="AD44"/>
  <c r="AD65" s="1"/>
  <c r="Z44"/>
  <c r="V44"/>
  <c r="J44"/>
  <c r="F44"/>
  <c r="F65" s="1"/>
  <c r="D58"/>
  <c r="BI58"/>
  <c r="BE58"/>
  <c r="BA58"/>
  <c r="AW58"/>
  <c r="AS58"/>
  <c r="AO58"/>
  <c r="AK58"/>
  <c r="AG58"/>
  <c r="AC58"/>
  <c r="Y58"/>
  <c r="Y65" s="1"/>
  <c r="U58"/>
  <c r="Q58"/>
  <c r="M58"/>
  <c r="AF29"/>
  <c r="AF65" s="1"/>
  <c r="AB29"/>
  <c r="AB65" s="1"/>
  <c r="D29"/>
  <c r="H58"/>
  <c r="H65" s="1"/>
  <c r="BI44"/>
  <c r="BG44"/>
  <c r="BE44"/>
  <c r="BC44"/>
  <c r="BA44"/>
  <c r="AY44"/>
  <c r="AY65" s="1"/>
  <c r="AW44"/>
  <c r="AU44"/>
  <c r="AS44"/>
  <c r="AQ44"/>
  <c r="AO44"/>
  <c r="AM44"/>
  <c r="AK44"/>
  <c r="AI44"/>
  <c r="AG44"/>
  <c r="AE44"/>
  <c r="AC44"/>
  <c r="AA44"/>
  <c r="Y44"/>
  <c r="W44"/>
  <c r="U44"/>
  <c r="Q44"/>
  <c r="O44"/>
  <c r="M44"/>
  <c r="I44"/>
  <c r="C44"/>
  <c r="BH29"/>
  <c r="BD29"/>
  <c r="AZ29"/>
  <c r="AV29"/>
  <c r="AV65" s="1"/>
  <c r="AR29"/>
  <c r="AN29"/>
  <c r="AJ29"/>
  <c r="Z29"/>
  <c r="Z65" s="1"/>
  <c r="X29"/>
  <c r="T29"/>
  <c r="P29"/>
  <c r="P65" s="1"/>
  <c r="L29"/>
  <c r="L65" s="1"/>
  <c r="F29"/>
  <c r="AA29"/>
  <c r="W29"/>
  <c r="BI29"/>
  <c r="BG29"/>
  <c r="BE29"/>
  <c r="BC29"/>
  <c r="BC65" s="1"/>
  <c r="BA29"/>
  <c r="AY29"/>
  <c r="AW29"/>
  <c r="AU29"/>
  <c r="AU65" s="1"/>
  <c r="AE29"/>
  <c r="AE65" s="1"/>
  <c r="L58"/>
  <c r="BK58"/>
  <c r="AZ65"/>
  <c r="BH65"/>
  <c r="BD65"/>
  <c r="AJ65"/>
  <c r="BF65"/>
  <c r="BB65"/>
  <c r="AH65"/>
  <c r="AA65"/>
  <c r="N65"/>
  <c r="BG65"/>
  <c r="AS29"/>
  <c r="AS65" s="1"/>
  <c r="AQ29"/>
  <c r="AQ65" s="1"/>
  <c r="AO29"/>
  <c r="AM29"/>
  <c r="AK29"/>
  <c r="AK65" s="1"/>
  <c r="AI29"/>
  <c r="AI65" s="1"/>
  <c r="AG29"/>
  <c r="AG65" s="1"/>
  <c r="AC29"/>
  <c r="U29"/>
  <c r="U65" s="1"/>
  <c r="S29"/>
  <c r="Q29"/>
  <c r="O29"/>
  <c r="M29"/>
  <c r="M65" s="1"/>
  <c r="AM65"/>
  <c r="K29"/>
  <c r="G29"/>
  <c r="G65" s="1"/>
  <c r="E29"/>
  <c r="E65" s="1"/>
  <c r="C29"/>
  <c r="C65" s="1"/>
  <c r="K42" i="9"/>
  <c r="AN65" i="8"/>
  <c r="AL65"/>
  <c r="S44"/>
  <c r="S65" s="1"/>
  <c r="BK43"/>
  <c r="BK44" s="1"/>
  <c r="D44"/>
  <c r="AR65"/>
  <c r="X65"/>
  <c r="T65"/>
  <c r="R65"/>
  <c r="J65"/>
  <c r="V29"/>
  <c r="V65" s="1"/>
  <c r="BK28"/>
  <c r="BK15"/>
  <c r="I29"/>
  <c r="I65" s="1"/>
  <c r="K65"/>
  <c r="BA65" l="1"/>
  <c r="BI65"/>
  <c r="Q65"/>
  <c r="AO65"/>
  <c r="D65"/>
  <c r="O65"/>
  <c r="AC65"/>
  <c r="AW65"/>
  <c r="BE65"/>
  <c r="W65"/>
  <c r="BK29"/>
  <c r="BK65" s="1"/>
</calcChain>
</file>

<file path=xl/sharedStrings.xml><?xml version="1.0" encoding="utf-8"?>
<sst xmlns="http://schemas.openxmlformats.org/spreadsheetml/2006/main" count="163" uniqueCount="127">
  <si>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</si>
  <si>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</si>
  <si>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</si>
  <si>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</si>
  <si>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</si>
  <si>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</si>
  <si>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</si>
  <si>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</si>
  <si>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</si>
  <si>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</si>
  <si>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</si>
  <si>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</si>
  <si>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</si>
  <si>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</si>
  <si>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</si>
  <si>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</si>
  <si>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</si>
  <si>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</si>
  <si>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</si>
  <si>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</si>
  <si>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</si>
  <si>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</si>
  <si>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</si>
  <si>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</si>
  <si>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</si>
  <si>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</si>
  <si>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</si>
  <si>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</si>
  <si>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</si>
  <si>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</si>
  <si>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</si>
  <si>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</si>
  <si>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</si>
  <si>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</si>
  <si>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</si>
  <si>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</si>
  <si>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</si>
  <si>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</si>
  <si>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</si>
  <si>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</si>
  <si>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</si>
  <si>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</si>
  <si>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</si>
  <si>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</si>
  <si>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</si>
  <si>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</si>
  <si>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</si>
  <si>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</si>
  <si>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</si>
  <si>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</si>
  <si>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</si>
  <si>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</si>
  <si>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</si>
  <si>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</si>
  <si>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</si>
  <si>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</si>
  <si>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</si>
  <si>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</si>
  <si>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</si>
  <si>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</si>
  <si>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</si>
  <si>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</si>
  <si>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</si>
  <si>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</si>
  <si>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</si>
  <si>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</si>
  <si>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</si>
  <si>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</si>
  <si>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</si>
  <si>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</si>
  <si>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</si>
  <si>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</si>
  <si>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</si>
  <si>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</si>
  <si>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</si>
  <si>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</si>
  <si>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</si>
  <si>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</si>
  <si>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</si>
  <si>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</si>
  <si>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</si>
  <si>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</si>
  <si>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</si>
  <si>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</si>
  <si>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</si>
  <si>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</si>
  <si>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</si>
  <si>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</si>
  <si>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</si>
  <si>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</si>
  <si>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</si>
  <si>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</si>
  <si>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</si>
  <si>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</si>
  <si>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</si>
  <si>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</si>
  <si>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</si>
  <si>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</si>
  <si>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</si>
  <si>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</si>
  <si>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</si>
  <si>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</si>
  <si>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</si>
  <si>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</si>
  <si>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</si>
  <si>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IDBI Liquid Fund</t>
  </si>
  <si>
    <t>IDBI Gilt Fund</t>
  </si>
  <si>
    <t>IDBI Dynamic Bond Fund</t>
  </si>
  <si>
    <t>IDBI Monthly Income Plan</t>
  </si>
  <si>
    <t>IDBI Short Term Bond Fund</t>
  </si>
  <si>
    <t>IDBI Ultra Short Term Fund</t>
  </si>
  <si>
    <t>IDBI Equity Advantage Fund</t>
  </si>
  <si>
    <t>IDBI Diversified Equity Fund</t>
  </si>
  <si>
    <t>IDBI India Top 100 Equity Fund</t>
  </si>
  <si>
    <t>IDBI Nifty Index Fund</t>
  </si>
  <si>
    <t>IDBI Nifty Junior Index Fund</t>
  </si>
  <si>
    <t>IDBI Gold Exchange Traded Fund</t>
  </si>
  <si>
    <t>IDBI Gold Fund</t>
  </si>
  <si>
    <t>IDBI Mutual Fund (All figures in Rs. Crore)</t>
  </si>
  <si>
    <t>Telangana</t>
  </si>
  <si>
    <t>IDBI Mutual Fund: Net Average Assets Under Management (AAUM) as on 31st January, 2018(All figures in Rs. Crore)</t>
  </si>
  <si>
    <t>Table showing State wise /Union Territory wise contribution to AAUM of category of schemes as on 31st January, 2018</t>
  </si>
  <si>
    <t>IDBI Focused 30 Equity Fund</t>
  </si>
  <si>
    <t>IDBI MIDCAP Fund</t>
  </si>
  <si>
    <t>IDBI Small Cap Fund</t>
  </si>
  <si>
    <t>IDBI Prudence Fund</t>
  </si>
  <si>
    <t>IDBI Corporate Debt Opportunities Fund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</si>
</sst>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13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i/>
      <sz val="10"/>
      <color indexed="8"/>
      <name val="Arial"/>
      <family val="2"/>
    </font>
    <font>
      <sz val="9"/>
      <color indexed="8"/>
      <name val="Arial"/>
      <family val="2"/>
      <charset val="1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3" fillId="0" borderId="0"/>
    <xf numFmtId="0" fontId="1" fillId="0" borderId="0"/>
  </cellStyleXfs>
  <cellXfs count="81">
    <xf numFmtId="0" fontId="0" fillId="0" borderId="0" xfId="0"/>
    <xf numFmtId="0" fontId="5" fillId="0" borderId="0" xfId="3" applyFont="1"/>
    <xf numFmtId="2" fontId="5" fillId="0" borderId="0" xfId="3" applyNumberFormat="1" applyFont="1"/>
    <xf numFmtId="0" fontId="0" fillId="0" borderId="0" xfId="0" applyBorder="1"/>
    <xf numFmtId="0" fontId="0" fillId="0" borderId="1" xfId="0" applyBorder="1"/>
    <xf numFmtId="0" fontId="2" fillId="0" borderId="0" xfId="0" applyFont="1" applyBorder="1"/>
    <xf numFmtId="2" fontId="6" fillId="0" borderId="0" xfId="3" applyNumberFormat="1" applyFont="1"/>
    <xf numFmtId="2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/>
    <xf numFmtId="2" fontId="9" fillId="0" borderId="0" xfId="3" applyNumberFormat="1" applyFont="1"/>
    <xf numFmtId="0" fontId="9" fillId="0" borderId="0" xfId="3" applyFont="1"/>
    <xf numFmtId="2" fontId="8" fillId="0" borderId="0" xfId="3" applyNumberFormat="1" applyFont="1"/>
    <xf numFmtId="0" fontId="8" fillId="0" borderId="0" xfId="3" applyFont="1"/>
    <xf numFmtId="0" fontId="6" fillId="0" borderId="1" xfId="3" applyNumberFormat="1" applyFont="1" applyFill="1" applyBorder="1" applyAlignment="1">
      <alignment horizontal="center" wrapText="1"/>
    </xf>
    <xf numFmtId="0" fontId="6" fillId="0" borderId="2" xfId="3" applyNumberFormat="1" applyFont="1" applyFill="1" applyBorder="1" applyAlignment="1">
      <alignment horizontal="center" wrapText="1"/>
    </xf>
    <xf numFmtId="0" fontId="6" fillId="0" borderId="3" xfId="3" applyNumberFormat="1" applyFont="1" applyFill="1" applyBorder="1" applyAlignment="1">
      <alignment horizontal="center" wrapText="1"/>
    </xf>
    <xf numFmtId="0" fontId="2" fillId="0" borderId="4" xfId="0" applyFont="1" applyBorder="1"/>
    <xf numFmtId="0" fontId="2" fillId="0" borderId="0" xfId="0" applyFont="1" applyFill="1" applyBorder="1"/>
    <xf numFmtId="0" fontId="11" fillId="0" borderId="1" xfId="2" applyFont="1" applyBorder="1" applyAlignment="1">
      <alignment horizontal="center"/>
    </xf>
    <xf numFmtId="0" fontId="11" fillId="0" borderId="1" xfId="2" applyFont="1" applyBorder="1" applyAlignment="1">
      <alignment horizontal="left"/>
    </xf>
    <xf numFmtId="0" fontId="11" fillId="0" borderId="1" xfId="2" applyFont="1" applyBorder="1"/>
    <xf numFmtId="2" fontId="6" fillId="0" borderId="1" xfId="3" applyNumberFormat="1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10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right"/>
    </xf>
    <xf numFmtId="2" fontId="6" fillId="0" borderId="6" xfId="3" applyNumberFormat="1" applyFont="1" applyFill="1" applyBorder="1"/>
    <xf numFmtId="0" fontId="2" fillId="0" borderId="7" xfId="0" applyFont="1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 wrapText="1"/>
    </xf>
    <xf numFmtId="164" fontId="0" fillId="0" borderId="1" xfId="1" applyFont="1" applyBorder="1"/>
    <xf numFmtId="164" fontId="0" fillId="0" borderId="2" xfId="1" applyFont="1" applyBorder="1"/>
    <xf numFmtId="164" fontId="0" fillId="0" borderId="3" xfId="1" applyFon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1" xfId="1" applyFont="1" applyFill="1" applyBorder="1"/>
    <xf numFmtId="164" fontId="0" fillId="0" borderId="4" xfId="0" applyNumberFormat="1" applyFill="1" applyBorder="1"/>
    <xf numFmtId="164" fontId="0" fillId="0" borderId="0" xfId="0" applyNumberFormat="1" applyBorder="1"/>
    <xf numFmtId="164" fontId="0" fillId="0" borderId="0" xfId="1" applyFont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11" fillId="0" borderId="1" xfId="1" applyFont="1" applyBorder="1" applyAlignment="1">
      <alignment horizontal="left"/>
    </xf>
    <xf numFmtId="0" fontId="3" fillId="0" borderId="4" xfId="0" applyFont="1" applyBorder="1"/>
    <xf numFmtId="0" fontId="3" fillId="0" borderId="5" xfId="0" applyFont="1" applyBorder="1" applyAlignment="1">
      <alignment horizontal="left" wrapText="1"/>
    </xf>
    <xf numFmtId="164" fontId="3" fillId="0" borderId="4" xfId="1" applyFont="1" applyBorder="1"/>
    <xf numFmtId="0" fontId="3" fillId="0" borderId="0" xfId="0" applyFont="1" applyBorder="1"/>
    <xf numFmtId="11" fontId="0" fillId="0" borderId="0" xfId="0" applyNumberFormat="1"/>
    <xf numFmtId="49" fontId="12" fillId="0" borderId="11" xfId="2" applyNumberFormat="1" applyFont="1" applyFill="1" applyBorder="1" applyAlignment="1">
      <alignment horizontal="center" vertical="center" wrapText="1"/>
    </xf>
    <xf numFmtId="49" fontId="12" fillId="0" borderId="4" xfId="2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4" fillId="0" borderId="18" xfId="3" applyNumberFormat="1" applyFont="1" applyFill="1" applyBorder="1" applyAlignment="1">
      <alignment horizontal="center" vertical="top" wrapText="1"/>
    </xf>
    <xf numFmtId="2" fontId="4" fillId="0" borderId="19" xfId="3" applyNumberFormat="1" applyFont="1" applyFill="1" applyBorder="1" applyAlignment="1">
      <alignment horizontal="center" vertical="top" wrapText="1"/>
    </xf>
    <xf numFmtId="2" fontId="4" fillId="0" borderId="20" xfId="3" applyNumberFormat="1" applyFont="1" applyFill="1" applyBorder="1" applyAlignment="1">
      <alignment horizontal="center" vertical="top" wrapText="1"/>
    </xf>
    <xf numFmtId="2" fontId="8" fillId="0" borderId="18" xfId="3" applyNumberFormat="1" applyFont="1" applyFill="1" applyBorder="1" applyAlignment="1">
      <alignment horizontal="center"/>
    </xf>
    <xf numFmtId="2" fontId="8" fillId="0" borderId="19" xfId="3" applyNumberFormat="1" applyFont="1" applyFill="1" applyBorder="1" applyAlignment="1">
      <alignment horizontal="center"/>
    </xf>
    <xf numFmtId="2" fontId="8" fillId="0" borderId="20" xfId="3" applyNumberFormat="1" applyFont="1" applyFill="1" applyBorder="1" applyAlignment="1">
      <alignment horizontal="center"/>
    </xf>
    <xf numFmtId="3" fontId="8" fillId="0" borderId="15" xfId="3" applyNumberFormat="1" applyFont="1" applyFill="1" applyBorder="1" applyAlignment="1">
      <alignment horizontal="center" vertical="center" wrapText="1"/>
    </xf>
    <xf numFmtId="3" fontId="8" fillId="0" borderId="16" xfId="3" applyNumberFormat="1" applyFont="1" applyFill="1" applyBorder="1" applyAlignment="1">
      <alignment horizontal="center" vertical="center" wrapText="1"/>
    </xf>
    <xf numFmtId="3" fontId="8" fillId="0" borderId="17" xfId="3" applyNumberFormat="1" applyFont="1" applyFill="1" applyBorder="1" applyAlignment="1">
      <alignment horizontal="center" vertical="center" wrapText="1"/>
    </xf>
    <xf numFmtId="2" fontId="8" fillId="0" borderId="8" xfId="3" applyNumberFormat="1" applyFont="1" applyFill="1" applyBorder="1" applyAlignment="1">
      <alignment horizontal="center" vertical="top" wrapText="1"/>
    </xf>
    <xf numFmtId="2" fontId="8" fillId="0" borderId="9" xfId="3" applyNumberFormat="1" applyFont="1" applyFill="1" applyBorder="1" applyAlignment="1">
      <alignment horizontal="center" vertical="top" wrapText="1"/>
    </xf>
    <xf numFmtId="2" fontId="8" fillId="0" borderId="10" xfId="3" applyNumberFormat="1" applyFont="1" applyFill="1" applyBorder="1" applyAlignment="1">
      <alignment horizontal="center" vertical="top" wrapText="1"/>
    </xf>
    <xf numFmtId="49" fontId="12" fillId="0" borderId="10" xfId="2" applyNumberFormat="1" applyFont="1" applyFill="1" applyBorder="1" applyAlignment="1">
      <alignment horizontal="center" vertical="center" wrapText="1"/>
    </xf>
    <xf numFmtId="49" fontId="12" fillId="0" borderId="5" xfId="2" applyNumberFormat="1" applyFont="1" applyFill="1" applyBorder="1" applyAlignment="1">
      <alignment horizontal="center" vertical="center" wrapText="1"/>
    </xf>
    <xf numFmtId="2" fontId="8" fillId="0" borderId="18" xfId="3" applyNumberFormat="1" applyFont="1" applyFill="1" applyBorder="1" applyAlignment="1">
      <alignment horizontal="center" vertical="top" wrapText="1"/>
    </xf>
    <xf numFmtId="2" fontId="8" fillId="0" borderId="19" xfId="3" applyNumberFormat="1" applyFont="1" applyFill="1" applyBorder="1" applyAlignment="1">
      <alignment horizontal="center" vertical="top" wrapText="1"/>
    </xf>
    <xf numFmtId="2" fontId="8" fillId="0" borderId="20" xfId="3" applyNumberFormat="1" applyFont="1" applyFill="1" applyBorder="1" applyAlignment="1">
      <alignment horizontal="center" vertical="top" wrapText="1"/>
    </xf>
    <xf numFmtId="0" fontId="2" fillId="0" borderId="14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5">
    <cellStyle name="Comma" xfId="1" builtinId="3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C84"/>
  <sheetViews>
    <sheetView showGridLines="0" tabSelected="1" zoomScale="85" zoomScaleNormal="85" workbookViewId="0">
      <pane xSplit="2" ySplit="5" topLeftCell="C6" activePane="bottomRight" state="frozen"/>
      <selection activeCell="F20" sqref="F20"/>
      <selection pane="topRight" activeCell="F20" sqref="F20"/>
      <selection pane="bottomLeft" activeCell="F20" sqref="F20"/>
      <selection pane="bottomRight" sqref="A1:A5"/>
    </sheetView>
  </sheetViews>
  <sheetFormatPr defaultRowHeight="12.75"/>
  <cols>
    <col min="1" max="1" width="5" style="3" customWidth="1"/>
    <col min="2" max="2" width="47.5703125" style="3" customWidth="1"/>
    <col min="3" max="3" width="15.42578125" style="3" customWidth="1"/>
    <col min="4" max="4" width="15.42578125" style="3" bestFit="1" customWidth="1"/>
    <col min="5" max="62" width="15.42578125" style="3" customWidth="1"/>
    <col min="63" max="63" width="10.5703125" style="3" customWidth="1"/>
    <col min="64" max="64" width="16.7109375" style="3" bestFit="1" customWidth="1"/>
    <col min="65" max="65" width="18" style="3" bestFit="1" customWidth="1"/>
    <col min="66" max="66" width="24.85546875" style="3" bestFit="1" customWidth="1"/>
    <col min="67" max="16384" width="9.140625" style="3"/>
  </cols>
  <sheetData>
    <row r="1" spans="1:107" s="1" customFormat="1" ht="19.5" customHeight="1" thickBot="1">
      <c r="A1" s="52" t="s">
        <v>79</v>
      </c>
      <c r="B1" s="74" t="s">
        <v>32</v>
      </c>
      <c r="C1" s="62" t="s">
        <v>120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4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107" s="11" customFormat="1" ht="18.75" customHeight="1" thickBot="1">
      <c r="A2" s="53"/>
      <c r="B2" s="75"/>
      <c r="C2" s="76" t="s">
        <v>31</v>
      </c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8"/>
      <c r="W2" s="76" t="s">
        <v>27</v>
      </c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8"/>
      <c r="AQ2" s="76" t="s">
        <v>28</v>
      </c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8"/>
      <c r="BK2" s="68" t="s">
        <v>25</v>
      </c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</row>
    <row r="3" spans="1:107" s="13" customFormat="1" ht="18.75" thickBot="1">
      <c r="A3" s="53"/>
      <c r="B3" s="75"/>
      <c r="C3" s="65" t="s">
        <v>12</v>
      </c>
      <c r="D3" s="66"/>
      <c r="E3" s="66"/>
      <c r="F3" s="66"/>
      <c r="G3" s="66"/>
      <c r="H3" s="66"/>
      <c r="I3" s="66"/>
      <c r="J3" s="66"/>
      <c r="K3" s="66"/>
      <c r="L3" s="67"/>
      <c r="M3" s="65" t="s">
        <v>13</v>
      </c>
      <c r="N3" s="66"/>
      <c r="O3" s="66"/>
      <c r="P3" s="66"/>
      <c r="Q3" s="66"/>
      <c r="R3" s="66"/>
      <c r="S3" s="66"/>
      <c r="T3" s="66"/>
      <c r="U3" s="66"/>
      <c r="V3" s="67"/>
      <c r="W3" s="65" t="s">
        <v>12</v>
      </c>
      <c r="X3" s="66"/>
      <c r="Y3" s="66"/>
      <c r="Z3" s="66"/>
      <c r="AA3" s="66"/>
      <c r="AB3" s="66"/>
      <c r="AC3" s="66"/>
      <c r="AD3" s="66"/>
      <c r="AE3" s="66"/>
      <c r="AF3" s="67"/>
      <c r="AG3" s="65" t="s">
        <v>13</v>
      </c>
      <c r="AH3" s="66"/>
      <c r="AI3" s="66"/>
      <c r="AJ3" s="66"/>
      <c r="AK3" s="66"/>
      <c r="AL3" s="66"/>
      <c r="AM3" s="66"/>
      <c r="AN3" s="66"/>
      <c r="AO3" s="66"/>
      <c r="AP3" s="67"/>
      <c r="AQ3" s="65" t="s">
        <v>12</v>
      </c>
      <c r="AR3" s="66"/>
      <c r="AS3" s="66"/>
      <c r="AT3" s="66"/>
      <c r="AU3" s="66"/>
      <c r="AV3" s="66"/>
      <c r="AW3" s="66"/>
      <c r="AX3" s="66"/>
      <c r="AY3" s="66"/>
      <c r="AZ3" s="67"/>
      <c r="BA3" s="65" t="s">
        <v>13</v>
      </c>
      <c r="BB3" s="66"/>
      <c r="BC3" s="66"/>
      <c r="BD3" s="66"/>
      <c r="BE3" s="66"/>
      <c r="BF3" s="66"/>
      <c r="BG3" s="66"/>
      <c r="BH3" s="66"/>
      <c r="BI3" s="66"/>
      <c r="BJ3" s="67"/>
      <c r="BK3" s="69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</row>
    <row r="4" spans="1:107" s="13" customFormat="1" ht="18">
      <c r="A4" s="53"/>
      <c r="B4" s="75"/>
      <c r="C4" s="71" t="s">
        <v>38</v>
      </c>
      <c r="D4" s="72"/>
      <c r="E4" s="72"/>
      <c r="F4" s="72"/>
      <c r="G4" s="73"/>
      <c r="H4" s="71" t="s">
        <v>39</v>
      </c>
      <c r="I4" s="72"/>
      <c r="J4" s="72"/>
      <c r="K4" s="72"/>
      <c r="L4" s="73"/>
      <c r="M4" s="71" t="s">
        <v>38</v>
      </c>
      <c r="N4" s="72"/>
      <c r="O4" s="72"/>
      <c r="P4" s="72"/>
      <c r="Q4" s="73"/>
      <c r="R4" s="71" t="s">
        <v>39</v>
      </c>
      <c r="S4" s="72"/>
      <c r="T4" s="72"/>
      <c r="U4" s="72"/>
      <c r="V4" s="73"/>
      <c r="W4" s="71" t="s">
        <v>38</v>
      </c>
      <c r="X4" s="72"/>
      <c r="Y4" s="72"/>
      <c r="Z4" s="72"/>
      <c r="AA4" s="73"/>
      <c r="AB4" s="71" t="s">
        <v>39</v>
      </c>
      <c r="AC4" s="72"/>
      <c r="AD4" s="72"/>
      <c r="AE4" s="72"/>
      <c r="AF4" s="73"/>
      <c r="AG4" s="71" t="s">
        <v>38</v>
      </c>
      <c r="AH4" s="72"/>
      <c r="AI4" s="72"/>
      <c r="AJ4" s="72"/>
      <c r="AK4" s="73"/>
      <c r="AL4" s="71" t="s">
        <v>39</v>
      </c>
      <c r="AM4" s="72"/>
      <c r="AN4" s="72"/>
      <c r="AO4" s="72"/>
      <c r="AP4" s="73"/>
      <c r="AQ4" s="71" t="s">
        <v>38</v>
      </c>
      <c r="AR4" s="72"/>
      <c r="AS4" s="72"/>
      <c r="AT4" s="72"/>
      <c r="AU4" s="73"/>
      <c r="AV4" s="71" t="s">
        <v>39</v>
      </c>
      <c r="AW4" s="72"/>
      <c r="AX4" s="72"/>
      <c r="AY4" s="72"/>
      <c r="AZ4" s="73"/>
      <c r="BA4" s="71" t="s">
        <v>38</v>
      </c>
      <c r="BB4" s="72"/>
      <c r="BC4" s="72"/>
      <c r="BD4" s="72"/>
      <c r="BE4" s="73"/>
      <c r="BF4" s="71" t="s">
        <v>39</v>
      </c>
      <c r="BG4" s="72"/>
      <c r="BH4" s="72"/>
      <c r="BI4" s="72"/>
      <c r="BJ4" s="73"/>
      <c r="BK4" s="69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</row>
    <row r="5" spans="1:107" s="9" customFormat="1" ht="15" customHeight="1">
      <c r="A5" s="53"/>
      <c r="B5" s="75"/>
      <c r="C5" s="15">
        <v>1</v>
      </c>
      <c r="D5" s="14">
        <v>2</v>
      </c>
      <c r="E5" s="14">
        <v>3</v>
      </c>
      <c r="F5" s="14">
        <v>4</v>
      </c>
      <c r="G5" s="16">
        <v>5</v>
      </c>
      <c r="H5" s="15">
        <v>1</v>
      </c>
      <c r="I5" s="14">
        <v>2</v>
      </c>
      <c r="J5" s="14">
        <v>3</v>
      </c>
      <c r="K5" s="14">
        <v>4</v>
      </c>
      <c r="L5" s="16">
        <v>5</v>
      </c>
      <c r="M5" s="15">
        <v>1</v>
      </c>
      <c r="N5" s="14">
        <v>2</v>
      </c>
      <c r="O5" s="14">
        <v>3</v>
      </c>
      <c r="P5" s="14">
        <v>4</v>
      </c>
      <c r="Q5" s="16">
        <v>5</v>
      </c>
      <c r="R5" s="15">
        <v>1</v>
      </c>
      <c r="S5" s="14">
        <v>2</v>
      </c>
      <c r="T5" s="14">
        <v>3</v>
      </c>
      <c r="U5" s="14">
        <v>4</v>
      </c>
      <c r="V5" s="16">
        <v>5</v>
      </c>
      <c r="W5" s="15">
        <v>1</v>
      </c>
      <c r="X5" s="14">
        <v>2</v>
      </c>
      <c r="Y5" s="14">
        <v>3</v>
      </c>
      <c r="Z5" s="14">
        <v>4</v>
      </c>
      <c r="AA5" s="16">
        <v>5</v>
      </c>
      <c r="AB5" s="15">
        <v>1</v>
      </c>
      <c r="AC5" s="14">
        <v>2</v>
      </c>
      <c r="AD5" s="14">
        <v>3</v>
      </c>
      <c r="AE5" s="14">
        <v>4</v>
      </c>
      <c r="AF5" s="16">
        <v>5</v>
      </c>
      <c r="AG5" s="15">
        <v>1</v>
      </c>
      <c r="AH5" s="14">
        <v>2</v>
      </c>
      <c r="AI5" s="14">
        <v>3</v>
      </c>
      <c r="AJ5" s="14">
        <v>4</v>
      </c>
      <c r="AK5" s="16">
        <v>5</v>
      </c>
      <c r="AL5" s="15">
        <v>1</v>
      </c>
      <c r="AM5" s="14">
        <v>2</v>
      </c>
      <c r="AN5" s="14">
        <v>3</v>
      </c>
      <c r="AO5" s="14">
        <v>4</v>
      </c>
      <c r="AP5" s="16">
        <v>5</v>
      </c>
      <c r="AQ5" s="15">
        <v>1</v>
      </c>
      <c r="AR5" s="14">
        <v>2</v>
      </c>
      <c r="AS5" s="14">
        <v>3</v>
      </c>
      <c r="AT5" s="14">
        <v>4</v>
      </c>
      <c r="AU5" s="16">
        <v>5</v>
      </c>
      <c r="AV5" s="15">
        <v>1</v>
      </c>
      <c r="AW5" s="14">
        <v>2</v>
      </c>
      <c r="AX5" s="14">
        <v>3</v>
      </c>
      <c r="AY5" s="14">
        <v>4</v>
      </c>
      <c r="AZ5" s="16">
        <v>5</v>
      </c>
      <c r="BA5" s="15">
        <v>1</v>
      </c>
      <c r="BB5" s="14">
        <v>2</v>
      </c>
      <c r="BC5" s="14">
        <v>3</v>
      </c>
      <c r="BD5" s="14">
        <v>4</v>
      </c>
      <c r="BE5" s="16">
        <v>5</v>
      </c>
      <c r="BF5" s="15">
        <v>1</v>
      </c>
      <c r="BG5" s="14">
        <v>2</v>
      </c>
      <c r="BH5" s="14">
        <v>3</v>
      </c>
      <c r="BI5" s="14">
        <v>4</v>
      </c>
      <c r="BJ5" s="16">
        <v>5</v>
      </c>
      <c r="BK5" s="70"/>
      <c r="BL5" s="6"/>
      <c r="BM5" s="6"/>
      <c r="BN5" s="6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</row>
    <row r="6" spans="1:107">
      <c r="A6" s="17" t="s">
        <v>0</v>
      </c>
      <c r="B6" s="24" t="s">
        <v>6</v>
      </c>
      <c r="C6" s="57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8"/>
    </row>
    <row r="7" spans="1:107">
      <c r="A7" s="17" t="s">
        <v>80</v>
      </c>
      <c r="B7" s="24" t="s">
        <v>14</v>
      </c>
      <c r="C7" s="57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8"/>
    </row>
    <row r="8" spans="1:107">
      <c r="A8" s="17"/>
      <c r="B8" s="34" t="s">
        <v>105</v>
      </c>
      <c r="C8" s="40">
        <v>0</v>
      </c>
      <c r="D8" s="40">
        <v>84.658475155225702</v>
      </c>
      <c r="E8" s="40">
        <v>162.27096229593502</v>
      </c>
      <c r="F8" s="40">
        <v>0</v>
      </c>
      <c r="G8" s="40">
        <v>0</v>
      </c>
      <c r="H8" s="40">
        <v>3.2037750230293001</v>
      </c>
      <c r="I8" s="40">
        <v>3112.1176885731838</v>
      </c>
      <c r="J8" s="40">
        <v>1047.6157019579678</v>
      </c>
      <c r="K8" s="40">
        <v>0</v>
      </c>
      <c r="L8" s="40">
        <v>66.914439767643017</v>
      </c>
      <c r="M8" s="40">
        <v>0</v>
      </c>
      <c r="N8" s="40">
        <v>10.426625482354801</v>
      </c>
      <c r="O8" s="40">
        <v>0</v>
      </c>
      <c r="P8" s="40">
        <v>0</v>
      </c>
      <c r="Q8" s="40">
        <v>0</v>
      </c>
      <c r="R8" s="40">
        <v>2.6670771858023987</v>
      </c>
      <c r="S8" s="40">
        <v>253.79449049764361</v>
      </c>
      <c r="T8" s="40">
        <v>452.22151150741809</v>
      </c>
      <c r="U8" s="40">
        <v>0</v>
      </c>
      <c r="V8" s="40">
        <v>8.5978859521275997</v>
      </c>
      <c r="W8" s="40">
        <v>0</v>
      </c>
      <c r="X8" s="40">
        <v>0</v>
      </c>
      <c r="Y8" s="40">
        <v>0</v>
      </c>
      <c r="Z8" s="40">
        <v>0</v>
      </c>
      <c r="AA8" s="40">
        <v>0</v>
      </c>
      <c r="AB8" s="40">
        <v>2.0342265836424005</v>
      </c>
      <c r="AC8" s="40">
        <v>87.954367239911903</v>
      </c>
      <c r="AD8" s="40">
        <v>15.124515330128899</v>
      </c>
      <c r="AE8" s="40">
        <v>0</v>
      </c>
      <c r="AF8" s="40">
        <v>79.196734171899536</v>
      </c>
      <c r="AG8" s="40">
        <v>0</v>
      </c>
      <c r="AH8" s="40">
        <v>0</v>
      </c>
      <c r="AI8" s="40">
        <v>0</v>
      </c>
      <c r="AJ8" s="40">
        <v>0</v>
      </c>
      <c r="AK8" s="40">
        <v>0</v>
      </c>
      <c r="AL8" s="40">
        <v>5.5766335628661023</v>
      </c>
      <c r="AM8" s="40">
        <v>113.99476811496565</v>
      </c>
      <c r="AN8" s="40">
        <v>540.74244231335308</v>
      </c>
      <c r="AO8" s="40">
        <v>0</v>
      </c>
      <c r="AP8" s="40">
        <v>47.757053867125101</v>
      </c>
      <c r="AQ8" s="40">
        <v>0</v>
      </c>
      <c r="AR8" s="40">
        <v>0</v>
      </c>
      <c r="AS8" s="40">
        <v>0</v>
      </c>
      <c r="AT8" s="40">
        <v>0</v>
      </c>
      <c r="AU8" s="40">
        <v>0</v>
      </c>
      <c r="AV8" s="40">
        <v>5.2268930684707966</v>
      </c>
      <c r="AW8" s="40">
        <v>245.33620036768102</v>
      </c>
      <c r="AX8" s="40">
        <v>3.5826463534515001</v>
      </c>
      <c r="AY8" s="40">
        <v>0</v>
      </c>
      <c r="AZ8" s="40">
        <v>33.931948857351692</v>
      </c>
      <c r="BA8" s="40">
        <v>0</v>
      </c>
      <c r="BB8" s="40">
        <v>0</v>
      </c>
      <c r="BC8" s="40">
        <v>0</v>
      </c>
      <c r="BD8" s="40">
        <v>0</v>
      </c>
      <c r="BE8" s="40">
        <v>0</v>
      </c>
      <c r="BF8" s="40">
        <v>1.5195874537008003</v>
      </c>
      <c r="BG8" s="40">
        <v>39.138756130161205</v>
      </c>
      <c r="BH8" s="40">
        <v>10.3519982271287</v>
      </c>
      <c r="BI8" s="40">
        <v>0</v>
      </c>
      <c r="BJ8" s="40">
        <v>1.8330300431280002</v>
      </c>
      <c r="BK8" s="41">
        <f>SUM(C8:BJ8)</f>
        <v>6437.7904350832978</v>
      </c>
    </row>
    <row r="9" spans="1:107">
      <c r="A9" s="17"/>
      <c r="B9" s="26" t="s">
        <v>89</v>
      </c>
      <c r="C9" s="38">
        <f t="shared" ref="C9:BJ9" si="0">SUM(C8)</f>
        <v>0</v>
      </c>
      <c r="D9" s="38">
        <f t="shared" si="0"/>
        <v>84.658475155225702</v>
      </c>
      <c r="E9" s="38">
        <f t="shared" si="0"/>
        <v>162.27096229593502</v>
      </c>
      <c r="F9" s="38">
        <f t="shared" si="0"/>
        <v>0</v>
      </c>
      <c r="G9" s="38">
        <f t="shared" si="0"/>
        <v>0</v>
      </c>
      <c r="H9" s="38">
        <f t="shared" si="0"/>
        <v>3.2037750230293001</v>
      </c>
      <c r="I9" s="38">
        <f t="shared" si="0"/>
        <v>3112.1176885731838</v>
      </c>
      <c r="J9" s="38">
        <f t="shared" si="0"/>
        <v>1047.6157019579678</v>
      </c>
      <c r="K9" s="38">
        <f t="shared" si="0"/>
        <v>0</v>
      </c>
      <c r="L9" s="38">
        <f t="shared" si="0"/>
        <v>66.914439767643017</v>
      </c>
      <c r="M9" s="38">
        <f t="shared" si="0"/>
        <v>0</v>
      </c>
      <c r="N9" s="38">
        <f t="shared" si="0"/>
        <v>10.426625482354801</v>
      </c>
      <c r="O9" s="38">
        <f t="shared" si="0"/>
        <v>0</v>
      </c>
      <c r="P9" s="38">
        <f t="shared" si="0"/>
        <v>0</v>
      </c>
      <c r="Q9" s="38">
        <f t="shared" si="0"/>
        <v>0</v>
      </c>
      <c r="R9" s="38">
        <f t="shared" si="0"/>
        <v>2.6670771858023987</v>
      </c>
      <c r="S9" s="38">
        <f t="shared" si="0"/>
        <v>253.79449049764361</v>
      </c>
      <c r="T9" s="38">
        <f t="shared" si="0"/>
        <v>452.22151150741809</v>
      </c>
      <c r="U9" s="38">
        <f t="shared" si="0"/>
        <v>0</v>
      </c>
      <c r="V9" s="38">
        <f t="shared" si="0"/>
        <v>8.5978859521275997</v>
      </c>
      <c r="W9" s="38">
        <f t="shared" si="0"/>
        <v>0</v>
      </c>
      <c r="X9" s="38">
        <f t="shared" si="0"/>
        <v>0</v>
      </c>
      <c r="Y9" s="38">
        <f t="shared" si="0"/>
        <v>0</v>
      </c>
      <c r="Z9" s="38">
        <f t="shared" si="0"/>
        <v>0</v>
      </c>
      <c r="AA9" s="38">
        <f t="shared" si="0"/>
        <v>0</v>
      </c>
      <c r="AB9" s="38">
        <f t="shared" si="0"/>
        <v>2.0342265836424005</v>
      </c>
      <c r="AC9" s="38">
        <f t="shared" si="0"/>
        <v>87.954367239911903</v>
      </c>
      <c r="AD9" s="38">
        <f t="shared" si="0"/>
        <v>15.124515330128899</v>
      </c>
      <c r="AE9" s="38">
        <f t="shared" si="0"/>
        <v>0</v>
      </c>
      <c r="AF9" s="38">
        <f t="shared" si="0"/>
        <v>79.196734171899536</v>
      </c>
      <c r="AG9" s="38">
        <f t="shared" si="0"/>
        <v>0</v>
      </c>
      <c r="AH9" s="38">
        <f t="shared" si="0"/>
        <v>0</v>
      </c>
      <c r="AI9" s="38">
        <f t="shared" si="0"/>
        <v>0</v>
      </c>
      <c r="AJ9" s="38">
        <f t="shared" si="0"/>
        <v>0</v>
      </c>
      <c r="AK9" s="38">
        <f t="shared" si="0"/>
        <v>0</v>
      </c>
      <c r="AL9" s="38">
        <f t="shared" si="0"/>
        <v>5.5766335628661023</v>
      </c>
      <c r="AM9" s="38">
        <f t="shared" si="0"/>
        <v>113.99476811496565</v>
      </c>
      <c r="AN9" s="38">
        <f t="shared" si="0"/>
        <v>540.74244231335308</v>
      </c>
      <c r="AO9" s="38">
        <f t="shared" si="0"/>
        <v>0</v>
      </c>
      <c r="AP9" s="38">
        <f t="shared" si="0"/>
        <v>47.757053867125101</v>
      </c>
      <c r="AQ9" s="38">
        <f t="shared" si="0"/>
        <v>0</v>
      </c>
      <c r="AR9" s="38">
        <f t="shared" si="0"/>
        <v>0</v>
      </c>
      <c r="AS9" s="38">
        <f t="shared" si="0"/>
        <v>0</v>
      </c>
      <c r="AT9" s="38">
        <f t="shared" si="0"/>
        <v>0</v>
      </c>
      <c r="AU9" s="38">
        <f t="shared" si="0"/>
        <v>0</v>
      </c>
      <c r="AV9" s="38">
        <f>(SUM(AV8))</f>
        <v>5.2268930684707966</v>
      </c>
      <c r="AW9" s="38">
        <f>(SUM(AW8))</f>
        <v>245.33620036768102</v>
      </c>
      <c r="AX9" s="38">
        <f t="shared" si="0"/>
        <v>3.5826463534515001</v>
      </c>
      <c r="AY9" s="38">
        <f t="shared" si="0"/>
        <v>0</v>
      </c>
      <c r="AZ9" s="38">
        <f t="shared" si="0"/>
        <v>33.931948857351692</v>
      </c>
      <c r="BA9" s="38">
        <f t="shared" si="0"/>
        <v>0</v>
      </c>
      <c r="BB9" s="38">
        <f t="shared" si="0"/>
        <v>0</v>
      </c>
      <c r="BC9" s="38">
        <f t="shared" si="0"/>
        <v>0</v>
      </c>
      <c r="BD9" s="38">
        <f t="shared" si="0"/>
        <v>0</v>
      </c>
      <c r="BE9" s="38">
        <f t="shared" si="0"/>
        <v>0</v>
      </c>
      <c r="BF9" s="38">
        <f t="shared" si="0"/>
        <v>1.5195874537008003</v>
      </c>
      <c r="BG9" s="38">
        <f t="shared" si="0"/>
        <v>39.138756130161205</v>
      </c>
      <c r="BH9" s="38">
        <f t="shared" si="0"/>
        <v>10.3519982271287</v>
      </c>
      <c r="BI9" s="38">
        <f t="shared" si="0"/>
        <v>0</v>
      </c>
      <c r="BJ9" s="38">
        <f t="shared" si="0"/>
        <v>1.8330300431280002</v>
      </c>
      <c r="BK9" s="36">
        <f>SUM(BK8)</f>
        <v>6437.7904350832978</v>
      </c>
    </row>
    <row r="10" spans="1:107">
      <c r="A10" s="17" t="s">
        <v>81</v>
      </c>
      <c r="B10" s="25" t="s">
        <v>3</v>
      </c>
      <c r="C10" s="57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8"/>
    </row>
    <row r="11" spans="1:107">
      <c r="A11" s="17"/>
      <c r="B11" s="34" t="s">
        <v>106</v>
      </c>
      <c r="C11" s="40">
        <v>0</v>
      </c>
      <c r="D11" s="40">
        <v>6.5219043493547995</v>
      </c>
      <c r="E11" s="40">
        <v>0</v>
      </c>
      <c r="F11" s="40">
        <v>0</v>
      </c>
      <c r="G11" s="40">
        <v>0</v>
      </c>
      <c r="H11" s="40">
        <v>0.1891263687094</v>
      </c>
      <c r="I11" s="40">
        <v>3.3861671446773998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0.16384451938639999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0.68634501712760021</v>
      </c>
      <c r="AC11" s="40">
        <v>0.13227152706439999</v>
      </c>
      <c r="AD11" s="40">
        <v>0</v>
      </c>
      <c r="AE11" s="40">
        <v>0</v>
      </c>
      <c r="AF11" s="40">
        <v>0.48868754483850002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0.7035073536423998</v>
      </c>
      <c r="AM11" s="40">
        <v>1.9675659741900001E-2</v>
      </c>
      <c r="AN11" s="40">
        <v>1.2873044164515</v>
      </c>
      <c r="AO11" s="40">
        <v>0</v>
      </c>
      <c r="AP11" s="40">
        <v>0.29506467525789998</v>
      </c>
      <c r="AQ11" s="40">
        <v>0</v>
      </c>
      <c r="AR11" s="40">
        <v>0</v>
      </c>
      <c r="AS11" s="40">
        <v>0</v>
      </c>
      <c r="AT11" s="40">
        <v>0</v>
      </c>
      <c r="AU11" s="40">
        <v>0</v>
      </c>
      <c r="AV11" s="40">
        <v>0.56755297038520014</v>
      </c>
      <c r="AW11" s="40">
        <v>4.9944171773222017</v>
      </c>
      <c r="AX11" s="40">
        <v>0</v>
      </c>
      <c r="AY11" s="40">
        <v>0</v>
      </c>
      <c r="AZ11" s="40">
        <v>0.5638138087415</v>
      </c>
      <c r="BA11" s="40">
        <v>0</v>
      </c>
      <c r="BB11" s="40">
        <v>0</v>
      </c>
      <c r="BC11" s="40">
        <v>0</v>
      </c>
      <c r="BD11" s="40">
        <v>0</v>
      </c>
      <c r="BE11" s="40">
        <v>0</v>
      </c>
      <c r="BF11" s="40">
        <v>0.10693267725680003</v>
      </c>
      <c r="BG11" s="40">
        <v>1.0065272842579001</v>
      </c>
      <c r="BH11" s="40">
        <v>0</v>
      </c>
      <c r="BI11" s="40">
        <v>0</v>
      </c>
      <c r="BJ11" s="40">
        <v>0</v>
      </c>
      <c r="BK11" s="41">
        <f>SUM(C11:BJ11)</f>
        <v>21.113142494215801</v>
      </c>
      <c r="BL11" s="42"/>
      <c r="BO11" s="42"/>
    </row>
    <row r="12" spans="1:107">
      <c r="A12" s="17"/>
      <c r="B12" s="26" t="s">
        <v>90</v>
      </c>
      <c r="C12" s="38">
        <f t="shared" ref="C12:BJ12" si="1">SUM(C11)</f>
        <v>0</v>
      </c>
      <c r="D12" s="38">
        <f t="shared" si="1"/>
        <v>6.5219043493547995</v>
      </c>
      <c r="E12" s="38">
        <f t="shared" si="1"/>
        <v>0</v>
      </c>
      <c r="F12" s="38">
        <f t="shared" si="1"/>
        <v>0</v>
      </c>
      <c r="G12" s="38">
        <f t="shared" si="1"/>
        <v>0</v>
      </c>
      <c r="H12" s="38">
        <f t="shared" si="1"/>
        <v>0.1891263687094</v>
      </c>
      <c r="I12" s="38">
        <f t="shared" si="1"/>
        <v>3.3861671446773998</v>
      </c>
      <c r="J12" s="38">
        <f t="shared" si="1"/>
        <v>0</v>
      </c>
      <c r="K12" s="38">
        <f t="shared" si="1"/>
        <v>0</v>
      </c>
      <c r="L12" s="38">
        <f t="shared" si="1"/>
        <v>0</v>
      </c>
      <c r="M12" s="38">
        <f t="shared" si="1"/>
        <v>0</v>
      </c>
      <c r="N12" s="38">
        <f t="shared" si="1"/>
        <v>0</v>
      </c>
      <c r="O12" s="38">
        <f t="shared" si="1"/>
        <v>0</v>
      </c>
      <c r="P12" s="38">
        <f t="shared" si="1"/>
        <v>0</v>
      </c>
      <c r="Q12" s="38">
        <f t="shared" si="1"/>
        <v>0</v>
      </c>
      <c r="R12" s="38">
        <f t="shared" si="1"/>
        <v>0.16384451938639999</v>
      </c>
      <c r="S12" s="38">
        <f t="shared" si="1"/>
        <v>0</v>
      </c>
      <c r="T12" s="38">
        <f t="shared" si="1"/>
        <v>0</v>
      </c>
      <c r="U12" s="38">
        <f t="shared" si="1"/>
        <v>0</v>
      </c>
      <c r="V12" s="38">
        <f t="shared" si="1"/>
        <v>0</v>
      </c>
      <c r="W12" s="38">
        <f t="shared" si="1"/>
        <v>0</v>
      </c>
      <c r="X12" s="38">
        <f t="shared" si="1"/>
        <v>0</v>
      </c>
      <c r="Y12" s="38">
        <f t="shared" si="1"/>
        <v>0</v>
      </c>
      <c r="Z12" s="38">
        <f t="shared" si="1"/>
        <v>0</v>
      </c>
      <c r="AA12" s="38">
        <f t="shared" si="1"/>
        <v>0</v>
      </c>
      <c r="AB12" s="38">
        <f t="shared" si="1"/>
        <v>0.68634501712760021</v>
      </c>
      <c r="AC12" s="38">
        <f t="shared" si="1"/>
        <v>0.13227152706439999</v>
      </c>
      <c r="AD12" s="38">
        <f t="shared" si="1"/>
        <v>0</v>
      </c>
      <c r="AE12" s="38">
        <f t="shared" si="1"/>
        <v>0</v>
      </c>
      <c r="AF12" s="38">
        <f t="shared" si="1"/>
        <v>0.48868754483850002</v>
      </c>
      <c r="AG12" s="38">
        <f t="shared" si="1"/>
        <v>0</v>
      </c>
      <c r="AH12" s="38">
        <f t="shared" si="1"/>
        <v>0</v>
      </c>
      <c r="AI12" s="38">
        <f t="shared" si="1"/>
        <v>0</v>
      </c>
      <c r="AJ12" s="38">
        <f t="shared" si="1"/>
        <v>0</v>
      </c>
      <c r="AK12" s="38">
        <f t="shared" si="1"/>
        <v>0</v>
      </c>
      <c r="AL12" s="38">
        <f t="shared" si="1"/>
        <v>0.7035073536423998</v>
      </c>
      <c r="AM12" s="38">
        <f t="shared" si="1"/>
        <v>1.9675659741900001E-2</v>
      </c>
      <c r="AN12" s="38">
        <f t="shared" si="1"/>
        <v>1.2873044164515</v>
      </c>
      <c r="AO12" s="38">
        <f t="shared" si="1"/>
        <v>0</v>
      </c>
      <c r="AP12" s="38">
        <f t="shared" si="1"/>
        <v>0.29506467525789998</v>
      </c>
      <c r="AQ12" s="38">
        <f t="shared" si="1"/>
        <v>0</v>
      </c>
      <c r="AR12" s="38">
        <f t="shared" si="1"/>
        <v>0</v>
      </c>
      <c r="AS12" s="38">
        <f t="shared" si="1"/>
        <v>0</v>
      </c>
      <c r="AT12" s="38">
        <f t="shared" si="1"/>
        <v>0</v>
      </c>
      <c r="AU12" s="38">
        <f t="shared" si="1"/>
        <v>0</v>
      </c>
      <c r="AV12" s="38">
        <f>(SUM(AV11))</f>
        <v>0.56755297038520014</v>
      </c>
      <c r="AW12" s="38">
        <f>(SUM(AW11))</f>
        <v>4.9944171773222017</v>
      </c>
      <c r="AX12" s="38">
        <f t="shared" si="1"/>
        <v>0</v>
      </c>
      <c r="AY12" s="38">
        <f t="shared" si="1"/>
        <v>0</v>
      </c>
      <c r="AZ12" s="38">
        <f t="shared" si="1"/>
        <v>0.5638138087415</v>
      </c>
      <c r="BA12" s="38">
        <f t="shared" si="1"/>
        <v>0</v>
      </c>
      <c r="BB12" s="38">
        <f t="shared" si="1"/>
        <v>0</v>
      </c>
      <c r="BC12" s="38">
        <f t="shared" si="1"/>
        <v>0</v>
      </c>
      <c r="BD12" s="38">
        <f t="shared" si="1"/>
        <v>0</v>
      </c>
      <c r="BE12" s="38">
        <f t="shared" si="1"/>
        <v>0</v>
      </c>
      <c r="BF12" s="38">
        <f t="shared" si="1"/>
        <v>0.10693267725680003</v>
      </c>
      <c r="BG12" s="38">
        <f t="shared" si="1"/>
        <v>1.0065272842579001</v>
      </c>
      <c r="BH12" s="38">
        <f t="shared" si="1"/>
        <v>0</v>
      </c>
      <c r="BI12" s="38">
        <f t="shared" si="1"/>
        <v>0</v>
      </c>
      <c r="BJ12" s="38">
        <f t="shared" si="1"/>
        <v>0</v>
      </c>
      <c r="BK12" s="39">
        <f>SUM(BK11)</f>
        <v>21.113142494215801</v>
      </c>
    </row>
    <row r="13" spans="1:107">
      <c r="A13" s="17" t="s">
        <v>82</v>
      </c>
      <c r="B13" s="25" t="s">
        <v>10</v>
      </c>
      <c r="C13" s="57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8"/>
    </row>
    <row r="14" spans="1:107">
      <c r="A14" s="17"/>
      <c r="B14" s="26" t="s">
        <v>40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</v>
      </c>
      <c r="AC14" s="40">
        <v>0</v>
      </c>
      <c r="AD14" s="40">
        <v>0</v>
      </c>
      <c r="AE14" s="40">
        <v>0</v>
      </c>
      <c r="AF14" s="40">
        <v>0</v>
      </c>
      <c r="AG14" s="40">
        <v>0</v>
      </c>
      <c r="AH14" s="40">
        <v>0</v>
      </c>
      <c r="AI14" s="40">
        <v>0</v>
      </c>
      <c r="AJ14" s="40">
        <v>0</v>
      </c>
      <c r="AK14" s="40">
        <v>0</v>
      </c>
      <c r="AL14" s="40">
        <v>0</v>
      </c>
      <c r="AM14" s="40">
        <v>0</v>
      </c>
      <c r="AN14" s="40">
        <v>0</v>
      </c>
      <c r="AO14" s="40">
        <v>0</v>
      </c>
      <c r="AP14" s="40">
        <v>0</v>
      </c>
      <c r="AQ14" s="40">
        <v>0</v>
      </c>
      <c r="AR14" s="40">
        <v>0</v>
      </c>
      <c r="AS14" s="40">
        <v>0</v>
      </c>
      <c r="AT14" s="40">
        <v>0</v>
      </c>
      <c r="AU14" s="40">
        <v>0</v>
      </c>
      <c r="AV14" s="40">
        <v>0</v>
      </c>
      <c r="AW14" s="40">
        <v>0</v>
      </c>
      <c r="AX14" s="40">
        <v>0</v>
      </c>
      <c r="AY14" s="40">
        <v>0</v>
      </c>
      <c r="AZ14" s="40">
        <v>0</v>
      </c>
      <c r="BA14" s="40">
        <v>0</v>
      </c>
      <c r="BB14" s="40">
        <v>0</v>
      </c>
      <c r="BC14" s="40">
        <v>0</v>
      </c>
      <c r="BD14" s="40">
        <v>0</v>
      </c>
      <c r="BE14" s="40">
        <v>0</v>
      </c>
      <c r="BF14" s="40">
        <v>0</v>
      </c>
      <c r="BG14" s="40">
        <v>0</v>
      </c>
      <c r="BH14" s="40">
        <v>0</v>
      </c>
      <c r="BI14" s="40">
        <v>0</v>
      </c>
      <c r="BJ14" s="40">
        <v>0</v>
      </c>
      <c r="BK14" s="41">
        <f t="shared" ref="BK14" si="2">SUM(C14:BJ14)</f>
        <v>0</v>
      </c>
    </row>
    <row r="15" spans="1:107">
      <c r="A15" s="17"/>
      <c r="B15" s="26" t="s">
        <v>97</v>
      </c>
      <c r="C15" s="39">
        <f t="shared" ref="C15:AH15" si="3">SUM(C14:C14)</f>
        <v>0</v>
      </c>
      <c r="D15" s="39">
        <f t="shared" si="3"/>
        <v>0</v>
      </c>
      <c r="E15" s="39">
        <f t="shared" si="3"/>
        <v>0</v>
      </c>
      <c r="F15" s="39">
        <f t="shared" si="3"/>
        <v>0</v>
      </c>
      <c r="G15" s="39">
        <f t="shared" si="3"/>
        <v>0</v>
      </c>
      <c r="H15" s="39">
        <f t="shared" si="3"/>
        <v>0</v>
      </c>
      <c r="I15" s="39">
        <f t="shared" si="3"/>
        <v>0</v>
      </c>
      <c r="J15" s="39">
        <f t="shared" si="3"/>
        <v>0</v>
      </c>
      <c r="K15" s="39">
        <f t="shared" si="3"/>
        <v>0</v>
      </c>
      <c r="L15" s="39">
        <f t="shared" si="3"/>
        <v>0</v>
      </c>
      <c r="M15" s="39">
        <f t="shared" si="3"/>
        <v>0</v>
      </c>
      <c r="N15" s="39">
        <f t="shared" si="3"/>
        <v>0</v>
      </c>
      <c r="O15" s="39">
        <f t="shared" si="3"/>
        <v>0</v>
      </c>
      <c r="P15" s="39">
        <f t="shared" si="3"/>
        <v>0</v>
      </c>
      <c r="Q15" s="39">
        <f t="shared" si="3"/>
        <v>0</v>
      </c>
      <c r="R15" s="39">
        <f t="shared" si="3"/>
        <v>0</v>
      </c>
      <c r="S15" s="39">
        <f t="shared" si="3"/>
        <v>0</v>
      </c>
      <c r="T15" s="39">
        <f t="shared" si="3"/>
        <v>0</v>
      </c>
      <c r="U15" s="39">
        <f t="shared" si="3"/>
        <v>0</v>
      </c>
      <c r="V15" s="39">
        <f t="shared" si="3"/>
        <v>0</v>
      </c>
      <c r="W15" s="39">
        <f t="shared" si="3"/>
        <v>0</v>
      </c>
      <c r="X15" s="39">
        <f t="shared" si="3"/>
        <v>0</v>
      </c>
      <c r="Y15" s="39">
        <f t="shared" si="3"/>
        <v>0</v>
      </c>
      <c r="Z15" s="39">
        <f t="shared" si="3"/>
        <v>0</v>
      </c>
      <c r="AA15" s="39">
        <f t="shared" si="3"/>
        <v>0</v>
      </c>
      <c r="AB15" s="39">
        <f t="shared" si="3"/>
        <v>0</v>
      </c>
      <c r="AC15" s="39">
        <f t="shared" si="3"/>
        <v>0</v>
      </c>
      <c r="AD15" s="39">
        <f t="shared" si="3"/>
        <v>0</v>
      </c>
      <c r="AE15" s="39">
        <f t="shared" si="3"/>
        <v>0</v>
      </c>
      <c r="AF15" s="39">
        <f t="shared" si="3"/>
        <v>0</v>
      </c>
      <c r="AG15" s="39">
        <f t="shared" si="3"/>
        <v>0</v>
      </c>
      <c r="AH15" s="39">
        <f t="shared" si="3"/>
        <v>0</v>
      </c>
      <c r="AI15" s="39">
        <f t="shared" ref="AI15:BK15" si="4">SUM(AI14:AI14)</f>
        <v>0</v>
      </c>
      <c r="AJ15" s="39">
        <f t="shared" si="4"/>
        <v>0</v>
      </c>
      <c r="AK15" s="39">
        <f t="shared" si="4"/>
        <v>0</v>
      </c>
      <c r="AL15" s="39">
        <f t="shared" si="4"/>
        <v>0</v>
      </c>
      <c r="AM15" s="39">
        <f t="shared" si="4"/>
        <v>0</v>
      </c>
      <c r="AN15" s="39">
        <f t="shared" si="4"/>
        <v>0</v>
      </c>
      <c r="AO15" s="39">
        <f t="shared" si="4"/>
        <v>0</v>
      </c>
      <c r="AP15" s="39">
        <f t="shared" si="4"/>
        <v>0</v>
      </c>
      <c r="AQ15" s="39">
        <f t="shared" si="4"/>
        <v>0</v>
      </c>
      <c r="AR15" s="39">
        <f t="shared" si="4"/>
        <v>0</v>
      </c>
      <c r="AS15" s="39">
        <f t="shared" si="4"/>
        <v>0</v>
      </c>
      <c r="AT15" s="39">
        <f t="shared" si="4"/>
        <v>0</v>
      </c>
      <c r="AU15" s="39">
        <f t="shared" si="4"/>
        <v>0</v>
      </c>
      <c r="AV15" s="39">
        <f t="shared" si="4"/>
        <v>0</v>
      </c>
      <c r="AW15" s="39">
        <f t="shared" si="4"/>
        <v>0</v>
      </c>
      <c r="AX15" s="39">
        <f t="shared" si="4"/>
        <v>0</v>
      </c>
      <c r="AY15" s="39">
        <f t="shared" si="4"/>
        <v>0</v>
      </c>
      <c r="AZ15" s="39">
        <f t="shared" si="4"/>
        <v>0</v>
      </c>
      <c r="BA15" s="39">
        <f t="shared" si="4"/>
        <v>0</v>
      </c>
      <c r="BB15" s="39">
        <f t="shared" si="4"/>
        <v>0</v>
      </c>
      <c r="BC15" s="39">
        <f t="shared" si="4"/>
        <v>0</v>
      </c>
      <c r="BD15" s="39">
        <f t="shared" si="4"/>
        <v>0</v>
      </c>
      <c r="BE15" s="39">
        <f t="shared" si="4"/>
        <v>0</v>
      </c>
      <c r="BF15" s="39">
        <f t="shared" si="4"/>
        <v>0</v>
      </c>
      <c r="BG15" s="39">
        <f t="shared" si="4"/>
        <v>0</v>
      </c>
      <c r="BH15" s="39">
        <f t="shared" si="4"/>
        <v>0</v>
      </c>
      <c r="BI15" s="39">
        <f t="shared" si="4"/>
        <v>0</v>
      </c>
      <c r="BJ15" s="39">
        <f t="shared" si="4"/>
        <v>0</v>
      </c>
      <c r="BK15" s="39">
        <f t="shared" si="4"/>
        <v>0</v>
      </c>
    </row>
    <row r="16" spans="1:107">
      <c r="A16" s="17" t="s">
        <v>83</v>
      </c>
      <c r="B16" s="25" t="s">
        <v>15</v>
      </c>
      <c r="C16" s="57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8"/>
    </row>
    <row r="17" spans="1:67">
      <c r="A17" s="17"/>
      <c r="B17" s="26" t="s">
        <v>40</v>
      </c>
      <c r="C17" s="36">
        <v>0</v>
      </c>
      <c r="D17" s="35">
        <v>0</v>
      </c>
      <c r="E17" s="35">
        <v>0</v>
      </c>
      <c r="F17" s="35">
        <v>0</v>
      </c>
      <c r="G17" s="37">
        <v>0</v>
      </c>
      <c r="H17" s="36">
        <v>0</v>
      </c>
      <c r="I17" s="35">
        <v>0</v>
      </c>
      <c r="J17" s="35">
        <v>0</v>
      </c>
      <c r="K17" s="35">
        <v>0</v>
      </c>
      <c r="L17" s="37">
        <v>0</v>
      </c>
      <c r="M17" s="36">
        <v>0</v>
      </c>
      <c r="N17" s="35">
        <v>0</v>
      </c>
      <c r="O17" s="35">
        <v>0</v>
      </c>
      <c r="P17" s="35">
        <v>0</v>
      </c>
      <c r="Q17" s="37">
        <v>0</v>
      </c>
      <c r="R17" s="36">
        <v>0</v>
      </c>
      <c r="S17" s="35">
        <v>0</v>
      </c>
      <c r="T17" s="35">
        <v>0</v>
      </c>
      <c r="U17" s="35">
        <v>0</v>
      </c>
      <c r="V17" s="37">
        <v>0</v>
      </c>
      <c r="W17" s="36">
        <v>0</v>
      </c>
      <c r="X17" s="35">
        <v>0</v>
      </c>
      <c r="Y17" s="35">
        <v>0</v>
      </c>
      <c r="Z17" s="35">
        <v>0</v>
      </c>
      <c r="AA17" s="37">
        <v>0</v>
      </c>
      <c r="AB17" s="36">
        <v>0</v>
      </c>
      <c r="AC17" s="35">
        <v>0</v>
      </c>
      <c r="AD17" s="35">
        <v>0</v>
      </c>
      <c r="AE17" s="35">
        <v>0</v>
      </c>
      <c r="AF17" s="37">
        <v>0</v>
      </c>
      <c r="AG17" s="36">
        <v>0</v>
      </c>
      <c r="AH17" s="35">
        <v>0</v>
      </c>
      <c r="AI17" s="35">
        <v>0</v>
      </c>
      <c r="AJ17" s="35">
        <v>0</v>
      </c>
      <c r="AK17" s="37">
        <v>0</v>
      </c>
      <c r="AL17" s="36">
        <v>0</v>
      </c>
      <c r="AM17" s="35">
        <v>0</v>
      </c>
      <c r="AN17" s="35">
        <v>0</v>
      </c>
      <c r="AO17" s="35">
        <v>0</v>
      </c>
      <c r="AP17" s="37">
        <v>0</v>
      </c>
      <c r="AQ17" s="36">
        <v>0</v>
      </c>
      <c r="AR17" s="35">
        <v>0</v>
      </c>
      <c r="AS17" s="35">
        <v>0</v>
      </c>
      <c r="AT17" s="35">
        <v>0</v>
      </c>
      <c r="AU17" s="37">
        <v>0</v>
      </c>
      <c r="AV17" s="36">
        <v>0</v>
      </c>
      <c r="AW17" s="35">
        <v>0</v>
      </c>
      <c r="AX17" s="35">
        <v>0</v>
      </c>
      <c r="AY17" s="35">
        <v>0</v>
      </c>
      <c r="AZ17" s="37">
        <v>0</v>
      </c>
      <c r="BA17" s="36">
        <v>0</v>
      </c>
      <c r="BB17" s="35">
        <v>0</v>
      </c>
      <c r="BC17" s="35">
        <v>0</v>
      </c>
      <c r="BD17" s="35">
        <v>0</v>
      </c>
      <c r="BE17" s="37">
        <v>0</v>
      </c>
      <c r="BF17" s="36">
        <v>0</v>
      </c>
      <c r="BG17" s="35">
        <v>0</v>
      </c>
      <c r="BH17" s="35">
        <v>0</v>
      </c>
      <c r="BI17" s="35">
        <v>0</v>
      </c>
      <c r="BJ17" s="37">
        <v>0</v>
      </c>
      <c r="BK17" s="41">
        <f>SUM(C17:BJ17)</f>
        <v>0</v>
      </c>
    </row>
    <row r="18" spans="1:67">
      <c r="A18" s="17"/>
      <c r="B18" s="26" t="s">
        <v>96</v>
      </c>
      <c r="C18" s="38">
        <f t="shared" ref="C18:BJ18" si="5">SUM(C17)</f>
        <v>0</v>
      </c>
      <c r="D18" s="38">
        <f t="shared" si="5"/>
        <v>0</v>
      </c>
      <c r="E18" s="38">
        <f t="shared" si="5"/>
        <v>0</v>
      </c>
      <c r="F18" s="38">
        <f t="shared" si="5"/>
        <v>0</v>
      </c>
      <c r="G18" s="38">
        <f t="shared" si="5"/>
        <v>0</v>
      </c>
      <c r="H18" s="38">
        <f t="shared" si="5"/>
        <v>0</v>
      </c>
      <c r="I18" s="38">
        <f t="shared" si="5"/>
        <v>0</v>
      </c>
      <c r="J18" s="38">
        <f t="shared" si="5"/>
        <v>0</v>
      </c>
      <c r="K18" s="38">
        <f t="shared" si="5"/>
        <v>0</v>
      </c>
      <c r="L18" s="38">
        <f t="shared" si="5"/>
        <v>0</v>
      </c>
      <c r="M18" s="38">
        <f t="shared" si="5"/>
        <v>0</v>
      </c>
      <c r="N18" s="38">
        <f t="shared" si="5"/>
        <v>0</v>
      </c>
      <c r="O18" s="38">
        <f t="shared" si="5"/>
        <v>0</v>
      </c>
      <c r="P18" s="38">
        <f t="shared" si="5"/>
        <v>0</v>
      </c>
      <c r="Q18" s="38">
        <f t="shared" si="5"/>
        <v>0</v>
      </c>
      <c r="R18" s="38">
        <f t="shared" si="5"/>
        <v>0</v>
      </c>
      <c r="S18" s="38">
        <f t="shared" si="5"/>
        <v>0</v>
      </c>
      <c r="T18" s="38">
        <f t="shared" si="5"/>
        <v>0</v>
      </c>
      <c r="U18" s="38">
        <f t="shared" si="5"/>
        <v>0</v>
      </c>
      <c r="V18" s="38">
        <f t="shared" si="5"/>
        <v>0</v>
      </c>
      <c r="W18" s="38">
        <f t="shared" si="5"/>
        <v>0</v>
      </c>
      <c r="X18" s="38">
        <f t="shared" si="5"/>
        <v>0</v>
      </c>
      <c r="Y18" s="38">
        <f t="shared" si="5"/>
        <v>0</v>
      </c>
      <c r="Z18" s="38">
        <f t="shared" si="5"/>
        <v>0</v>
      </c>
      <c r="AA18" s="38">
        <f t="shared" si="5"/>
        <v>0</v>
      </c>
      <c r="AB18" s="38">
        <f t="shared" si="5"/>
        <v>0</v>
      </c>
      <c r="AC18" s="38">
        <f t="shared" si="5"/>
        <v>0</v>
      </c>
      <c r="AD18" s="38">
        <f t="shared" si="5"/>
        <v>0</v>
      </c>
      <c r="AE18" s="38">
        <f t="shared" si="5"/>
        <v>0</v>
      </c>
      <c r="AF18" s="38">
        <f t="shared" si="5"/>
        <v>0</v>
      </c>
      <c r="AG18" s="38">
        <f t="shared" si="5"/>
        <v>0</v>
      </c>
      <c r="AH18" s="38">
        <f t="shared" si="5"/>
        <v>0</v>
      </c>
      <c r="AI18" s="38">
        <f t="shared" si="5"/>
        <v>0</v>
      </c>
      <c r="AJ18" s="38">
        <f t="shared" si="5"/>
        <v>0</v>
      </c>
      <c r="AK18" s="38">
        <f t="shared" si="5"/>
        <v>0</v>
      </c>
      <c r="AL18" s="38">
        <f t="shared" si="5"/>
        <v>0</v>
      </c>
      <c r="AM18" s="38">
        <f t="shared" si="5"/>
        <v>0</v>
      </c>
      <c r="AN18" s="38">
        <f t="shared" si="5"/>
        <v>0</v>
      </c>
      <c r="AO18" s="38">
        <f t="shared" si="5"/>
        <v>0</v>
      </c>
      <c r="AP18" s="38">
        <f t="shared" si="5"/>
        <v>0</v>
      </c>
      <c r="AQ18" s="38">
        <f t="shared" si="5"/>
        <v>0</v>
      </c>
      <c r="AR18" s="38">
        <f t="shared" si="5"/>
        <v>0</v>
      </c>
      <c r="AS18" s="38">
        <f t="shared" si="5"/>
        <v>0</v>
      </c>
      <c r="AT18" s="38">
        <f t="shared" si="5"/>
        <v>0</v>
      </c>
      <c r="AU18" s="38">
        <f t="shared" si="5"/>
        <v>0</v>
      </c>
      <c r="AV18" s="38">
        <f t="shared" si="5"/>
        <v>0</v>
      </c>
      <c r="AW18" s="38">
        <f t="shared" si="5"/>
        <v>0</v>
      </c>
      <c r="AX18" s="38">
        <f t="shared" si="5"/>
        <v>0</v>
      </c>
      <c r="AY18" s="38">
        <f t="shared" si="5"/>
        <v>0</v>
      </c>
      <c r="AZ18" s="38">
        <f t="shared" si="5"/>
        <v>0</v>
      </c>
      <c r="BA18" s="38">
        <f t="shared" si="5"/>
        <v>0</v>
      </c>
      <c r="BB18" s="38">
        <f t="shared" si="5"/>
        <v>0</v>
      </c>
      <c r="BC18" s="38">
        <f t="shared" si="5"/>
        <v>0</v>
      </c>
      <c r="BD18" s="38">
        <f t="shared" si="5"/>
        <v>0</v>
      </c>
      <c r="BE18" s="38">
        <f t="shared" si="5"/>
        <v>0</v>
      </c>
      <c r="BF18" s="38">
        <f t="shared" si="5"/>
        <v>0</v>
      </c>
      <c r="BG18" s="38">
        <f t="shared" si="5"/>
        <v>0</v>
      </c>
      <c r="BH18" s="38">
        <f t="shared" si="5"/>
        <v>0</v>
      </c>
      <c r="BI18" s="38">
        <f t="shared" si="5"/>
        <v>0</v>
      </c>
      <c r="BJ18" s="38">
        <f t="shared" si="5"/>
        <v>0</v>
      </c>
      <c r="BK18" s="39">
        <f>SUM(BK17)</f>
        <v>0</v>
      </c>
    </row>
    <row r="19" spans="1:67">
      <c r="A19" s="17" t="s">
        <v>85</v>
      </c>
      <c r="B19" s="33" t="s">
        <v>101</v>
      </c>
      <c r="C19" s="57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8"/>
    </row>
    <row r="20" spans="1:67">
      <c r="A20" s="17"/>
      <c r="B20" s="26" t="s">
        <v>40</v>
      </c>
      <c r="C20" s="36">
        <v>0</v>
      </c>
      <c r="D20" s="35">
        <v>0</v>
      </c>
      <c r="E20" s="35">
        <v>0</v>
      </c>
      <c r="F20" s="35">
        <v>0</v>
      </c>
      <c r="G20" s="37">
        <v>0</v>
      </c>
      <c r="H20" s="36">
        <v>0</v>
      </c>
      <c r="I20" s="35">
        <v>0</v>
      </c>
      <c r="J20" s="35">
        <v>0</v>
      </c>
      <c r="K20" s="35">
        <v>0</v>
      </c>
      <c r="L20" s="37">
        <v>0</v>
      </c>
      <c r="M20" s="36">
        <v>0</v>
      </c>
      <c r="N20" s="35">
        <v>0</v>
      </c>
      <c r="O20" s="35">
        <v>0</v>
      </c>
      <c r="P20" s="35">
        <v>0</v>
      </c>
      <c r="Q20" s="37">
        <v>0</v>
      </c>
      <c r="R20" s="36">
        <v>0</v>
      </c>
      <c r="S20" s="35">
        <v>0</v>
      </c>
      <c r="T20" s="35">
        <v>0</v>
      </c>
      <c r="U20" s="35">
        <v>0</v>
      </c>
      <c r="V20" s="37">
        <v>0</v>
      </c>
      <c r="W20" s="36">
        <v>0</v>
      </c>
      <c r="X20" s="35">
        <v>0</v>
      </c>
      <c r="Y20" s="35">
        <v>0</v>
      </c>
      <c r="Z20" s="35">
        <v>0</v>
      </c>
      <c r="AA20" s="37">
        <v>0</v>
      </c>
      <c r="AB20" s="36">
        <v>0</v>
      </c>
      <c r="AC20" s="35">
        <v>0</v>
      </c>
      <c r="AD20" s="35">
        <v>0</v>
      </c>
      <c r="AE20" s="35">
        <v>0</v>
      </c>
      <c r="AF20" s="37">
        <v>0</v>
      </c>
      <c r="AG20" s="36">
        <v>0</v>
      </c>
      <c r="AH20" s="35">
        <v>0</v>
      </c>
      <c r="AI20" s="35">
        <v>0</v>
      </c>
      <c r="AJ20" s="35">
        <v>0</v>
      </c>
      <c r="AK20" s="37">
        <v>0</v>
      </c>
      <c r="AL20" s="36">
        <v>0</v>
      </c>
      <c r="AM20" s="35">
        <v>0</v>
      </c>
      <c r="AN20" s="35">
        <v>0</v>
      </c>
      <c r="AO20" s="35">
        <v>0</v>
      </c>
      <c r="AP20" s="37">
        <v>0</v>
      </c>
      <c r="AQ20" s="36">
        <v>0</v>
      </c>
      <c r="AR20" s="35">
        <v>0</v>
      </c>
      <c r="AS20" s="35">
        <v>0</v>
      </c>
      <c r="AT20" s="35">
        <v>0</v>
      </c>
      <c r="AU20" s="37">
        <v>0</v>
      </c>
      <c r="AV20" s="36">
        <v>0</v>
      </c>
      <c r="AW20" s="35">
        <v>0</v>
      </c>
      <c r="AX20" s="35">
        <v>0</v>
      </c>
      <c r="AY20" s="35">
        <v>0</v>
      </c>
      <c r="AZ20" s="37">
        <v>0</v>
      </c>
      <c r="BA20" s="36">
        <v>0</v>
      </c>
      <c r="BB20" s="35">
        <v>0</v>
      </c>
      <c r="BC20" s="35">
        <v>0</v>
      </c>
      <c r="BD20" s="35">
        <v>0</v>
      </c>
      <c r="BE20" s="37">
        <v>0</v>
      </c>
      <c r="BF20" s="36">
        <v>0</v>
      </c>
      <c r="BG20" s="35">
        <v>0</v>
      </c>
      <c r="BH20" s="35">
        <v>0</v>
      </c>
      <c r="BI20" s="35">
        <v>0</v>
      </c>
      <c r="BJ20" s="37">
        <v>0</v>
      </c>
      <c r="BK20" s="41">
        <f>SUM(C20:BJ20)</f>
        <v>0</v>
      </c>
    </row>
    <row r="21" spans="1:67">
      <c r="A21" s="17"/>
      <c r="B21" s="26" t="s">
        <v>95</v>
      </c>
      <c r="C21" s="38">
        <f t="shared" ref="C21:BJ21" si="6">SUM(C20)</f>
        <v>0</v>
      </c>
      <c r="D21" s="38">
        <f t="shared" si="6"/>
        <v>0</v>
      </c>
      <c r="E21" s="38">
        <f t="shared" si="6"/>
        <v>0</v>
      </c>
      <c r="F21" s="38">
        <f t="shared" si="6"/>
        <v>0</v>
      </c>
      <c r="G21" s="38">
        <f t="shared" si="6"/>
        <v>0</v>
      </c>
      <c r="H21" s="38">
        <f t="shared" si="6"/>
        <v>0</v>
      </c>
      <c r="I21" s="38">
        <f t="shared" si="6"/>
        <v>0</v>
      </c>
      <c r="J21" s="38">
        <f t="shared" si="6"/>
        <v>0</v>
      </c>
      <c r="K21" s="38">
        <f t="shared" si="6"/>
        <v>0</v>
      </c>
      <c r="L21" s="38">
        <f t="shared" si="6"/>
        <v>0</v>
      </c>
      <c r="M21" s="38">
        <f t="shared" si="6"/>
        <v>0</v>
      </c>
      <c r="N21" s="38">
        <f t="shared" si="6"/>
        <v>0</v>
      </c>
      <c r="O21" s="38">
        <f t="shared" si="6"/>
        <v>0</v>
      </c>
      <c r="P21" s="38">
        <f t="shared" si="6"/>
        <v>0</v>
      </c>
      <c r="Q21" s="38">
        <f t="shared" si="6"/>
        <v>0</v>
      </c>
      <c r="R21" s="38">
        <f t="shared" si="6"/>
        <v>0</v>
      </c>
      <c r="S21" s="38">
        <f t="shared" si="6"/>
        <v>0</v>
      </c>
      <c r="T21" s="38">
        <f t="shared" si="6"/>
        <v>0</v>
      </c>
      <c r="U21" s="38">
        <f t="shared" si="6"/>
        <v>0</v>
      </c>
      <c r="V21" s="38">
        <f t="shared" si="6"/>
        <v>0</v>
      </c>
      <c r="W21" s="38">
        <f t="shared" si="6"/>
        <v>0</v>
      </c>
      <c r="X21" s="38">
        <f t="shared" si="6"/>
        <v>0</v>
      </c>
      <c r="Y21" s="38">
        <f t="shared" si="6"/>
        <v>0</v>
      </c>
      <c r="Z21" s="38">
        <f t="shared" si="6"/>
        <v>0</v>
      </c>
      <c r="AA21" s="38">
        <f t="shared" si="6"/>
        <v>0</v>
      </c>
      <c r="AB21" s="38">
        <f t="shared" si="6"/>
        <v>0</v>
      </c>
      <c r="AC21" s="38">
        <f t="shared" si="6"/>
        <v>0</v>
      </c>
      <c r="AD21" s="38">
        <f t="shared" si="6"/>
        <v>0</v>
      </c>
      <c r="AE21" s="38">
        <f t="shared" si="6"/>
        <v>0</v>
      </c>
      <c r="AF21" s="38">
        <f t="shared" si="6"/>
        <v>0</v>
      </c>
      <c r="AG21" s="38">
        <f t="shared" si="6"/>
        <v>0</v>
      </c>
      <c r="AH21" s="38">
        <f t="shared" si="6"/>
        <v>0</v>
      </c>
      <c r="AI21" s="38">
        <f t="shared" si="6"/>
        <v>0</v>
      </c>
      <c r="AJ21" s="38">
        <f t="shared" si="6"/>
        <v>0</v>
      </c>
      <c r="AK21" s="38">
        <f t="shared" si="6"/>
        <v>0</v>
      </c>
      <c r="AL21" s="38">
        <f t="shared" si="6"/>
        <v>0</v>
      </c>
      <c r="AM21" s="38">
        <f t="shared" si="6"/>
        <v>0</v>
      </c>
      <c r="AN21" s="38">
        <f t="shared" si="6"/>
        <v>0</v>
      </c>
      <c r="AO21" s="38">
        <f t="shared" si="6"/>
        <v>0</v>
      </c>
      <c r="AP21" s="38">
        <f t="shared" si="6"/>
        <v>0</v>
      </c>
      <c r="AQ21" s="38">
        <f t="shared" si="6"/>
        <v>0</v>
      </c>
      <c r="AR21" s="38">
        <f t="shared" si="6"/>
        <v>0</v>
      </c>
      <c r="AS21" s="38">
        <f t="shared" si="6"/>
        <v>0</v>
      </c>
      <c r="AT21" s="38">
        <f t="shared" si="6"/>
        <v>0</v>
      </c>
      <c r="AU21" s="38">
        <f t="shared" si="6"/>
        <v>0</v>
      </c>
      <c r="AV21" s="38">
        <f t="shared" si="6"/>
        <v>0</v>
      </c>
      <c r="AW21" s="38">
        <f t="shared" si="6"/>
        <v>0</v>
      </c>
      <c r="AX21" s="38">
        <f t="shared" si="6"/>
        <v>0</v>
      </c>
      <c r="AY21" s="38">
        <f t="shared" si="6"/>
        <v>0</v>
      </c>
      <c r="AZ21" s="38">
        <f t="shared" si="6"/>
        <v>0</v>
      </c>
      <c r="BA21" s="38">
        <f t="shared" si="6"/>
        <v>0</v>
      </c>
      <c r="BB21" s="38">
        <f t="shared" si="6"/>
        <v>0</v>
      </c>
      <c r="BC21" s="38">
        <f t="shared" si="6"/>
        <v>0</v>
      </c>
      <c r="BD21" s="38">
        <f t="shared" si="6"/>
        <v>0</v>
      </c>
      <c r="BE21" s="38">
        <f t="shared" si="6"/>
        <v>0</v>
      </c>
      <c r="BF21" s="38">
        <f t="shared" si="6"/>
        <v>0</v>
      </c>
      <c r="BG21" s="38">
        <f t="shared" si="6"/>
        <v>0</v>
      </c>
      <c r="BH21" s="38">
        <f t="shared" si="6"/>
        <v>0</v>
      </c>
      <c r="BI21" s="38">
        <f t="shared" si="6"/>
        <v>0</v>
      </c>
      <c r="BJ21" s="38">
        <f t="shared" si="6"/>
        <v>0</v>
      </c>
      <c r="BK21" s="39">
        <f>SUM(BK20)</f>
        <v>0</v>
      </c>
    </row>
    <row r="22" spans="1:67">
      <c r="A22" s="17" t="s">
        <v>86</v>
      </c>
      <c r="B22" s="25" t="s">
        <v>16</v>
      </c>
      <c r="C22" s="57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8"/>
    </row>
    <row r="23" spans="1:67">
      <c r="A23" s="17"/>
      <c r="B23" s="34" t="s">
        <v>126</v>
      </c>
      <c r="C23" s="40">
        <v>0</v>
      </c>
      <c r="D23" s="40">
        <v>0.64410026058059999</v>
      </c>
      <c r="E23" s="40">
        <v>0</v>
      </c>
      <c r="F23" s="40">
        <v>0</v>
      </c>
      <c r="G23" s="40">
        <v>0</v>
      </c>
      <c r="H23" s="40">
        <v>0.35038536177350005</v>
      </c>
      <c r="I23" s="40">
        <v>0</v>
      </c>
      <c r="J23" s="40">
        <v>0.83820105190319993</v>
      </c>
      <c r="K23" s="40">
        <v>0</v>
      </c>
      <c r="L23" s="40">
        <v>0.90935031377390008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0.65449779167590005</v>
      </c>
      <c r="S23" s="40">
        <v>1.0188113551933999</v>
      </c>
      <c r="T23" s="40">
        <v>0.94986886429030004</v>
      </c>
      <c r="U23" s="40">
        <v>0</v>
      </c>
      <c r="V23" s="40">
        <v>0.67897219199979997</v>
      </c>
      <c r="W23" s="40">
        <v>0</v>
      </c>
      <c r="X23" s="40">
        <v>0</v>
      </c>
      <c r="Y23" s="40">
        <v>0</v>
      </c>
      <c r="Z23" s="40">
        <v>0</v>
      </c>
      <c r="AA23" s="40">
        <v>0</v>
      </c>
      <c r="AB23" s="40">
        <v>3.346730181514201</v>
      </c>
      <c r="AC23" s="40">
        <v>0.70734547435459993</v>
      </c>
      <c r="AD23" s="40">
        <v>1.5794294066450001</v>
      </c>
      <c r="AE23" s="40">
        <v>0</v>
      </c>
      <c r="AF23" s="40">
        <v>14.504039471353799</v>
      </c>
      <c r="AG23" s="40">
        <v>0</v>
      </c>
      <c r="AH23" s="40">
        <v>0</v>
      </c>
      <c r="AI23" s="40">
        <v>0</v>
      </c>
      <c r="AJ23" s="40">
        <v>0</v>
      </c>
      <c r="AK23" s="40">
        <v>0</v>
      </c>
      <c r="AL23" s="40">
        <v>7.9885080730272024</v>
      </c>
      <c r="AM23" s="40">
        <v>1.4915400293221999</v>
      </c>
      <c r="AN23" s="40">
        <v>0</v>
      </c>
      <c r="AO23" s="40">
        <v>0</v>
      </c>
      <c r="AP23" s="40">
        <v>13.680307386546398</v>
      </c>
      <c r="AQ23" s="40">
        <v>0</v>
      </c>
      <c r="AR23" s="40">
        <v>0</v>
      </c>
      <c r="AS23" s="40">
        <v>0</v>
      </c>
      <c r="AT23" s="40">
        <v>0</v>
      </c>
      <c r="AU23" s="40">
        <v>0</v>
      </c>
      <c r="AV23" s="40">
        <v>8.3344300697646005</v>
      </c>
      <c r="AW23" s="40">
        <v>31.9613314574183</v>
      </c>
      <c r="AX23" s="40">
        <v>4.1568152841934998</v>
      </c>
      <c r="AY23" s="40">
        <v>0</v>
      </c>
      <c r="AZ23" s="40">
        <v>22.019933122964304</v>
      </c>
      <c r="BA23" s="40">
        <v>0</v>
      </c>
      <c r="BB23" s="40">
        <v>0</v>
      </c>
      <c r="BC23" s="40">
        <v>0</v>
      </c>
      <c r="BD23" s="40">
        <v>0</v>
      </c>
      <c r="BE23" s="40">
        <v>0</v>
      </c>
      <c r="BF23" s="40">
        <v>1.4838266404152003</v>
      </c>
      <c r="BG23" s="40">
        <v>2.5623361151288999</v>
      </c>
      <c r="BH23" s="40">
        <v>1.5833516875806</v>
      </c>
      <c r="BI23" s="40">
        <v>0</v>
      </c>
      <c r="BJ23" s="40">
        <v>2.6503025929348007</v>
      </c>
      <c r="BK23" s="41">
        <f>SUM(C23:BJ23)</f>
        <v>124.09441418435422</v>
      </c>
      <c r="BL23" s="42"/>
      <c r="BN23" s="42"/>
    </row>
    <row r="24" spans="1:67">
      <c r="A24" s="17"/>
      <c r="B24" s="34" t="s">
        <v>107</v>
      </c>
      <c r="C24" s="40">
        <v>0</v>
      </c>
      <c r="D24" s="40">
        <v>0.59876435848380005</v>
      </c>
      <c r="E24" s="40">
        <v>0</v>
      </c>
      <c r="F24" s="40">
        <v>0</v>
      </c>
      <c r="G24" s="40">
        <v>0</v>
      </c>
      <c r="H24" s="40">
        <v>0.13356196716079999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0.1001940633542</v>
      </c>
      <c r="S24" s="40">
        <v>0</v>
      </c>
      <c r="T24" s="40">
        <v>0.39100227116120001</v>
      </c>
      <c r="U24" s="40">
        <v>0</v>
      </c>
      <c r="V24" s="40">
        <v>6.6908970161199996E-2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2.4471492845776006</v>
      </c>
      <c r="AC24" s="40">
        <v>0.14190174193539998</v>
      </c>
      <c r="AD24" s="40">
        <v>0</v>
      </c>
      <c r="AE24" s="40">
        <v>0</v>
      </c>
      <c r="AF24" s="40">
        <v>2.6767875455476999</v>
      </c>
      <c r="AG24" s="40">
        <v>0</v>
      </c>
      <c r="AH24" s="40">
        <v>0</v>
      </c>
      <c r="AI24" s="40">
        <v>0</v>
      </c>
      <c r="AJ24" s="40">
        <v>0</v>
      </c>
      <c r="AK24" s="40">
        <v>0</v>
      </c>
      <c r="AL24" s="40">
        <v>2.4188435262521999</v>
      </c>
      <c r="AM24" s="40">
        <v>0.51124096899970006</v>
      </c>
      <c r="AN24" s="40">
        <v>7.0950870967699989E-2</v>
      </c>
      <c r="AO24" s="40">
        <v>0</v>
      </c>
      <c r="AP24" s="40">
        <v>1.1706954760639001</v>
      </c>
      <c r="AQ24" s="40">
        <v>0</v>
      </c>
      <c r="AR24" s="40">
        <v>0</v>
      </c>
      <c r="AS24" s="40">
        <v>0</v>
      </c>
      <c r="AT24" s="40">
        <v>0</v>
      </c>
      <c r="AU24" s="40">
        <v>0</v>
      </c>
      <c r="AV24" s="40">
        <v>2.6944032338303998</v>
      </c>
      <c r="AW24" s="40">
        <v>5.7988702402575996</v>
      </c>
      <c r="AX24" s="40">
        <v>0</v>
      </c>
      <c r="AY24" s="40">
        <v>0</v>
      </c>
      <c r="AZ24" s="40">
        <v>3.8279560097084997</v>
      </c>
      <c r="BA24" s="40">
        <v>0</v>
      </c>
      <c r="BB24" s="40">
        <v>0</v>
      </c>
      <c r="BC24" s="40">
        <v>0</v>
      </c>
      <c r="BD24" s="40">
        <v>0</v>
      </c>
      <c r="BE24" s="40">
        <v>0</v>
      </c>
      <c r="BF24" s="40">
        <v>0.65210535141480008</v>
      </c>
      <c r="BG24" s="40">
        <v>0.23211760206440002</v>
      </c>
      <c r="BH24" s="40">
        <v>0.48940748180640004</v>
      </c>
      <c r="BI24" s="40">
        <v>0</v>
      </c>
      <c r="BJ24" s="40">
        <v>0.42580056948370004</v>
      </c>
      <c r="BK24" s="41">
        <f>SUM(C24:BJ24)</f>
        <v>24.848661533231201</v>
      </c>
      <c r="BL24" s="42"/>
      <c r="BM24" s="43"/>
      <c r="BN24" s="42"/>
    </row>
    <row r="25" spans="1:67">
      <c r="A25" s="17"/>
      <c r="B25" s="34" t="s">
        <v>108</v>
      </c>
      <c r="C25" s="40">
        <v>0</v>
      </c>
      <c r="D25" s="40">
        <v>0.59394387238699997</v>
      </c>
      <c r="E25" s="40">
        <v>0</v>
      </c>
      <c r="F25" s="40">
        <v>0</v>
      </c>
      <c r="G25" s="40">
        <v>0</v>
      </c>
      <c r="H25" s="40">
        <v>4.3494085515800002E-2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3.3554773935200004E-2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0.58254107406290001</v>
      </c>
      <c r="AC25" s="40">
        <v>0.24386992719339998</v>
      </c>
      <c r="AD25" s="40">
        <v>0</v>
      </c>
      <c r="AE25" s="40">
        <v>0</v>
      </c>
      <c r="AF25" s="40">
        <v>0.86172348141900001</v>
      </c>
      <c r="AG25" s="40">
        <v>0</v>
      </c>
      <c r="AH25" s="40">
        <v>0</v>
      </c>
      <c r="AI25" s="40">
        <v>0</v>
      </c>
      <c r="AJ25" s="40">
        <v>0</v>
      </c>
      <c r="AK25" s="40">
        <v>0</v>
      </c>
      <c r="AL25" s="40">
        <v>1.6220454353193001</v>
      </c>
      <c r="AM25" s="40">
        <v>4.7704625838709003</v>
      </c>
      <c r="AN25" s="40">
        <v>0</v>
      </c>
      <c r="AO25" s="40">
        <v>0</v>
      </c>
      <c r="AP25" s="40">
        <v>1.3745150449674999</v>
      </c>
      <c r="AQ25" s="40">
        <v>0</v>
      </c>
      <c r="AR25" s="40">
        <v>0</v>
      </c>
      <c r="AS25" s="40">
        <v>0</v>
      </c>
      <c r="AT25" s="40">
        <v>0</v>
      </c>
      <c r="AU25" s="40">
        <v>0</v>
      </c>
      <c r="AV25" s="40">
        <v>3.2799387124773012</v>
      </c>
      <c r="AW25" s="40">
        <v>0.59989968074169997</v>
      </c>
      <c r="AX25" s="40">
        <v>0</v>
      </c>
      <c r="AY25" s="40">
        <v>0</v>
      </c>
      <c r="AZ25" s="40">
        <v>3.4646191008376008</v>
      </c>
      <c r="BA25" s="40">
        <v>0</v>
      </c>
      <c r="BB25" s="40">
        <v>0</v>
      </c>
      <c r="BC25" s="40">
        <v>0</v>
      </c>
      <c r="BD25" s="40">
        <v>0</v>
      </c>
      <c r="BE25" s="40">
        <v>0</v>
      </c>
      <c r="BF25" s="40">
        <v>0.91519413444759989</v>
      </c>
      <c r="BG25" s="40">
        <v>0</v>
      </c>
      <c r="BH25" s="40">
        <v>0</v>
      </c>
      <c r="BI25" s="40">
        <v>0</v>
      </c>
      <c r="BJ25" s="40">
        <v>0.56326635106440004</v>
      </c>
      <c r="BK25" s="41">
        <f>SUM(C25:BJ25)</f>
        <v>18.949068258239603</v>
      </c>
      <c r="BM25" s="42"/>
      <c r="BO25" s="42"/>
    </row>
    <row r="26" spans="1:67">
      <c r="A26" s="17"/>
      <c r="B26" s="34" t="s">
        <v>109</v>
      </c>
      <c r="C26" s="40">
        <v>0</v>
      </c>
      <c r="D26" s="40">
        <v>7.9672962714838</v>
      </c>
      <c r="E26" s="40">
        <v>0</v>
      </c>
      <c r="F26" s="40">
        <v>0</v>
      </c>
      <c r="G26" s="40">
        <v>0</v>
      </c>
      <c r="H26" s="40">
        <v>0.37844335864420003</v>
      </c>
      <c r="I26" s="40">
        <v>8.9812036650320994</v>
      </c>
      <c r="J26" s="40">
        <v>5.4654349883869999</v>
      </c>
      <c r="K26" s="40">
        <v>0</v>
      </c>
      <c r="L26" s="40">
        <v>0.62603075903200001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0.20650436380590001</v>
      </c>
      <c r="S26" s="40">
        <v>0.68231944783870002</v>
      </c>
      <c r="T26" s="40">
        <v>0.24649710422580001</v>
      </c>
      <c r="U26" s="40">
        <v>0</v>
      </c>
      <c r="V26" s="40">
        <v>0.32207803167720001</v>
      </c>
      <c r="W26" s="40">
        <v>0</v>
      </c>
      <c r="X26" s="40">
        <v>0</v>
      </c>
      <c r="Y26" s="40">
        <v>0</v>
      </c>
      <c r="Z26" s="40">
        <v>0</v>
      </c>
      <c r="AA26" s="40">
        <v>0</v>
      </c>
      <c r="AB26" s="40">
        <v>0.62608897228929983</v>
      </c>
      <c r="AC26" s="40">
        <v>0.80344995658059992</v>
      </c>
      <c r="AD26" s="40">
        <v>0</v>
      </c>
      <c r="AE26" s="40">
        <v>0</v>
      </c>
      <c r="AF26" s="40">
        <v>5.2382145990960991</v>
      </c>
      <c r="AG26" s="40">
        <v>0</v>
      </c>
      <c r="AH26" s="40">
        <v>0</v>
      </c>
      <c r="AI26" s="40">
        <v>0</v>
      </c>
      <c r="AJ26" s="40">
        <v>0</v>
      </c>
      <c r="AK26" s="40">
        <v>0</v>
      </c>
      <c r="AL26" s="40">
        <v>0.6085223944828001</v>
      </c>
      <c r="AM26" s="40">
        <v>0.16112921132240002</v>
      </c>
      <c r="AN26" s="40">
        <v>0.72619652629019993</v>
      </c>
      <c r="AO26" s="40">
        <v>0</v>
      </c>
      <c r="AP26" s="40">
        <v>0.99428536532180012</v>
      </c>
      <c r="AQ26" s="40">
        <v>0</v>
      </c>
      <c r="AR26" s="40">
        <v>0</v>
      </c>
      <c r="AS26" s="40">
        <v>0</v>
      </c>
      <c r="AT26" s="40">
        <v>0</v>
      </c>
      <c r="AU26" s="40">
        <v>0</v>
      </c>
      <c r="AV26" s="40">
        <v>1.6408852825121998</v>
      </c>
      <c r="AW26" s="40">
        <v>14.517859532547902</v>
      </c>
      <c r="AX26" s="40">
        <v>10.165800817225801</v>
      </c>
      <c r="AY26" s="40">
        <v>0</v>
      </c>
      <c r="AZ26" s="40">
        <v>4.0207409840951005</v>
      </c>
      <c r="BA26" s="40">
        <v>0</v>
      </c>
      <c r="BB26" s="40">
        <v>0</v>
      </c>
      <c r="BC26" s="40">
        <v>0</v>
      </c>
      <c r="BD26" s="40">
        <v>0</v>
      </c>
      <c r="BE26" s="40">
        <v>0</v>
      </c>
      <c r="BF26" s="40">
        <v>0.54396077703039991</v>
      </c>
      <c r="BG26" s="40">
        <v>3.8947810616451002</v>
      </c>
      <c r="BH26" s="40">
        <v>0</v>
      </c>
      <c r="BI26" s="40">
        <v>0</v>
      </c>
      <c r="BJ26" s="40">
        <v>1.5389170628383999</v>
      </c>
      <c r="BK26" s="41">
        <f>SUM(C26:BJ26)</f>
        <v>70.356640533404814</v>
      </c>
      <c r="BM26" s="42"/>
      <c r="BO26" s="42"/>
    </row>
    <row r="27" spans="1:67">
      <c r="A27" s="17"/>
      <c r="B27" s="34" t="s">
        <v>110</v>
      </c>
      <c r="C27" s="40">
        <v>0</v>
      </c>
      <c r="D27" s="40">
        <v>0.64359071664509993</v>
      </c>
      <c r="E27" s="40">
        <v>0</v>
      </c>
      <c r="F27" s="40">
        <v>0</v>
      </c>
      <c r="G27" s="40">
        <v>0</v>
      </c>
      <c r="H27" s="40">
        <v>1.1058889044171001</v>
      </c>
      <c r="I27" s="40">
        <v>114.99275065582393</v>
      </c>
      <c r="J27" s="40">
        <v>36.551529078193305</v>
      </c>
      <c r="K27" s="40">
        <v>0</v>
      </c>
      <c r="L27" s="40">
        <v>9.9249421716436022</v>
      </c>
      <c r="M27" s="40">
        <v>0</v>
      </c>
      <c r="N27" s="40">
        <v>0</v>
      </c>
      <c r="O27" s="40">
        <v>0</v>
      </c>
      <c r="P27" s="40">
        <v>0</v>
      </c>
      <c r="Q27" s="40">
        <v>0</v>
      </c>
      <c r="R27" s="40">
        <v>1.3122416834491999</v>
      </c>
      <c r="S27" s="40">
        <v>18.844571132999501</v>
      </c>
      <c r="T27" s="40">
        <v>101.30506606864499</v>
      </c>
      <c r="U27" s="40">
        <v>0</v>
      </c>
      <c r="V27" s="40">
        <v>3.4737565089992</v>
      </c>
      <c r="W27" s="40">
        <v>0</v>
      </c>
      <c r="X27" s="40">
        <v>0</v>
      </c>
      <c r="Y27" s="40">
        <v>0</v>
      </c>
      <c r="Z27" s="40">
        <v>0</v>
      </c>
      <c r="AA27" s="40">
        <v>0</v>
      </c>
      <c r="AB27" s="40">
        <v>2.9444131534495992</v>
      </c>
      <c r="AC27" s="40">
        <v>12.083738639700211</v>
      </c>
      <c r="AD27" s="40">
        <v>1.93548408387E-2</v>
      </c>
      <c r="AE27" s="40">
        <v>0</v>
      </c>
      <c r="AF27" s="40">
        <v>59.388621263546398</v>
      </c>
      <c r="AG27" s="40">
        <v>0</v>
      </c>
      <c r="AH27" s="40">
        <v>0</v>
      </c>
      <c r="AI27" s="40">
        <v>0</v>
      </c>
      <c r="AJ27" s="40">
        <v>0</v>
      </c>
      <c r="AK27" s="40">
        <v>0</v>
      </c>
      <c r="AL27" s="40">
        <v>4.4879150494473006</v>
      </c>
      <c r="AM27" s="40">
        <v>12.0196661355789</v>
      </c>
      <c r="AN27" s="40">
        <v>17.981895360193</v>
      </c>
      <c r="AO27" s="40">
        <v>0</v>
      </c>
      <c r="AP27" s="40">
        <v>22.0089686336737</v>
      </c>
      <c r="AQ27" s="40">
        <v>0</v>
      </c>
      <c r="AR27" s="40">
        <v>0</v>
      </c>
      <c r="AS27" s="40">
        <v>0</v>
      </c>
      <c r="AT27" s="40">
        <v>0</v>
      </c>
      <c r="AU27" s="40">
        <v>0</v>
      </c>
      <c r="AV27" s="40">
        <v>8.353751382369607</v>
      </c>
      <c r="AW27" s="40">
        <v>23.455303077273904</v>
      </c>
      <c r="AX27" s="40">
        <v>0.10999573706449998</v>
      </c>
      <c r="AY27" s="40">
        <v>0</v>
      </c>
      <c r="AZ27" s="40">
        <v>22.038156086315695</v>
      </c>
      <c r="BA27" s="40">
        <v>0</v>
      </c>
      <c r="BB27" s="40">
        <v>0</v>
      </c>
      <c r="BC27" s="40">
        <v>0</v>
      </c>
      <c r="BD27" s="40">
        <v>0</v>
      </c>
      <c r="BE27" s="40">
        <v>0</v>
      </c>
      <c r="BF27" s="40">
        <v>2.5394142049582005</v>
      </c>
      <c r="BG27" s="40">
        <v>8.7190815311283014</v>
      </c>
      <c r="BH27" s="40">
        <v>12.230691932548199</v>
      </c>
      <c r="BI27" s="40">
        <v>0</v>
      </c>
      <c r="BJ27" s="40">
        <v>6.7987068753525</v>
      </c>
      <c r="BK27" s="41">
        <f>SUM(C27:BJ27)</f>
        <v>503.33401082425456</v>
      </c>
      <c r="BL27" s="42"/>
      <c r="BN27" s="42"/>
    </row>
    <row r="28" spans="1:67">
      <c r="A28" s="17"/>
      <c r="B28" s="26" t="s">
        <v>94</v>
      </c>
      <c r="C28" s="38">
        <f>SUM(C23:C27)</f>
        <v>0</v>
      </c>
      <c r="D28" s="38">
        <f t="shared" ref="D28:BJ28" si="7">SUM(D23:D27)</f>
        <v>10.4476954795803</v>
      </c>
      <c r="E28" s="38">
        <f t="shared" si="7"/>
        <v>0</v>
      </c>
      <c r="F28" s="38">
        <f t="shared" si="7"/>
        <v>0</v>
      </c>
      <c r="G28" s="38">
        <f t="shared" si="7"/>
        <v>0</v>
      </c>
      <c r="H28" s="38">
        <f t="shared" si="7"/>
        <v>2.0117736775114001</v>
      </c>
      <c r="I28" s="38">
        <f t="shared" si="7"/>
        <v>123.97395432085602</v>
      </c>
      <c r="J28" s="38">
        <f t="shared" si="7"/>
        <v>42.855165118483505</v>
      </c>
      <c r="K28" s="38">
        <f t="shared" si="7"/>
        <v>0</v>
      </c>
      <c r="L28" s="38">
        <f t="shared" si="7"/>
        <v>11.460323244449501</v>
      </c>
      <c r="M28" s="38">
        <f t="shared" si="7"/>
        <v>0</v>
      </c>
      <c r="N28" s="38">
        <f t="shared" si="7"/>
        <v>0</v>
      </c>
      <c r="O28" s="38">
        <f t="shared" si="7"/>
        <v>0</v>
      </c>
      <c r="P28" s="38">
        <f t="shared" si="7"/>
        <v>0</v>
      </c>
      <c r="Q28" s="38">
        <f t="shared" si="7"/>
        <v>0</v>
      </c>
      <c r="R28" s="38">
        <f t="shared" si="7"/>
        <v>2.3069926762203998</v>
      </c>
      <c r="S28" s="38">
        <f t="shared" si="7"/>
        <v>20.545701936031602</v>
      </c>
      <c r="T28" s="38">
        <f t="shared" si="7"/>
        <v>102.89243430832229</v>
      </c>
      <c r="U28" s="38">
        <f t="shared" si="7"/>
        <v>0</v>
      </c>
      <c r="V28" s="38">
        <f t="shared" si="7"/>
        <v>4.5417157028373998</v>
      </c>
      <c r="W28" s="38">
        <f t="shared" si="7"/>
        <v>0</v>
      </c>
      <c r="X28" s="38">
        <f t="shared" si="7"/>
        <v>0</v>
      </c>
      <c r="Y28" s="38">
        <f t="shared" si="7"/>
        <v>0</v>
      </c>
      <c r="Z28" s="38">
        <f t="shared" si="7"/>
        <v>0</v>
      </c>
      <c r="AA28" s="38">
        <f t="shared" si="7"/>
        <v>0</v>
      </c>
      <c r="AB28" s="38">
        <f t="shared" si="7"/>
        <v>9.9469226658936005</v>
      </c>
      <c r="AC28" s="38">
        <f t="shared" si="7"/>
        <v>13.980305739764212</v>
      </c>
      <c r="AD28" s="38">
        <f t="shared" si="7"/>
        <v>1.5987842474837002</v>
      </c>
      <c r="AE28" s="38">
        <f t="shared" si="7"/>
        <v>0</v>
      </c>
      <c r="AF28" s="38">
        <f t="shared" si="7"/>
        <v>82.669386360962989</v>
      </c>
      <c r="AG28" s="38">
        <f t="shared" si="7"/>
        <v>0</v>
      </c>
      <c r="AH28" s="38">
        <f t="shared" si="7"/>
        <v>0</v>
      </c>
      <c r="AI28" s="38">
        <f t="shared" si="7"/>
        <v>0</v>
      </c>
      <c r="AJ28" s="38">
        <f t="shared" si="7"/>
        <v>0</v>
      </c>
      <c r="AK28" s="38">
        <f t="shared" si="7"/>
        <v>0</v>
      </c>
      <c r="AL28" s="38">
        <f t="shared" si="7"/>
        <v>17.125834478528802</v>
      </c>
      <c r="AM28" s="38">
        <f t="shared" si="7"/>
        <v>18.9540389290941</v>
      </c>
      <c r="AN28" s="38">
        <f t="shared" si="7"/>
        <v>18.779042757450899</v>
      </c>
      <c r="AO28" s="38">
        <f t="shared" si="7"/>
        <v>0</v>
      </c>
      <c r="AP28" s="38">
        <f t="shared" si="7"/>
        <v>39.2287719065733</v>
      </c>
      <c r="AQ28" s="38">
        <f t="shared" si="7"/>
        <v>0</v>
      </c>
      <c r="AR28" s="38">
        <f t="shared" si="7"/>
        <v>0</v>
      </c>
      <c r="AS28" s="38">
        <f t="shared" si="7"/>
        <v>0</v>
      </c>
      <c r="AT28" s="38">
        <f t="shared" si="7"/>
        <v>0</v>
      </c>
      <c r="AU28" s="38">
        <f t="shared" si="7"/>
        <v>0</v>
      </c>
      <c r="AV28" s="38">
        <f t="shared" si="7"/>
        <v>24.303408680954107</v>
      </c>
      <c r="AW28" s="38">
        <f t="shared" si="7"/>
        <v>76.333263988239395</v>
      </c>
      <c r="AX28" s="38">
        <f t="shared" si="7"/>
        <v>14.432611838483799</v>
      </c>
      <c r="AY28" s="38">
        <f t="shared" si="7"/>
        <v>0</v>
      </c>
      <c r="AZ28" s="38">
        <f t="shared" si="7"/>
        <v>55.3714053039212</v>
      </c>
      <c r="BA28" s="38">
        <f t="shared" si="7"/>
        <v>0</v>
      </c>
      <c r="BB28" s="38">
        <f t="shared" si="7"/>
        <v>0</v>
      </c>
      <c r="BC28" s="38">
        <f t="shared" si="7"/>
        <v>0</v>
      </c>
      <c r="BD28" s="38">
        <f t="shared" si="7"/>
        <v>0</v>
      </c>
      <c r="BE28" s="38">
        <f t="shared" si="7"/>
        <v>0</v>
      </c>
      <c r="BF28" s="38">
        <f t="shared" si="7"/>
        <v>6.1345011082662007</v>
      </c>
      <c r="BG28" s="38">
        <f t="shared" si="7"/>
        <v>15.408316309966702</v>
      </c>
      <c r="BH28" s="38">
        <f t="shared" si="7"/>
        <v>14.303451101935199</v>
      </c>
      <c r="BI28" s="38">
        <f t="shared" si="7"/>
        <v>0</v>
      </c>
      <c r="BJ28" s="38">
        <f t="shared" si="7"/>
        <v>11.976993451673801</v>
      </c>
      <c r="BK28" s="38">
        <f>SUM(BK23:BK27)</f>
        <v>741.58279533348446</v>
      </c>
    </row>
    <row r="29" spans="1:67">
      <c r="A29" s="17"/>
      <c r="B29" s="27" t="s">
        <v>84</v>
      </c>
      <c r="C29" s="38">
        <f t="shared" ref="C29:AH29" si="8">C9+C12+C15+C18+C21+C28</f>
        <v>0</v>
      </c>
      <c r="D29" s="38">
        <f t="shared" si="8"/>
        <v>101.6280749841608</v>
      </c>
      <c r="E29" s="38">
        <f t="shared" si="8"/>
        <v>162.27096229593502</v>
      </c>
      <c r="F29" s="38">
        <f t="shared" si="8"/>
        <v>0</v>
      </c>
      <c r="G29" s="38">
        <f t="shared" si="8"/>
        <v>0</v>
      </c>
      <c r="H29" s="38">
        <f t="shared" si="8"/>
        <v>5.4046750692501</v>
      </c>
      <c r="I29" s="38">
        <f t="shared" si="8"/>
        <v>3239.4778100387175</v>
      </c>
      <c r="J29" s="38">
        <f t="shared" si="8"/>
        <v>1090.4708670764512</v>
      </c>
      <c r="K29" s="38">
        <f t="shared" si="8"/>
        <v>0</v>
      </c>
      <c r="L29" s="38">
        <f t="shared" si="8"/>
        <v>78.374763012092515</v>
      </c>
      <c r="M29" s="38">
        <f t="shared" si="8"/>
        <v>0</v>
      </c>
      <c r="N29" s="38">
        <f t="shared" si="8"/>
        <v>10.426625482354801</v>
      </c>
      <c r="O29" s="38">
        <f t="shared" si="8"/>
        <v>0</v>
      </c>
      <c r="P29" s="38">
        <f t="shared" si="8"/>
        <v>0</v>
      </c>
      <c r="Q29" s="38">
        <f t="shared" si="8"/>
        <v>0</v>
      </c>
      <c r="R29" s="38">
        <f t="shared" si="8"/>
        <v>5.1379143814091988</v>
      </c>
      <c r="S29" s="38">
        <f t="shared" si="8"/>
        <v>274.34019243367521</v>
      </c>
      <c r="T29" s="38">
        <f t="shared" si="8"/>
        <v>555.11394581574041</v>
      </c>
      <c r="U29" s="38">
        <f t="shared" si="8"/>
        <v>0</v>
      </c>
      <c r="V29" s="38">
        <f t="shared" si="8"/>
        <v>13.139601654964999</v>
      </c>
      <c r="W29" s="38">
        <f t="shared" si="8"/>
        <v>0</v>
      </c>
      <c r="X29" s="38">
        <f t="shared" si="8"/>
        <v>0</v>
      </c>
      <c r="Y29" s="38">
        <f t="shared" si="8"/>
        <v>0</v>
      </c>
      <c r="Z29" s="38">
        <f t="shared" si="8"/>
        <v>0</v>
      </c>
      <c r="AA29" s="38">
        <f t="shared" si="8"/>
        <v>0</v>
      </c>
      <c r="AB29" s="38">
        <f t="shared" si="8"/>
        <v>12.667494266663601</v>
      </c>
      <c r="AC29" s="38">
        <f t="shared" si="8"/>
        <v>102.06694450674053</v>
      </c>
      <c r="AD29" s="38">
        <f t="shared" si="8"/>
        <v>16.7232995776126</v>
      </c>
      <c r="AE29" s="38">
        <f t="shared" si="8"/>
        <v>0</v>
      </c>
      <c r="AF29" s="38">
        <f t="shared" si="8"/>
        <v>162.35480807770102</v>
      </c>
      <c r="AG29" s="38">
        <f t="shared" si="8"/>
        <v>0</v>
      </c>
      <c r="AH29" s="38">
        <f t="shared" si="8"/>
        <v>0</v>
      </c>
      <c r="AI29" s="38">
        <f t="shared" ref="AI29:BK29" si="9">AI9+AI12+AI15+AI18+AI21+AI28</f>
        <v>0</v>
      </c>
      <c r="AJ29" s="38">
        <f t="shared" si="9"/>
        <v>0</v>
      </c>
      <c r="AK29" s="38">
        <f t="shared" si="9"/>
        <v>0</v>
      </c>
      <c r="AL29" s="38">
        <f t="shared" si="9"/>
        <v>23.405975395037302</v>
      </c>
      <c r="AM29" s="38">
        <f t="shared" si="9"/>
        <v>132.96848270380167</v>
      </c>
      <c r="AN29" s="38">
        <f t="shared" si="9"/>
        <v>560.80878948725558</v>
      </c>
      <c r="AO29" s="38">
        <f t="shared" si="9"/>
        <v>0</v>
      </c>
      <c r="AP29" s="38">
        <f t="shared" si="9"/>
        <v>87.280890448956299</v>
      </c>
      <c r="AQ29" s="38">
        <f t="shared" si="9"/>
        <v>0</v>
      </c>
      <c r="AR29" s="38">
        <f t="shared" si="9"/>
        <v>0</v>
      </c>
      <c r="AS29" s="38">
        <f t="shared" si="9"/>
        <v>0</v>
      </c>
      <c r="AT29" s="38">
        <f t="shared" si="9"/>
        <v>0</v>
      </c>
      <c r="AU29" s="38">
        <f t="shared" si="9"/>
        <v>0</v>
      </c>
      <c r="AV29" s="38">
        <f t="shared" si="9"/>
        <v>30.097854719810101</v>
      </c>
      <c r="AW29" s="38">
        <f t="shared" si="9"/>
        <v>326.6638815332426</v>
      </c>
      <c r="AX29" s="38">
        <f t="shared" si="9"/>
        <v>18.015258191935299</v>
      </c>
      <c r="AY29" s="38">
        <f t="shared" si="9"/>
        <v>0</v>
      </c>
      <c r="AZ29" s="38">
        <f t="shared" si="9"/>
        <v>89.867167970014393</v>
      </c>
      <c r="BA29" s="38">
        <f t="shared" si="9"/>
        <v>0</v>
      </c>
      <c r="BB29" s="38">
        <f t="shared" si="9"/>
        <v>0</v>
      </c>
      <c r="BC29" s="38">
        <f t="shared" si="9"/>
        <v>0</v>
      </c>
      <c r="BD29" s="38">
        <f t="shared" si="9"/>
        <v>0</v>
      </c>
      <c r="BE29" s="38">
        <f t="shared" si="9"/>
        <v>0</v>
      </c>
      <c r="BF29" s="38">
        <f t="shared" si="9"/>
        <v>7.7610212392238012</v>
      </c>
      <c r="BG29" s="38">
        <f t="shared" si="9"/>
        <v>55.553599724385805</v>
      </c>
      <c r="BH29" s="38">
        <f t="shared" si="9"/>
        <v>24.655449329063899</v>
      </c>
      <c r="BI29" s="38">
        <f t="shared" si="9"/>
        <v>0</v>
      </c>
      <c r="BJ29" s="38">
        <f t="shared" si="9"/>
        <v>13.810023494801801</v>
      </c>
      <c r="BK29" s="38">
        <f t="shared" si="9"/>
        <v>7200.4863729109984</v>
      </c>
    </row>
    <row r="30" spans="1:67" ht="3.75" customHeight="1">
      <c r="A30" s="17"/>
      <c r="B30" s="28"/>
      <c r="C30" s="57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8"/>
    </row>
    <row r="31" spans="1:67">
      <c r="A31" s="17" t="s">
        <v>1</v>
      </c>
      <c r="B31" s="24" t="s">
        <v>7</v>
      </c>
      <c r="C31" s="57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8"/>
    </row>
    <row r="32" spans="1:67" s="5" customFormat="1">
      <c r="A32" s="17" t="s">
        <v>80</v>
      </c>
      <c r="B32" s="25" t="s">
        <v>2</v>
      </c>
      <c r="C32" s="59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1"/>
    </row>
    <row r="33" spans="1:67" s="50" customFormat="1">
      <c r="A33" s="47"/>
      <c r="B33" s="48" t="s">
        <v>111</v>
      </c>
      <c r="C33" s="40">
        <v>0</v>
      </c>
      <c r="D33" s="40">
        <v>0.72819103054830003</v>
      </c>
      <c r="E33" s="40">
        <v>0</v>
      </c>
      <c r="F33" s="40">
        <v>0</v>
      </c>
      <c r="G33" s="40">
        <v>0</v>
      </c>
      <c r="H33" s="40">
        <v>10.6061561966682</v>
      </c>
      <c r="I33" s="40">
        <v>2.9082838645100001E-2</v>
      </c>
      <c r="J33" s="40">
        <v>0</v>
      </c>
      <c r="K33" s="40">
        <v>0</v>
      </c>
      <c r="L33" s="40">
        <v>0.97852635796690024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9.5455381859842952</v>
      </c>
      <c r="S33" s="40">
        <v>0</v>
      </c>
      <c r="T33" s="40">
        <v>0</v>
      </c>
      <c r="U33" s="40">
        <v>0</v>
      </c>
      <c r="V33" s="40">
        <v>0.45153105070890004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65.367072549043513</v>
      </c>
      <c r="AC33" s="40">
        <v>1.2606585229349001</v>
      </c>
      <c r="AD33" s="40">
        <v>0</v>
      </c>
      <c r="AE33" s="40">
        <v>0</v>
      </c>
      <c r="AF33" s="40">
        <v>24.2663133985134</v>
      </c>
      <c r="AG33" s="40">
        <v>0</v>
      </c>
      <c r="AH33" s="40">
        <v>0</v>
      </c>
      <c r="AI33" s="40">
        <v>0</v>
      </c>
      <c r="AJ33" s="40">
        <v>0</v>
      </c>
      <c r="AK33" s="40">
        <v>0</v>
      </c>
      <c r="AL33" s="40">
        <v>74.197406777896688</v>
      </c>
      <c r="AM33" s="40">
        <v>0.5676603431288999</v>
      </c>
      <c r="AN33" s="40">
        <v>0</v>
      </c>
      <c r="AO33" s="40">
        <v>0</v>
      </c>
      <c r="AP33" s="40">
        <v>9.7561313368675968</v>
      </c>
      <c r="AQ33" s="40">
        <v>0</v>
      </c>
      <c r="AR33" s="40">
        <v>0</v>
      </c>
      <c r="AS33" s="40">
        <v>0</v>
      </c>
      <c r="AT33" s="40">
        <v>0</v>
      </c>
      <c r="AU33" s="40">
        <v>0</v>
      </c>
      <c r="AV33" s="40">
        <v>327.39101841242905</v>
      </c>
      <c r="AW33" s="40">
        <v>7.565644030224302</v>
      </c>
      <c r="AX33" s="40">
        <v>0</v>
      </c>
      <c r="AY33" s="40">
        <v>0</v>
      </c>
      <c r="AZ33" s="40">
        <v>73.110027958825299</v>
      </c>
      <c r="BA33" s="40">
        <v>0</v>
      </c>
      <c r="BB33" s="40">
        <v>0</v>
      </c>
      <c r="BC33" s="40">
        <v>0</v>
      </c>
      <c r="BD33" s="40">
        <v>0</v>
      </c>
      <c r="BE33" s="40">
        <v>0</v>
      </c>
      <c r="BF33" s="40">
        <v>74.065293787879938</v>
      </c>
      <c r="BG33" s="40">
        <v>0.13306337983870001</v>
      </c>
      <c r="BH33" s="40">
        <v>0</v>
      </c>
      <c r="BI33" s="40">
        <v>0</v>
      </c>
      <c r="BJ33" s="40">
        <v>5.628819768448003</v>
      </c>
      <c r="BK33" s="49">
        <f>SUM(C33:BJ33)</f>
        <v>685.64813592655207</v>
      </c>
    </row>
    <row r="34" spans="1:67" s="5" customFormat="1">
      <c r="A34" s="17"/>
      <c r="B34" s="26" t="s">
        <v>89</v>
      </c>
      <c r="C34" s="38">
        <f>SUM(C33)</f>
        <v>0</v>
      </c>
      <c r="D34" s="38">
        <f t="shared" ref="D34:BJ34" si="10">SUM(D33)</f>
        <v>0.72819103054830003</v>
      </c>
      <c r="E34" s="38">
        <f t="shared" si="10"/>
        <v>0</v>
      </c>
      <c r="F34" s="38">
        <f t="shared" si="10"/>
        <v>0</v>
      </c>
      <c r="G34" s="38">
        <f t="shared" si="10"/>
        <v>0</v>
      </c>
      <c r="H34" s="38">
        <f t="shared" si="10"/>
        <v>10.6061561966682</v>
      </c>
      <c r="I34" s="38">
        <f t="shared" si="10"/>
        <v>2.9082838645100001E-2</v>
      </c>
      <c r="J34" s="38">
        <f t="shared" si="10"/>
        <v>0</v>
      </c>
      <c r="K34" s="38">
        <f t="shared" si="10"/>
        <v>0</v>
      </c>
      <c r="L34" s="38">
        <f t="shared" si="10"/>
        <v>0.97852635796690024</v>
      </c>
      <c r="M34" s="38">
        <f t="shared" si="10"/>
        <v>0</v>
      </c>
      <c r="N34" s="38">
        <f t="shared" si="10"/>
        <v>0</v>
      </c>
      <c r="O34" s="38">
        <f t="shared" si="10"/>
        <v>0</v>
      </c>
      <c r="P34" s="38">
        <f t="shared" si="10"/>
        <v>0</v>
      </c>
      <c r="Q34" s="38">
        <f t="shared" si="10"/>
        <v>0</v>
      </c>
      <c r="R34" s="38">
        <f t="shared" si="10"/>
        <v>9.5455381859842952</v>
      </c>
      <c r="S34" s="38">
        <f t="shared" si="10"/>
        <v>0</v>
      </c>
      <c r="T34" s="38">
        <f t="shared" si="10"/>
        <v>0</v>
      </c>
      <c r="U34" s="38">
        <f t="shared" si="10"/>
        <v>0</v>
      </c>
      <c r="V34" s="38">
        <f t="shared" si="10"/>
        <v>0.45153105070890004</v>
      </c>
      <c r="W34" s="38">
        <f t="shared" si="10"/>
        <v>0</v>
      </c>
      <c r="X34" s="38">
        <f t="shared" si="10"/>
        <v>0</v>
      </c>
      <c r="Y34" s="38">
        <f t="shared" si="10"/>
        <v>0</v>
      </c>
      <c r="Z34" s="38">
        <f t="shared" si="10"/>
        <v>0</v>
      </c>
      <c r="AA34" s="38">
        <f t="shared" si="10"/>
        <v>0</v>
      </c>
      <c r="AB34" s="38">
        <f t="shared" si="10"/>
        <v>65.367072549043513</v>
      </c>
      <c r="AC34" s="38">
        <f t="shared" si="10"/>
        <v>1.2606585229349001</v>
      </c>
      <c r="AD34" s="38">
        <f t="shared" si="10"/>
        <v>0</v>
      </c>
      <c r="AE34" s="38">
        <f t="shared" si="10"/>
        <v>0</v>
      </c>
      <c r="AF34" s="38">
        <f t="shared" si="10"/>
        <v>24.2663133985134</v>
      </c>
      <c r="AG34" s="38">
        <f t="shared" si="10"/>
        <v>0</v>
      </c>
      <c r="AH34" s="38">
        <f t="shared" si="10"/>
        <v>0</v>
      </c>
      <c r="AI34" s="38">
        <f t="shared" si="10"/>
        <v>0</v>
      </c>
      <c r="AJ34" s="38">
        <f t="shared" si="10"/>
        <v>0</v>
      </c>
      <c r="AK34" s="38">
        <f t="shared" si="10"/>
        <v>0</v>
      </c>
      <c r="AL34" s="38">
        <f t="shared" si="10"/>
        <v>74.197406777896688</v>
      </c>
      <c r="AM34" s="38">
        <f t="shared" si="10"/>
        <v>0.5676603431288999</v>
      </c>
      <c r="AN34" s="38">
        <f t="shared" si="10"/>
        <v>0</v>
      </c>
      <c r="AO34" s="38">
        <f t="shared" si="10"/>
        <v>0</v>
      </c>
      <c r="AP34" s="38">
        <f t="shared" si="10"/>
        <v>9.7561313368675968</v>
      </c>
      <c r="AQ34" s="38">
        <f t="shared" si="10"/>
        <v>0</v>
      </c>
      <c r="AR34" s="38">
        <f t="shared" si="10"/>
        <v>0</v>
      </c>
      <c r="AS34" s="38">
        <f t="shared" si="10"/>
        <v>0</v>
      </c>
      <c r="AT34" s="38">
        <f t="shared" si="10"/>
        <v>0</v>
      </c>
      <c r="AU34" s="38">
        <f t="shared" si="10"/>
        <v>0</v>
      </c>
      <c r="AV34" s="38">
        <f t="shared" si="10"/>
        <v>327.39101841242905</v>
      </c>
      <c r="AW34" s="38">
        <f t="shared" si="10"/>
        <v>7.565644030224302</v>
      </c>
      <c r="AX34" s="38">
        <f t="shared" si="10"/>
        <v>0</v>
      </c>
      <c r="AY34" s="38">
        <f t="shared" si="10"/>
        <v>0</v>
      </c>
      <c r="AZ34" s="38">
        <f t="shared" si="10"/>
        <v>73.110027958825299</v>
      </c>
      <c r="BA34" s="38">
        <f t="shared" si="10"/>
        <v>0</v>
      </c>
      <c r="BB34" s="38">
        <f t="shared" si="10"/>
        <v>0</v>
      </c>
      <c r="BC34" s="38">
        <f t="shared" si="10"/>
        <v>0</v>
      </c>
      <c r="BD34" s="38">
        <f t="shared" si="10"/>
        <v>0</v>
      </c>
      <c r="BE34" s="38">
        <f t="shared" si="10"/>
        <v>0</v>
      </c>
      <c r="BF34" s="38">
        <f t="shared" si="10"/>
        <v>74.065293787879938</v>
      </c>
      <c r="BG34" s="38">
        <f t="shared" si="10"/>
        <v>0.13306337983870001</v>
      </c>
      <c r="BH34" s="38">
        <f t="shared" si="10"/>
        <v>0</v>
      </c>
      <c r="BI34" s="38">
        <f t="shared" si="10"/>
        <v>0</v>
      </c>
      <c r="BJ34" s="38">
        <f t="shared" si="10"/>
        <v>5.628819768448003</v>
      </c>
      <c r="BK34" s="38">
        <f>SUM(BK33)</f>
        <v>685.64813592655207</v>
      </c>
    </row>
    <row r="35" spans="1:67">
      <c r="A35" s="17" t="s">
        <v>81</v>
      </c>
      <c r="B35" s="25" t="s">
        <v>17</v>
      </c>
      <c r="C35" s="57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8"/>
    </row>
    <row r="36" spans="1:67">
      <c r="A36" s="17"/>
      <c r="B36" s="34" t="s">
        <v>112</v>
      </c>
      <c r="C36" s="40">
        <v>0</v>
      </c>
      <c r="D36" s="40">
        <v>0.7204776564516</v>
      </c>
      <c r="E36" s="40">
        <v>0</v>
      </c>
      <c r="F36" s="40">
        <v>0</v>
      </c>
      <c r="G36" s="40">
        <v>0</v>
      </c>
      <c r="H36" s="40">
        <v>4.7815554095120998</v>
      </c>
      <c r="I36" s="40">
        <v>1.5184831308707001</v>
      </c>
      <c r="J36" s="40">
        <v>0</v>
      </c>
      <c r="K36" s="40">
        <v>0</v>
      </c>
      <c r="L36" s="40">
        <v>2.7393502422897007</v>
      </c>
      <c r="M36" s="40">
        <v>0</v>
      </c>
      <c r="N36" s="40">
        <v>0</v>
      </c>
      <c r="O36" s="40">
        <v>0</v>
      </c>
      <c r="P36" s="40">
        <v>0</v>
      </c>
      <c r="Q36" s="40">
        <v>0</v>
      </c>
      <c r="R36" s="40">
        <v>2.6045156549294997</v>
      </c>
      <c r="S36" s="40">
        <v>0.2681504876129</v>
      </c>
      <c r="T36" s="40">
        <v>0</v>
      </c>
      <c r="U36" s="40">
        <v>0</v>
      </c>
      <c r="V36" s="40">
        <v>0.92177951061239982</v>
      </c>
      <c r="W36" s="40">
        <v>0</v>
      </c>
      <c r="X36" s="40">
        <v>0</v>
      </c>
      <c r="Y36" s="40">
        <v>0</v>
      </c>
      <c r="Z36" s="40">
        <v>0</v>
      </c>
      <c r="AA36" s="40">
        <v>0</v>
      </c>
      <c r="AB36" s="40">
        <v>32.172420842242794</v>
      </c>
      <c r="AC36" s="40">
        <v>1.4971891740638001</v>
      </c>
      <c r="AD36" s="40">
        <v>0</v>
      </c>
      <c r="AE36" s="40">
        <v>0</v>
      </c>
      <c r="AF36" s="40">
        <v>20.915878436190706</v>
      </c>
      <c r="AG36" s="40">
        <v>0</v>
      </c>
      <c r="AH36" s="40">
        <v>0</v>
      </c>
      <c r="AI36" s="40">
        <v>0</v>
      </c>
      <c r="AJ36" s="40">
        <v>0</v>
      </c>
      <c r="AK36" s="40">
        <v>0</v>
      </c>
      <c r="AL36" s="40">
        <v>45.290928602233528</v>
      </c>
      <c r="AM36" s="40">
        <v>1.7978551598705002</v>
      </c>
      <c r="AN36" s="40">
        <v>0</v>
      </c>
      <c r="AO36" s="40">
        <v>0</v>
      </c>
      <c r="AP36" s="40">
        <v>8.9377911384157009</v>
      </c>
      <c r="AQ36" s="40">
        <v>0</v>
      </c>
      <c r="AR36" s="40">
        <v>0</v>
      </c>
      <c r="AS36" s="40">
        <v>0</v>
      </c>
      <c r="AT36" s="40">
        <v>0</v>
      </c>
      <c r="AU36" s="40">
        <v>0</v>
      </c>
      <c r="AV36" s="40">
        <v>135.61362551577926</v>
      </c>
      <c r="AW36" s="40">
        <v>10.444300646675199</v>
      </c>
      <c r="AX36" s="40">
        <v>0</v>
      </c>
      <c r="AY36" s="40">
        <v>0</v>
      </c>
      <c r="AZ36" s="40">
        <v>86.133409960113639</v>
      </c>
      <c r="BA36" s="40">
        <v>0</v>
      </c>
      <c r="BB36" s="40">
        <v>0</v>
      </c>
      <c r="BC36" s="40">
        <v>0</v>
      </c>
      <c r="BD36" s="40">
        <v>0</v>
      </c>
      <c r="BE36" s="40">
        <v>0</v>
      </c>
      <c r="BF36" s="40">
        <v>30.453170883620512</v>
      </c>
      <c r="BG36" s="40">
        <v>2.9729972756769003</v>
      </c>
      <c r="BH36" s="40">
        <v>0</v>
      </c>
      <c r="BI36" s="40">
        <v>0</v>
      </c>
      <c r="BJ36" s="40">
        <v>9.3845659133518033</v>
      </c>
      <c r="BK36" s="41">
        <f>SUM(C36:BJ36)</f>
        <v>399.1684456405132</v>
      </c>
      <c r="BM36" s="42"/>
      <c r="BO36" s="42"/>
    </row>
    <row r="37" spans="1:67">
      <c r="A37" s="17"/>
      <c r="B37" s="34" t="s">
        <v>122</v>
      </c>
      <c r="C37" s="40">
        <v>0</v>
      </c>
      <c r="D37" s="40">
        <v>0.51411491777410001</v>
      </c>
      <c r="E37" s="40">
        <v>0</v>
      </c>
      <c r="F37" s="40">
        <v>0</v>
      </c>
      <c r="G37" s="40">
        <v>0</v>
      </c>
      <c r="H37" s="40">
        <v>1.9150033571251004</v>
      </c>
      <c r="I37" s="40">
        <v>0</v>
      </c>
      <c r="J37" s="40">
        <v>0</v>
      </c>
      <c r="K37" s="40">
        <v>0</v>
      </c>
      <c r="L37" s="40">
        <v>0.81395520641880004</v>
      </c>
      <c r="M37" s="40">
        <v>0</v>
      </c>
      <c r="N37" s="40">
        <v>0</v>
      </c>
      <c r="O37" s="40">
        <v>0</v>
      </c>
      <c r="P37" s="40">
        <v>0</v>
      </c>
      <c r="Q37" s="40">
        <v>0</v>
      </c>
      <c r="R37" s="40">
        <v>2.5762335180578995</v>
      </c>
      <c r="S37" s="40">
        <v>0.31906999999990004</v>
      </c>
      <c r="T37" s="40">
        <v>1.0292580645161</v>
      </c>
      <c r="U37" s="40">
        <v>0</v>
      </c>
      <c r="V37" s="40">
        <v>0.30932461916080001</v>
      </c>
      <c r="W37" s="40">
        <v>0</v>
      </c>
      <c r="X37" s="40">
        <v>0</v>
      </c>
      <c r="Y37" s="40">
        <v>0</v>
      </c>
      <c r="Z37" s="40">
        <v>0</v>
      </c>
      <c r="AA37" s="40">
        <v>0</v>
      </c>
      <c r="AB37" s="40">
        <v>50.666881446855236</v>
      </c>
      <c r="AC37" s="40">
        <v>7.8644692910633012</v>
      </c>
      <c r="AD37" s="40">
        <v>0</v>
      </c>
      <c r="AE37" s="40">
        <v>0</v>
      </c>
      <c r="AF37" s="40">
        <v>73.310512134351086</v>
      </c>
      <c r="AG37" s="40">
        <v>0</v>
      </c>
      <c r="AH37" s="40">
        <v>0</v>
      </c>
      <c r="AI37" s="40">
        <v>0</v>
      </c>
      <c r="AJ37" s="40">
        <v>0</v>
      </c>
      <c r="AK37" s="40">
        <v>0</v>
      </c>
      <c r="AL37" s="40">
        <v>95.35257110935774</v>
      </c>
      <c r="AM37" s="40">
        <v>7.5945788030949997</v>
      </c>
      <c r="AN37" s="40">
        <v>0.7246245075804999</v>
      </c>
      <c r="AO37" s="40">
        <v>0</v>
      </c>
      <c r="AP37" s="40">
        <v>63.038942686477696</v>
      </c>
      <c r="AQ37" s="40">
        <v>0</v>
      </c>
      <c r="AR37" s="40">
        <v>0</v>
      </c>
      <c r="AS37" s="40">
        <v>0</v>
      </c>
      <c r="AT37" s="40">
        <v>0</v>
      </c>
      <c r="AU37" s="40">
        <v>0</v>
      </c>
      <c r="AV37" s="40">
        <v>11.391604459484574</v>
      </c>
      <c r="AW37" s="40">
        <v>1.5696682079351001</v>
      </c>
      <c r="AX37" s="40">
        <v>0</v>
      </c>
      <c r="AY37" s="40">
        <v>0</v>
      </c>
      <c r="AZ37" s="40">
        <v>9.3102443831272961</v>
      </c>
      <c r="BA37" s="40">
        <v>0</v>
      </c>
      <c r="BB37" s="40">
        <v>0</v>
      </c>
      <c r="BC37" s="40">
        <v>0</v>
      </c>
      <c r="BD37" s="40">
        <v>0</v>
      </c>
      <c r="BE37" s="40">
        <v>0</v>
      </c>
      <c r="BF37" s="40">
        <v>6.584375520710001</v>
      </c>
      <c r="BG37" s="40">
        <v>0.78575708335469996</v>
      </c>
      <c r="BH37" s="40">
        <v>0</v>
      </c>
      <c r="BI37" s="40">
        <v>0</v>
      </c>
      <c r="BJ37" s="40">
        <v>3.5503367072566991</v>
      </c>
      <c r="BK37" s="41">
        <f t="shared" ref="BK37:BK38" si="11">SUM(C37:BJ37)</f>
        <v>339.22152602370164</v>
      </c>
      <c r="BM37" s="42"/>
      <c r="BO37" s="42"/>
    </row>
    <row r="38" spans="1:67">
      <c r="A38" s="17"/>
      <c r="B38" s="34" t="s">
        <v>113</v>
      </c>
      <c r="C38" s="40">
        <v>0</v>
      </c>
      <c r="D38" s="40">
        <v>0.6826217154516</v>
      </c>
      <c r="E38" s="40">
        <v>0</v>
      </c>
      <c r="F38" s="40">
        <v>0</v>
      </c>
      <c r="G38" s="40">
        <v>0</v>
      </c>
      <c r="H38" s="40">
        <v>5.7180301445746009</v>
      </c>
      <c r="I38" s="40">
        <v>5.2878338443221997</v>
      </c>
      <c r="J38" s="40">
        <v>0</v>
      </c>
      <c r="K38" s="40">
        <v>0</v>
      </c>
      <c r="L38" s="40">
        <v>1.9053440448060002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3.1428209830855991</v>
      </c>
      <c r="S38" s="40">
        <v>3.7577402017093999</v>
      </c>
      <c r="T38" s="40">
        <v>0</v>
      </c>
      <c r="U38" s="40">
        <v>0</v>
      </c>
      <c r="V38" s="40">
        <v>1.0545740328704001</v>
      </c>
      <c r="W38" s="40">
        <v>0</v>
      </c>
      <c r="X38" s="40">
        <v>0</v>
      </c>
      <c r="Y38" s="40">
        <v>0</v>
      </c>
      <c r="Z38" s="40">
        <v>0</v>
      </c>
      <c r="AA38" s="40">
        <v>0</v>
      </c>
      <c r="AB38" s="40">
        <v>68.425572582717493</v>
      </c>
      <c r="AC38" s="40">
        <v>5.8070093463217001</v>
      </c>
      <c r="AD38" s="40">
        <v>0</v>
      </c>
      <c r="AE38" s="40">
        <v>0</v>
      </c>
      <c r="AF38" s="40">
        <v>26.238220132512392</v>
      </c>
      <c r="AG38" s="40">
        <v>0</v>
      </c>
      <c r="AH38" s="40">
        <v>0</v>
      </c>
      <c r="AI38" s="40">
        <v>0</v>
      </c>
      <c r="AJ38" s="40">
        <v>0</v>
      </c>
      <c r="AK38" s="40">
        <v>0</v>
      </c>
      <c r="AL38" s="40">
        <v>92.350796923052513</v>
      </c>
      <c r="AM38" s="40">
        <v>3.6575077609669999</v>
      </c>
      <c r="AN38" s="40">
        <v>0</v>
      </c>
      <c r="AO38" s="40">
        <v>0</v>
      </c>
      <c r="AP38" s="40">
        <v>14.429177948609304</v>
      </c>
      <c r="AQ38" s="40">
        <v>0</v>
      </c>
      <c r="AR38" s="40">
        <v>0</v>
      </c>
      <c r="AS38" s="40">
        <v>0</v>
      </c>
      <c r="AT38" s="40">
        <v>0</v>
      </c>
      <c r="AU38" s="40">
        <v>0</v>
      </c>
      <c r="AV38" s="40">
        <v>106.32182775037295</v>
      </c>
      <c r="AW38" s="40">
        <v>9.0037524472554988</v>
      </c>
      <c r="AX38" s="40">
        <v>0</v>
      </c>
      <c r="AY38" s="40">
        <v>0</v>
      </c>
      <c r="AZ38" s="40">
        <v>60.743526800534191</v>
      </c>
      <c r="BA38" s="40">
        <v>0</v>
      </c>
      <c r="BB38" s="40">
        <v>0</v>
      </c>
      <c r="BC38" s="40">
        <v>0</v>
      </c>
      <c r="BD38" s="40">
        <v>0</v>
      </c>
      <c r="BE38" s="40">
        <v>0</v>
      </c>
      <c r="BF38" s="40">
        <v>29.219592328939193</v>
      </c>
      <c r="BG38" s="40">
        <v>0.92286582828989994</v>
      </c>
      <c r="BH38" s="40">
        <v>0</v>
      </c>
      <c r="BI38" s="40">
        <v>0</v>
      </c>
      <c r="BJ38" s="40">
        <v>6.4295959889006022</v>
      </c>
      <c r="BK38" s="41">
        <f t="shared" si="11"/>
        <v>445.09841080529253</v>
      </c>
      <c r="BM38" s="42"/>
      <c r="BO38" s="42"/>
    </row>
    <row r="39" spans="1:67">
      <c r="A39" s="17"/>
      <c r="B39" s="34" t="s">
        <v>123</v>
      </c>
      <c r="C39" s="40">
        <v>0</v>
      </c>
      <c r="D39" s="40">
        <v>0.64389343632249996</v>
      </c>
      <c r="E39" s="40">
        <v>0</v>
      </c>
      <c r="F39" s="40">
        <v>0</v>
      </c>
      <c r="G39" s="40">
        <v>0</v>
      </c>
      <c r="H39" s="40">
        <v>2.4602790375114005</v>
      </c>
      <c r="I39" s="40">
        <v>0</v>
      </c>
      <c r="J39" s="40">
        <v>0</v>
      </c>
      <c r="K39" s="40">
        <v>0</v>
      </c>
      <c r="L39" s="40">
        <v>0.65528495329010006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2.811981688507899</v>
      </c>
      <c r="S39" s="40">
        <v>2.7382935774E-2</v>
      </c>
      <c r="T39" s="40">
        <v>0</v>
      </c>
      <c r="U39" s="40">
        <v>0</v>
      </c>
      <c r="V39" s="40">
        <v>0.22422819677389999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57.462250118047443</v>
      </c>
      <c r="AC39" s="40">
        <v>11.427671591966302</v>
      </c>
      <c r="AD39" s="40">
        <v>1.91638709E-5</v>
      </c>
      <c r="AE39" s="40">
        <v>0</v>
      </c>
      <c r="AF39" s="40">
        <v>62.303978727801706</v>
      </c>
      <c r="AG39" s="40">
        <v>0</v>
      </c>
      <c r="AH39" s="40">
        <v>0</v>
      </c>
      <c r="AI39" s="40">
        <v>0</v>
      </c>
      <c r="AJ39" s="40">
        <v>0</v>
      </c>
      <c r="AK39" s="40">
        <v>0</v>
      </c>
      <c r="AL39" s="40">
        <v>85.930168967127642</v>
      </c>
      <c r="AM39" s="40">
        <v>11.188089001449498</v>
      </c>
      <c r="AN39" s="40">
        <v>0.61505055735460012</v>
      </c>
      <c r="AO39" s="40">
        <v>0</v>
      </c>
      <c r="AP39" s="40">
        <v>41.705673846445158</v>
      </c>
      <c r="AQ39" s="40">
        <v>0</v>
      </c>
      <c r="AR39" s="40">
        <v>0</v>
      </c>
      <c r="AS39" s="40">
        <v>0</v>
      </c>
      <c r="AT39" s="40">
        <v>0</v>
      </c>
      <c r="AU39" s="40">
        <v>0</v>
      </c>
      <c r="AV39" s="40">
        <v>12.359684450224874</v>
      </c>
      <c r="AW39" s="40">
        <v>0.16840903454799999</v>
      </c>
      <c r="AX39" s="40">
        <v>0</v>
      </c>
      <c r="AY39" s="40">
        <v>0</v>
      </c>
      <c r="AZ39" s="40">
        <v>8.1163498637384972</v>
      </c>
      <c r="BA39" s="40">
        <v>0</v>
      </c>
      <c r="BB39" s="40">
        <v>0</v>
      </c>
      <c r="BC39" s="40">
        <v>0</v>
      </c>
      <c r="BD39" s="40">
        <v>0</v>
      </c>
      <c r="BE39" s="40">
        <v>0</v>
      </c>
      <c r="BF39" s="40">
        <v>8.3518481241904023</v>
      </c>
      <c r="BG39" s="40">
        <v>0.32487063590309995</v>
      </c>
      <c r="BH39" s="40">
        <v>0</v>
      </c>
      <c r="BI39" s="40">
        <v>0</v>
      </c>
      <c r="BJ39" s="40">
        <v>2.3549513543537004</v>
      </c>
      <c r="BK39" s="41">
        <f>SUM(C39:BJ39)</f>
        <v>309.13206568520161</v>
      </c>
      <c r="BM39" s="42"/>
      <c r="BO39" s="42"/>
    </row>
    <row r="40" spans="1:67">
      <c r="A40" s="17"/>
      <c r="B40" s="34" t="s">
        <v>114</v>
      </c>
      <c r="C40" s="40">
        <v>0</v>
      </c>
      <c r="D40" s="40">
        <v>2.1279378385806003</v>
      </c>
      <c r="E40" s="40">
        <v>1.1492782219354001</v>
      </c>
      <c r="F40" s="40">
        <v>0</v>
      </c>
      <c r="G40" s="40">
        <v>0</v>
      </c>
      <c r="H40" s="40">
        <v>1.6180891837397</v>
      </c>
      <c r="I40" s="40">
        <v>58.524138416064403</v>
      </c>
      <c r="J40" s="40">
        <v>0</v>
      </c>
      <c r="K40" s="40">
        <v>0</v>
      </c>
      <c r="L40" s="40">
        <v>0.52474325432210001</v>
      </c>
      <c r="M40" s="40">
        <v>0</v>
      </c>
      <c r="N40" s="40">
        <v>0</v>
      </c>
      <c r="O40" s="40">
        <v>0</v>
      </c>
      <c r="P40" s="40">
        <v>0</v>
      </c>
      <c r="Q40" s="40">
        <v>0</v>
      </c>
      <c r="R40" s="40">
        <v>0.60252196467390029</v>
      </c>
      <c r="S40" s="40">
        <v>6.2221789329353001</v>
      </c>
      <c r="T40" s="40">
        <v>0</v>
      </c>
      <c r="U40" s="40">
        <v>0</v>
      </c>
      <c r="V40" s="40">
        <v>2.0747072225799999E-2</v>
      </c>
      <c r="W40" s="40">
        <v>0</v>
      </c>
      <c r="X40" s="40">
        <v>0</v>
      </c>
      <c r="Y40" s="40">
        <v>0</v>
      </c>
      <c r="Z40" s="40">
        <v>0</v>
      </c>
      <c r="AA40" s="40">
        <v>0</v>
      </c>
      <c r="AB40" s="40">
        <v>16.979065600793202</v>
      </c>
      <c r="AC40" s="40">
        <v>1.9199684819672997</v>
      </c>
      <c r="AD40" s="40">
        <v>0</v>
      </c>
      <c r="AE40" s="40">
        <v>0</v>
      </c>
      <c r="AF40" s="40">
        <v>4.2718141561282001</v>
      </c>
      <c r="AG40" s="40">
        <v>0</v>
      </c>
      <c r="AH40" s="40">
        <v>0</v>
      </c>
      <c r="AI40" s="40">
        <v>0</v>
      </c>
      <c r="AJ40" s="40">
        <v>0</v>
      </c>
      <c r="AK40" s="40">
        <v>0</v>
      </c>
      <c r="AL40" s="40">
        <v>22.083354211297696</v>
      </c>
      <c r="AM40" s="40">
        <v>7.3754070625154</v>
      </c>
      <c r="AN40" s="40">
        <v>0</v>
      </c>
      <c r="AO40" s="40">
        <v>0</v>
      </c>
      <c r="AP40" s="40">
        <v>0.67333809712869996</v>
      </c>
      <c r="AQ40" s="40">
        <v>0</v>
      </c>
      <c r="AR40" s="40">
        <v>0</v>
      </c>
      <c r="AS40" s="40">
        <v>0</v>
      </c>
      <c r="AT40" s="40">
        <v>0</v>
      </c>
      <c r="AU40" s="40">
        <v>0</v>
      </c>
      <c r="AV40" s="40">
        <v>18.269497364839918</v>
      </c>
      <c r="AW40" s="40">
        <v>67.913661318870609</v>
      </c>
      <c r="AX40" s="40">
        <v>0</v>
      </c>
      <c r="AY40" s="40">
        <v>0</v>
      </c>
      <c r="AZ40" s="40">
        <v>1.8508620376441003</v>
      </c>
      <c r="BA40" s="40">
        <v>0</v>
      </c>
      <c r="BB40" s="40">
        <v>0</v>
      </c>
      <c r="BC40" s="40">
        <v>0</v>
      </c>
      <c r="BD40" s="40">
        <v>0</v>
      </c>
      <c r="BE40" s="40">
        <v>0</v>
      </c>
      <c r="BF40" s="40">
        <v>7.0078469218095929</v>
      </c>
      <c r="BG40" s="40">
        <v>7.3328359128899998E-2</v>
      </c>
      <c r="BH40" s="40">
        <v>0</v>
      </c>
      <c r="BI40" s="40">
        <v>0</v>
      </c>
      <c r="BJ40" s="40">
        <v>0</v>
      </c>
      <c r="BK40" s="41">
        <f>SUM(C40:BJ40)</f>
        <v>219.20777849660084</v>
      </c>
      <c r="BM40" s="42"/>
      <c r="BO40" s="42"/>
    </row>
    <row r="41" spans="1:67">
      <c r="A41" s="17"/>
      <c r="B41" s="34" t="s">
        <v>115</v>
      </c>
      <c r="C41" s="40">
        <v>0</v>
      </c>
      <c r="D41" s="40">
        <v>0.83534863016119998</v>
      </c>
      <c r="E41" s="40">
        <v>0</v>
      </c>
      <c r="F41" s="40">
        <v>0</v>
      </c>
      <c r="G41" s="40">
        <v>0</v>
      </c>
      <c r="H41" s="40">
        <v>2.7506544988347001</v>
      </c>
      <c r="I41" s="40">
        <v>0</v>
      </c>
      <c r="J41" s="40">
        <v>0</v>
      </c>
      <c r="K41" s="40">
        <v>0</v>
      </c>
      <c r="L41" s="40">
        <v>3.657438582708799</v>
      </c>
      <c r="M41" s="40">
        <v>0</v>
      </c>
      <c r="N41" s="40">
        <v>0</v>
      </c>
      <c r="O41" s="40">
        <v>0</v>
      </c>
      <c r="P41" s="40">
        <v>0</v>
      </c>
      <c r="Q41" s="40">
        <v>0</v>
      </c>
      <c r="R41" s="40">
        <v>1.3097929985443004</v>
      </c>
      <c r="S41" s="40">
        <v>0</v>
      </c>
      <c r="T41" s="40">
        <v>0</v>
      </c>
      <c r="U41" s="40">
        <v>0</v>
      </c>
      <c r="V41" s="40">
        <v>0.29334141099959998</v>
      </c>
      <c r="W41" s="40">
        <v>0</v>
      </c>
      <c r="X41" s="40">
        <v>0</v>
      </c>
      <c r="Y41" s="40">
        <v>0</v>
      </c>
      <c r="Z41" s="40">
        <v>0</v>
      </c>
      <c r="AA41" s="40">
        <v>0</v>
      </c>
      <c r="AB41" s="40">
        <v>6.3298996321227978</v>
      </c>
      <c r="AC41" s="40">
        <v>9.4906330161099992E-2</v>
      </c>
      <c r="AD41" s="40">
        <v>0</v>
      </c>
      <c r="AE41" s="40">
        <v>0</v>
      </c>
      <c r="AF41" s="40">
        <v>1.2269503020316999</v>
      </c>
      <c r="AG41" s="40">
        <v>0</v>
      </c>
      <c r="AH41" s="40">
        <v>0</v>
      </c>
      <c r="AI41" s="40">
        <v>0</v>
      </c>
      <c r="AJ41" s="40">
        <v>0</v>
      </c>
      <c r="AK41" s="40">
        <v>0</v>
      </c>
      <c r="AL41" s="40">
        <v>6.0105716965688023</v>
      </c>
      <c r="AM41" s="40">
        <v>0.30686261738690002</v>
      </c>
      <c r="AN41" s="40">
        <v>0</v>
      </c>
      <c r="AO41" s="40">
        <v>0</v>
      </c>
      <c r="AP41" s="40">
        <v>0.38598127629010004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13.267255413648105</v>
      </c>
      <c r="AW41" s="40">
        <v>0.38813682051600001</v>
      </c>
      <c r="AX41" s="40">
        <v>0</v>
      </c>
      <c r="AY41" s="40">
        <v>0</v>
      </c>
      <c r="AZ41" s="40">
        <v>10.206717624514798</v>
      </c>
      <c r="BA41" s="40">
        <v>0</v>
      </c>
      <c r="BB41" s="40">
        <v>0</v>
      </c>
      <c r="BC41" s="40">
        <v>0</v>
      </c>
      <c r="BD41" s="40">
        <v>0</v>
      </c>
      <c r="BE41" s="40">
        <v>0</v>
      </c>
      <c r="BF41" s="40">
        <v>3.809244197237204</v>
      </c>
      <c r="BG41" s="40">
        <v>0.28686235783859998</v>
      </c>
      <c r="BH41" s="40">
        <v>0</v>
      </c>
      <c r="BI41" s="40">
        <v>0</v>
      </c>
      <c r="BJ41" s="40">
        <v>0.47426184406420002</v>
      </c>
      <c r="BK41" s="41">
        <f>SUM(C41:BJ41)</f>
        <v>51.634226233628922</v>
      </c>
      <c r="BM41" s="42"/>
      <c r="BO41" s="42"/>
    </row>
    <row r="42" spans="1:67">
      <c r="A42" s="17"/>
      <c r="B42" s="34" t="s">
        <v>124</v>
      </c>
      <c r="C42" s="40">
        <v>0</v>
      </c>
      <c r="D42" s="40">
        <v>0.57140557558060001</v>
      </c>
      <c r="E42" s="40">
        <v>0</v>
      </c>
      <c r="F42" s="40">
        <v>0</v>
      </c>
      <c r="G42" s="40">
        <v>0</v>
      </c>
      <c r="H42" s="40">
        <v>1.8927281345108993</v>
      </c>
      <c r="I42" s="40">
        <v>5.8830713869999999E-3</v>
      </c>
      <c r="J42" s="40">
        <v>0</v>
      </c>
      <c r="K42" s="40">
        <v>0</v>
      </c>
      <c r="L42" s="40">
        <v>0.77975843374159992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2.2973091101838987</v>
      </c>
      <c r="S42" s="40">
        <v>6.6078501483799998E-2</v>
      </c>
      <c r="T42" s="40">
        <v>0</v>
      </c>
      <c r="U42" s="40">
        <v>0</v>
      </c>
      <c r="V42" s="40">
        <v>0.24024877977380002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39.32439766330986</v>
      </c>
      <c r="AC42" s="40">
        <v>2.2720336321282999</v>
      </c>
      <c r="AD42" s="40">
        <v>0</v>
      </c>
      <c r="AE42" s="40">
        <v>0</v>
      </c>
      <c r="AF42" s="40">
        <v>41.076081965254303</v>
      </c>
      <c r="AG42" s="40">
        <v>0</v>
      </c>
      <c r="AH42" s="40">
        <v>0</v>
      </c>
      <c r="AI42" s="40">
        <v>0</v>
      </c>
      <c r="AJ42" s="40">
        <v>0</v>
      </c>
      <c r="AK42" s="40">
        <v>0</v>
      </c>
      <c r="AL42" s="40">
        <v>74.400313777197383</v>
      </c>
      <c r="AM42" s="40">
        <v>6.9967661562879027</v>
      </c>
      <c r="AN42" s="40">
        <v>0.39467738399979996</v>
      </c>
      <c r="AO42" s="40">
        <v>0</v>
      </c>
      <c r="AP42" s="40">
        <v>39.302203525541501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12.344128214612814</v>
      </c>
      <c r="AW42" s="40">
        <v>0.129340148322</v>
      </c>
      <c r="AX42" s="40">
        <v>0</v>
      </c>
      <c r="AY42" s="40">
        <v>0</v>
      </c>
      <c r="AZ42" s="40">
        <v>5.3906283908683008</v>
      </c>
      <c r="BA42" s="40">
        <v>0</v>
      </c>
      <c r="BB42" s="40">
        <v>0</v>
      </c>
      <c r="BC42" s="40">
        <v>0</v>
      </c>
      <c r="BD42" s="40">
        <v>0</v>
      </c>
      <c r="BE42" s="40">
        <v>0</v>
      </c>
      <c r="BF42" s="40">
        <v>8.5299374732527173</v>
      </c>
      <c r="BG42" s="40">
        <v>0.19877658067720003</v>
      </c>
      <c r="BH42" s="40">
        <v>0</v>
      </c>
      <c r="BI42" s="40">
        <v>0</v>
      </c>
      <c r="BJ42" s="40">
        <v>4.4975845451281007</v>
      </c>
      <c r="BK42" s="41">
        <f>SUM(C42:BJ42)</f>
        <v>240.71028106324178</v>
      </c>
      <c r="BM42" s="42"/>
      <c r="BO42" s="42"/>
    </row>
    <row r="43" spans="1:67">
      <c r="A43" s="17"/>
      <c r="B43" s="26" t="s">
        <v>90</v>
      </c>
      <c r="C43" s="36">
        <f>SUM(C36:C42)</f>
        <v>0</v>
      </c>
      <c r="D43" s="36">
        <f t="shared" ref="D43:BJ43" si="12">SUM(D36:D42)</f>
        <v>6.0957997703222002</v>
      </c>
      <c r="E43" s="36">
        <f t="shared" si="12"/>
        <v>1.1492782219354001</v>
      </c>
      <c r="F43" s="36">
        <f t="shared" si="12"/>
        <v>0</v>
      </c>
      <c r="G43" s="36">
        <f t="shared" si="12"/>
        <v>0</v>
      </c>
      <c r="H43" s="36">
        <f t="shared" si="12"/>
        <v>21.136339765808501</v>
      </c>
      <c r="I43" s="36">
        <f t="shared" si="12"/>
        <v>65.336338462644306</v>
      </c>
      <c r="J43" s="36">
        <f t="shared" si="12"/>
        <v>0</v>
      </c>
      <c r="K43" s="36">
        <f t="shared" si="12"/>
        <v>0</v>
      </c>
      <c r="L43" s="36">
        <f t="shared" si="12"/>
        <v>11.075874717577101</v>
      </c>
      <c r="M43" s="36">
        <f t="shared" si="12"/>
        <v>0</v>
      </c>
      <c r="N43" s="36">
        <f t="shared" si="12"/>
        <v>0</v>
      </c>
      <c r="O43" s="36">
        <f t="shared" si="12"/>
        <v>0</v>
      </c>
      <c r="P43" s="36">
        <f t="shared" si="12"/>
        <v>0</v>
      </c>
      <c r="Q43" s="36">
        <f t="shared" si="12"/>
        <v>0</v>
      </c>
      <c r="R43" s="36">
        <f t="shared" si="12"/>
        <v>15.345175917982999</v>
      </c>
      <c r="S43" s="36">
        <f t="shared" si="12"/>
        <v>10.660601059515299</v>
      </c>
      <c r="T43" s="36">
        <f t="shared" si="12"/>
        <v>1.0292580645161</v>
      </c>
      <c r="U43" s="36">
        <f t="shared" si="12"/>
        <v>0</v>
      </c>
      <c r="V43" s="36">
        <f t="shared" si="12"/>
        <v>3.0642436224166998</v>
      </c>
      <c r="W43" s="36">
        <f t="shared" si="12"/>
        <v>0</v>
      </c>
      <c r="X43" s="36">
        <f t="shared" si="12"/>
        <v>0</v>
      </c>
      <c r="Y43" s="36">
        <f t="shared" si="12"/>
        <v>0</v>
      </c>
      <c r="Z43" s="36">
        <f t="shared" si="12"/>
        <v>0</v>
      </c>
      <c r="AA43" s="36">
        <f t="shared" si="12"/>
        <v>0</v>
      </c>
      <c r="AB43" s="36">
        <f t="shared" si="12"/>
        <v>271.36048788608883</v>
      </c>
      <c r="AC43" s="36">
        <f t="shared" si="12"/>
        <v>30.8832478476718</v>
      </c>
      <c r="AD43" s="36">
        <f t="shared" si="12"/>
        <v>1.91638709E-5</v>
      </c>
      <c r="AE43" s="36">
        <f t="shared" si="12"/>
        <v>0</v>
      </c>
      <c r="AF43" s="36">
        <f t="shared" si="12"/>
        <v>229.3434358542701</v>
      </c>
      <c r="AG43" s="36">
        <f t="shared" si="12"/>
        <v>0</v>
      </c>
      <c r="AH43" s="36">
        <f t="shared" si="12"/>
        <v>0</v>
      </c>
      <c r="AI43" s="36">
        <f t="shared" si="12"/>
        <v>0</v>
      </c>
      <c r="AJ43" s="36">
        <f t="shared" si="12"/>
        <v>0</v>
      </c>
      <c r="AK43" s="36">
        <f t="shared" si="12"/>
        <v>0</v>
      </c>
      <c r="AL43" s="36">
        <f t="shared" si="12"/>
        <v>421.41870528683529</v>
      </c>
      <c r="AM43" s="36">
        <f t="shared" si="12"/>
        <v>38.917066561572199</v>
      </c>
      <c r="AN43" s="36">
        <f t="shared" si="12"/>
        <v>1.7343524489349</v>
      </c>
      <c r="AO43" s="36">
        <f t="shared" si="12"/>
        <v>0</v>
      </c>
      <c r="AP43" s="36">
        <f t="shared" si="12"/>
        <v>168.47310851890816</v>
      </c>
      <c r="AQ43" s="36">
        <f t="shared" si="12"/>
        <v>0</v>
      </c>
      <c r="AR43" s="36">
        <f t="shared" si="12"/>
        <v>0</v>
      </c>
      <c r="AS43" s="36">
        <f t="shared" si="12"/>
        <v>0</v>
      </c>
      <c r="AT43" s="36">
        <f t="shared" si="12"/>
        <v>0</v>
      </c>
      <c r="AU43" s="36">
        <f t="shared" si="12"/>
        <v>0</v>
      </c>
      <c r="AV43" s="36">
        <f t="shared" si="12"/>
        <v>309.56762316896248</v>
      </c>
      <c r="AW43" s="36">
        <f t="shared" si="12"/>
        <v>89.617268624122403</v>
      </c>
      <c r="AX43" s="36">
        <f t="shared" si="12"/>
        <v>0</v>
      </c>
      <c r="AY43" s="36">
        <f t="shared" si="12"/>
        <v>0</v>
      </c>
      <c r="AZ43" s="36">
        <f t="shared" si="12"/>
        <v>181.75173906054081</v>
      </c>
      <c r="BA43" s="36">
        <f t="shared" si="12"/>
        <v>0</v>
      </c>
      <c r="BB43" s="36">
        <f t="shared" si="12"/>
        <v>0</v>
      </c>
      <c r="BC43" s="36">
        <f t="shared" si="12"/>
        <v>0</v>
      </c>
      <c r="BD43" s="36">
        <f t="shared" si="12"/>
        <v>0</v>
      </c>
      <c r="BE43" s="36">
        <f t="shared" si="12"/>
        <v>0</v>
      </c>
      <c r="BF43" s="36">
        <f t="shared" si="12"/>
        <v>93.956015449759605</v>
      </c>
      <c r="BG43" s="36">
        <f t="shared" si="12"/>
        <v>5.5654581208692999</v>
      </c>
      <c r="BH43" s="36">
        <f t="shared" si="12"/>
        <v>0</v>
      </c>
      <c r="BI43" s="36">
        <f t="shared" si="12"/>
        <v>0</v>
      </c>
      <c r="BJ43" s="36">
        <f t="shared" si="12"/>
        <v>26.691296353055108</v>
      </c>
      <c r="BK43" s="38">
        <f>SUM(BK36:BK42)</f>
        <v>2004.1727339481804</v>
      </c>
    </row>
    <row r="44" spans="1:67">
      <c r="A44" s="17"/>
      <c r="B44" s="27" t="s">
        <v>88</v>
      </c>
      <c r="C44" s="36">
        <f>C34+C43</f>
        <v>0</v>
      </c>
      <c r="D44" s="36">
        <f t="shared" ref="D44:BJ44" si="13">D34+D43</f>
        <v>6.8239908008704999</v>
      </c>
      <c r="E44" s="36">
        <f t="shared" si="13"/>
        <v>1.1492782219354001</v>
      </c>
      <c r="F44" s="36">
        <f t="shared" si="13"/>
        <v>0</v>
      </c>
      <c r="G44" s="36">
        <f t="shared" si="13"/>
        <v>0</v>
      </c>
      <c r="H44" s="36">
        <f t="shared" si="13"/>
        <v>31.742495962476703</v>
      </c>
      <c r="I44" s="36">
        <f t="shared" si="13"/>
        <v>65.365421301289402</v>
      </c>
      <c r="J44" s="36">
        <f t="shared" si="13"/>
        <v>0</v>
      </c>
      <c r="K44" s="36">
        <f t="shared" si="13"/>
        <v>0</v>
      </c>
      <c r="L44" s="36">
        <f t="shared" si="13"/>
        <v>12.054401075544002</v>
      </c>
      <c r="M44" s="36">
        <f t="shared" si="13"/>
        <v>0</v>
      </c>
      <c r="N44" s="36">
        <f t="shared" si="13"/>
        <v>0</v>
      </c>
      <c r="O44" s="36">
        <f t="shared" si="13"/>
        <v>0</v>
      </c>
      <c r="P44" s="36">
        <f t="shared" si="13"/>
        <v>0</v>
      </c>
      <c r="Q44" s="36">
        <f t="shared" si="13"/>
        <v>0</v>
      </c>
      <c r="R44" s="36">
        <f t="shared" si="13"/>
        <v>24.890714103967294</v>
      </c>
      <c r="S44" s="36">
        <f t="shared" si="13"/>
        <v>10.660601059515299</v>
      </c>
      <c r="T44" s="36">
        <f t="shared" si="13"/>
        <v>1.0292580645161</v>
      </c>
      <c r="U44" s="36">
        <f t="shared" si="13"/>
        <v>0</v>
      </c>
      <c r="V44" s="36">
        <f t="shared" si="13"/>
        <v>3.5157746731255997</v>
      </c>
      <c r="W44" s="36">
        <f t="shared" si="13"/>
        <v>0</v>
      </c>
      <c r="X44" s="36">
        <f t="shared" si="13"/>
        <v>0</v>
      </c>
      <c r="Y44" s="36">
        <f t="shared" si="13"/>
        <v>0</v>
      </c>
      <c r="Z44" s="36">
        <f t="shared" si="13"/>
        <v>0</v>
      </c>
      <c r="AA44" s="36">
        <f t="shared" si="13"/>
        <v>0</v>
      </c>
      <c r="AB44" s="36">
        <f t="shared" si="13"/>
        <v>336.72756043513232</v>
      </c>
      <c r="AC44" s="36">
        <f t="shared" si="13"/>
        <v>32.1439063706067</v>
      </c>
      <c r="AD44" s="36">
        <f t="shared" si="13"/>
        <v>1.91638709E-5</v>
      </c>
      <c r="AE44" s="36">
        <f t="shared" si="13"/>
        <v>0</v>
      </c>
      <c r="AF44" s="36">
        <f t="shared" si="13"/>
        <v>253.6097492527835</v>
      </c>
      <c r="AG44" s="36">
        <f t="shared" si="13"/>
        <v>0</v>
      </c>
      <c r="AH44" s="36">
        <f t="shared" si="13"/>
        <v>0</v>
      </c>
      <c r="AI44" s="36">
        <f t="shared" si="13"/>
        <v>0</v>
      </c>
      <c r="AJ44" s="36">
        <f t="shared" si="13"/>
        <v>0</v>
      </c>
      <c r="AK44" s="36">
        <f t="shared" si="13"/>
        <v>0</v>
      </c>
      <c r="AL44" s="36">
        <f t="shared" si="13"/>
        <v>495.61611206473196</v>
      </c>
      <c r="AM44" s="36">
        <f t="shared" si="13"/>
        <v>39.484726904701098</v>
      </c>
      <c r="AN44" s="36">
        <f t="shared" si="13"/>
        <v>1.7343524489349</v>
      </c>
      <c r="AO44" s="36">
        <f t="shared" si="13"/>
        <v>0</v>
      </c>
      <c r="AP44" s="36">
        <f t="shared" si="13"/>
        <v>178.22923985577575</v>
      </c>
      <c r="AQ44" s="36">
        <f t="shared" si="13"/>
        <v>0</v>
      </c>
      <c r="AR44" s="36">
        <f t="shared" si="13"/>
        <v>0</v>
      </c>
      <c r="AS44" s="36">
        <f t="shared" si="13"/>
        <v>0</v>
      </c>
      <c r="AT44" s="36">
        <f t="shared" si="13"/>
        <v>0</v>
      </c>
      <c r="AU44" s="36">
        <f t="shared" si="13"/>
        <v>0</v>
      </c>
      <c r="AV44" s="36">
        <f t="shared" si="13"/>
        <v>636.95864158139148</v>
      </c>
      <c r="AW44" s="36">
        <f t="shared" si="13"/>
        <v>97.182912654346708</v>
      </c>
      <c r="AX44" s="36">
        <f t="shared" si="13"/>
        <v>0</v>
      </c>
      <c r="AY44" s="36">
        <f t="shared" si="13"/>
        <v>0</v>
      </c>
      <c r="AZ44" s="36">
        <f t="shared" si="13"/>
        <v>254.86176701936611</v>
      </c>
      <c r="BA44" s="36">
        <f t="shared" si="13"/>
        <v>0</v>
      </c>
      <c r="BB44" s="36">
        <f t="shared" si="13"/>
        <v>0</v>
      </c>
      <c r="BC44" s="36">
        <f t="shared" si="13"/>
        <v>0</v>
      </c>
      <c r="BD44" s="36">
        <f t="shared" si="13"/>
        <v>0</v>
      </c>
      <c r="BE44" s="36">
        <f t="shared" si="13"/>
        <v>0</v>
      </c>
      <c r="BF44" s="36">
        <f t="shared" si="13"/>
        <v>168.02130923763954</v>
      </c>
      <c r="BG44" s="36">
        <f t="shared" si="13"/>
        <v>5.6985215007079999</v>
      </c>
      <c r="BH44" s="36">
        <f t="shared" si="13"/>
        <v>0</v>
      </c>
      <c r="BI44" s="36">
        <f t="shared" si="13"/>
        <v>0</v>
      </c>
      <c r="BJ44" s="36">
        <f t="shared" si="13"/>
        <v>32.320116121503112</v>
      </c>
      <c r="BK44" s="38">
        <f>BK43+BK34</f>
        <v>2689.8208698747326</v>
      </c>
    </row>
    <row r="45" spans="1:67" ht="3" customHeight="1">
      <c r="A45" s="17"/>
      <c r="B45" s="25"/>
      <c r="C45" s="57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8"/>
    </row>
    <row r="46" spans="1:67">
      <c r="A46" s="17" t="s">
        <v>18</v>
      </c>
      <c r="B46" s="24" t="s">
        <v>8</v>
      </c>
      <c r="C46" s="57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8"/>
    </row>
    <row r="47" spans="1:67">
      <c r="A47" s="17" t="s">
        <v>80</v>
      </c>
      <c r="B47" s="25" t="s">
        <v>19</v>
      </c>
      <c r="C47" s="57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8"/>
    </row>
    <row r="48" spans="1:67">
      <c r="A48" s="17"/>
      <c r="B48" s="26" t="s">
        <v>125</v>
      </c>
      <c r="C48" s="36">
        <v>0</v>
      </c>
      <c r="D48" s="36">
        <v>0.62399837941929992</v>
      </c>
      <c r="E48" s="36">
        <v>0</v>
      </c>
      <c r="F48" s="36">
        <v>0</v>
      </c>
      <c r="G48" s="36">
        <v>0</v>
      </c>
      <c r="H48" s="36">
        <v>1.8520130538997996</v>
      </c>
      <c r="I48" s="36">
        <v>1.1512008003224001</v>
      </c>
      <c r="J48" s="36">
        <v>0</v>
      </c>
      <c r="K48" s="36">
        <v>0</v>
      </c>
      <c r="L48" s="36">
        <v>1.1733716254187003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2.5183681182830995</v>
      </c>
      <c r="S48" s="36">
        <v>1.8521744336449002</v>
      </c>
      <c r="T48" s="36">
        <v>0</v>
      </c>
      <c r="U48" s="36">
        <v>0</v>
      </c>
      <c r="V48" s="36">
        <v>1.2273545356121003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58.119245885660206</v>
      </c>
      <c r="AC48" s="36">
        <v>5.0024656305471007</v>
      </c>
      <c r="AD48" s="36">
        <v>7.7660846451499996E-2</v>
      </c>
      <c r="AE48" s="36">
        <v>0</v>
      </c>
      <c r="AF48" s="36">
        <v>97.803724262898115</v>
      </c>
      <c r="AG48" s="36">
        <v>0</v>
      </c>
      <c r="AH48" s="36">
        <v>0</v>
      </c>
      <c r="AI48" s="36">
        <v>0</v>
      </c>
      <c r="AJ48" s="36">
        <v>0</v>
      </c>
      <c r="AK48" s="36">
        <v>0</v>
      </c>
      <c r="AL48" s="36">
        <v>93.936046942996782</v>
      </c>
      <c r="AM48" s="36">
        <v>8.5152037657080992</v>
      </c>
      <c r="AN48" s="36">
        <v>0.36750548196749999</v>
      </c>
      <c r="AO48" s="36">
        <v>0</v>
      </c>
      <c r="AP48" s="36">
        <v>66.478697023960521</v>
      </c>
      <c r="AQ48" s="36">
        <v>0</v>
      </c>
      <c r="AR48" s="36">
        <v>0</v>
      </c>
      <c r="AS48" s="36">
        <v>0</v>
      </c>
      <c r="AT48" s="36">
        <v>0</v>
      </c>
      <c r="AU48" s="36">
        <v>0</v>
      </c>
      <c r="AV48" s="36">
        <v>28.735044205022039</v>
      </c>
      <c r="AW48" s="36">
        <v>6.242305440902701</v>
      </c>
      <c r="AX48" s="36">
        <v>0</v>
      </c>
      <c r="AY48" s="36">
        <v>0</v>
      </c>
      <c r="AZ48" s="36">
        <v>32.949285243797277</v>
      </c>
      <c r="BA48" s="36">
        <v>0</v>
      </c>
      <c r="BB48" s="36">
        <v>0</v>
      </c>
      <c r="BC48" s="36">
        <v>0</v>
      </c>
      <c r="BD48" s="36">
        <v>0</v>
      </c>
      <c r="BE48" s="36">
        <v>0</v>
      </c>
      <c r="BF48" s="36">
        <v>15.005371877121201</v>
      </c>
      <c r="BG48" s="36">
        <v>6.0271113236769001</v>
      </c>
      <c r="BH48" s="36">
        <v>0</v>
      </c>
      <c r="BI48" s="36">
        <v>0</v>
      </c>
      <c r="BJ48" s="36">
        <v>10.795274860543596</v>
      </c>
      <c r="BK48" s="39">
        <f>SUM(C48:BJ48)</f>
        <v>440.45342373785388</v>
      </c>
    </row>
    <row r="49" spans="1:63">
      <c r="A49" s="17"/>
      <c r="B49" s="27" t="s">
        <v>87</v>
      </c>
      <c r="C49" s="36">
        <f>SUM(C48)</f>
        <v>0</v>
      </c>
      <c r="D49" s="36">
        <f t="shared" ref="D49:BJ49" si="14">SUM(D48)</f>
        <v>0.62399837941929992</v>
      </c>
      <c r="E49" s="36">
        <f t="shared" si="14"/>
        <v>0</v>
      </c>
      <c r="F49" s="36">
        <f t="shared" si="14"/>
        <v>0</v>
      </c>
      <c r="G49" s="36">
        <f t="shared" si="14"/>
        <v>0</v>
      </c>
      <c r="H49" s="36">
        <f t="shared" si="14"/>
        <v>1.8520130538997996</v>
      </c>
      <c r="I49" s="36">
        <f t="shared" si="14"/>
        <v>1.1512008003224001</v>
      </c>
      <c r="J49" s="36">
        <f t="shared" si="14"/>
        <v>0</v>
      </c>
      <c r="K49" s="36">
        <f t="shared" si="14"/>
        <v>0</v>
      </c>
      <c r="L49" s="36">
        <f t="shared" si="14"/>
        <v>1.1733716254187003</v>
      </c>
      <c r="M49" s="36">
        <f t="shared" si="14"/>
        <v>0</v>
      </c>
      <c r="N49" s="36">
        <f t="shared" si="14"/>
        <v>0</v>
      </c>
      <c r="O49" s="36">
        <f t="shared" si="14"/>
        <v>0</v>
      </c>
      <c r="P49" s="36">
        <f t="shared" si="14"/>
        <v>0</v>
      </c>
      <c r="Q49" s="36">
        <f t="shared" si="14"/>
        <v>0</v>
      </c>
      <c r="R49" s="36">
        <f t="shared" si="14"/>
        <v>2.5183681182830995</v>
      </c>
      <c r="S49" s="36">
        <f t="shared" si="14"/>
        <v>1.8521744336449002</v>
      </c>
      <c r="T49" s="36">
        <f t="shared" si="14"/>
        <v>0</v>
      </c>
      <c r="U49" s="36">
        <f t="shared" si="14"/>
        <v>0</v>
      </c>
      <c r="V49" s="36">
        <f t="shared" si="14"/>
        <v>1.2273545356121003</v>
      </c>
      <c r="W49" s="36">
        <f t="shared" si="14"/>
        <v>0</v>
      </c>
      <c r="X49" s="36">
        <f t="shared" si="14"/>
        <v>0</v>
      </c>
      <c r="Y49" s="36">
        <f t="shared" si="14"/>
        <v>0</v>
      </c>
      <c r="Z49" s="36">
        <f t="shared" si="14"/>
        <v>0</v>
      </c>
      <c r="AA49" s="36">
        <f t="shared" si="14"/>
        <v>0</v>
      </c>
      <c r="AB49" s="36">
        <f t="shared" si="14"/>
        <v>58.119245885660206</v>
      </c>
      <c r="AC49" s="36">
        <f t="shared" si="14"/>
        <v>5.0024656305471007</v>
      </c>
      <c r="AD49" s="36">
        <f t="shared" si="14"/>
        <v>7.7660846451499996E-2</v>
      </c>
      <c r="AE49" s="36">
        <f t="shared" si="14"/>
        <v>0</v>
      </c>
      <c r="AF49" s="36">
        <f t="shared" si="14"/>
        <v>97.803724262898115</v>
      </c>
      <c r="AG49" s="36">
        <f t="shared" si="14"/>
        <v>0</v>
      </c>
      <c r="AH49" s="36">
        <f t="shared" si="14"/>
        <v>0</v>
      </c>
      <c r="AI49" s="36">
        <f t="shared" si="14"/>
        <v>0</v>
      </c>
      <c r="AJ49" s="36">
        <f t="shared" si="14"/>
        <v>0</v>
      </c>
      <c r="AK49" s="36">
        <f t="shared" si="14"/>
        <v>0</v>
      </c>
      <c r="AL49" s="36">
        <f t="shared" si="14"/>
        <v>93.936046942996782</v>
      </c>
      <c r="AM49" s="36">
        <f t="shared" si="14"/>
        <v>8.5152037657080992</v>
      </c>
      <c r="AN49" s="36">
        <f t="shared" si="14"/>
        <v>0.36750548196749999</v>
      </c>
      <c r="AO49" s="36">
        <f t="shared" si="14"/>
        <v>0</v>
      </c>
      <c r="AP49" s="36">
        <f t="shared" si="14"/>
        <v>66.478697023960521</v>
      </c>
      <c r="AQ49" s="36">
        <f t="shared" si="14"/>
        <v>0</v>
      </c>
      <c r="AR49" s="36">
        <f t="shared" si="14"/>
        <v>0</v>
      </c>
      <c r="AS49" s="36">
        <f t="shared" si="14"/>
        <v>0</v>
      </c>
      <c r="AT49" s="36">
        <f t="shared" si="14"/>
        <v>0</v>
      </c>
      <c r="AU49" s="36">
        <f t="shared" si="14"/>
        <v>0</v>
      </c>
      <c r="AV49" s="36">
        <f t="shared" si="14"/>
        <v>28.735044205022039</v>
      </c>
      <c r="AW49" s="36">
        <f t="shared" si="14"/>
        <v>6.242305440902701</v>
      </c>
      <c r="AX49" s="36">
        <f t="shared" si="14"/>
        <v>0</v>
      </c>
      <c r="AY49" s="36">
        <f t="shared" si="14"/>
        <v>0</v>
      </c>
      <c r="AZ49" s="36">
        <f t="shared" si="14"/>
        <v>32.949285243797277</v>
      </c>
      <c r="BA49" s="36">
        <f t="shared" si="14"/>
        <v>0</v>
      </c>
      <c r="BB49" s="36">
        <f t="shared" si="14"/>
        <v>0</v>
      </c>
      <c r="BC49" s="36">
        <f t="shared" si="14"/>
        <v>0</v>
      </c>
      <c r="BD49" s="36">
        <f t="shared" si="14"/>
        <v>0</v>
      </c>
      <c r="BE49" s="36">
        <f t="shared" si="14"/>
        <v>0</v>
      </c>
      <c r="BF49" s="36">
        <f t="shared" si="14"/>
        <v>15.005371877121201</v>
      </c>
      <c r="BG49" s="36">
        <f t="shared" si="14"/>
        <v>6.0271113236769001</v>
      </c>
      <c r="BH49" s="36">
        <f t="shared" si="14"/>
        <v>0</v>
      </c>
      <c r="BI49" s="36">
        <f t="shared" si="14"/>
        <v>0</v>
      </c>
      <c r="BJ49" s="36">
        <f t="shared" si="14"/>
        <v>10.795274860543596</v>
      </c>
      <c r="BK49" s="39">
        <f>SUM(BK48)</f>
        <v>440.45342373785388</v>
      </c>
    </row>
    <row r="50" spans="1:63" ht="2.25" customHeight="1">
      <c r="A50" s="17"/>
      <c r="B50" s="25"/>
      <c r="C50" s="57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8"/>
    </row>
    <row r="51" spans="1:63">
      <c r="A51" s="17" t="s">
        <v>4</v>
      </c>
      <c r="B51" s="24" t="s">
        <v>9</v>
      </c>
      <c r="C51" s="57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8"/>
    </row>
    <row r="52" spans="1:63">
      <c r="A52" s="17" t="s">
        <v>80</v>
      </c>
      <c r="B52" s="25" t="s">
        <v>20</v>
      </c>
      <c r="C52" s="57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8"/>
    </row>
    <row r="53" spans="1:63">
      <c r="A53" s="17"/>
      <c r="B53" s="34" t="s">
        <v>116</v>
      </c>
      <c r="C53" s="40">
        <v>0</v>
      </c>
      <c r="D53" s="40">
        <v>36.686760639733237</v>
      </c>
      <c r="E53" s="40">
        <v>0</v>
      </c>
      <c r="F53" s="40">
        <v>0</v>
      </c>
      <c r="G53" s="40">
        <v>0</v>
      </c>
      <c r="H53" s="40">
        <v>13.980354810025103</v>
      </c>
      <c r="I53" s="40">
        <v>0.64930840823296876</v>
      </c>
      <c r="J53" s="40">
        <v>0</v>
      </c>
      <c r="K53" s="40">
        <v>0</v>
      </c>
      <c r="L53" s="40">
        <v>7.2873214375008928</v>
      </c>
      <c r="M53" s="40">
        <v>0</v>
      </c>
      <c r="N53" s="40">
        <v>0</v>
      </c>
      <c r="O53" s="40">
        <v>0</v>
      </c>
      <c r="P53" s="40">
        <v>0</v>
      </c>
      <c r="Q53" s="40">
        <v>0</v>
      </c>
      <c r="R53" s="40">
        <v>8.8092000000000006</v>
      </c>
      <c r="S53" s="40">
        <v>0.20349999999999999</v>
      </c>
      <c r="T53" s="40">
        <v>0</v>
      </c>
      <c r="U53" s="40">
        <v>0</v>
      </c>
      <c r="V53" s="40">
        <v>2.0870000000000002</v>
      </c>
      <c r="W53" s="40">
        <v>0</v>
      </c>
      <c r="X53" s="40">
        <v>0</v>
      </c>
      <c r="Y53" s="40">
        <v>0</v>
      </c>
      <c r="Z53" s="40">
        <v>0</v>
      </c>
      <c r="AA53" s="40">
        <v>0</v>
      </c>
      <c r="AB53" s="40">
        <v>0</v>
      </c>
      <c r="AC53" s="40">
        <v>0</v>
      </c>
      <c r="AD53" s="40">
        <v>0</v>
      </c>
      <c r="AE53" s="40">
        <v>0</v>
      </c>
      <c r="AF53" s="40">
        <v>0</v>
      </c>
      <c r="AG53" s="40">
        <v>0</v>
      </c>
      <c r="AH53" s="40">
        <v>0</v>
      </c>
      <c r="AI53" s="40">
        <v>0</v>
      </c>
      <c r="AJ53" s="40">
        <v>0</v>
      </c>
      <c r="AK53" s="40">
        <v>0</v>
      </c>
      <c r="AL53" s="40">
        <v>0</v>
      </c>
      <c r="AM53" s="40">
        <v>0</v>
      </c>
      <c r="AN53" s="40">
        <v>0</v>
      </c>
      <c r="AO53" s="40">
        <v>0</v>
      </c>
      <c r="AP53" s="40">
        <v>0</v>
      </c>
      <c r="AQ53" s="40">
        <v>0</v>
      </c>
      <c r="AR53" s="40">
        <v>0</v>
      </c>
      <c r="AS53" s="40">
        <v>0</v>
      </c>
      <c r="AT53" s="40">
        <v>0</v>
      </c>
      <c r="AU53" s="40">
        <v>0</v>
      </c>
      <c r="AV53" s="40">
        <v>0</v>
      </c>
      <c r="AW53" s="40">
        <v>0</v>
      </c>
      <c r="AX53" s="40">
        <v>0</v>
      </c>
      <c r="AY53" s="40">
        <v>0</v>
      </c>
      <c r="AZ53" s="40">
        <v>0</v>
      </c>
      <c r="BA53" s="40">
        <v>0</v>
      </c>
      <c r="BB53" s="40">
        <v>0</v>
      </c>
      <c r="BC53" s="40">
        <v>0</v>
      </c>
      <c r="BD53" s="40">
        <v>0</v>
      </c>
      <c r="BE53" s="40">
        <v>0</v>
      </c>
      <c r="BF53" s="40">
        <v>0</v>
      </c>
      <c r="BG53" s="40">
        <v>0</v>
      </c>
      <c r="BH53" s="40">
        <v>0</v>
      </c>
      <c r="BI53" s="40">
        <v>0</v>
      </c>
      <c r="BJ53" s="40">
        <v>0</v>
      </c>
      <c r="BK53" s="39">
        <f>SUM(C53:BJ53)</f>
        <v>69.703445295492216</v>
      </c>
    </row>
    <row r="54" spans="1:63">
      <c r="A54" s="17"/>
      <c r="B54" s="26" t="s">
        <v>89</v>
      </c>
      <c r="C54" s="36">
        <f>SUM(C53)</f>
        <v>0</v>
      </c>
      <c r="D54" s="36">
        <f t="shared" ref="D54:BJ54" si="15">SUM(D53)</f>
        <v>36.686760639733237</v>
      </c>
      <c r="E54" s="36">
        <f t="shared" si="15"/>
        <v>0</v>
      </c>
      <c r="F54" s="36">
        <f t="shared" si="15"/>
        <v>0</v>
      </c>
      <c r="G54" s="36">
        <f t="shared" si="15"/>
        <v>0</v>
      </c>
      <c r="H54" s="36">
        <f t="shared" si="15"/>
        <v>13.980354810025103</v>
      </c>
      <c r="I54" s="36">
        <f t="shared" si="15"/>
        <v>0.64930840823296876</v>
      </c>
      <c r="J54" s="36">
        <f t="shared" si="15"/>
        <v>0</v>
      </c>
      <c r="K54" s="36">
        <f t="shared" si="15"/>
        <v>0</v>
      </c>
      <c r="L54" s="36">
        <f t="shared" si="15"/>
        <v>7.2873214375008928</v>
      </c>
      <c r="M54" s="36">
        <f t="shared" si="15"/>
        <v>0</v>
      </c>
      <c r="N54" s="36">
        <f t="shared" si="15"/>
        <v>0</v>
      </c>
      <c r="O54" s="36">
        <f t="shared" si="15"/>
        <v>0</v>
      </c>
      <c r="P54" s="36">
        <f t="shared" si="15"/>
        <v>0</v>
      </c>
      <c r="Q54" s="36">
        <f t="shared" si="15"/>
        <v>0</v>
      </c>
      <c r="R54" s="36">
        <f t="shared" si="15"/>
        <v>8.8092000000000006</v>
      </c>
      <c r="S54" s="36">
        <f t="shared" si="15"/>
        <v>0.20349999999999999</v>
      </c>
      <c r="T54" s="36">
        <f t="shared" si="15"/>
        <v>0</v>
      </c>
      <c r="U54" s="36">
        <f t="shared" si="15"/>
        <v>0</v>
      </c>
      <c r="V54" s="36">
        <f t="shared" si="15"/>
        <v>2.0870000000000002</v>
      </c>
      <c r="W54" s="36">
        <f t="shared" si="15"/>
        <v>0</v>
      </c>
      <c r="X54" s="36">
        <f t="shared" si="15"/>
        <v>0</v>
      </c>
      <c r="Y54" s="36">
        <f t="shared" si="15"/>
        <v>0</v>
      </c>
      <c r="Z54" s="36">
        <f t="shared" si="15"/>
        <v>0</v>
      </c>
      <c r="AA54" s="36">
        <f t="shared" si="15"/>
        <v>0</v>
      </c>
      <c r="AB54" s="36">
        <f t="shared" si="15"/>
        <v>0</v>
      </c>
      <c r="AC54" s="36">
        <f t="shared" si="15"/>
        <v>0</v>
      </c>
      <c r="AD54" s="36">
        <f t="shared" si="15"/>
        <v>0</v>
      </c>
      <c r="AE54" s="36">
        <f t="shared" si="15"/>
        <v>0</v>
      </c>
      <c r="AF54" s="36">
        <f t="shared" si="15"/>
        <v>0</v>
      </c>
      <c r="AG54" s="36">
        <f t="shared" si="15"/>
        <v>0</v>
      </c>
      <c r="AH54" s="36">
        <f t="shared" si="15"/>
        <v>0</v>
      </c>
      <c r="AI54" s="36">
        <f t="shared" si="15"/>
        <v>0</v>
      </c>
      <c r="AJ54" s="36">
        <f t="shared" si="15"/>
        <v>0</v>
      </c>
      <c r="AK54" s="36">
        <f t="shared" si="15"/>
        <v>0</v>
      </c>
      <c r="AL54" s="36">
        <f t="shared" si="15"/>
        <v>0</v>
      </c>
      <c r="AM54" s="36">
        <f t="shared" si="15"/>
        <v>0</v>
      </c>
      <c r="AN54" s="36">
        <f t="shared" si="15"/>
        <v>0</v>
      </c>
      <c r="AO54" s="36">
        <f t="shared" si="15"/>
        <v>0</v>
      </c>
      <c r="AP54" s="36">
        <f t="shared" si="15"/>
        <v>0</v>
      </c>
      <c r="AQ54" s="36">
        <f t="shared" si="15"/>
        <v>0</v>
      </c>
      <c r="AR54" s="36">
        <f t="shared" si="15"/>
        <v>0</v>
      </c>
      <c r="AS54" s="36">
        <f t="shared" si="15"/>
        <v>0</v>
      </c>
      <c r="AT54" s="36">
        <f t="shared" si="15"/>
        <v>0</v>
      </c>
      <c r="AU54" s="36">
        <f t="shared" si="15"/>
        <v>0</v>
      </c>
      <c r="AV54" s="36">
        <f t="shared" si="15"/>
        <v>0</v>
      </c>
      <c r="AW54" s="36">
        <f t="shared" si="15"/>
        <v>0</v>
      </c>
      <c r="AX54" s="36">
        <f t="shared" si="15"/>
        <v>0</v>
      </c>
      <c r="AY54" s="36">
        <f t="shared" si="15"/>
        <v>0</v>
      </c>
      <c r="AZ54" s="36">
        <f t="shared" si="15"/>
        <v>0</v>
      </c>
      <c r="BA54" s="36">
        <f t="shared" si="15"/>
        <v>0</v>
      </c>
      <c r="BB54" s="36">
        <f t="shared" si="15"/>
        <v>0</v>
      </c>
      <c r="BC54" s="36">
        <f t="shared" si="15"/>
        <v>0</v>
      </c>
      <c r="BD54" s="36">
        <f t="shared" si="15"/>
        <v>0</v>
      </c>
      <c r="BE54" s="36">
        <f t="shared" si="15"/>
        <v>0</v>
      </c>
      <c r="BF54" s="36">
        <f t="shared" si="15"/>
        <v>0</v>
      </c>
      <c r="BG54" s="36">
        <f t="shared" si="15"/>
        <v>0</v>
      </c>
      <c r="BH54" s="36">
        <f t="shared" si="15"/>
        <v>0</v>
      </c>
      <c r="BI54" s="36">
        <f t="shared" si="15"/>
        <v>0</v>
      </c>
      <c r="BJ54" s="36">
        <f t="shared" si="15"/>
        <v>0</v>
      </c>
      <c r="BK54" s="39">
        <f>SUM(BK53)</f>
        <v>69.703445295492216</v>
      </c>
    </row>
    <row r="55" spans="1:63">
      <c r="A55" s="17" t="s">
        <v>81</v>
      </c>
      <c r="B55" s="25" t="s">
        <v>21</v>
      </c>
      <c r="C55" s="57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8"/>
    </row>
    <row r="56" spans="1:63">
      <c r="A56" s="17"/>
      <c r="B56" s="26" t="s">
        <v>40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0</v>
      </c>
      <c r="I56" s="36">
        <v>0</v>
      </c>
      <c r="J56" s="36">
        <v>0</v>
      </c>
      <c r="K56" s="36">
        <v>0</v>
      </c>
      <c r="L56" s="36">
        <v>0</v>
      </c>
      <c r="M56" s="36">
        <v>0</v>
      </c>
      <c r="N56" s="36">
        <v>0</v>
      </c>
      <c r="O56" s="36">
        <v>0</v>
      </c>
      <c r="P56" s="36">
        <v>0</v>
      </c>
      <c r="Q56" s="36">
        <v>0</v>
      </c>
      <c r="R56" s="36">
        <v>0</v>
      </c>
      <c r="S56" s="36">
        <v>0</v>
      </c>
      <c r="T56" s="36">
        <v>0</v>
      </c>
      <c r="U56" s="36">
        <v>0</v>
      </c>
      <c r="V56" s="36">
        <v>0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36">
        <v>0</v>
      </c>
      <c r="AD56" s="36">
        <v>0</v>
      </c>
      <c r="AE56" s="36">
        <v>0</v>
      </c>
      <c r="AF56" s="36">
        <v>0</v>
      </c>
      <c r="AG56" s="36">
        <v>0</v>
      </c>
      <c r="AH56" s="36">
        <v>0</v>
      </c>
      <c r="AI56" s="36">
        <v>0</v>
      </c>
      <c r="AJ56" s="36">
        <v>0</v>
      </c>
      <c r="AK56" s="36">
        <v>0</v>
      </c>
      <c r="AL56" s="36">
        <v>0</v>
      </c>
      <c r="AM56" s="36">
        <v>0</v>
      </c>
      <c r="AN56" s="36">
        <v>0</v>
      </c>
      <c r="AO56" s="36">
        <v>0</v>
      </c>
      <c r="AP56" s="36">
        <v>0</v>
      </c>
      <c r="AQ56" s="36">
        <v>0</v>
      </c>
      <c r="AR56" s="36">
        <v>0</v>
      </c>
      <c r="AS56" s="36">
        <v>0</v>
      </c>
      <c r="AT56" s="36">
        <v>0</v>
      </c>
      <c r="AU56" s="36">
        <v>0</v>
      </c>
      <c r="AV56" s="36">
        <v>0</v>
      </c>
      <c r="AW56" s="36">
        <v>0</v>
      </c>
      <c r="AX56" s="36">
        <v>0</v>
      </c>
      <c r="AY56" s="36">
        <v>0</v>
      </c>
      <c r="AZ56" s="36">
        <v>0</v>
      </c>
      <c r="BA56" s="36">
        <v>0</v>
      </c>
      <c r="BB56" s="36">
        <v>0</v>
      </c>
      <c r="BC56" s="36">
        <v>0</v>
      </c>
      <c r="BD56" s="36">
        <v>0</v>
      </c>
      <c r="BE56" s="36">
        <v>0</v>
      </c>
      <c r="BF56" s="36">
        <v>0</v>
      </c>
      <c r="BG56" s="36">
        <v>0</v>
      </c>
      <c r="BH56" s="36">
        <v>0</v>
      </c>
      <c r="BI56" s="36">
        <v>0</v>
      </c>
      <c r="BJ56" s="36">
        <v>0</v>
      </c>
      <c r="BK56" s="39">
        <f>SUM(C56:BJ56)</f>
        <v>0</v>
      </c>
    </row>
    <row r="57" spans="1:63">
      <c r="A57" s="17"/>
      <c r="B57" s="26" t="s">
        <v>90</v>
      </c>
      <c r="C57" s="36">
        <f t="shared" ref="C57:BJ57" si="16">SUM(C56)</f>
        <v>0</v>
      </c>
      <c r="D57" s="36">
        <f t="shared" si="16"/>
        <v>0</v>
      </c>
      <c r="E57" s="36">
        <f t="shared" si="16"/>
        <v>0</v>
      </c>
      <c r="F57" s="36">
        <f t="shared" si="16"/>
        <v>0</v>
      </c>
      <c r="G57" s="36">
        <f t="shared" si="16"/>
        <v>0</v>
      </c>
      <c r="H57" s="36">
        <f t="shared" si="16"/>
        <v>0</v>
      </c>
      <c r="I57" s="36">
        <f t="shared" si="16"/>
        <v>0</v>
      </c>
      <c r="J57" s="36">
        <f t="shared" si="16"/>
        <v>0</v>
      </c>
      <c r="K57" s="36">
        <f t="shared" si="16"/>
        <v>0</v>
      </c>
      <c r="L57" s="36">
        <f t="shared" si="16"/>
        <v>0</v>
      </c>
      <c r="M57" s="36">
        <f t="shared" si="16"/>
        <v>0</v>
      </c>
      <c r="N57" s="36">
        <f t="shared" si="16"/>
        <v>0</v>
      </c>
      <c r="O57" s="36">
        <f t="shared" si="16"/>
        <v>0</v>
      </c>
      <c r="P57" s="36">
        <f t="shared" si="16"/>
        <v>0</v>
      </c>
      <c r="Q57" s="36">
        <f t="shared" si="16"/>
        <v>0</v>
      </c>
      <c r="R57" s="36">
        <f t="shared" si="16"/>
        <v>0</v>
      </c>
      <c r="S57" s="36">
        <f t="shared" si="16"/>
        <v>0</v>
      </c>
      <c r="T57" s="36">
        <f t="shared" si="16"/>
        <v>0</v>
      </c>
      <c r="U57" s="36">
        <f t="shared" si="16"/>
        <v>0</v>
      </c>
      <c r="V57" s="36">
        <f t="shared" si="16"/>
        <v>0</v>
      </c>
      <c r="W57" s="36">
        <f t="shared" si="16"/>
        <v>0</v>
      </c>
      <c r="X57" s="36">
        <f t="shared" si="16"/>
        <v>0</v>
      </c>
      <c r="Y57" s="36">
        <f t="shared" si="16"/>
        <v>0</v>
      </c>
      <c r="Z57" s="36">
        <f t="shared" si="16"/>
        <v>0</v>
      </c>
      <c r="AA57" s="36">
        <f t="shared" si="16"/>
        <v>0</v>
      </c>
      <c r="AB57" s="36">
        <f t="shared" si="16"/>
        <v>0</v>
      </c>
      <c r="AC57" s="36">
        <f t="shared" si="16"/>
        <v>0</v>
      </c>
      <c r="AD57" s="36">
        <f t="shared" si="16"/>
        <v>0</v>
      </c>
      <c r="AE57" s="36">
        <f t="shared" si="16"/>
        <v>0</v>
      </c>
      <c r="AF57" s="36">
        <f t="shared" si="16"/>
        <v>0</v>
      </c>
      <c r="AG57" s="36">
        <f t="shared" si="16"/>
        <v>0</v>
      </c>
      <c r="AH57" s="36">
        <f t="shared" si="16"/>
        <v>0</v>
      </c>
      <c r="AI57" s="36">
        <f t="shared" si="16"/>
        <v>0</v>
      </c>
      <c r="AJ57" s="36">
        <f t="shared" si="16"/>
        <v>0</v>
      </c>
      <c r="AK57" s="36">
        <f t="shared" si="16"/>
        <v>0</v>
      </c>
      <c r="AL57" s="36">
        <f t="shared" si="16"/>
        <v>0</v>
      </c>
      <c r="AM57" s="36">
        <f t="shared" si="16"/>
        <v>0</v>
      </c>
      <c r="AN57" s="36">
        <f t="shared" si="16"/>
        <v>0</v>
      </c>
      <c r="AO57" s="36">
        <f t="shared" si="16"/>
        <v>0</v>
      </c>
      <c r="AP57" s="36">
        <f t="shared" si="16"/>
        <v>0</v>
      </c>
      <c r="AQ57" s="36">
        <f t="shared" si="16"/>
        <v>0</v>
      </c>
      <c r="AR57" s="36">
        <f t="shared" si="16"/>
        <v>0</v>
      </c>
      <c r="AS57" s="36">
        <f t="shared" si="16"/>
        <v>0</v>
      </c>
      <c r="AT57" s="36">
        <f t="shared" si="16"/>
        <v>0</v>
      </c>
      <c r="AU57" s="36">
        <f t="shared" si="16"/>
        <v>0</v>
      </c>
      <c r="AV57" s="36">
        <f t="shared" si="16"/>
        <v>0</v>
      </c>
      <c r="AW57" s="36">
        <f t="shared" si="16"/>
        <v>0</v>
      </c>
      <c r="AX57" s="36">
        <f t="shared" si="16"/>
        <v>0</v>
      </c>
      <c r="AY57" s="36">
        <f t="shared" si="16"/>
        <v>0</v>
      </c>
      <c r="AZ57" s="36">
        <f t="shared" si="16"/>
        <v>0</v>
      </c>
      <c r="BA57" s="36">
        <f t="shared" si="16"/>
        <v>0</v>
      </c>
      <c r="BB57" s="36">
        <f t="shared" si="16"/>
        <v>0</v>
      </c>
      <c r="BC57" s="36">
        <f t="shared" si="16"/>
        <v>0</v>
      </c>
      <c r="BD57" s="36">
        <f t="shared" si="16"/>
        <v>0</v>
      </c>
      <c r="BE57" s="36">
        <f t="shared" si="16"/>
        <v>0</v>
      </c>
      <c r="BF57" s="36">
        <f t="shared" si="16"/>
        <v>0</v>
      </c>
      <c r="BG57" s="36">
        <f t="shared" si="16"/>
        <v>0</v>
      </c>
      <c r="BH57" s="36">
        <f t="shared" si="16"/>
        <v>0</v>
      </c>
      <c r="BI57" s="36">
        <f t="shared" si="16"/>
        <v>0</v>
      </c>
      <c r="BJ57" s="36">
        <f t="shared" si="16"/>
        <v>0</v>
      </c>
      <c r="BK57" s="39">
        <f>SUM(BK56)</f>
        <v>0</v>
      </c>
    </row>
    <row r="58" spans="1:63">
      <c r="A58" s="17"/>
      <c r="B58" s="27" t="s">
        <v>88</v>
      </c>
      <c r="C58" s="38">
        <f>C57+C54</f>
        <v>0</v>
      </c>
      <c r="D58" s="38">
        <f t="shared" ref="D58:BJ58" si="17">D57+D54</f>
        <v>36.686760639733237</v>
      </c>
      <c r="E58" s="38">
        <f t="shared" si="17"/>
        <v>0</v>
      </c>
      <c r="F58" s="38">
        <f t="shared" si="17"/>
        <v>0</v>
      </c>
      <c r="G58" s="38">
        <f t="shared" si="17"/>
        <v>0</v>
      </c>
      <c r="H58" s="38">
        <f t="shared" si="17"/>
        <v>13.980354810025103</v>
      </c>
      <c r="I58" s="38">
        <f t="shared" si="17"/>
        <v>0.64930840823296876</v>
      </c>
      <c r="J58" s="38">
        <f t="shared" si="17"/>
        <v>0</v>
      </c>
      <c r="K58" s="38">
        <f t="shared" si="17"/>
        <v>0</v>
      </c>
      <c r="L58" s="38">
        <f t="shared" si="17"/>
        <v>7.2873214375008928</v>
      </c>
      <c r="M58" s="38">
        <f t="shared" si="17"/>
        <v>0</v>
      </c>
      <c r="N58" s="38">
        <f t="shared" si="17"/>
        <v>0</v>
      </c>
      <c r="O58" s="38">
        <f t="shared" si="17"/>
        <v>0</v>
      </c>
      <c r="P58" s="38">
        <f t="shared" si="17"/>
        <v>0</v>
      </c>
      <c r="Q58" s="38">
        <f t="shared" si="17"/>
        <v>0</v>
      </c>
      <c r="R58" s="38">
        <f t="shared" si="17"/>
        <v>8.8092000000000006</v>
      </c>
      <c r="S58" s="38">
        <f t="shared" si="17"/>
        <v>0.20349999999999999</v>
      </c>
      <c r="T58" s="38">
        <f t="shared" si="17"/>
        <v>0</v>
      </c>
      <c r="U58" s="38">
        <f t="shared" si="17"/>
        <v>0</v>
      </c>
      <c r="V58" s="38">
        <f t="shared" si="17"/>
        <v>2.0870000000000002</v>
      </c>
      <c r="W58" s="38">
        <f t="shared" si="17"/>
        <v>0</v>
      </c>
      <c r="X58" s="38">
        <f t="shared" si="17"/>
        <v>0</v>
      </c>
      <c r="Y58" s="38">
        <f t="shared" si="17"/>
        <v>0</v>
      </c>
      <c r="Z58" s="38">
        <f t="shared" si="17"/>
        <v>0</v>
      </c>
      <c r="AA58" s="38">
        <f t="shared" si="17"/>
        <v>0</v>
      </c>
      <c r="AB58" s="38">
        <f t="shared" si="17"/>
        <v>0</v>
      </c>
      <c r="AC58" s="38">
        <f t="shared" si="17"/>
        <v>0</v>
      </c>
      <c r="AD58" s="38">
        <f t="shared" si="17"/>
        <v>0</v>
      </c>
      <c r="AE58" s="38">
        <f t="shared" si="17"/>
        <v>0</v>
      </c>
      <c r="AF58" s="38">
        <f t="shared" si="17"/>
        <v>0</v>
      </c>
      <c r="AG58" s="38">
        <f t="shared" si="17"/>
        <v>0</v>
      </c>
      <c r="AH58" s="38">
        <f t="shared" si="17"/>
        <v>0</v>
      </c>
      <c r="AI58" s="38">
        <f t="shared" si="17"/>
        <v>0</v>
      </c>
      <c r="AJ58" s="38">
        <f t="shared" si="17"/>
        <v>0</v>
      </c>
      <c r="AK58" s="38">
        <f t="shared" si="17"/>
        <v>0</v>
      </c>
      <c r="AL58" s="38">
        <f t="shared" si="17"/>
        <v>0</v>
      </c>
      <c r="AM58" s="38">
        <f t="shared" si="17"/>
        <v>0</v>
      </c>
      <c r="AN58" s="38">
        <f t="shared" si="17"/>
        <v>0</v>
      </c>
      <c r="AO58" s="38">
        <f t="shared" si="17"/>
        <v>0</v>
      </c>
      <c r="AP58" s="38">
        <f t="shared" si="17"/>
        <v>0</v>
      </c>
      <c r="AQ58" s="38">
        <f t="shared" si="17"/>
        <v>0</v>
      </c>
      <c r="AR58" s="38">
        <f t="shared" si="17"/>
        <v>0</v>
      </c>
      <c r="AS58" s="38">
        <f t="shared" si="17"/>
        <v>0</v>
      </c>
      <c r="AT58" s="38">
        <f t="shared" si="17"/>
        <v>0</v>
      </c>
      <c r="AU58" s="38">
        <f t="shared" si="17"/>
        <v>0</v>
      </c>
      <c r="AV58" s="38">
        <f t="shared" si="17"/>
        <v>0</v>
      </c>
      <c r="AW58" s="38">
        <f t="shared" si="17"/>
        <v>0</v>
      </c>
      <c r="AX58" s="38">
        <f t="shared" si="17"/>
        <v>0</v>
      </c>
      <c r="AY58" s="38">
        <f t="shared" si="17"/>
        <v>0</v>
      </c>
      <c r="AZ58" s="38">
        <f t="shared" si="17"/>
        <v>0</v>
      </c>
      <c r="BA58" s="38">
        <f t="shared" si="17"/>
        <v>0</v>
      </c>
      <c r="BB58" s="38">
        <f t="shared" si="17"/>
        <v>0</v>
      </c>
      <c r="BC58" s="38">
        <f t="shared" si="17"/>
        <v>0</v>
      </c>
      <c r="BD58" s="38">
        <f t="shared" si="17"/>
        <v>0</v>
      </c>
      <c r="BE58" s="38">
        <f t="shared" si="17"/>
        <v>0</v>
      </c>
      <c r="BF58" s="38">
        <f t="shared" si="17"/>
        <v>0</v>
      </c>
      <c r="BG58" s="38">
        <f t="shared" si="17"/>
        <v>0</v>
      </c>
      <c r="BH58" s="38">
        <f t="shared" si="17"/>
        <v>0</v>
      </c>
      <c r="BI58" s="38">
        <f t="shared" si="17"/>
        <v>0</v>
      </c>
      <c r="BJ58" s="38">
        <f t="shared" si="17"/>
        <v>0</v>
      </c>
      <c r="BK58" s="38">
        <f>BK57+BK54</f>
        <v>69.703445295492216</v>
      </c>
    </row>
    <row r="59" spans="1:63" ht="4.5" customHeight="1">
      <c r="A59" s="17"/>
      <c r="B59" s="25"/>
      <c r="C59" s="57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8"/>
    </row>
    <row r="60" spans="1:63">
      <c r="A60" s="17" t="s">
        <v>22</v>
      </c>
      <c r="B60" s="24" t="s">
        <v>23</v>
      </c>
      <c r="C60" s="57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8"/>
    </row>
    <row r="61" spans="1:63">
      <c r="A61" s="17" t="s">
        <v>80</v>
      </c>
      <c r="B61" s="25" t="s">
        <v>24</v>
      </c>
      <c r="C61" s="57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8"/>
    </row>
    <row r="62" spans="1:63">
      <c r="A62" s="17"/>
      <c r="B62" s="26" t="s">
        <v>40</v>
      </c>
      <c r="C62" s="36">
        <v>0</v>
      </c>
      <c r="D62" s="36">
        <v>0</v>
      </c>
      <c r="E62" s="36">
        <v>0</v>
      </c>
      <c r="F62" s="36">
        <v>0</v>
      </c>
      <c r="G62" s="36">
        <v>0</v>
      </c>
      <c r="H62" s="36">
        <v>0</v>
      </c>
      <c r="I62" s="36">
        <v>0</v>
      </c>
      <c r="J62" s="36">
        <v>0</v>
      </c>
      <c r="K62" s="36">
        <v>0</v>
      </c>
      <c r="L62" s="36">
        <v>0</v>
      </c>
      <c r="M62" s="36">
        <v>0</v>
      </c>
      <c r="N62" s="36">
        <v>0</v>
      </c>
      <c r="O62" s="36">
        <v>0</v>
      </c>
      <c r="P62" s="36">
        <v>0</v>
      </c>
      <c r="Q62" s="36">
        <v>0</v>
      </c>
      <c r="R62" s="36">
        <v>0</v>
      </c>
      <c r="S62" s="36">
        <v>0</v>
      </c>
      <c r="T62" s="36">
        <v>0</v>
      </c>
      <c r="U62" s="36">
        <v>0</v>
      </c>
      <c r="V62" s="36">
        <v>0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36">
        <v>0</v>
      </c>
      <c r="AD62" s="36">
        <v>0</v>
      </c>
      <c r="AE62" s="36">
        <v>0</v>
      </c>
      <c r="AF62" s="36">
        <v>0</v>
      </c>
      <c r="AG62" s="36">
        <v>0</v>
      </c>
      <c r="AH62" s="36">
        <v>0</v>
      </c>
      <c r="AI62" s="36">
        <v>0</v>
      </c>
      <c r="AJ62" s="36">
        <v>0</v>
      </c>
      <c r="AK62" s="36">
        <v>0</v>
      </c>
      <c r="AL62" s="36">
        <v>0</v>
      </c>
      <c r="AM62" s="36">
        <v>0</v>
      </c>
      <c r="AN62" s="36">
        <v>0</v>
      </c>
      <c r="AO62" s="36">
        <v>0</v>
      </c>
      <c r="AP62" s="36">
        <v>0</v>
      </c>
      <c r="AQ62" s="36">
        <v>0</v>
      </c>
      <c r="AR62" s="36">
        <v>0</v>
      </c>
      <c r="AS62" s="36">
        <v>0</v>
      </c>
      <c r="AT62" s="36">
        <v>0</v>
      </c>
      <c r="AU62" s="36">
        <v>0</v>
      </c>
      <c r="AV62" s="36">
        <v>0</v>
      </c>
      <c r="AW62" s="36">
        <v>0</v>
      </c>
      <c r="AX62" s="36">
        <v>0</v>
      </c>
      <c r="AY62" s="36">
        <v>0</v>
      </c>
      <c r="AZ62" s="36">
        <v>0</v>
      </c>
      <c r="BA62" s="36">
        <v>0</v>
      </c>
      <c r="BB62" s="36">
        <v>0</v>
      </c>
      <c r="BC62" s="36">
        <v>0</v>
      </c>
      <c r="BD62" s="36">
        <v>0</v>
      </c>
      <c r="BE62" s="36">
        <v>0</v>
      </c>
      <c r="BF62" s="36">
        <v>0</v>
      </c>
      <c r="BG62" s="36">
        <v>0</v>
      </c>
      <c r="BH62" s="36">
        <v>0</v>
      </c>
      <c r="BI62" s="36">
        <v>0</v>
      </c>
      <c r="BJ62" s="36">
        <v>0</v>
      </c>
      <c r="BK62" s="39">
        <f>SUM(C62:BJ62)</f>
        <v>0</v>
      </c>
    </row>
    <row r="63" spans="1:63">
      <c r="A63" s="17"/>
      <c r="B63" s="27" t="s">
        <v>87</v>
      </c>
      <c r="C63" s="36">
        <f t="shared" ref="C63:BJ63" si="18">SUM(C62)</f>
        <v>0</v>
      </c>
      <c r="D63" s="36">
        <f t="shared" si="18"/>
        <v>0</v>
      </c>
      <c r="E63" s="36">
        <f t="shared" si="18"/>
        <v>0</v>
      </c>
      <c r="F63" s="36">
        <f t="shared" si="18"/>
        <v>0</v>
      </c>
      <c r="G63" s="36">
        <f t="shared" si="18"/>
        <v>0</v>
      </c>
      <c r="H63" s="36">
        <f t="shared" si="18"/>
        <v>0</v>
      </c>
      <c r="I63" s="36">
        <f t="shared" si="18"/>
        <v>0</v>
      </c>
      <c r="J63" s="36">
        <f t="shared" si="18"/>
        <v>0</v>
      </c>
      <c r="K63" s="36">
        <f t="shared" si="18"/>
        <v>0</v>
      </c>
      <c r="L63" s="36">
        <f t="shared" si="18"/>
        <v>0</v>
      </c>
      <c r="M63" s="36">
        <f t="shared" si="18"/>
        <v>0</v>
      </c>
      <c r="N63" s="36">
        <f t="shared" si="18"/>
        <v>0</v>
      </c>
      <c r="O63" s="36">
        <f t="shared" si="18"/>
        <v>0</v>
      </c>
      <c r="P63" s="36">
        <f t="shared" si="18"/>
        <v>0</v>
      </c>
      <c r="Q63" s="36">
        <f t="shared" si="18"/>
        <v>0</v>
      </c>
      <c r="R63" s="36">
        <f t="shared" si="18"/>
        <v>0</v>
      </c>
      <c r="S63" s="36">
        <f t="shared" si="18"/>
        <v>0</v>
      </c>
      <c r="T63" s="36">
        <f t="shared" si="18"/>
        <v>0</v>
      </c>
      <c r="U63" s="36">
        <f t="shared" si="18"/>
        <v>0</v>
      </c>
      <c r="V63" s="36">
        <f t="shared" si="18"/>
        <v>0</v>
      </c>
      <c r="W63" s="36">
        <f t="shared" si="18"/>
        <v>0</v>
      </c>
      <c r="X63" s="36">
        <f t="shared" si="18"/>
        <v>0</v>
      </c>
      <c r="Y63" s="36">
        <f t="shared" si="18"/>
        <v>0</v>
      </c>
      <c r="Z63" s="36">
        <f t="shared" si="18"/>
        <v>0</v>
      </c>
      <c r="AA63" s="36">
        <f t="shared" si="18"/>
        <v>0</v>
      </c>
      <c r="AB63" s="36">
        <f t="shared" si="18"/>
        <v>0</v>
      </c>
      <c r="AC63" s="36">
        <f t="shared" si="18"/>
        <v>0</v>
      </c>
      <c r="AD63" s="36">
        <f t="shared" si="18"/>
        <v>0</v>
      </c>
      <c r="AE63" s="36">
        <f t="shared" si="18"/>
        <v>0</v>
      </c>
      <c r="AF63" s="36">
        <f t="shared" si="18"/>
        <v>0</v>
      </c>
      <c r="AG63" s="36">
        <f t="shared" si="18"/>
        <v>0</v>
      </c>
      <c r="AH63" s="36">
        <f t="shared" si="18"/>
        <v>0</v>
      </c>
      <c r="AI63" s="36">
        <f t="shared" si="18"/>
        <v>0</v>
      </c>
      <c r="AJ63" s="36">
        <f t="shared" si="18"/>
        <v>0</v>
      </c>
      <c r="AK63" s="36">
        <f t="shared" si="18"/>
        <v>0</v>
      </c>
      <c r="AL63" s="36">
        <f t="shared" si="18"/>
        <v>0</v>
      </c>
      <c r="AM63" s="36">
        <f t="shared" si="18"/>
        <v>0</v>
      </c>
      <c r="AN63" s="36">
        <f t="shared" si="18"/>
        <v>0</v>
      </c>
      <c r="AO63" s="36">
        <f t="shared" si="18"/>
        <v>0</v>
      </c>
      <c r="AP63" s="36">
        <f t="shared" si="18"/>
        <v>0</v>
      </c>
      <c r="AQ63" s="36">
        <f t="shared" si="18"/>
        <v>0</v>
      </c>
      <c r="AR63" s="36">
        <f t="shared" si="18"/>
        <v>0</v>
      </c>
      <c r="AS63" s="36">
        <f t="shared" si="18"/>
        <v>0</v>
      </c>
      <c r="AT63" s="36">
        <f t="shared" si="18"/>
        <v>0</v>
      </c>
      <c r="AU63" s="36">
        <f t="shared" si="18"/>
        <v>0</v>
      </c>
      <c r="AV63" s="36">
        <f t="shared" si="18"/>
        <v>0</v>
      </c>
      <c r="AW63" s="36">
        <f t="shared" si="18"/>
        <v>0</v>
      </c>
      <c r="AX63" s="36">
        <f t="shared" si="18"/>
        <v>0</v>
      </c>
      <c r="AY63" s="36">
        <f t="shared" si="18"/>
        <v>0</v>
      </c>
      <c r="AZ63" s="36">
        <f t="shared" si="18"/>
        <v>0</v>
      </c>
      <c r="BA63" s="36">
        <f t="shared" si="18"/>
        <v>0</v>
      </c>
      <c r="BB63" s="36">
        <f t="shared" si="18"/>
        <v>0</v>
      </c>
      <c r="BC63" s="36">
        <f t="shared" si="18"/>
        <v>0</v>
      </c>
      <c r="BD63" s="36">
        <f t="shared" si="18"/>
        <v>0</v>
      </c>
      <c r="BE63" s="36">
        <f t="shared" si="18"/>
        <v>0</v>
      </c>
      <c r="BF63" s="36">
        <f t="shared" si="18"/>
        <v>0</v>
      </c>
      <c r="BG63" s="36">
        <f t="shared" si="18"/>
        <v>0</v>
      </c>
      <c r="BH63" s="36">
        <f t="shared" si="18"/>
        <v>0</v>
      </c>
      <c r="BI63" s="36">
        <f t="shared" si="18"/>
        <v>0</v>
      </c>
      <c r="BJ63" s="36">
        <f t="shared" si="18"/>
        <v>0</v>
      </c>
      <c r="BK63" s="39">
        <f>SUM(BK62)</f>
        <v>0</v>
      </c>
    </row>
    <row r="64" spans="1:63" ht="4.5" customHeight="1">
      <c r="A64" s="17"/>
      <c r="B64" s="29"/>
      <c r="C64" s="57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8"/>
    </row>
    <row r="65" spans="1:63">
      <c r="A65" s="17"/>
      <c r="B65" s="30" t="s">
        <v>103</v>
      </c>
      <c r="C65" s="44">
        <f>C29+C44+C49+C58+C63</f>
        <v>0</v>
      </c>
      <c r="D65" s="44">
        <f t="shared" ref="D65:BJ65" si="19">D29+D44+D49+D58+D63</f>
        <v>145.76282480418385</v>
      </c>
      <c r="E65" s="44">
        <f t="shared" si="19"/>
        <v>163.42024051787041</v>
      </c>
      <c r="F65" s="44">
        <f t="shared" si="19"/>
        <v>0</v>
      </c>
      <c r="G65" s="44">
        <f t="shared" si="19"/>
        <v>0</v>
      </c>
      <c r="H65" s="44">
        <f t="shared" si="19"/>
        <v>52.9795388956517</v>
      </c>
      <c r="I65" s="44">
        <f t="shared" si="19"/>
        <v>3306.6437405485622</v>
      </c>
      <c r="J65" s="44">
        <f t="shared" si="19"/>
        <v>1090.4708670764512</v>
      </c>
      <c r="K65" s="44">
        <f t="shared" si="19"/>
        <v>0</v>
      </c>
      <c r="L65" s="44">
        <f t="shared" si="19"/>
        <v>98.889857150556111</v>
      </c>
      <c r="M65" s="44">
        <f t="shared" si="19"/>
        <v>0</v>
      </c>
      <c r="N65" s="44">
        <f t="shared" si="19"/>
        <v>10.426625482354801</v>
      </c>
      <c r="O65" s="44">
        <f t="shared" si="19"/>
        <v>0</v>
      </c>
      <c r="P65" s="44">
        <f t="shared" si="19"/>
        <v>0</v>
      </c>
      <c r="Q65" s="44">
        <f t="shared" si="19"/>
        <v>0</v>
      </c>
      <c r="R65" s="44">
        <f t="shared" si="19"/>
        <v>41.356196603659598</v>
      </c>
      <c r="S65" s="44">
        <f t="shared" si="19"/>
        <v>287.05646792683541</v>
      </c>
      <c r="T65" s="44">
        <f t="shared" si="19"/>
        <v>556.14320388025646</v>
      </c>
      <c r="U65" s="44">
        <f t="shared" si="19"/>
        <v>0</v>
      </c>
      <c r="V65" s="44">
        <f t="shared" si="19"/>
        <v>19.969730863702697</v>
      </c>
      <c r="W65" s="44">
        <f t="shared" si="19"/>
        <v>0</v>
      </c>
      <c r="X65" s="44">
        <f t="shared" si="19"/>
        <v>0</v>
      </c>
      <c r="Y65" s="44">
        <f t="shared" si="19"/>
        <v>0</v>
      </c>
      <c r="Z65" s="44">
        <f t="shared" si="19"/>
        <v>0</v>
      </c>
      <c r="AA65" s="44">
        <f t="shared" si="19"/>
        <v>0</v>
      </c>
      <c r="AB65" s="44">
        <f t="shared" si="19"/>
        <v>407.51430058745609</v>
      </c>
      <c r="AC65" s="44">
        <f t="shared" si="19"/>
        <v>139.21331650789435</v>
      </c>
      <c r="AD65" s="44">
        <f t="shared" si="19"/>
        <v>16.800979587935</v>
      </c>
      <c r="AE65" s="44">
        <f t="shared" si="19"/>
        <v>0</v>
      </c>
      <c r="AF65" s="44">
        <f t="shared" si="19"/>
        <v>513.76828159338265</v>
      </c>
      <c r="AG65" s="44">
        <f t="shared" si="19"/>
        <v>0</v>
      </c>
      <c r="AH65" s="44">
        <f t="shared" si="19"/>
        <v>0</v>
      </c>
      <c r="AI65" s="44">
        <f t="shared" si="19"/>
        <v>0</v>
      </c>
      <c r="AJ65" s="44">
        <f t="shared" si="19"/>
        <v>0</v>
      </c>
      <c r="AK65" s="44">
        <f t="shared" si="19"/>
        <v>0</v>
      </c>
      <c r="AL65" s="44">
        <f t="shared" si="19"/>
        <v>612.95813440276606</v>
      </c>
      <c r="AM65" s="44">
        <f t="shared" si="19"/>
        <v>180.96841337421085</v>
      </c>
      <c r="AN65" s="44">
        <f t="shared" si="19"/>
        <v>562.91064741815808</v>
      </c>
      <c r="AO65" s="44">
        <f t="shared" si="19"/>
        <v>0</v>
      </c>
      <c r="AP65" s="44">
        <f t="shared" si="19"/>
        <v>331.98882732869259</v>
      </c>
      <c r="AQ65" s="44">
        <f t="shared" si="19"/>
        <v>0</v>
      </c>
      <c r="AR65" s="44">
        <f t="shared" si="19"/>
        <v>0</v>
      </c>
      <c r="AS65" s="44">
        <f t="shared" si="19"/>
        <v>0</v>
      </c>
      <c r="AT65" s="44">
        <f t="shared" si="19"/>
        <v>0</v>
      </c>
      <c r="AU65" s="44">
        <f t="shared" si="19"/>
        <v>0</v>
      </c>
      <c r="AV65" s="44">
        <f t="shared" si="19"/>
        <v>695.79154050622367</v>
      </c>
      <c r="AW65" s="44">
        <f t="shared" si="19"/>
        <v>430.08909962849202</v>
      </c>
      <c r="AX65" s="44">
        <f t="shared" si="19"/>
        <v>18.015258191935299</v>
      </c>
      <c r="AY65" s="44">
        <f t="shared" si="19"/>
        <v>0</v>
      </c>
      <c r="AZ65" s="44">
        <f t="shared" si="19"/>
        <v>377.67822023317774</v>
      </c>
      <c r="BA65" s="44">
        <f t="shared" si="19"/>
        <v>0</v>
      </c>
      <c r="BB65" s="44">
        <f t="shared" si="19"/>
        <v>0</v>
      </c>
      <c r="BC65" s="44">
        <f t="shared" si="19"/>
        <v>0</v>
      </c>
      <c r="BD65" s="44">
        <f t="shared" si="19"/>
        <v>0</v>
      </c>
      <c r="BE65" s="44">
        <f t="shared" si="19"/>
        <v>0</v>
      </c>
      <c r="BF65" s="44">
        <f t="shared" si="19"/>
        <v>190.78770235398454</v>
      </c>
      <c r="BG65" s="44">
        <f t="shared" si="19"/>
        <v>67.279232548770707</v>
      </c>
      <c r="BH65" s="44">
        <f t="shared" si="19"/>
        <v>24.655449329063899</v>
      </c>
      <c r="BI65" s="44">
        <f t="shared" si="19"/>
        <v>0</v>
      </c>
      <c r="BJ65" s="44">
        <f t="shared" si="19"/>
        <v>56.925414476848516</v>
      </c>
      <c r="BK65" s="44">
        <f>BK29+BK44+BK49+BK58+BK63</f>
        <v>10400.464111819078</v>
      </c>
    </row>
    <row r="66" spans="1:63" ht="4.5" customHeight="1">
      <c r="A66" s="17"/>
      <c r="B66" s="30"/>
      <c r="C66" s="54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6"/>
    </row>
    <row r="67" spans="1:63" ht="14.25" customHeight="1">
      <c r="A67" s="17" t="s">
        <v>5</v>
      </c>
      <c r="B67" s="31" t="s">
        <v>26</v>
      </c>
      <c r="C67" s="54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6"/>
    </row>
    <row r="68" spans="1:63">
      <c r="A68" s="17"/>
      <c r="B68" s="34" t="s">
        <v>117</v>
      </c>
      <c r="C68" s="40">
        <v>0</v>
      </c>
      <c r="D68" s="40">
        <v>0.52851461254830001</v>
      </c>
      <c r="E68" s="40">
        <v>0</v>
      </c>
      <c r="F68" s="40">
        <v>0</v>
      </c>
      <c r="G68" s="40">
        <v>0</v>
      </c>
      <c r="H68" s="40">
        <v>0.37347802374049993</v>
      </c>
      <c r="I68" s="40">
        <v>0</v>
      </c>
      <c r="J68" s="40">
        <v>0</v>
      </c>
      <c r="K68" s="40">
        <v>0</v>
      </c>
      <c r="L68" s="40">
        <v>0</v>
      </c>
      <c r="M68" s="40">
        <v>0</v>
      </c>
      <c r="N68" s="40">
        <v>0</v>
      </c>
      <c r="O68" s="40">
        <v>0</v>
      </c>
      <c r="P68" s="40">
        <v>0</v>
      </c>
      <c r="Q68" s="40">
        <v>0</v>
      </c>
      <c r="R68" s="40">
        <v>0.22421284928809995</v>
      </c>
      <c r="S68" s="40">
        <v>0</v>
      </c>
      <c r="T68" s="40">
        <v>0</v>
      </c>
      <c r="U68" s="40">
        <v>0</v>
      </c>
      <c r="V68" s="40">
        <v>7.3487257741000006E-3</v>
      </c>
      <c r="W68" s="40">
        <v>0</v>
      </c>
      <c r="X68" s="40">
        <v>0</v>
      </c>
      <c r="Y68" s="40">
        <v>0</v>
      </c>
      <c r="Z68" s="40">
        <v>0</v>
      </c>
      <c r="AA68" s="40">
        <v>0</v>
      </c>
      <c r="AB68" s="40">
        <v>12.426481575635597</v>
      </c>
      <c r="AC68" s="40">
        <v>2.5630912451499999E-2</v>
      </c>
      <c r="AD68" s="40">
        <v>0</v>
      </c>
      <c r="AE68" s="40">
        <v>0</v>
      </c>
      <c r="AF68" s="40">
        <v>1.4154979005155002</v>
      </c>
      <c r="AG68" s="40">
        <v>0</v>
      </c>
      <c r="AH68" s="40">
        <v>0</v>
      </c>
      <c r="AI68" s="40">
        <v>0</v>
      </c>
      <c r="AJ68" s="40">
        <v>0</v>
      </c>
      <c r="AK68" s="40">
        <v>0</v>
      </c>
      <c r="AL68" s="40">
        <v>13.403022877240909</v>
      </c>
      <c r="AM68" s="40">
        <v>0.1728697688384</v>
      </c>
      <c r="AN68" s="40">
        <v>0</v>
      </c>
      <c r="AO68" s="40">
        <v>0</v>
      </c>
      <c r="AP68" s="40">
        <v>0.44489277503180003</v>
      </c>
      <c r="AQ68" s="40">
        <v>0</v>
      </c>
      <c r="AR68" s="40">
        <v>0</v>
      </c>
      <c r="AS68" s="40">
        <v>0</v>
      </c>
      <c r="AT68" s="40">
        <v>0</v>
      </c>
      <c r="AU68" s="40">
        <v>0</v>
      </c>
      <c r="AV68" s="40">
        <v>3.7785194113371996</v>
      </c>
      <c r="AW68" s="40">
        <v>3.93948956451E-2</v>
      </c>
      <c r="AX68" s="40">
        <v>0</v>
      </c>
      <c r="AY68" s="40">
        <v>0</v>
      </c>
      <c r="AZ68" s="40">
        <v>1.0067653993866001</v>
      </c>
      <c r="BA68" s="40">
        <v>0</v>
      </c>
      <c r="BB68" s="40">
        <v>0</v>
      </c>
      <c r="BC68" s="40">
        <v>0</v>
      </c>
      <c r="BD68" s="40">
        <v>0</v>
      </c>
      <c r="BE68" s="40">
        <v>0</v>
      </c>
      <c r="BF68" s="40">
        <v>2.3149237815909007</v>
      </c>
      <c r="BG68" s="40">
        <v>4.3771080640000001E-4</v>
      </c>
      <c r="BH68" s="40">
        <v>0</v>
      </c>
      <c r="BI68" s="40">
        <v>0</v>
      </c>
      <c r="BJ68" s="40">
        <v>8.2959045451600003E-2</v>
      </c>
      <c r="BK68" s="39">
        <f>SUM(C68:BJ68)</f>
        <v>36.244950265282512</v>
      </c>
    </row>
    <row r="69" spans="1:63" ht="13.5" thickBot="1">
      <c r="A69" s="32"/>
      <c r="B69" s="27" t="s">
        <v>87</v>
      </c>
      <c r="C69" s="36">
        <f t="shared" ref="C69:BJ69" si="20">SUM(C68)</f>
        <v>0</v>
      </c>
      <c r="D69" s="36">
        <f t="shared" si="20"/>
        <v>0.52851461254830001</v>
      </c>
      <c r="E69" s="36">
        <f t="shared" si="20"/>
        <v>0</v>
      </c>
      <c r="F69" s="36">
        <f t="shared" si="20"/>
        <v>0</v>
      </c>
      <c r="G69" s="36">
        <f t="shared" si="20"/>
        <v>0</v>
      </c>
      <c r="H69" s="36">
        <f t="shared" si="20"/>
        <v>0.37347802374049993</v>
      </c>
      <c r="I69" s="36">
        <f t="shared" si="20"/>
        <v>0</v>
      </c>
      <c r="J69" s="36">
        <f t="shared" si="20"/>
        <v>0</v>
      </c>
      <c r="K69" s="36">
        <f t="shared" si="20"/>
        <v>0</v>
      </c>
      <c r="L69" s="36">
        <f t="shared" si="20"/>
        <v>0</v>
      </c>
      <c r="M69" s="36">
        <f t="shared" si="20"/>
        <v>0</v>
      </c>
      <c r="N69" s="36">
        <f t="shared" si="20"/>
        <v>0</v>
      </c>
      <c r="O69" s="36">
        <f t="shared" si="20"/>
        <v>0</v>
      </c>
      <c r="P69" s="36">
        <f t="shared" si="20"/>
        <v>0</v>
      </c>
      <c r="Q69" s="36">
        <f t="shared" si="20"/>
        <v>0</v>
      </c>
      <c r="R69" s="36">
        <f t="shared" si="20"/>
        <v>0.22421284928809995</v>
      </c>
      <c r="S69" s="36">
        <f t="shared" si="20"/>
        <v>0</v>
      </c>
      <c r="T69" s="36">
        <f t="shared" si="20"/>
        <v>0</v>
      </c>
      <c r="U69" s="36">
        <f t="shared" si="20"/>
        <v>0</v>
      </c>
      <c r="V69" s="36">
        <f t="shared" si="20"/>
        <v>7.3487257741000006E-3</v>
      </c>
      <c r="W69" s="36">
        <f t="shared" si="20"/>
        <v>0</v>
      </c>
      <c r="X69" s="36">
        <f t="shared" si="20"/>
        <v>0</v>
      </c>
      <c r="Y69" s="36">
        <f t="shared" si="20"/>
        <v>0</v>
      </c>
      <c r="Z69" s="36">
        <f t="shared" si="20"/>
        <v>0</v>
      </c>
      <c r="AA69" s="36">
        <f t="shared" si="20"/>
        <v>0</v>
      </c>
      <c r="AB69" s="36">
        <f t="shared" si="20"/>
        <v>12.426481575635597</v>
      </c>
      <c r="AC69" s="36">
        <f t="shared" si="20"/>
        <v>2.5630912451499999E-2</v>
      </c>
      <c r="AD69" s="36">
        <f t="shared" si="20"/>
        <v>0</v>
      </c>
      <c r="AE69" s="36">
        <f t="shared" si="20"/>
        <v>0</v>
      </c>
      <c r="AF69" s="36">
        <f t="shared" si="20"/>
        <v>1.4154979005155002</v>
      </c>
      <c r="AG69" s="36">
        <f t="shared" si="20"/>
        <v>0</v>
      </c>
      <c r="AH69" s="36">
        <f t="shared" si="20"/>
        <v>0</v>
      </c>
      <c r="AI69" s="36">
        <f t="shared" si="20"/>
        <v>0</v>
      </c>
      <c r="AJ69" s="36">
        <f t="shared" si="20"/>
        <v>0</v>
      </c>
      <c r="AK69" s="36">
        <f t="shared" si="20"/>
        <v>0</v>
      </c>
      <c r="AL69" s="36">
        <f t="shared" si="20"/>
        <v>13.403022877240909</v>
      </c>
      <c r="AM69" s="36">
        <f t="shared" si="20"/>
        <v>0.1728697688384</v>
      </c>
      <c r="AN69" s="36">
        <f t="shared" si="20"/>
        <v>0</v>
      </c>
      <c r="AO69" s="36">
        <f t="shared" si="20"/>
        <v>0</v>
      </c>
      <c r="AP69" s="36">
        <f t="shared" si="20"/>
        <v>0.44489277503180003</v>
      </c>
      <c r="AQ69" s="36">
        <f t="shared" si="20"/>
        <v>0</v>
      </c>
      <c r="AR69" s="36">
        <f t="shared" si="20"/>
        <v>0</v>
      </c>
      <c r="AS69" s="36">
        <f t="shared" si="20"/>
        <v>0</v>
      </c>
      <c r="AT69" s="36">
        <f t="shared" si="20"/>
        <v>0</v>
      </c>
      <c r="AU69" s="36">
        <f t="shared" si="20"/>
        <v>0</v>
      </c>
      <c r="AV69" s="36">
        <f t="shared" si="20"/>
        <v>3.7785194113371996</v>
      </c>
      <c r="AW69" s="36">
        <f t="shared" si="20"/>
        <v>3.93948956451E-2</v>
      </c>
      <c r="AX69" s="36">
        <f t="shared" si="20"/>
        <v>0</v>
      </c>
      <c r="AY69" s="36">
        <f t="shared" si="20"/>
        <v>0</v>
      </c>
      <c r="AZ69" s="36">
        <f t="shared" si="20"/>
        <v>1.0067653993866001</v>
      </c>
      <c r="BA69" s="36">
        <f t="shared" si="20"/>
        <v>0</v>
      </c>
      <c r="BB69" s="36">
        <f t="shared" si="20"/>
        <v>0</v>
      </c>
      <c r="BC69" s="36">
        <f t="shared" si="20"/>
        <v>0</v>
      </c>
      <c r="BD69" s="36">
        <f t="shared" si="20"/>
        <v>0</v>
      </c>
      <c r="BE69" s="36">
        <f t="shared" si="20"/>
        <v>0</v>
      </c>
      <c r="BF69" s="36">
        <f t="shared" si="20"/>
        <v>2.3149237815909007</v>
      </c>
      <c r="BG69" s="36">
        <f t="shared" si="20"/>
        <v>4.3771080640000001E-4</v>
      </c>
      <c r="BH69" s="36">
        <f t="shared" si="20"/>
        <v>0</v>
      </c>
      <c r="BI69" s="36">
        <f t="shared" si="20"/>
        <v>0</v>
      </c>
      <c r="BJ69" s="36">
        <f t="shared" si="20"/>
        <v>8.2959045451600003E-2</v>
      </c>
      <c r="BK69" s="39">
        <f>SUM(BK68)</f>
        <v>36.244950265282512</v>
      </c>
    </row>
    <row r="70" spans="1:63" ht="6" customHeight="1">
      <c r="A70" s="5"/>
      <c r="B70" s="23"/>
    </row>
    <row r="71" spans="1:63">
      <c r="A71" s="5"/>
      <c r="B71" s="5" t="s">
        <v>29</v>
      </c>
      <c r="L71" s="18" t="s">
        <v>41</v>
      </c>
    </row>
    <row r="72" spans="1:63">
      <c r="A72" s="5"/>
      <c r="B72" s="5" t="s">
        <v>30</v>
      </c>
      <c r="L72" s="5" t="s">
        <v>33</v>
      </c>
    </row>
    <row r="73" spans="1:63">
      <c r="L73" s="5" t="s">
        <v>34</v>
      </c>
    </row>
    <row r="74" spans="1:63">
      <c r="B74" s="5" t="s">
        <v>36</v>
      </c>
      <c r="L74" s="5" t="s">
        <v>102</v>
      </c>
    </row>
    <row r="75" spans="1:63">
      <c r="B75" s="5" t="s">
        <v>37</v>
      </c>
      <c r="L75" s="5" t="s">
        <v>104</v>
      </c>
    </row>
    <row r="76" spans="1:63">
      <c r="B76" s="5"/>
      <c r="L76" s="5" t="s">
        <v>35</v>
      </c>
    </row>
    <row r="84" spans="2:2">
      <c r="B84" s="5"/>
    </row>
  </sheetData>
  <mergeCells count="49">
    <mergeCell ref="B1:B5"/>
    <mergeCell ref="C2:V2"/>
    <mergeCell ref="W2:AP2"/>
    <mergeCell ref="AQ2:BJ2"/>
    <mergeCell ref="AV4:AZ4"/>
    <mergeCell ref="C4:G4"/>
    <mergeCell ref="M4:Q4"/>
    <mergeCell ref="C3:L3"/>
    <mergeCell ref="H4:L4"/>
    <mergeCell ref="R4:V4"/>
    <mergeCell ref="M3:V3"/>
    <mergeCell ref="W3:AF3"/>
    <mergeCell ref="AG3:AP3"/>
    <mergeCell ref="AQ3:AZ3"/>
    <mergeCell ref="BF4:BJ4"/>
    <mergeCell ref="W4:AA4"/>
    <mergeCell ref="C31:BK31"/>
    <mergeCell ref="C30:BK30"/>
    <mergeCell ref="C1:BK1"/>
    <mergeCell ref="BA3:BJ3"/>
    <mergeCell ref="BK2:BK5"/>
    <mergeCell ref="C7:BK7"/>
    <mergeCell ref="C6:BK6"/>
    <mergeCell ref="AQ4:AU4"/>
    <mergeCell ref="BA4:BE4"/>
    <mergeCell ref="AB4:AF4"/>
    <mergeCell ref="AL4:AP4"/>
    <mergeCell ref="AG4:AK4"/>
    <mergeCell ref="C47:BK47"/>
    <mergeCell ref="C46:BK46"/>
    <mergeCell ref="C45:BK45"/>
    <mergeCell ref="C35:BK35"/>
    <mergeCell ref="C32:BK32"/>
    <mergeCell ref="A1:A5"/>
    <mergeCell ref="C67:BK67"/>
    <mergeCell ref="C51:BK51"/>
    <mergeCell ref="C52:BK52"/>
    <mergeCell ref="C55:BK55"/>
    <mergeCell ref="C59:BK59"/>
    <mergeCell ref="C60:BK60"/>
    <mergeCell ref="C61:BK61"/>
    <mergeCell ref="C64:BK64"/>
    <mergeCell ref="C66:BK66"/>
    <mergeCell ref="C50:BK50"/>
    <mergeCell ref="C10:BK10"/>
    <mergeCell ref="C13:BK13"/>
    <mergeCell ref="C16:BK16"/>
    <mergeCell ref="C19:BK19"/>
    <mergeCell ref="C22:BK22"/>
  </mergeCells>
  <phoneticPr fontId="0" type="noConversion"/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46"/>
  <sheetViews>
    <sheetView workbookViewId="0"/>
  </sheetViews>
  <sheetFormatPr defaultRowHeight="12.75"/>
  <cols>
    <col min="1" max="1" width="2.28515625" customWidth="1"/>
    <col min="3" max="3" width="25.28515625" bestFit="1" customWidth="1"/>
    <col min="4" max="6" width="18.28515625" bestFit="1" customWidth="1"/>
    <col min="7" max="7" width="17.28515625" bestFit="1" customWidth="1"/>
    <col min="8" max="8" width="19.85546875" bestFit="1" customWidth="1"/>
    <col min="9" max="9" width="15.85546875" bestFit="1" customWidth="1"/>
    <col min="10" max="10" width="17" bestFit="1" customWidth="1"/>
    <col min="11" max="12" width="19.85546875" bestFit="1" customWidth="1"/>
  </cols>
  <sheetData>
    <row r="2" spans="2:12">
      <c r="B2" s="79" t="s">
        <v>121</v>
      </c>
      <c r="C2" s="60"/>
      <c r="D2" s="60"/>
      <c r="E2" s="60"/>
      <c r="F2" s="60"/>
      <c r="G2" s="60"/>
      <c r="H2" s="60"/>
      <c r="I2" s="60"/>
      <c r="J2" s="60"/>
      <c r="K2" s="60"/>
      <c r="L2" s="80"/>
    </row>
    <row r="3" spans="2:12">
      <c r="B3" s="79" t="s">
        <v>118</v>
      </c>
      <c r="C3" s="60"/>
      <c r="D3" s="60"/>
      <c r="E3" s="60"/>
      <c r="F3" s="60"/>
      <c r="G3" s="60"/>
      <c r="H3" s="60"/>
      <c r="I3" s="60"/>
      <c r="J3" s="60"/>
      <c r="K3" s="60"/>
      <c r="L3" s="80"/>
    </row>
    <row r="4" spans="2:12" ht="30">
      <c r="B4" s="4" t="s">
        <v>79</v>
      </c>
      <c r="C4" s="22" t="s">
        <v>42</v>
      </c>
      <c r="D4" s="22" t="s">
        <v>91</v>
      </c>
      <c r="E4" s="22" t="s">
        <v>92</v>
      </c>
      <c r="F4" s="22" t="s">
        <v>7</v>
      </c>
      <c r="G4" s="22" t="s">
        <v>8</v>
      </c>
      <c r="H4" s="22" t="s">
        <v>23</v>
      </c>
      <c r="I4" s="22" t="s">
        <v>98</v>
      </c>
      <c r="J4" s="22" t="s">
        <v>99</v>
      </c>
      <c r="K4" s="22" t="s">
        <v>78</v>
      </c>
      <c r="L4" s="22" t="s">
        <v>100</v>
      </c>
    </row>
    <row r="5" spans="2:12">
      <c r="B5" s="19">
        <v>1</v>
      </c>
      <c r="C5" s="20" t="s">
        <v>43</v>
      </c>
      <c r="D5" s="40">
        <v>0</v>
      </c>
      <c r="E5" s="35">
        <v>0</v>
      </c>
      <c r="F5" s="35">
        <v>0.3505168465156</v>
      </c>
      <c r="G5" s="35">
        <v>0.1231380068709</v>
      </c>
      <c r="H5" s="35">
        <v>0</v>
      </c>
      <c r="I5" s="35">
        <v>0</v>
      </c>
      <c r="J5" s="35">
        <v>0</v>
      </c>
      <c r="K5" s="35">
        <f>SUM(D5:J5)</f>
        <v>0.47365485338649999</v>
      </c>
      <c r="L5" s="35">
        <v>0</v>
      </c>
    </row>
    <row r="6" spans="2:12">
      <c r="B6" s="19">
        <v>2</v>
      </c>
      <c r="C6" s="21" t="s">
        <v>44</v>
      </c>
      <c r="D6" s="40">
        <v>10.301509587998702</v>
      </c>
      <c r="E6" s="35">
        <v>1.3633204020309</v>
      </c>
      <c r="F6" s="35">
        <v>28.967624240339209</v>
      </c>
      <c r="G6" s="35">
        <v>3.7081075649946982</v>
      </c>
      <c r="H6" s="35">
        <v>0</v>
      </c>
      <c r="I6" s="35">
        <v>0.32969999999999999</v>
      </c>
      <c r="J6" s="35">
        <v>0</v>
      </c>
      <c r="K6" s="35">
        <f t="shared" ref="K6:K41" si="0">SUM(D6:J6)</f>
        <v>44.670261795363508</v>
      </c>
      <c r="L6" s="35">
        <v>0.30018545748100001</v>
      </c>
    </row>
    <row r="7" spans="2:12">
      <c r="B7" s="19">
        <v>3</v>
      </c>
      <c r="C7" s="20" t="s">
        <v>45</v>
      </c>
      <c r="D7" s="40">
        <v>0</v>
      </c>
      <c r="E7" s="35">
        <v>0</v>
      </c>
      <c r="F7" s="35">
        <v>0.71273365196680005</v>
      </c>
      <c r="G7" s="35">
        <v>0</v>
      </c>
      <c r="H7" s="35">
        <v>0</v>
      </c>
      <c r="I7" s="35">
        <v>7.6E-3</v>
      </c>
      <c r="J7" s="35">
        <v>0</v>
      </c>
      <c r="K7" s="35">
        <f t="shared" si="0"/>
        <v>0.7203336519668001</v>
      </c>
      <c r="L7" s="35">
        <v>5.3619657193399999E-2</v>
      </c>
    </row>
    <row r="8" spans="2:12">
      <c r="B8" s="19">
        <v>4</v>
      </c>
      <c r="C8" s="21" t="s">
        <v>46</v>
      </c>
      <c r="D8" s="40">
        <v>14.0580790255481</v>
      </c>
      <c r="E8" s="35">
        <v>7.0334931661924021</v>
      </c>
      <c r="F8" s="35">
        <v>13.845177431474298</v>
      </c>
      <c r="G8" s="35">
        <v>3.3009426832895996</v>
      </c>
      <c r="H8" s="35">
        <v>0</v>
      </c>
      <c r="I8" s="35">
        <v>0.1668</v>
      </c>
      <c r="J8" s="35">
        <v>0</v>
      </c>
      <c r="K8" s="35">
        <f t="shared" si="0"/>
        <v>38.404492306504402</v>
      </c>
      <c r="L8" s="35">
        <v>0.49885584870870009</v>
      </c>
    </row>
    <row r="9" spans="2:12">
      <c r="B9" s="19">
        <v>5</v>
      </c>
      <c r="C9" s="21" t="s">
        <v>47</v>
      </c>
      <c r="D9" s="40">
        <v>0.97433045190199985</v>
      </c>
      <c r="E9" s="35">
        <v>4.4703345118688009</v>
      </c>
      <c r="F9" s="35">
        <v>37.447902223027782</v>
      </c>
      <c r="G9" s="35">
        <v>9.3798086174800979</v>
      </c>
      <c r="H9" s="35">
        <v>0</v>
      </c>
      <c r="I9" s="35">
        <v>0.95209999999999995</v>
      </c>
      <c r="J9" s="35">
        <v>0</v>
      </c>
      <c r="K9" s="35">
        <f t="shared" si="0"/>
        <v>53.224475804278683</v>
      </c>
      <c r="L9" s="35">
        <v>0.72158663141739998</v>
      </c>
    </row>
    <row r="10" spans="2:12">
      <c r="B10" s="19">
        <v>6</v>
      </c>
      <c r="C10" s="21" t="s">
        <v>48</v>
      </c>
      <c r="D10" s="40">
        <v>4.2974566362255002</v>
      </c>
      <c r="E10" s="35">
        <v>2.5478389233856</v>
      </c>
      <c r="F10" s="35">
        <v>13.606000860148194</v>
      </c>
      <c r="G10" s="35">
        <v>2.3635039714826993</v>
      </c>
      <c r="H10" s="35">
        <v>0</v>
      </c>
      <c r="I10" s="35">
        <v>0.15570000000000001</v>
      </c>
      <c r="J10" s="35">
        <v>0</v>
      </c>
      <c r="K10" s="35">
        <f t="shared" si="0"/>
        <v>22.970500391241995</v>
      </c>
      <c r="L10" s="35">
        <v>0.29742368206420006</v>
      </c>
    </row>
    <row r="11" spans="2:12">
      <c r="B11" s="19">
        <v>7</v>
      </c>
      <c r="C11" s="21" t="s">
        <v>49</v>
      </c>
      <c r="D11" s="40">
        <v>94.314190029837903</v>
      </c>
      <c r="E11" s="35">
        <v>12.734925924158507</v>
      </c>
      <c r="F11" s="35">
        <v>31.03915459772027</v>
      </c>
      <c r="G11" s="35">
        <v>9.3746508132222957</v>
      </c>
      <c r="H11" s="35">
        <v>0</v>
      </c>
      <c r="I11" s="35">
        <v>0</v>
      </c>
      <c r="J11" s="35">
        <v>0</v>
      </c>
      <c r="K11" s="35">
        <f t="shared" si="0"/>
        <v>147.46292136493898</v>
      </c>
      <c r="L11" s="35">
        <v>0.56108147857960011</v>
      </c>
    </row>
    <row r="12" spans="2:12">
      <c r="B12" s="19">
        <v>8</v>
      </c>
      <c r="C12" s="20" t="s">
        <v>50</v>
      </c>
      <c r="D12" s="40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  <c r="K12" s="35">
        <f t="shared" si="0"/>
        <v>0</v>
      </c>
      <c r="L12" s="35">
        <v>0</v>
      </c>
    </row>
    <row r="13" spans="2:12">
      <c r="B13" s="19">
        <v>9</v>
      </c>
      <c r="C13" s="20" t="s">
        <v>51</v>
      </c>
      <c r="D13" s="40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35">
        <f t="shared" si="0"/>
        <v>0</v>
      </c>
      <c r="L13" s="35">
        <v>0</v>
      </c>
    </row>
    <row r="14" spans="2:12">
      <c r="B14" s="19">
        <v>10</v>
      </c>
      <c r="C14" s="21" t="s">
        <v>52</v>
      </c>
      <c r="D14" s="40">
        <v>0.19018299803210001</v>
      </c>
      <c r="E14" s="35">
        <v>1.0220432560960002</v>
      </c>
      <c r="F14" s="35">
        <v>7.8587417058947029</v>
      </c>
      <c r="G14" s="35">
        <v>2.1723454731924003</v>
      </c>
      <c r="H14" s="35">
        <v>0</v>
      </c>
      <c r="I14" s="35">
        <v>9.3799999999999994E-2</v>
      </c>
      <c r="J14" s="35">
        <v>0</v>
      </c>
      <c r="K14" s="35">
        <f t="shared" si="0"/>
        <v>11.337113433215203</v>
      </c>
      <c r="L14" s="35">
        <v>0.40585755951539998</v>
      </c>
    </row>
    <row r="15" spans="2:12">
      <c r="B15" s="19">
        <v>11</v>
      </c>
      <c r="C15" s="21" t="s">
        <v>53</v>
      </c>
      <c r="D15" s="40">
        <v>142.06116808206045</v>
      </c>
      <c r="E15" s="35">
        <v>47.087148240439994</v>
      </c>
      <c r="F15" s="35">
        <v>121.48062993702092</v>
      </c>
      <c r="G15" s="35">
        <v>22.462952832020392</v>
      </c>
      <c r="H15" s="35">
        <v>0</v>
      </c>
      <c r="I15" s="35">
        <v>0.86509999999999998</v>
      </c>
      <c r="J15" s="35">
        <v>0</v>
      </c>
      <c r="K15" s="35">
        <f t="shared" si="0"/>
        <v>333.95699909154177</v>
      </c>
      <c r="L15" s="35">
        <v>1.8169117395757992</v>
      </c>
    </row>
    <row r="16" spans="2:12">
      <c r="B16" s="19">
        <v>12</v>
      </c>
      <c r="C16" s="21" t="s">
        <v>54</v>
      </c>
      <c r="D16" s="40">
        <v>345.48124968161085</v>
      </c>
      <c r="E16" s="35">
        <v>9.0582353283519979</v>
      </c>
      <c r="F16" s="35">
        <v>58.835762679659261</v>
      </c>
      <c r="G16" s="35">
        <v>10.029946288542792</v>
      </c>
      <c r="H16" s="35">
        <v>0</v>
      </c>
      <c r="I16" s="35">
        <v>0.61280000000000001</v>
      </c>
      <c r="J16" s="35">
        <v>0</v>
      </c>
      <c r="K16" s="35">
        <f t="shared" si="0"/>
        <v>424.0179939781649</v>
      </c>
      <c r="L16" s="35">
        <v>0.89797250296550002</v>
      </c>
    </row>
    <row r="17" spans="2:12">
      <c r="B17" s="19">
        <v>13</v>
      </c>
      <c r="C17" s="21" t="s">
        <v>55</v>
      </c>
      <c r="D17" s="40">
        <v>9.9054502873868024</v>
      </c>
      <c r="E17" s="35">
        <v>4.8873661455475013</v>
      </c>
      <c r="F17" s="35">
        <v>14.376480211858993</v>
      </c>
      <c r="G17" s="35">
        <v>3.8965862052245006</v>
      </c>
      <c r="H17" s="35">
        <v>0</v>
      </c>
      <c r="I17" s="35">
        <v>3.8400000000000004E-2</v>
      </c>
      <c r="J17" s="35">
        <v>0</v>
      </c>
      <c r="K17" s="35">
        <f t="shared" si="0"/>
        <v>33.104282850017803</v>
      </c>
      <c r="L17" s="35">
        <v>0.31643260319279998</v>
      </c>
    </row>
    <row r="18" spans="2:12">
      <c r="B18" s="19">
        <v>14</v>
      </c>
      <c r="C18" s="21" t="s">
        <v>56</v>
      </c>
      <c r="D18" s="40">
        <v>1.2956987096000001E-3</v>
      </c>
      <c r="E18" s="35">
        <v>0.23757403128990001</v>
      </c>
      <c r="F18" s="35">
        <v>12.045885461801099</v>
      </c>
      <c r="G18" s="35">
        <v>1.9126010372249997</v>
      </c>
      <c r="H18" s="35">
        <v>0</v>
      </c>
      <c r="I18" s="35">
        <v>3.2899999999999999E-2</v>
      </c>
      <c r="J18" s="35">
        <v>0</v>
      </c>
      <c r="K18" s="35">
        <f t="shared" si="0"/>
        <v>14.230256229025599</v>
      </c>
      <c r="L18" s="35">
        <v>0.11458136132220002</v>
      </c>
    </row>
    <row r="19" spans="2:12">
      <c r="B19" s="19">
        <v>15</v>
      </c>
      <c r="C19" s="21" t="s">
        <v>57</v>
      </c>
      <c r="D19" s="40">
        <v>2.7756394447412003</v>
      </c>
      <c r="E19" s="35">
        <v>1.7737225490632</v>
      </c>
      <c r="F19" s="35">
        <v>28.873962537072099</v>
      </c>
      <c r="G19" s="35">
        <v>5.1727762666739014</v>
      </c>
      <c r="H19" s="35">
        <v>0</v>
      </c>
      <c r="I19" s="35">
        <v>1.34E-2</v>
      </c>
      <c r="J19" s="35">
        <v>0</v>
      </c>
      <c r="K19" s="35">
        <f t="shared" si="0"/>
        <v>38.609500797550396</v>
      </c>
      <c r="L19" s="35">
        <v>0.44719043070879999</v>
      </c>
    </row>
    <row r="20" spans="2:12">
      <c r="B20" s="19">
        <v>16</v>
      </c>
      <c r="C20" s="21" t="s">
        <v>58</v>
      </c>
      <c r="D20" s="40">
        <v>429.86924770667088</v>
      </c>
      <c r="E20" s="35">
        <v>55.862097724793898</v>
      </c>
      <c r="F20" s="35">
        <v>161.94568768384568</v>
      </c>
      <c r="G20" s="35">
        <v>37.031059582923596</v>
      </c>
      <c r="H20" s="35">
        <v>0</v>
      </c>
      <c r="I20" s="35">
        <v>2.4588999999999999</v>
      </c>
      <c r="J20" s="35">
        <v>0</v>
      </c>
      <c r="K20" s="35">
        <f t="shared" si="0"/>
        <v>687.16699269823403</v>
      </c>
      <c r="L20" s="35">
        <v>2.0605803232525002</v>
      </c>
    </row>
    <row r="21" spans="2:12">
      <c r="B21" s="19">
        <v>17</v>
      </c>
      <c r="C21" s="21" t="s">
        <v>59</v>
      </c>
      <c r="D21" s="40">
        <v>228.50402176254667</v>
      </c>
      <c r="E21" s="35">
        <v>117.03204578490087</v>
      </c>
      <c r="F21" s="35">
        <v>47.238698792731583</v>
      </c>
      <c r="G21" s="35">
        <v>9.8911067124460015</v>
      </c>
      <c r="H21" s="35">
        <v>0</v>
      </c>
      <c r="I21" s="35">
        <v>0.51740000000000008</v>
      </c>
      <c r="J21" s="35">
        <v>0</v>
      </c>
      <c r="K21" s="35">
        <f t="shared" si="0"/>
        <v>403.18327305262511</v>
      </c>
      <c r="L21" s="35">
        <v>0.84112334812649969</v>
      </c>
    </row>
    <row r="22" spans="2:12">
      <c r="B22" s="19">
        <v>18</v>
      </c>
      <c r="C22" s="20" t="s">
        <v>60</v>
      </c>
      <c r="D22" s="40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f t="shared" si="0"/>
        <v>0</v>
      </c>
      <c r="L22" s="35">
        <v>0</v>
      </c>
    </row>
    <row r="23" spans="2:12">
      <c r="B23" s="19">
        <v>19</v>
      </c>
      <c r="C23" s="21" t="s">
        <v>61</v>
      </c>
      <c r="D23" s="40">
        <v>14.818866584255399</v>
      </c>
      <c r="E23" s="35">
        <v>32.442473199439597</v>
      </c>
      <c r="F23" s="35">
        <v>95.072966516641543</v>
      </c>
      <c r="G23" s="35">
        <v>24.223477908281506</v>
      </c>
      <c r="H23" s="35">
        <v>0</v>
      </c>
      <c r="I23" s="35">
        <v>1.9853000000000001</v>
      </c>
      <c r="J23" s="35">
        <v>0</v>
      </c>
      <c r="K23" s="35">
        <f t="shared" si="0"/>
        <v>168.54308420861804</v>
      </c>
      <c r="L23" s="35">
        <v>1.1248182561260003</v>
      </c>
    </row>
    <row r="24" spans="2:12">
      <c r="B24" s="19">
        <v>20</v>
      </c>
      <c r="C24" s="21" t="s">
        <v>62</v>
      </c>
      <c r="D24" s="40">
        <v>2550.3247634416757</v>
      </c>
      <c r="E24" s="35">
        <v>245.83181372191848</v>
      </c>
      <c r="F24" s="35">
        <v>1051.2784716865433</v>
      </c>
      <c r="G24" s="35">
        <v>114.83117813160942</v>
      </c>
      <c r="H24" s="35">
        <v>0</v>
      </c>
      <c r="I24" s="35">
        <v>47.623145295492201</v>
      </c>
      <c r="J24" s="35">
        <v>0</v>
      </c>
      <c r="K24" s="35">
        <f t="shared" si="0"/>
        <v>4009.8893722772391</v>
      </c>
      <c r="L24" s="35">
        <v>11.887933303407399</v>
      </c>
    </row>
    <row r="25" spans="2:12">
      <c r="B25" s="19">
        <v>21</v>
      </c>
      <c r="C25" s="20" t="s">
        <v>63</v>
      </c>
      <c r="D25" s="40">
        <v>0</v>
      </c>
      <c r="E25" s="35">
        <v>1.9231537419000001E-3</v>
      </c>
      <c r="F25" s="35">
        <v>0.43524028899909994</v>
      </c>
      <c r="G25" s="35">
        <v>2.0103118257900003E-2</v>
      </c>
      <c r="H25" s="35">
        <v>0</v>
      </c>
      <c r="I25" s="35">
        <v>0</v>
      </c>
      <c r="J25" s="35">
        <v>0</v>
      </c>
      <c r="K25" s="35">
        <f t="shared" si="0"/>
        <v>0.45726656099889995</v>
      </c>
      <c r="L25" s="35">
        <v>2.4776032199999999E-5</v>
      </c>
    </row>
    <row r="26" spans="2:12">
      <c r="B26" s="19">
        <v>22</v>
      </c>
      <c r="C26" s="21" t="s">
        <v>64</v>
      </c>
      <c r="D26" s="40">
        <v>5.85412396128E-2</v>
      </c>
      <c r="E26" s="35">
        <v>7.5348020064400001E-2</v>
      </c>
      <c r="F26" s="35">
        <v>1.6604614654821999</v>
      </c>
      <c r="G26" s="35">
        <v>1.1216437774E-2</v>
      </c>
      <c r="H26" s="35">
        <v>0</v>
      </c>
      <c r="I26" s="35">
        <v>0.2341</v>
      </c>
      <c r="J26" s="35">
        <v>0</v>
      </c>
      <c r="K26" s="35">
        <f t="shared" si="0"/>
        <v>2.0396671629333998</v>
      </c>
      <c r="L26" s="35">
        <v>3.3565820161099998E-2</v>
      </c>
    </row>
    <row r="27" spans="2:12">
      <c r="B27" s="19">
        <v>23</v>
      </c>
      <c r="C27" s="20" t="s">
        <v>65</v>
      </c>
      <c r="D27" s="40">
        <v>0</v>
      </c>
      <c r="E27" s="35">
        <v>1.16592258E-5</v>
      </c>
      <c r="F27" s="35">
        <v>9.851870967E-4</v>
      </c>
      <c r="G27" s="35">
        <v>0</v>
      </c>
      <c r="H27" s="35">
        <v>0</v>
      </c>
      <c r="I27" s="35">
        <v>0</v>
      </c>
      <c r="J27" s="35">
        <v>0</v>
      </c>
      <c r="K27" s="35">
        <f t="shared" si="0"/>
        <v>9.9684632250000003E-4</v>
      </c>
      <c r="L27" s="35">
        <v>2.5005753869999999E-3</v>
      </c>
    </row>
    <row r="28" spans="2:12">
      <c r="B28" s="19">
        <v>24</v>
      </c>
      <c r="C28" s="20" t="s">
        <v>66</v>
      </c>
      <c r="D28" s="40">
        <v>0.1060266684192</v>
      </c>
      <c r="E28" s="35">
        <v>0</v>
      </c>
      <c r="F28" s="35">
        <v>3.4335072077732005</v>
      </c>
      <c r="G28" s="35">
        <v>0.36513526651590006</v>
      </c>
      <c r="H28" s="35">
        <v>0</v>
      </c>
      <c r="I28" s="35">
        <v>9.9599999999999994E-2</v>
      </c>
      <c r="J28" s="35">
        <v>0</v>
      </c>
      <c r="K28" s="35">
        <f t="shared" si="0"/>
        <v>4.0042691427083001</v>
      </c>
      <c r="L28" s="35">
        <v>1.4046899677299999E-2</v>
      </c>
    </row>
    <row r="29" spans="2:12">
      <c r="B29" s="19">
        <v>25</v>
      </c>
      <c r="C29" s="21" t="s">
        <v>67</v>
      </c>
      <c r="D29" s="40">
        <v>1766.4020557890542</v>
      </c>
      <c r="E29" s="35">
        <v>15.773451124637205</v>
      </c>
      <c r="F29" s="35">
        <v>236.68582608356567</v>
      </c>
      <c r="G29" s="35">
        <v>26.509454397023983</v>
      </c>
      <c r="H29" s="35">
        <v>0</v>
      </c>
      <c r="I29" s="35">
        <v>2.4554</v>
      </c>
      <c r="J29" s="35">
        <v>0</v>
      </c>
      <c r="K29" s="35">
        <f t="shared" si="0"/>
        <v>2047.8261873942811</v>
      </c>
      <c r="L29" s="35">
        <v>1.6598665071581999</v>
      </c>
    </row>
    <row r="30" spans="2:12">
      <c r="B30" s="19">
        <v>26</v>
      </c>
      <c r="C30" s="21" t="s">
        <v>68</v>
      </c>
      <c r="D30" s="40">
        <v>152.03127987386881</v>
      </c>
      <c r="E30" s="35">
        <v>8.3956169638036027</v>
      </c>
      <c r="F30" s="35">
        <v>29.245586692294811</v>
      </c>
      <c r="G30" s="35">
        <v>8.6922069348035009</v>
      </c>
      <c r="H30" s="35">
        <v>0</v>
      </c>
      <c r="I30" s="35">
        <v>0.77940000000000009</v>
      </c>
      <c r="J30" s="35">
        <v>0</v>
      </c>
      <c r="K30" s="35">
        <f t="shared" si="0"/>
        <v>199.14409046477073</v>
      </c>
      <c r="L30" s="35">
        <v>0.75084373035299978</v>
      </c>
    </row>
    <row r="31" spans="2:12">
      <c r="B31" s="19">
        <v>27</v>
      </c>
      <c r="C31" s="21" t="s">
        <v>17</v>
      </c>
      <c r="D31" s="40">
        <v>4.5482867265159994</v>
      </c>
      <c r="E31" s="35">
        <v>9.2089351999999999E-2</v>
      </c>
      <c r="F31" s="35">
        <v>2.5477258091884996</v>
      </c>
      <c r="G31" s="35">
        <v>0.28543178648329998</v>
      </c>
      <c r="H31" s="35">
        <v>0</v>
      </c>
      <c r="I31" s="35">
        <v>0.80390000000000006</v>
      </c>
      <c r="J31" s="35">
        <v>0</v>
      </c>
      <c r="K31" s="35">
        <f t="shared" si="0"/>
        <v>8.2774336741877992</v>
      </c>
      <c r="L31" s="35">
        <v>2.3761095354700001E-2</v>
      </c>
    </row>
    <row r="32" spans="2:12">
      <c r="B32" s="19">
        <v>28</v>
      </c>
      <c r="C32" s="21" t="s">
        <v>69</v>
      </c>
      <c r="D32" s="40">
        <v>1.7799759999700002E-2</v>
      </c>
      <c r="E32" s="35">
        <v>3.2367107739999998E-3</v>
      </c>
      <c r="F32" s="35">
        <v>4.5194277431887997</v>
      </c>
      <c r="G32" s="35">
        <v>0.45420244793480002</v>
      </c>
      <c r="H32" s="35">
        <v>0</v>
      </c>
      <c r="I32" s="35">
        <v>0</v>
      </c>
      <c r="J32" s="35">
        <v>0</v>
      </c>
      <c r="K32" s="35">
        <f t="shared" si="0"/>
        <v>4.9946666618972992</v>
      </c>
      <c r="L32" s="35">
        <v>3.1595713612700006E-2</v>
      </c>
    </row>
    <row r="33" spans="2:12">
      <c r="B33" s="19">
        <v>29</v>
      </c>
      <c r="C33" s="21" t="s">
        <v>70</v>
      </c>
      <c r="D33" s="40">
        <v>8.602671594966198</v>
      </c>
      <c r="E33" s="35">
        <v>6.846467582995297</v>
      </c>
      <c r="F33" s="35">
        <v>31.696098916121386</v>
      </c>
      <c r="G33" s="35">
        <v>6.430564839220601</v>
      </c>
      <c r="H33" s="35">
        <v>0</v>
      </c>
      <c r="I33" s="35">
        <v>0.22989999999999999</v>
      </c>
      <c r="J33" s="35">
        <v>0</v>
      </c>
      <c r="K33" s="35">
        <f t="shared" si="0"/>
        <v>53.805702933303486</v>
      </c>
      <c r="L33" s="35">
        <v>0.6992867969658999</v>
      </c>
    </row>
    <row r="34" spans="2:12">
      <c r="B34" s="19">
        <v>30</v>
      </c>
      <c r="C34" s="21" t="s">
        <v>71</v>
      </c>
      <c r="D34" s="40">
        <v>9.9256738821264978</v>
      </c>
      <c r="E34" s="35">
        <v>2.623215602060899</v>
      </c>
      <c r="F34" s="35">
        <v>65.481100403752521</v>
      </c>
      <c r="G34" s="35">
        <v>11.142391083800597</v>
      </c>
      <c r="H34" s="35">
        <v>0</v>
      </c>
      <c r="I34" s="35">
        <v>0.98950000000000005</v>
      </c>
      <c r="J34" s="35">
        <v>0</v>
      </c>
      <c r="K34" s="35">
        <f t="shared" si="0"/>
        <v>90.16188097174053</v>
      </c>
      <c r="L34" s="35">
        <v>1.1803953506749998</v>
      </c>
    </row>
    <row r="35" spans="2:12">
      <c r="B35" s="19">
        <v>31</v>
      </c>
      <c r="C35" s="20" t="s">
        <v>72</v>
      </c>
      <c r="D35" s="40">
        <v>0.30931354035479997</v>
      </c>
      <c r="E35" s="35">
        <v>0.28788572570960003</v>
      </c>
      <c r="F35" s="35">
        <v>0.50155178535379996</v>
      </c>
      <c r="G35" s="35">
        <v>0.18343435816119999</v>
      </c>
      <c r="H35" s="35">
        <v>0</v>
      </c>
      <c r="I35" s="35">
        <v>0</v>
      </c>
      <c r="J35" s="35">
        <v>0</v>
      </c>
      <c r="K35" s="35">
        <f t="shared" si="0"/>
        <v>1.2821854095793999</v>
      </c>
      <c r="L35" s="35">
        <v>4.47477911612E-2</v>
      </c>
    </row>
    <row r="36" spans="2:12">
      <c r="B36" s="19">
        <v>32</v>
      </c>
      <c r="C36" s="21" t="s">
        <v>73</v>
      </c>
      <c r="D36" s="40">
        <v>287.12262119086768</v>
      </c>
      <c r="E36" s="35">
        <v>17.456028696667111</v>
      </c>
      <c r="F36" s="35">
        <v>102.04334841002975</v>
      </c>
      <c r="G36" s="35">
        <v>20.105711186504305</v>
      </c>
      <c r="H36" s="35">
        <v>0</v>
      </c>
      <c r="I36" s="35">
        <v>2.0670000000000002</v>
      </c>
      <c r="J36" s="35">
        <v>0</v>
      </c>
      <c r="K36" s="35">
        <f t="shared" si="0"/>
        <v>428.79470948406885</v>
      </c>
      <c r="L36" s="35">
        <v>2.1820589860909991</v>
      </c>
    </row>
    <row r="37" spans="2:12">
      <c r="B37" s="19">
        <v>33</v>
      </c>
      <c r="C37" s="21" t="s">
        <v>119</v>
      </c>
      <c r="D37" s="40">
        <v>102.44910948322203</v>
      </c>
      <c r="E37" s="35">
        <v>14.027616794089395</v>
      </c>
      <c r="F37" s="35">
        <v>107.87579277554607</v>
      </c>
      <c r="G37" s="35">
        <v>17.920063013216506</v>
      </c>
      <c r="H37" s="40">
        <v>0</v>
      </c>
      <c r="I37" s="35">
        <v>0.79499999999999993</v>
      </c>
      <c r="J37" s="40">
        <v>0</v>
      </c>
      <c r="K37" s="35">
        <f t="shared" si="0"/>
        <v>243.06758206607398</v>
      </c>
      <c r="L37" s="35">
        <v>1.5210176254799002</v>
      </c>
    </row>
    <row r="38" spans="2:12">
      <c r="B38" s="19">
        <v>34</v>
      </c>
      <c r="C38" s="21" t="s">
        <v>74</v>
      </c>
      <c r="D38" s="40">
        <v>7.2614112900000005E-4</v>
      </c>
      <c r="E38" s="35">
        <v>8.3463268064400006E-2</v>
      </c>
      <c r="F38" s="35">
        <v>2.6277959914166993</v>
      </c>
      <c r="G38" s="35">
        <v>0.35325406777359997</v>
      </c>
      <c r="H38" s="35">
        <v>0</v>
      </c>
      <c r="I38" s="35">
        <v>4.8000000000000001E-2</v>
      </c>
      <c r="J38" s="35">
        <v>0</v>
      </c>
      <c r="K38" s="35">
        <f t="shared" si="0"/>
        <v>3.113239468383699</v>
      </c>
      <c r="L38" s="35">
        <v>1.1336832193500001E-2</v>
      </c>
    </row>
    <row r="39" spans="2:12">
      <c r="B39" s="19">
        <v>35</v>
      </c>
      <c r="C39" s="21" t="s">
        <v>75</v>
      </c>
      <c r="D39" s="40">
        <v>155.19144137093068</v>
      </c>
      <c r="E39" s="35">
        <v>52.736909733372904</v>
      </c>
      <c r="F39" s="35">
        <v>223.96170293926377</v>
      </c>
      <c r="G39" s="35">
        <v>52.339753195725301</v>
      </c>
      <c r="H39" s="35">
        <v>0</v>
      </c>
      <c r="I39" s="35">
        <v>1.3111999999999999</v>
      </c>
      <c r="J39" s="35">
        <v>0</v>
      </c>
      <c r="K39" s="35">
        <f t="shared" si="0"/>
        <v>485.54100723929264</v>
      </c>
      <c r="L39" s="35">
        <v>1.8691849446399997</v>
      </c>
    </row>
    <row r="40" spans="2:12">
      <c r="B40" s="19">
        <v>36</v>
      </c>
      <c r="C40" s="21" t="s">
        <v>76</v>
      </c>
      <c r="D40" s="40">
        <v>9.4322946319673999</v>
      </c>
      <c r="E40" s="35">
        <v>1.8238214340961001</v>
      </c>
      <c r="F40" s="35">
        <v>10.875358515053293</v>
      </c>
      <c r="G40" s="35">
        <v>2.1839129184501997</v>
      </c>
      <c r="H40" s="35">
        <v>0</v>
      </c>
      <c r="I40" s="35">
        <v>0</v>
      </c>
      <c r="J40" s="35">
        <v>0</v>
      </c>
      <c r="K40" s="35">
        <f t="shared" si="0"/>
        <v>24.315387499566992</v>
      </c>
      <c r="L40" s="35">
        <v>0.28059484616070002</v>
      </c>
    </row>
    <row r="41" spans="2:12">
      <c r="B41" s="19">
        <v>37</v>
      </c>
      <c r="C41" s="21" t="s">
        <v>77</v>
      </c>
      <c r="D41" s="40">
        <v>93.715141771060246</v>
      </c>
      <c r="E41" s="35">
        <v>99.084419096920271</v>
      </c>
      <c r="F41" s="35">
        <v>141.25296259634288</v>
      </c>
      <c r="G41" s="35">
        <v>33.582406590728304</v>
      </c>
      <c r="H41" s="35">
        <v>0</v>
      </c>
      <c r="I41" s="35">
        <v>4.0373999999999999</v>
      </c>
      <c r="J41" s="35">
        <v>0</v>
      </c>
      <c r="K41" s="35">
        <f t="shared" si="0"/>
        <v>371.67233005505165</v>
      </c>
      <c r="L41" s="35">
        <v>3.5939677905418992</v>
      </c>
    </row>
    <row r="42" spans="2:12" ht="15">
      <c r="B42" s="22" t="s">
        <v>11</v>
      </c>
      <c r="C42" s="4"/>
      <c r="D42" s="46">
        <f t="shared" ref="D42:L42" si="1">SUM(D5:D41)</f>
        <v>6437.7904350832987</v>
      </c>
      <c r="E42" s="35">
        <f>SUM(E5:E41)</f>
        <v>762.69593782770062</v>
      </c>
      <c r="F42" s="35">
        <f t="shared" si="1"/>
        <v>2689.8208698747312</v>
      </c>
      <c r="G42" s="35">
        <f>SUM(G5:G41)</f>
        <v>440.45342373785377</v>
      </c>
      <c r="H42" s="45">
        <f t="shared" si="1"/>
        <v>0</v>
      </c>
      <c r="I42" s="45">
        <f t="shared" si="1"/>
        <v>69.703445295492202</v>
      </c>
      <c r="J42" s="45">
        <f t="shared" si="1"/>
        <v>0</v>
      </c>
      <c r="K42" s="45">
        <f t="shared" si="1"/>
        <v>10400.464111819078</v>
      </c>
      <c r="L42" s="35">
        <f t="shared" si="1"/>
        <v>36.24495026528249</v>
      </c>
    </row>
    <row r="43" spans="2:12">
      <c r="B43" t="s">
        <v>93</v>
      </c>
    </row>
    <row r="46" spans="2:12">
      <c r="D46" s="51"/>
    </row>
  </sheetData>
  <mergeCells count="2">
    <mergeCell ref="B2:L2"/>
    <mergeCell ref="B3:L3"/>
  </mergeCells>
  <phoneticPr fontId="0" type="noConversion"/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Frmtfor AAUM disclosure</vt:lpstr>
      <vt:lpstr>Anex A2 Frmt AAUM stateUT wise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imf0271</cp:lastModifiedBy>
  <cp:lastPrinted>2014-03-24T10:58:12Z</cp:lastPrinted>
  <dcterms:created xsi:type="dcterms:W3CDTF">2014-01-06T04:43:23Z</dcterms:created>
  <dcterms:modified xsi:type="dcterms:W3CDTF">2018-02-08T12:25:59Z</dcterms:modified>
</cp:coreProperties>
</file>