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 tabRatio="675" activeTab="1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52511"/>
</workbook>
</file>

<file path=xl/calcChain.xml><?xml version="1.0" encoding="utf-8"?>
<calcChain xmlns="http://schemas.openxmlformats.org/spreadsheetml/2006/main">
  <c r="K37" i="9"/>
  <c r="BK39" i="8"/>
  <c r="BK36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C51"/>
  <c r="BK50"/>
  <c r="BK38"/>
  <c r="BK40"/>
  <c r="BK8" l="1"/>
  <c r="BK9" s="1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7"/>
  <c r="BK18" s="1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20"/>
  <c r="BK21" s="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3"/>
  <c r="BK24"/>
  <c r="BK25"/>
  <c r="BK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32"/>
  <c r="BK33" s="1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5"/>
  <c r="BK37"/>
  <c r="BK41"/>
  <c r="BK42"/>
  <c r="BK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G45"/>
  <c r="N45"/>
  <c r="BK49"/>
  <c r="BK51" s="1"/>
  <c r="BK55"/>
  <c r="C56"/>
  <c r="C60" s="1"/>
  <c r="D56"/>
  <c r="E56"/>
  <c r="F56"/>
  <c r="G56"/>
  <c r="G60" s="1"/>
  <c r="H56"/>
  <c r="I56"/>
  <c r="J56"/>
  <c r="K56"/>
  <c r="K60" s="1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8"/>
  <c r="BK59" s="1"/>
  <c r="C59"/>
  <c r="D59"/>
  <c r="E59"/>
  <c r="E60" s="1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J60" s="1"/>
  <c r="AK59"/>
  <c r="AL59"/>
  <c r="AM59"/>
  <c r="AN59"/>
  <c r="AO59"/>
  <c r="AP59"/>
  <c r="AQ59"/>
  <c r="AR59"/>
  <c r="AS59"/>
  <c r="AT59"/>
  <c r="AU59"/>
  <c r="AV59"/>
  <c r="AW59"/>
  <c r="AX59"/>
  <c r="AY59"/>
  <c r="AZ59"/>
  <c r="AZ60" s="1"/>
  <c r="BA59"/>
  <c r="BB59"/>
  <c r="BC59"/>
  <c r="BD59"/>
  <c r="BE59"/>
  <c r="BF59"/>
  <c r="BG59"/>
  <c r="BH59"/>
  <c r="BI59"/>
  <c r="BJ59"/>
  <c r="P60"/>
  <c r="T60"/>
  <c r="X60"/>
  <c r="AB60"/>
  <c r="AF60"/>
  <c r="AN60"/>
  <c r="AR60"/>
  <c r="AV60"/>
  <c r="BD60"/>
  <c r="BH60"/>
  <c r="BK64"/>
  <c r="BK65" s="1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70"/>
  <c r="BK71" s="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G42" i="9"/>
  <c r="E42"/>
  <c r="K5"/>
  <c r="L42"/>
  <c r="F42"/>
  <c r="D42"/>
  <c r="J42"/>
  <c r="I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J60" i="8" l="1"/>
  <c r="BF60"/>
  <c r="BB60"/>
  <c r="AX60"/>
  <c r="AT60"/>
  <c r="AP60"/>
  <c r="AL60"/>
  <c r="AH60"/>
  <c r="AD60"/>
  <c r="Z60"/>
  <c r="V60"/>
  <c r="R60"/>
  <c r="N60"/>
  <c r="BJ45"/>
  <c r="BH45"/>
  <c r="BF45"/>
  <c r="BF67" s="1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L45"/>
  <c r="J45"/>
  <c r="H45"/>
  <c r="F45"/>
  <c r="R28"/>
  <c r="I60"/>
  <c r="AE28"/>
  <c r="Y28"/>
  <c r="BK56"/>
  <c r="BK60" s="1"/>
  <c r="AL28"/>
  <c r="AL67" s="1"/>
  <c r="BI45"/>
  <c r="BG45"/>
  <c r="BE45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Q45"/>
  <c r="O45"/>
  <c r="M45"/>
  <c r="K45"/>
  <c r="I45"/>
  <c r="E45"/>
  <c r="C45"/>
  <c r="BB28"/>
  <c r="BB67" s="1"/>
  <c r="BJ28"/>
  <c r="BJ67" s="1"/>
  <c r="AT28"/>
  <c r="AT67" s="1"/>
  <c r="H28"/>
  <c r="BH28"/>
  <c r="BF28"/>
  <c r="BD28"/>
  <c r="AZ28"/>
  <c r="AZ67" s="1"/>
  <c r="AX28"/>
  <c r="AX67" s="1"/>
  <c r="AV28"/>
  <c r="AV67" s="1"/>
  <c r="AR28"/>
  <c r="AP28"/>
  <c r="AN28"/>
  <c r="AJ28"/>
  <c r="AJ67" s="1"/>
  <c r="AH28"/>
  <c r="Z28"/>
  <c r="X28"/>
  <c r="AA28"/>
  <c r="W28"/>
  <c r="T28"/>
  <c r="T67" s="1"/>
  <c r="P28"/>
  <c r="N28"/>
  <c r="N67" s="1"/>
  <c r="L28"/>
  <c r="F28"/>
  <c r="F67" s="1"/>
  <c r="J60"/>
  <c r="H60"/>
  <c r="F60"/>
  <c r="D60"/>
  <c r="BI60"/>
  <c r="BG60"/>
  <c r="BE60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AF28"/>
  <c r="AF67" s="1"/>
  <c r="AD28"/>
  <c r="AD67" s="1"/>
  <c r="AB28"/>
  <c r="AB67" s="1"/>
  <c r="J28"/>
  <c r="D28"/>
  <c r="BI28"/>
  <c r="BG28"/>
  <c r="BE28"/>
  <c r="BE67" s="1"/>
  <c r="BC28"/>
  <c r="BC67" s="1"/>
  <c r="BA28"/>
  <c r="AY28"/>
  <c r="AW28"/>
  <c r="AW67" s="1"/>
  <c r="AU28"/>
  <c r="L60"/>
  <c r="AS28"/>
  <c r="AS67" s="1"/>
  <c r="AQ28"/>
  <c r="AO28"/>
  <c r="AO67" s="1"/>
  <c r="AM28"/>
  <c r="AK28"/>
  <c r="AK67" s="1"/>
  <c r="AI28"/>
  <c r="AG28"/>
  <c r="AG67" s="1"/>
  <c r="AC28"/>
  <c r="U28"/>
  <c r="U67" s="1"/>
  <c r="S28"/>
  <c r="Q28"/>
  <c r="O28"/>
  <c r="M28"/>
  <c r="K28"/>
  <c r="G28"/>
  <c r="G67" s="1"/>
  <c r="E28"/>
  <c r="C28"/>
  <c r="K42" i="9"/>
  <c r="S45" i="8"/>
  <c r="BK44"/>
  <c r="BK45" s="1"/>
  <c r="D45"/>
  <c r="V28"/>
  <c r="V67" s="1"/>
  <c r="BK27"/>
  <c r="BK15"/>
  <c r="I28"/>
  <c r="Z67" l="1"/>
  <c r="AP67"/>
  <c r="BA67"/>
  <c r="BI67"/>
  <c r="AH67"/>
  <c r="R67"/>
  <c r="I67"/>
  <c r="J67"/>
  <c r="P67"/>
  <c r="X67"/>
  <c r="AN67"/>
  <c r="AR67"/>
  <c r="BD67"/>
  <c r="BH67"/>
  <c r="E67"/>
  <c r="K67"/>
  <c r="AC67"/>
  <c r="H67"/>
  <c r="Y67"/>
  <c r="AA67"/>
  <c r="C67"/>
  <c r="M67"/>
  <c r="Q67"/>
  <c r="AY67"/>
  <c r="BG67"/>
  <c r="AE67"/>
  <c r="W67"/>
  <c r="L67"/>
  <c r="AM67"/>
  <c r="D67"/>
  <c r="S67"/>
  <c r="O67"/>
  <c r="AI67"/>
  <c r="AQ67"/>
  <c r="AU67"/>
  <c r="BK28"/>
  <c r="BK67" s="1"/>
</calcChain>
</file>

<file path=xl/sharedStrings.xml><?xml version="1.0" encoding="utf-8"?>
<sst xmlns="http://schemas.openxmlformats.org/spreadsheetml/2006/main" count="165" uniqueCount="129">
  <si>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</si>
  <si>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</si>
  <si>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</si>
  <si>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</si>
  <si>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</si>
  <si>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</si>
  <si>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</si>
  <si>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</si>
  <si>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</si>
  <si>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</si>
  <si>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</si>
  <si>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</si>
  <si>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</si>
  <si>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</si>
  <si>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</si>
  <si>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</si>
  <si>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</si>
  <si>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</si>
  <si>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</si>
  <si>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</si>
  <si>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</si>
  <si>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</si>
  <si>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</si>
  <si>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</si>
  <si>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</si>
  <si>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</si>
  <si>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</si>
  <si>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</si>
  <si>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</si>
  <si>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</si>
  <si>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</si>
  <si>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</si>
  <si>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</si>
  <si>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</si>
  <si>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</si>
  <si>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</si>
  <si>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</si>
  <si>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</si>
  <si>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</si>
  <si>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</si>
  <si>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</si>
  <si>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</si>
  <si>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</si>
  <si>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</si>
  <si>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</si>
  <si>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</si>
  <si>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</si>
  <si>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</si>
  <si>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</si>
  <si>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</si>
  <si>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</si>
  <si>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</si>
  <si>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</si>
  <si>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</si>
  <si>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</si>
  <si>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</si>
  <si>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</si>
  <si>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</si>
  <si>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</si>
  <si>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</si>
  <si>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</si>
  <si>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</si>
  <si>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</si>
  <si>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</si>
  <si>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</si>
  <si>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</si>
  <si>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</si>
  <si>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</si>
  <si>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</si>
  <si>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</si>
  <si>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</si>
  <si>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</si>
  <si>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</si>
  <si>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</si>
  <si>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</si>
  <si>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</si>
  <si>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</si>
  <si>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</si>
  <si>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</si>
  <si>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</si>
  <si>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</si>
  <si>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</si>
  <si>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</si>
  <si>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</si>
  <si>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</si>
  <si>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</si>
  <si>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</si>
  <si>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</si>
  <si>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</si>
  <si>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</si>
  <si>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</si>
  <si>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</si>
  <si>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</si>
  <si>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</si>
  <si>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</si>
  <si>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</si>
  <si>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</si>
  <si>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</si>
  <si>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</si>
  <si>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</si>
  <si>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</si>
  <si>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</si>
  <si>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</si>
  <si>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</si>
  <si>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</si>
  <si>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</si>
  <si>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</si>
  <si>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</si>
  <si>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</si>
  <si>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</si>
  <si>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</si>
  <si>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</si>
  <si>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</si>
  <si>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</si>
  <si>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</si>
  <si>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</si>
  <si>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</si>
  <si>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</si>
  <si>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MIDCAP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</si>
  <si>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</si>
  <si>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</si>
  <si>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</si>
  <si>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</si>
  <si>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</si>
  <si>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</si>
  <si>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Banking &amp; Financial Services Fund</t>
  </si>
  <si>
    <t>IDBI Long Term Value Fund</t>
  </si>
  <si>
    <t>IDBI Mutual Fund: Net Average Assets Under Management (AAUM) as on 31st OCT, 2018(All figures in Rs. Crore)</t>
  </si>
  <si>
    <t>Table showing State wise /Union Territory wise contribution to AAUM of category of schemes as on 31st Oct, 2018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</si>
</sst>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2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4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6"/>
  <sheetViews>
    <sheetView showGridLines="0" zoomScale="85" zoomScaleNormal="85" workbookViewId="0">
      <pane xSplit="2" ySplit="5" topLeftCell="C48" activePane="bottomRight" state="frozen"/>
      <selection activeCell="F20" sqref="F20"/>
      <selection pane="topRight" activeCell="F20" sqref="F20"/>
      <selection pane="bottomLeft" activeCell="F20" sqref="F20"/>
      <selection pane="bottomRight" activeCell="BA5" sqref="BA1:BE1048576"/>
    </sheetView>
  </sheetViews>
  <sheetFormatPr defaultRowHeight="12.75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>
      <c r="A1" s="76" t="s">
        <v>75</v>
      </c>
      <c r="B1" s="53" t="s">
        <v>28</v>
      </c>
      <c r="C1" s="67" t="s">
        <v>127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9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7"/>
      <c r="B2" s="54"/>
      <c r="C2" s="55" t="s">
        <v>27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7"/>
      <c r="W2" s="55" t="s">
        <v>25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  <c r="AQ2" s="55" t="s">
        <v>26</v>
      </c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7"/>
      <c r="BK2" s="70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77"/>
      <c r="B3" s="54"/>
      <c r="C3" s="61" t="s">
        <v>121</v>
      </c>
      <c r="D3" s="62"/>
      <c r="E3" s="62"/>
      <c r="F3" s="62"/>
      <c r="G3" s="62"/>
      <c r="H3" s="62"/>
      <c r="I3" s="62"/>
      <c r="J3" s="62"/>
      <c r="K3" s="62"/>
      <c r="L3" s="63"/>
      <c r="M3" s="61" t="s">
        <v>122</v>
      </c>
      <c r="N3" s="62"/>
      <c r="O3" s="62"/>
      <c r="P3" s="62"/>
      <c r="Q3" s="62"/>
      <c r="R3" s="62"/>
      <c r="S3" s="62"/>
      <c r="T3" s="62"/>
      <c r="U3" s="62"/>
      <c r="V3" s="63"/>
      <c r="W3" s="61" t="s">
        <v>121</v>
      </c>
      <c r="X3" s="62"/>
      <c r="Y3" s="62"/>
      <c r="Z3" s="62"/>
      <c r="AA3" s="62"/>
      <c r="AB3" s="62"/>
      <c r="AC3" s="62"/>
      <c r="AD3" s="62"/>
      <c r="AE3" s="62"/>
      <c r="AF3" s="63"/>
      <c r="AG3" s="61" t="s">
        <v>122</v>
      </c>
      <c r="AH3" s="62"/>
      <c r="AI3" s="62"/>
      <c r="AJ3" s="62"/>
      <c r="AK3" s="62"/>
      <c r="AL3" s="62"/>
      <c r="AM3" s="62"/>
      <c r="AN3" s="62"/>
      <c r="AO3" s="62"/>
      <c r="AP3" s="63"/>
      <c r="AQ3" s="61" t="s">
        <v>121</v>
      </c>
      <c r="AR3" s="62"/>
      <c r="AS3" s="62"/>
      <c r="AT3" s="62"/>
      <c r="AU3" s="62"/>
      <c r="AV3" s="62"/>
      <c r="AW3" s="62"/>
      <c r="AX3" s="62"/>
      <c r="AY3" s="62"/>
      <c r="AZ3" s="63"/>
      <c r="BA3" s="61" t="s">
        <v>122</v>
      </c>
      <c r="BB3" s="62"/>
      <c r="BC3" s="62"/>
      <c r="BD3" s="62"/>
      <c r="BE3" s="62"/>
      <c r="BF3" s="62"/>
      <c r="BG3" s="62"/>
      <c r="BH3" s="62"/>
      <c r="BI3" s="62"/>
      <c r="BJ3" s="63"/>
      <c r="BK3" s="71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77"/>
      <c r="B4" s="54"/>
      <c r="C4" s="58" t="s">
        <v>34</v>
      </c>
      <c r="D4" s="59"/>
      <c r="E4" s="59"/>
      <c r="F4" s="59"/>
      <c r="G4" s="60"/>
      <c r="H4" s="58" t="s">
        <v>35</v>
      </c>
      <c r="I4" s="59"/>
      <c r="J4" s="59"/>
      <c r="K4" s="59"/>
      <c r="L4" s="60"/>
      <c r="M4" s="58" t="s">
        <v>34</v>
      </c>
      <c r="N4" s="59"/>
      <c r="O4" s="59"/>
      <c r="P4" s="59"/>
      <c r="Q4" s="60"/>
      <c r="R4" s="58" t="s">
        <v>35</v>
      </c>
      <c r="S4" s="59"/>
      <c r="T4" s="59"/>
      <c r="U4" s="59"/>
      <c r="V4" s="60"/>
      <c r="W4" s="58" t="s">
        <v>34</v>
      </c>
      <c r="X4" s="59"/>
      <c r="Y4" s="59"/>
      <c r="Z4" s="59"/>
      <c r="AA4" s="60"/>
      <c r="AB4" s="58" t="s">
        <v>35</v>
      </c>
      <c r="AC4" s="59"/>
      <c r="AD4" s="59"/>
      <c r="AE4" s="59"/>
      <c r="AF4" s="60"/>
      <c r="AG4" s="58" t="s">
        <v>34</v>
      </c>
      <c r="AH4" s="59"/>
      <c r="AI4" s="59"/>
      <c r="AJ4" s="59"/>
      <c r="AK4" s="60"/>
      <c r="AL4" s="58" t="s">
        <v>35</v>
      </c>
      <c r="AM4" s="59"/>
      <c r="AN4" s="59"/>
      <c r="AO4" s="59"/>
      <c r="AP4" s="60"/>
      <c r="AQ4" s="58" t="s">
        <v>34</v>
      </c>
      <c r="AR4" s="59"/>
      <c r="AS4" s="59"/>
      <c r="AT4" s="59"/>
      <c r="AU4" s="60"/>
      <c r="AV4" s="58" t="s">
        <v>35</v>
      </c>
      <c r="AW4" s="59"/>
      <c r="AX4" s="59"/>
      <c r="AY4" s="59"/>
      <c r="AZ4" s="60"/>
      <c r="BA4" s="58" t="s">
        <v>34</v>
      </c>
      <c r="BB4" s="59"/>
      <c r="BC4" s="59"/>
      <c r="BD4" s="59"/>
      <c r="BE4" s="60"/>
      <c r="BF4" s="58" t="s">
        <v>35</v>
      </c>
      <c r="BG4" s="59"/>
      <c r="BH4" s="59"/>
      <c r="BI4" s="59"/>
      <c r="BJ4" s="60"/>
      <c r="BK4" s="71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7"/>
      <c r="B5" s="54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2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4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6"/>
    </row>
    <row r="7" spans="1:107">
      <c r="A7" s="17" t="s">
        <v>76</v>
      </c>
      <c r="B7" s="24" t="s">
        <v>12</v>
      </c>
      <c r="C7" s="64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6"/>
    </row>
    <row r="8" spans="1:107">
      <c r="A8" s="17"/>
      <c r="B8" s="34" t="s">
        <v>101</v>
      </c>
      <c r="C8" s="40">
        <v>0</v>
      </c>
      <c r="D8" s="40">
        <v>104.52099280625751</v>
      </c>
      <c r="E8" s="40">
        <v>36.351128968225801</v>
      </c>
      <c r="F8" s="40">
        <v>0</v>
      </c>
      <c r="G8" s="40">
        <v>0</v>
      </c>
      <c r="H8" s="40">
        <v>4.5545224044037012</v>
      </c>
      <c r="I8" s="40">
        <v>1893.9128008230598</v>
      </c>
      <c r="J8" s="40">
        <v>1352.7862953023634</v>
      </c>
      <c r="K8" s="40">
        <v>0</v>
      </c>
      <c r="L8" s="40">
        <v>43.911950247702997</v>
      </c>
      <c r="M8" s="40">
        <v>0</v>
      </c>
      <c r="N8" s="40">
        <v>2.6013077458709</v>
      </c>
      <c r="O8" s="40">
        <v>0</v>
      </c>
      <c r="P8" s="40">
        <v>0</v>
      </c>
      <c r="Q8" s="40">
        <v>0</v>
      </c>
      <c r="R8" s="40">
        <v>1.8576685677305003</v>
      </c>
      <c r="S8" s="40">
        <v>36.574017391709205</v>
      </c>
      <c r="T8" s="40">
        <v>222.95787221086917</v>
      </c>
      <c r="U8" s="40">
        <v>0</v>
      </c>
      <c r="V8" s="40">
        <v>3.8087709450945995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5.2441517529153074</v>
      </c>
      <c r="AC8" s="40">
        <v>111.30334230796208</v>
      </c>
      <c r="AD8" s="40">
        <v>65.89742852116018</v>
      </c>
      <c r="AE8" s="40">
        <v>0</v>
      </c>
      <c r="AF8" s="40">
        <v>110.32113319705505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4.0317667621440982</v>
      </c>
      <c r="AM8" s="40">
        <v>30.866998925804097</v>
      </c>
      <c r="AN8" s="40">
        <v>501.49884272938317</v>
      </c>
      <c r="AO8" s="40">
        <v>0</v>
      </c>
      <c r="AP8" s="40">
        <v>48.272276353666186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6.0732047787166019</v>
      </c>
      <c r="AW8" s="40">
        <v>148.61314777710703</v>
      </c>
      <c r="AX8" s="40">
        <v>6.5614196361288002</v>
      </c>
      <c r="AY8" s="40">
        <v>0</v>
      </c>
      <c r="AZ8" s="40">
        <v>50.649385654896285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1.2586323931837</v>
      </c>
      <c r="BG8" s="40">
        <v>5.4602981995805999</v>
      </c>
      <c r="BH8" s="40">
        <v>19.989179712354598</v>
      </c>
      <c r="BI8" s="40">
        <v>0</v>
      </c>
      <c r="BJ8" s="40">
        <v>2.4341177061599</v>
      </c>
      <c r="BK8" s="41">
        <f>SUM(C8:BJ8)</f>
        <v>4822.3126538215038</v>
      </c>
    </row>
    <row r="9" spans="1:107">
      <c r="A9" s="17"/>
      <c r="B9" s="26" t="s">
        <v>85</v>
      </c>
      <c r="C9" s="38">
        <f t="shared" ref="C9:BJ9" si="0">SUM(C8)</f>
        <v>0</v>
      </c>
      <c r="D9" s="38">
        <f t="shared" si="0"/>
        <v>104.52099280625751</v>
      </c>
      <c r="E9" s="38">
        <f t="shared" si="0"/>
        <v>36.351128968225801</v>
      </c>
      <c r="F9" s="38">
        <f t="shared" si="0"/>
        <v>0</v>
      </c>
      <c r="G9" s="38">
        <f t="shared" si="0"/>
        <v>0</v>
      </c>
      <c r="H9" s="38">
        <f t="shared" si="0"/>
        <v>4.5545224044037012</v>
      </c>
      <c r="I9" s="38">
        <f t="shared" si="0"/>
        <v>1893.9128008230598</v>
      </c>
      <c r="J9" s="38">
        <f t="shared" si="0"/>
        <v>1352.7862953023634</v>
      </c>
      <c r="K9" s="38">
        <f t="shared" si="0"/>
        <v>0</v>
      </c>
      <c r="L9" s="38">
        <f t="shared" si="0"/>
        <v>43.911950247702997</v>
      </c>
      <c r="M9" s="38">
        <f t="shared" si="0"/>
        <v>0</v>
      </c>
      <c r="N9" s="38">
        <f t="shared" si="0"/>
        <v>2.6013077458709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1.8576685677305003</v>
      </c>
      <c r="S9" s="38">
        <f t="shared" si="0"/>
        <v>36.574017391709205</v>
      </c>
      <c r="T9" s="38">
        <f t="shared" si="0"/>
        <v>222.95787221086917</v>
      </c>
      <c r="U9" s="38">
        <f t="shared" si="0"/>
        <v>0</v>
      </c>
      <c r="V9" s="38">
        <f t="shared" si="0"/>
        <v>3.8087709450945995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5.2441517529153074</v>
      </c>
      <c r="AC9" s="38">
        <f t="shared" si="0"/>
        <v>111.30334230796208</v>
      </c>
      <c r="AD9" s="38">
        <f t="shared" si="0"/>
        <v>65.89742852116018</v>
      </c>
      <c r="AE9" s="38">
        <f t="shared" si="0"/>
        <v>0</v>
      </c>
      <c r="AF9" s="38">
        <f t="shared" si="0"/>
        <v>110.32113319705505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4.0317667621440982</v>
      </c>
      <c r="AM9" s="38">
        <f t="shared" si="0"/>
        <v>30.866998925804097</v>
      </c>
      <c r="AN9" s="38">
        <f t="shared" si="0"/>
        <v>501.49884272938317</v>
      </c>
      <c r="AO9" s="38">
        <f t="shared" si="0"/>
        <v>0</v>
      </c>
      <c r="AP9" s="38">
        <f t="shared" si="0"/>
        <v>48.272276353666186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6.0732047787166019</v>
      </c>
      <c r="AW9" s="38">
        <f>(SUM(AW8))</f>
        <v>148.61314777710703</v>
      </c>
      <c r="AX9" s="38">
        <f t="shared" si="0"/>
        <v>6.5614196361288002</v>
      </c>
      <c r="AY9" s="38">
        <f t="shared" si="0"/>
        <v>0</v>
      </c>
      <c r="AZ9" s="38">
        <f t="shared" si="0"/>
        <v>50.649385654896285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1.2586323931837</v>
      </c>
      <c r="BG9" s="38">
        <f t="shared" si="0"/>
        <v>5.4602981995805999</v>
      </c>
      <c r="BH9" s="38">
        <f t="shared" si="0"/>
        <v>19.989179712354598</v>
      </c>
      <c r="BI9" s="38">
        <f t="shared" si="0"/>
        <v>0</v>
      </c>
      <c r="BJ9" s="38">
        <f t="shared" si="0"/>
        <v>2.4341177061599</v>
      </c>
      <c r="BK9" s="36">
        <f>SUM(BK8)</f>
        <v>4822.3126538215038</v>
      </c>
    </row>
    <row r="10" spans="1:107">
      <c r="A10" s="17" t="s">
        <v>77</v>
      </c>
      <c r="B10" s="25" t="s">
        <v>3</v>
      </c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6"/>
    </row>
    <row r="11" spans="1:107">
      <c r="A11" s="17"/>
      <c r="B11" s="34" t="s">
        <v>102</v>
      </c>
      <c r="C11" s="40">
        <v>0</v>
      </c>
      <c r="D11" s="40">
        <v>6.7230211422580002</v>
      </c>
      <c r="E11" s="40">
        <v>0</v>
      </c>
      <c r="F11" s="40">
        <v>0</v>
      </c>
      <c r="G11" s="40">
        <v>0</v>
      </c>
      <c r="H11" s="40">
        <v>0.14240049941870003</v>
      </c>
      <c r="I11" s="40">
        <v>0.8827084220000001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9.8524309870300017E-2</v>
      </c>
      <c r="S11" s="40">
        <v>0</v>
      </c>
      <c r="T11" s="40">
        <v>0</v>
      </c>
      <c r="U11" s="40">
        <v>0</v>
      </c>
      <c r="V11" s="40">
        <v>1.0340737612899999E-2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0.63960644241389986</v>
      </c>
      <c r="AC11" s="40">
        <v>0.1321971149999</v>
      </c>
      <c r="AD11" s="40">
        <v>0</v>
      </c>
      <c r="AE11" s="40">
        <v>0</v>
      </c>
      <c r="AF11" s="40">
        <v>0.3810642520966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0.58109871396190038</v>
      </c>
      <c r="AM11" s="40">
        <v>0</v>
      </c>
      <c r="AN11" s="40">
        <v>1.3182607490644001</v>
      </c>
      <c r="AO11" s="40">
        <v>0</v>
      </c>
      <c r="AP11" s="40">
        <v>0.19752814551600001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0.51386075844839973</v>
      </c>
      <c r="AW11" s="40">
        <v>5.1088502333223005</v>
      </c>
      <c r="AX11" s="40">
        <v>0</v>
      </c>
      <c r="AY11" s="40">
        <v>0</v>
      </c>
      <c r="AZ11" s="40">
        <v>0.43272097603200005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3.4418452644499997E-2</v>
      </c>
      <c r="BG11" s="40">
        <v>7.0476383547999994E-3</v>
      </c>
      <c r="BH11" s="40">
        <v>0</v>
      </c>
      <c r="BI11" s="40">
        <v>0</v>
      </c>
      <c r="BJ11" s="40">
        <v>0</v>
      </c>
      <c r="BK11" s="41">
        <f>SUM(C11:BJ11)</f>
        <v>17.203648588014598</v>
      </c>
      <c r="BL11" s="42"/>
      <c r="BO11" s="42"/>
    </row>
    <row r="12" spans="1:107">
      <c r="A12" s="17"/>
      <c r="B12" s="26" t="s">
        <v>86</v>
      </c>
      <c r="C12" s="38">
        <f t="shared" ref="C12:BJ12" si="1">SUM(C11)</f>
        <v>0</v>
      </c>
      <c r="D12" s="38">
        <f t="shared" si="1"/>
        <v>6.7230211422580002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0.14240049941870003</v>
      </c>
      <c r="I12" s="38">
        <f t="shared" si="1"/>
        <v>0.8827084220000001</v>
      </c>
      <c r="J12" s="38">
        <f t="shared" si="1"/>
        <v>0</v>
      </c>
      <c r="K12" s="38">
        <f t="shared" si="1"/>
        <v>0</v>
      </c>
      <c r="L12" s="38">
        <f t="shared" si="1"/>
        <v>0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9.8524309870300017E-2</v>
      </c>
      <c r="S12" s="38">
        <f t="shared" si="1"/>
        <v>0</v>
      </c>
      <c r="T12" s="38">
        <f t="shared" si="1"/>
        <v>0</v>
      </c>
      <c r="U12" s="38">
        <f t="shared" si="1"/>
        <v>0</v>
      </c>
      <c r="V12" s="38">
        <f t="shared" si="1"/>
        <v>1.0340737612899999E-2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0.63960644241389986</v>
      </c>
      <c r="AC12" s="38">
        <f t="shared" si="1"/>
        <v>0.1321971149999</v>
      </c>
      <c r="AD12" s="38">
        <f t="shared" si="1"/>
        <v>0</v>
      </c>
      <c r="AE12" s="38">
        <f t="shared" si="1"/>
        <v>0</v>
      </c>
      <c r="AF12" s="38">
        <f t="shared" si="1"/>
        <v>0.3810642520966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0.58109871396190038</v>
      </c>
      <c r="AM12" s="38">
        <f t="shared" si="1"/>
        <v>0</v>
      </c>
      <c r="AN12" s="38">
        <f t="shared" si="1"/>
        <v>1.3182607490644001</v>
      </c>
      <c r="AO12" s="38">
        <f t="shared" si="1"/>
        <v>0</v>
      </c>
      <c r="AP12" s="38">
        <f t="shared" si="1"/>
        <v>0.19752814551600001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0.51386075844839973</v>
      </c>
      <c r="AW12" s="38">
        <f>(SUM(AW11))</f>
        <v>5.1088502333223005</v>
      </c>
      <c r="AX12" s="38">
        <f t="shared" si="1"/>
        <v>0</v>
      </c>
      <c r="AY12" s="38">
        <f t="shared" si="1"/>
        <v>0</v>
      </c>
      <c r="AZ12" s="38">
        <f t="shared" si="1"/>
        <v>0.43272097603200005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3.4418452644499997E-2</v>
      </c>
      <c r="BG12" s="38">
        <f t="shared" si="1"/>
        <v>7.0476383547999994E-3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17.203648588014598</v>
      </c>
    </row>
    <row r="13" spans="1:107">
      <c r="A13" s="17" t="s">
        <v>78</v>
      </c>
      <c r="B13" s="25" t="s">
        <v>10</v>
      </c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6"/>
    </row>
    <row r="14" spans="1:107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>
      <c r="A16" s="17" t="s">
        <v>79</v>
      </c>
      <c r="B16" s="25" t="s">
        <v>13</v>
      </c>
      <c r="C16" s="64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6"/>
    </row>
    <row r="17" spans="1:67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>
      <c r="A19" s="17" t="s">
        <v>81</v>
      </c>
      <c r="B19" s="33" t="s">
        <v>97</v>
      </c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6"/>
    </row>
    <row r="20" spans="1:67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>
      <c r="A22" s="17" t="s">
        <v>82</v>
      </c>
      <c r="B22" s="25" t="s">
        <v>14</v>
      </c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6"/>
    </row>
    <row r="23" spans="1:67">
      <c r="A23" s="17"/>
      <c r="B23" s="34" t="s">
        <v>115</v>
      </c>
      <c r="C23" s="40">
        <v>0</v>
      </c>
      <c r="D23" s="40">
        <v>0.66946940203219996</v>
      </c>
      <c r="E23" s="40">
        <v>0</v>
      </c>
      <c r="F23" s="40">
        <v>0</v>
      </c>
      <c r="G23" s="40">
        <v>0</v>
      </c>
      <c r="H23" s="40">
        <v>0.66711833886739991</v>
      </c>
      <c r="I23" s="40">
        <v>1.0061060489031</v>
      </c>
      <c r="J23" s="40">
        <v>1.7204905984193002</v>
      </c>
      <c r="K23" s="40">
        <v>0</v>
      </c>
      <c r="L23" s="40">
        <v>0.94137410816079992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0.35459284964339993</v>
      </c>
      <c r="S23" s="40">
        <v>0</v>
      </c>
      <c r="T23" s="40">
        <v>0</v>
      </c>
      <c r="U23" s="40">
        <v>0</v>
      </c>
      <c r="V23" s="40">
        <v>6.5008812935399993E-2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3.9244950671796999</v>
      </c>
      <c r="AC23" s="40">
        <v>2.3038429143224</v>
      </c>
      <c r="AD23" s="40">
        <v>0.62799184422569998</v>
      </c>
      <c r="AE23" s="40">
        <v>0</v>
      </c>
      <c r="AF23" s="40">
        <v>11.283792789252903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5.0341322973026994</v>
      </c>
      <c r="AM23" s="40">
        <v>7.7360620053544995</v>
      </c>
      <c r="AN23" s="40">
        <v>5.4318310288064007</v>
      </c>
      <c r="AO23" s="40">
        <v>0</v>
      </c>
      <c r="AP23" s="40">
        <v>5.6785350940614014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5.648359782465505</v>
      </c>
      <c r="AW23" s="40">
        <v>30.556012537095601</v>
      </c>
      <c r="AX23" s="40">
        <v>0</v>
      </c>
      <c r="AY23" s="40">
        <v>0</v>
      </c>
      <c r="AZ23" s="40">
        <v>14.619901471834197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0.84202537873780003</v>
      </c>
      <c r="BG23" s="40">
        <v>6.1609524096700001E-2</v>
      </c>
      <c r="BH23" s="40">
        <v>1.6323466144838001</v>
      </c>
      <c r="BI23" s="40">
        <v>0</v>
      </c>
      <c r="BJ23" s="40">
        <v>1.4560757814833001</v>
      </c>
      <c r="BK23" s="41">
        <f>SUM(C23:BJ23)</f>
        <v>102.2611742896642</v>
      </c>
      <c r="BL23" s="42"/>
      <c r="BN23" s="42"/>
    </row>
    <row r="24" spans="1:67">
      <c r="A24" s="17"/>
      <c r="B24" s="34" t="s">
        <v>103</v>
      </c>
      <c r="C24" s="40">
        <v>0</v>
      </c>
      <c r="D24" s="40">
        <v>0.61406476874189997</v>
      </c>
      <c r="E24" s="40">
        <v>0</v>
      </c>
      <c r="F24" s="40">
        <v>0</v>
      </c>
      <c r="G24" s="40">
        <v>0</v>
      </c>
      <c r="H24" s="40">
        <v>0.13993613374129998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7.6237412579400005E-2</v>
      </c>
      <c r="S24" s="40">
        <v>0</v>
      </c>
      <c r="T24" s="40">
        <v>0.40099367258060004</v>
      </c>
      <c r="U24" s="40">
        <v>0</v>
      </c>
      <c r="V24" s="40">
        <v>6.861871574190001E-2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2.7184034556917958</v>
      </c>
      <c r="AC24" s="40">
        <v>0.45675923754829995</v>
      </c>
      <c r="AD24" s="40">
        <v>0</v>
      </c>
      <c r="AE24" s="40">
        <v>0</v>
      </c>
      <c r="AF24" s="40">
        <v>2.1042408867407998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1.5183540117594996</v>
      </c>
      <c r="AM24" s="40">
        <v>6.3073862579999997E-3</v>
      </c>
      <c r="AN24" s="40">
        <v>7.2003225806400006E-2</v>
      </c>
      <c r="AO24" s="40">
        <v>0</v>
      </c>
      <c r="AP24" s="40">
        <v>0.76857171512860001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2.5542921633396989</v>
      </c>
      <c r="AW24" s="40">
        <v>5.0225153843546</v>
      </c>
      <c r="AX24" s="40">
        <v>0</v>
      </c>
      <c r="AY24" s="40">
        <v>0</v>
      </c>
      <c r="AZ24" s="40">
        <v>2.0289567108375999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0.33929007131750005</v>
      </c>
      <c r="BG24" s="40">
        <v>0.23556040799990002</v>
      </c>
      <c r="BH24" s="40">
        <v>0</v>
      </c>
      <c r="BI24" s="40">
        <v>0</v>
      </c>
      <c r="BJ24" s="40">
        <v>0.33029225703209997</v>
      </c>
      <c r="BK24" s="41">
        <f>SUM(C24:BJ24)</f>
        <v>19.455397617199889</v>
      </c>
      <c r="BL24" s="42"/>
      <c r="BM24" s="43"/>
      <c r="BN24" s="42"/>
    </row>
    <row r="25" spans="1:67">
      <c r="A25" s="17"/>
      <c r="B25" s="34" t="s">
        <v>104</v>
      </c>
      <c r="C25" s="40">
        <v>0</v>
      </c>
      <c r="D25" s="40">
        <v>8.3368142774837999</v>
      </c>
      <c r="E25" s="40">
        <v>0</v>
      </c>
      <c r="F25" s="40">
        <v>0</v>
      </c>
      <c r="G25" s="40">
        <v>0</v>
      </c>
      <c r="H25" s="40">
        <v>0.28659872061090003</v>
      </c>
      <c r="I25" s="40">
        <v>1.6481263624514999</v>
      </c>
      <c r="J25" s="40">
        <v>2.4799981937741</v>
      </c>
      <c r="K25" s="40">
        <v>0</v>
      </c>
      <c r="L25" s="40">
        <v>0.58412304345120003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0.19546611325679994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0.54565853064360004</v>
      </c>
      <c r="AC25" s="40">
        <v>3.1549212900000003E-4</v>
      </c>
      <c r="AD25" s="40">
        <v>0</v>
      </c>
      <c r="AE25" s="40">
        <v>0</v>
      </c>
      <c r="AF25" s="40">
        <v>4.155333721966799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0.40346609128899991</v>
      </c>
      <c r="AM25" s="40">
        <v>2.6136509515999998E-2</v>
      </c>
      <c r="AN25" s="40">
        <v>0.102097050387</v>
      </c>
      <c r="AO25" s="40">
        <v>0</v>
      </c>
      <c r="AP25" s="40">
        <v>0.91059736687050019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1.8954889201548011</v>
      </c>
      <c r="AW25" s="40">
        <v>19.0082556508059</v>
      </c>
      <c r="AX25" s="40">
        <v>12.746394670612901</v>
      </c>
      <c r="AY25" s="40">
        <v>0</v>
      </c>
      <c r="AZ25" s="40">
        <v>3.5138838550303997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0.26696378777259999</v>
      </c>
      <c r="BG25" s="40">
        <v>0</v>
      </c>
      <c r="BH25" s="40">
        <v>0</v>
      </c>
      <c r="BI25" s="40">
        <v>0</v>
      </c>
      <c r="BJ25" s="40">
        <v>0.61167695348369999</v>
      </c>
      <c r="BK25" s="41">
        <f>SUM(C25:BJ25)</f>
        <v>57.71739531169051</v>
      </c>
      <c r="BM25" s="42"/>
      <c r="BO25" s="42"/>
    </row>
    <row r="26" spans="1:67">
      <c r="A26" s="17"/>
      <c r="B26" s="34" t="s">
        <v>105</v>
      </c>
      <c r="C26" s="40">
        <v>0</v>
      </c>
      <c r="D26" s="40">
        <v>0.67771772812889997</v>
      </c>
      <c r="E26" s="40">
        <v>0</v>
      </c>
      <c r="F26" s="40">
        <v>0</v>
      </c>
      <c r="G26" s="40">
        <v>0</v>
      </c>
      <c r="H26" s="40">
        <v>1.3243900156379997</v>
      </c>
      <c r="I26" s="40">
        <v>62.889420021498609</v>
      </c>
      <c r="J26" s="40">
        <v>38.083299387451497</v>
      </c>
      <c r="K26" s="40">
        <v>0</v>
      </c>
      <c r="L26" s="40">
        <v>8.9887458070316626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1.0369621429607001</v>
      </c>
      <c r="S26" s="40">
        <v>7.3701761955483001</v>
      </c>
      <c r="T26" s="40">
        <v>25.657627671645098</v>
      </c>
      <c r="U26" s="40">
        <v>0</v>
      </c>
      <c r="V26" s="40">
        <v>2.0289875199344003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3.1464681221514992</v>
      </c>
      <c r="AC26" s="40">
        <v>19.841603376029802</v>
      </c>
      <c r="AD26" s="40">
        <v>0</v>
      </c>
      <c r="AE26" s="40">
        <v>0</v>
      </c>
      <c r="AF26" s="40">
        <v>69.159525424424558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3.5964074690199017</v>
      </c>
      <c r="AM26" s="40">
        <v>9.8895379197412012</v>
      </c>
      <c r="AN26" s="40">
        <v>8.0963208892900003</v>
      </c>
      <c r="AO26" s="40">
        <v>0</v>
      </c>
      <c r="AP26" s="40">
        <v>14.069223117220796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7.436264101546703</v>
      </c>
      <c r="AW26" s="40">
        <v>39.14373289328978</v>
      </c>
      <c r="AX26" s="40">
        <v>0.50990485848379996</v>
      </c>
      <c r="AY26" s="40">
        <v>0</v>
      </c>
      <c r="AZ26" s="40">
        <v>22.966643102895315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1.5401345317955992</v>
      </c>
      <c r="BG26" s="40">
        <v>3.8044976512570998</v>
      </c>
      <c r="BH26" s="40">
        <v>4.1331976700322004</v>
      </c>
      <c r="BI26" s="40">
        <v>0</v>
      </c>
      <c r="BJ26" s="40">
        <v>5.1925914910300994</v>
      </c>
      <c r="BK26" s="41">
        <f>SUM(C26:BJ26)</f>
        <v>360.58337910804562</v>
      </c>
      <c r="BL26" s="42"/>
      <c r="BN26" s="42"/>
    </row>
    <row r="27" spans="1:67">
      <c r="A27" s="17"/>
      <c r="B27" s="26" t="s">
        <v>90</v>
      </c>
      <c r="C27" s="38">
        <f>SUM(C23:C26)</f>
        <v>0</v>
      </c>
      <c r="D27" s="38">
        <f t="shared" ref="D27:BJ27" si="7">SUM(D23:D26)</f>
        <v>10.298066176386801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2.4180432088575996</v>
      </c>
      <c r="I27" s="38">
        <f t="shared" si="7"/>
        <v>65.543652432853207</v>
      </c>
      <c r="J27" s="38">
        <f t="shared" si="7"/>
        <v>42.283788179644901</v>
      </c>
      <c r="K27" s="38">
        <f t="shared" si="7"/>
        <v>0</v>
      </c>
      <c r="L27" s="38">
        <f t="shared" si="7"/>
        <v>10.514242958643663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1.6632585184402999</v>
      </c>
      <c r="S27" s="38">
        <f t="shared" si="7"/>
        <v>7.3701761955483001</v>
      </c>
      <c r="T27" s="38">
        <f t="shared" si="7"/>
        <v>26.058621344225699</v>
      </c>
      <c r="U27" s="38">
        <f t="shared" si="7"/>
        <v>0</v>
      </c>
      <c r="V27" s="38">
        <f t="shared" si="7"/>
        <v>2.1626150486117002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10.335025175666594</v>
      </c>
      <c r="AC27" s="38">
        <f t="shared" si="7"/>
        <v>22.602521020029503</v>
      </c>
      <c r="AD27" s="38">
        <f t="shared" si="7"/>
        <v>0.62799184422569998</v>
      </c>
      <c r="AE27" s="38">
        <f t="shared" si="7"/>
        <v>0</v>
      </c>
      <c r="AF27" s="38">
        <f t="shared" si="7"/>
        <v>86.702892822385053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10.5523598693711</v>
      </c>
      <c r="AM27" s="38">
        <f t="shared" si="7"/>
        <v>17.6580438208697</v>
      </c>
      <c r="AN27" s="38">
        <f t="shared" si="7"/>
        <v>13.702252194289802</v>
      </c>
      <c r="AO27" s="38">
        <f t="shared" si="7"/>
        <v>0</v>
      </c>
      <c r="AP27" s="38">
        <f t="shared" si="7"/>
        <v>21.426927293281299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17.53440496750671</v>
      </c>
      <c r="AW27" s="38">
        <f t="shared" si="7"/>
        <v>93.73051646554589</v>
      </c>
      <c r="AX27" s="38">
        <f t="shared" si="7"/>
        <v>13.256299529096701</v>
      </c>
      <c r="AY27" s="38">
        <f t="shared" si="7"/>
        <v>0</v>
      </c>
      <c r="AZ27" s="38">
        <f t="shared" si="7"/>
        <v>43.129385140597513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2.9884137696234991</v>
      </c>
      <c r="BG27" s="38">
        <f t="shared" si="7"/>
        <v>4.1016675833536995</v>
      </c>
      <c r="BH27" s="38">
        <f t="shared" si="7"/>
        <v>5.7655442845160003</v>
      </c>
      <c r="BI27" s="38">
        <f t="shared" si="7"/>
        <v>0</v>
      </c>
      <c r="BJ27" s="38">
        <f t="shared" si="7"/>
        <v>7.5906364830291997</v>
      </c>
      <c r="BK27" s="38">
        <f>SUM(BK23:BK26)</f>
        <v>540.0173463266002</v>
      </c>
    </row>
    <row r="28" spans="1:67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121.54208012490231</v>
      </c>
      <c r="E28" s="38">
        <f t="shared" si="8"/>
        <v>36.351128968225801</v>
      </c>
      <c r="F28" s="38">
        <f t="shared" si="8"/>
        <v>0</v>
      </c>
      <c r="G28" s="38">
        <f t="shared" si="8"/>
        <v>0</v>
      </c>
      <c r="H28" s="38">
        <f t="shared" si="8"/>
        <v>7.1149661126800003</v>
      </c>
      <c r="I28" s="38">
        <f t="shared" si="8"/>
        <v>1960.3391616779129</v>
      </c>
      <c r="J28" s="38">
        <f t="shared" si="8"/>
        <v>1395.0700834820084</v>
      </c>
      <c r="K28" s="38">
        <f t="shared" si="8"/>
        <v>0</v>
      </c>
      <c r="L28" s="38">
        <f t="shared" si="8"/>
        <v>54.42619320634666</v>
      </c>
      <c r="M28" s="38">
        <f t="shared" si="8"/>
        <v>0</v>
      </c>
      <c r="N28" s="38">
        <f t="shared" si="8"/>
        <v>2.6013077458709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3.6194513960411001</v>
      </c>
      <c r="S28" s="38">
        <f t="shared" si="8"/>
        <v>43.944193587257502</v>
      </c>
      <c r="T28" s="38">
        <f t="shared" si="8"/>
        <v>249.01649355509488</v>
      </c>
      <c r="U28" s="38">
        <f t="shared" si="8"/>
        <v>0</v>
      </c>
      <c r="V28" s="38">
        <f t="shared" si="8"/>
        <v>5.9817267313191991</v>
      </c>
      <c r="W28" s="38">
        <f t="shared" si="8"/>
        <v>0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16.218783370995801</v>
      </c>
      <c r="AC28" s="38">
        <f t="shared" si="8"/>
        <v>134.03806044299148</v>
      </c>
      <c r="AD28" s="38">
        <f t="shared" si="8"/>
        <v>66.525420365385884</v>
      </c>
      <c r="AE28" s="38">
        <f t="shared" si="8"/>
        <v>0</v>
      </c>
      <c r="AF28" s="38">
        <f t="shared" si="8"/>
        <v>197.40509027153672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15.165225345477099</v>
      </c>
      <c r="AM28" s="38">
        <f t="shared" si="9"/>
        <v>48.525042746673797</v>
      </c>
      <c r="AN28" s="38">
        <f t="shared" si="9"/>
        <v>516.51935567273733</v>
      </c>
      <c r="AO28" s="38">
        <f t="shared" si="9"/>
        <v>0</v>
      </c>
      <c r="AP28" s="38">
        <f t="shared" si="9"/>
        <v>69.896731792463484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24.121470504671713</v>
      </c>
      <c r="AW28" s="38">
        <f t="shared" si="9"/>
        <v>247.45251447597522</v>
      </c>
      <c r="AX28" s="38">
        <f t="shared" si="9"/>
        <v>19.817719165225501</v>
      </c>
      <c r="AY28" s="38">
        <f t="shared" si="9"/>
        <v>0</v>
      </c>
      <c r="AZ28" s="38">
        <f t="shared" si="9"/>
        <v>94.2114917715258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4.2814646154516991</v>
      </c>
      <c r="BG28" s="38">
        <f t="shared" si="9"/>
        <v>9.5690134212890996</v>
      </c>
      <c r="BH28" s="38">
        <f t="shared" si="9"/>
        <v>25.754723996870599</v>
      </c>
      <c r="BI28" s="38">
        <f t="shared" si="9"/>
        <v>0</v>
      </c>
      <c r="BJ28" s="38">
        <f t="shared" si="9"/>
        <v>10.0247541891891</v>
      </c>
      <c r="BK28" s="38">
        <f t="shared" si="9"/>
        <v>5379.5336487361183</v>
      </c>
    </row>
    <row r="29" spans="1:67" ht="3.75" customHeight="1">
      <c r="A29" s="17"/>
      <c r="B29" s="28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6"/>
    </row>
    <row r="30" spans="1:67">
      <c r="A30" s="17" t="s">
        <v>1</v>
      </c>
      <c r="B30" s="24" t="s">
        <v>7</v>
      </c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6"/>
    </row>
    <row r="31" spans="1:67" s="5" customFormat="1">
      <c r="A31" s="17" t="s">
        <v>76</v>
      </c>
      <c r="B31" s="25" t="s">
        <v>2</v>
      </c>
      <c r="C31" s="7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5"/>
    </row>
    <row r="32" spans="1:67" s="50" customFormat="1">
      <c r="A32" s="47"/>
      <c r="B32" s="48" t="s">
        <v>106</v>
      </c>
      <c r="C32" s="40">
        <v>0</v>
      </c>
      <c r="D32" s="40">
        <v>0.66783963632249999</v>
      </c>
      <c r="E32" s="40">
        <v>0</v>
      </c>
      <c r="F32" s="40">
        <v>0</v>
      </c>
      <c r="G32" s="40">
        <v>0</v>
      </c>
      <c r="H32" s="40">
        <v>12.697861531813892</v>
      </c>
      <c r="I32" s="40">
        <v>3.2359068161199996E-2</v>
      </c>
      <c r="J32" s="40">
        <v>0</v>
      </c>
      <c r="K32" s="40">
        <v>0</v>
      </c>
      <c r="L32" s="40">
        <v>1.4684889247723001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7.7981651983923825</v>
      </c>
      <c r="S32" s="40">
        <v>0</v>
      </c>
      <c r="T32" s="40">
        <v>0</v>
      </c>
      <c r="U32" s="40">
        <v>0</v>
      </c>
      <c r="V32" s="40">
        <v>0.43123738028940006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78.934867945805905</v>
      </c>
      <c r="AC32" s="40">
        <v>1.0841755703221001</v>
      </c>
      <c r="AD32" s="40">
        <v>0</v>
      </c>
      <c r="AE32" s="40">
        <v>0</v>
      </c>
      <c r="AF32" s="40">
        <v>21.728834242919792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64.001469671109902</v>
      </c>
      <c r="AM32" s="40">
        <v>0.53557719177399998</v>
      </c>
      <c r="AN32" s="40">
        <v>0</v>
      </c>
      <c r="AO32" s="40">
        <v>0</v>
      </c>
      <c r="AP32" s="40">
        <v>7.6758694092820008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278.48897083656789</v>
      </c>
      <c r="AW32" s="40">
        <v>5.5029567171274021</v>
      </c>
      <c r="AX32" s="40">
        <v>0</v>
      </c>
      <c r="AY32" s="40">
        <v>0</v>
      </c>
      <c r="AZ32" s="40">
        <v>49.2872420157764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51.878432745009242</v>
      </c>
      <c r="BG32" s="40">
        <v>0.12041648799999999</v>
      </c>
      <c r="BH32" s="40">
        <v>0</v>
      </c>
      <c r="BI32" s="40">
        <v>0</v>
      </c>
      <c r="BJ32" s="40">
        <v>3.0224658395121002</v>
      </c>
      <c r="BK32" s="49">
        <f>SUM(C32:BJ32)</f>
        <v>585.35723041295842</v>
      </c>
    </row>
    <row r="33" spans="1:67" s="5" customFormat="1">
      <c r="A33" s="17"/>
      <c r="B33" s="26" t="s">
        <v>85</v>
      </c>
      <c r="C33" s="38">
        <f>SUM(C32)</f>
        <v>0</v>
      </c>
      <c r="D33" s="38">
        <f t="shared" ref="D33:BJ33" si="10">SUM(D32)</f>
        <v>0.66783963632249999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12.697861531813892</v>
      </c>
      <c r="I33" s="38">
        <f t="shared" si="10"/>
        <v>3.2359068161199996E-2</v>
      </c>
      <c r="J33" s="38">
        <f t="shared" si="10"/>
        <v>0</v>
      </c>
      <c r="K33" s="38">
        <f t="shared" si="10"/>
        <v>0</v>
      </c>
      <c r="L33" s="38">
        <f t="shared" si="10"/>
        <v>1.4684889247723001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7.7981651983923825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0.43123738028940006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78.934867945805905</v>
      </c>
      <c r="AC33" s="38">
        <f t="shared" si="10"/>
        <v>1.0841755703221001</v>
      </c>
      <c r="AD33" s="38">
        <f t="shared" si="10"/>
        <v>0</v>
      </c>
      <c r="AE33" s="38">
        <f t="shared" si="10"/>
        <v>0</v>
      </c>
      <c r="AF33" s="38">
        <f t="shared" si="10"/>
        <v>21.728834242919792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64.001469671109902</v>
      </c>
      <c r="AM33" s="38">
        <f t="shared" si="10"/>
        <v>0.53557719177399998</v>
      </c>
      <c r="AN33" s="38">
        <f t="shared" si="10"/>
        <v>0</v>
      </c>
      <c r="AO33" s="38">
        <f t="shared" si="10"/>
        <v>0</v>
      </c>
      <c r="AP33" s="38">
        <f t="shared" si="10"/>
        <v>7.6758694092820008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278.48897083656789</v>
      </c>
      <c r="AW33" s="38">
        <f t="shared" si="10"/>
        <v>5.5029567171274021</v>
      </c>
      <c r="AX33" s="38">
        <f t="shared" si="10"/>
        <v>0</v>
      </c>
      <c r="AY33" s="38">
        <f t="shared" si="10"/>
        <v>0</v>
      </c>
      <c r="AZ33" s="38">
        <f t="shared" si="10"/>
        <v>49.2872420157764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51.878432745009242</v>
      </c>
      <c r="BG33" s="38">
        <f t="shared" si="10"/>
        <v>0.12041648799999999</v>
      </c>
      <c r="BH33" s="38">
        <f t="shared" si="10"/>
        <v>0</v>
      </c>
      <c r="BI33" s="38">
        <f t="shared" si="10"/>
        <v>0</v>
      </c>
      <c r="BJ33" s="38">
        <f t="shared" si="10"/>
        <v>3.0224658395121002</v>
      </c>
      <c r="BK33" s="38">
        <f>SUM(BK32)</f>
        <v>585.35723041295842</v>
      </c>
    </row>
    <row r="34" spans="1:67">
      <c r="A34" s="17" t="s">
        <v>77</v>
      </c>
      <c r="B34" s="25" t="s">
        <v>15</v>
      </c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6"/>
    </row>
    <row r="35" spans="1:67">
      <c r="A35" s="17"/>
      <c r="B35" s="34" t="s">
        <v>125</v>
      </c>
      <c r="C35" s="40">
        <v>0</v>
      </c>
      <c r="D35" s="40">
        <v>0.47350460348380002</v>
      </c>
      <c r="E35" s="40">
        <v>0</v>
      </c>
      <c r="F35" s="40">
        <v>0</v>
      </c>
      <c r="G35" s="40">
        <v>0</v>
      </c>
      <c r="H35" s="40">
        <v>0.99151294389300293</v>
      </c>
      <c r="I35" s="40">
        <v>9.4890322580599998E-2</v>
      </c>
      <c r="J35" s="40">
        <v>0</v>
      </c>
      <c r="K35" s="40">
        <v>0</v>
      </c>
      <c r="L35" s="40">
        <v>1.7011076224187001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0.76317426944140232</v>
      </c>
      <c r="S35" s="40">
        <v>0</v>
      </c>
      <c r="T35" s="40">
        <v>0</v>
      </c>
      <c r="U35" s="40">
        <v>0</v>
      </c>
      <c r="V35" s="40">
        <v>0.25500242354799996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37.047740132075518</v>
      </c>
      <c r="AC35" s="40">
        <v>6.1874529675775989</v>
      </c>
      <c r="AD35" s="40">
        <v>0</v>
      </c>
      <c r="AE35" s="40">
        <v>0</v>
      </c>
      <c r="AF35" s="40">
        <v>37.381456220557759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37.643759709088016</v>
      </c>
      <c r="AM35" s="40">
        <v>3.7328439121919006</v>
      </c>
      <c r="AN35" s="40">
        <v>0</v>
      </c>
      <c r="AO35" s="40">
        <v>0</v>
      </c>
      <c r="AP35" s="40">
        <v>21.946960330727304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6.8910488907376974</v>
      </c>
      <c r="AW35" s="40">
        <v>0.36626302099960006</v>
      </c>
      <c r="AX35" s="40">
        <v>0</v>
      </c>
      <c r="AY35" s="40">
        <v>0</v>
      </c>
      <c r="AZ35" s="40">
        <v>3.2061512144819004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3.8833055977005952</v>
      </c>
      <c r="BG35" s="40">
        <v>1.4647912738063</v>
      </c>
      <c r="BH35" s="40">
        <v>0</v>
      </c>
      <c r="BI35" s="40">
        <v>0</v>
      </c>
      <c r="BJ35" s="40">
        <v>1.1817720168699999</v>
      </c>
      <c r="BK35" s="41">
        <f>SUM(C35:BJ35)</f>
        <v>165.21273747217973</v>
      </c>
      <c r="BM35" s="42"/>
      <c r="BO35" s="42"/>
    </row>
    <row r="36" spans="1:67">
      <c r="A36" s="17"/>
      <c r="B36" s="34" t="s">
        <v>107</v>
      </c>
      <c r="C36" s="40">
        <v>0</v>
      </c>
      <c r="D36" s="40">
        <v>0.65618568329029991</v>
      </c>
      <c r="E36" s="40">
        <v>0</v>
      </c>
      <c r="F36" s="40">
        <v>0</v>
      </c>
      <c r="G36" s="40">
        <v>0</v>
      </c>
      <c r="H36" s="40">
        <v>4.8985317243489979</v>
      </c>
      <c r="I36" s="40">
        <v>1.3829809735158001</v>
      </c>
      <c r="J36" s="40">
        <v>0</v>
      </c>
      <c r="K36" s="40">
        <v>0</v>
      </c>
      <c r="L36" s="40">
        <v>2.6030284283210001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1.7590774635255986</v>
      </c>
      <c r="S36" s="40">
        <v>0</v>
      </c>
      <c r="T36" s="40">
        <v>0</v>
      </c>
      <c r="U36" s="40">
        <v>0</v>
      </c>
      <c r="V36" s="40">
        <v>0.68536047509599984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38.047707077221183</v>
      </c>
      <c r="AC36" s="40">
        <v>2.6966751738052008</v>
      </c>
      <c r="AD36" s="40">
        <v>0</v>
      </c>
      <c r="AE36" s="40">
        <v>0</v>
      </c>
      <c r="AF36" s="40">
        <v>17.515536504019302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32.884381229925893</v>
      </c>
      <c r="AM36" s="40">
        <v>5.6752556418900008E-2</v>
      </c>
      <c r="AN36" s="40">
        <v>0</v>
      </c>
      <c r="AO36" s="40">
        <v>0</v>
      </c>
      <c r="AP36" s="40">
        <v>4.6556872553166002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121.73015031291315</v>
      </c>
      <c r="AW36" s="40">
        <v>7.5090419500608983</v>
      </c>
      <c r="AX36" s="40">
        <v>0</v>
      </c>
      <c r="AY36" s="40">
        <v>0</v>
      </c>
      <c r="AZ36" s="40">
        <v>67.369607569134573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20.066152949270151</v>
      </c>
      <c r="BG36" s="40">
        <v>4.8332685163544005</v>
      </c>
      <c r="BH36" s="40">
        <v>0</v>
      </c>
      <c r="BI36" s="40">
        <v>0</v>
      </c>
      <c r="BJ36" s="40">
        <v>4.1346495809329005</v>
      </c>
      <c r="BK36" s="41">
        <f>SUM(C36:BJ36)</f>
        <v>333.48477542347081</v>
      </c>
      <c r="BM36" s="42"/>
      <c r="BO36" s="42"/>
    </row>
    <row r="37" spans="1:67">
      <c r="A37" s="17"/>
      <c r="B37" s="34" t="s">
        <v>117</v>
      </c>
      <c r="C37" s="40">
        <v>0</v>
      </c>
      <c r="D37" s="40">
        <v>0.47673294496769997</v>
      </c>
      <c r="E37" s="40">
        <v>0</v>
      </c>
      <c r="F37" s="40">
        <v>0</v>
      </c>
      <c r="G37" s="40">
        <v>0</v>
      </c>
      <c r="H37" s="40">
        <v>2.3313898170935072</v>
      </c>
      <c r="I37" s="40">
        <v>0.2386048387096</v>
      </c>
      <c r="J37" s="40">
        <v>0</v>
      </c>
      <c r="K37" s="40">
        <v>0</v>
      </c>
      <c r="L37" s="40">
        <v>0.79656682928899991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2.3767432663852057</v>
      </c>
      <c r="S37" s="40">
        <v>0</v>
      </c>
      <c r="T37" s="40">
        <v>1.1396488513548</v>
      </c>
      <c r="U37" s="40">
        <v>0</v>
      </c>
      <c r="V37" s="40">
        <v>0.18277539254799999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59.794664502962974</v>
      </c>
      <c r="AC37" s="40">
        <v>6.9479290477394011</v>
      </c>
      <c r="AD37" s="40">
        <v>0</v>
      </c>
      <c r="AE37" s="40">
        <v>0</v>
      </c>
      <c r="AF37" s="40">
        <v>60.490380737468115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74.354280452694368</v>
      </c>
      <c r="AM37" s="40">
        <v>4.6431315221273008</v>
      </c>
      <c r="AN37" s="40">
        <v>0.41893548387070001</v>
      </c>
      <c r="AO37" s="40">
        <v>0</v>
      </c>
      <c r="AP37" s="40">
        <v>37.378763865869466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15.005417799657932</v>
      </c>
      <c r="AW37" s="40">
        <v>3.7510156363216995</v>
      </c>
      <c r="AX37" s="40">
        <v>0</v>
      </c>
      <c r="AY37" s="40">
        <v>0</v>
      </c>
      <c r="AZ37" s="40">
        <v>8.0050754835757036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5.4846888525365483</v>
      </c>
      <c r="BG37" s="40">
        <v>0.47479354838699994</v>
      </c>
      <c r="BH37" s="40">
        <v>0</v>
      </c>
      <c r="BI37" s="40">
        <v>0</v>
      </c>
      <c r="BJ37" s="40">
        <v>2.9152859358043997</v>
      </c>
      <c r="BK37" s="41">
        <f>SUM(C37:BJ37)</f>
        <v>287.20682480936341</v>
      </c>
      <c r="BM37" s="42"/>
      <c r="BO37" s="42"/>
    </row>
    <row r="38" spans="1:67">
      <c r="A38" s="17"/>
      <c r="B38" s="34" t="s">
        <v>108</v>
      </c>
      <c r="C38" s="40">
        <v>0</v>
      </c>
      <c r="D38" s="40">
        <v>0.60160862409670002</v>
      </c>
      <c r="E38" s="40">
        <v>0</v>
      </c>
      <c r="F38" s="40">
        <v>0</v>
      </c>
      <c r="G38" s="40">
        <v>0</v>
      </c>
      <c r="H38" s="40">
        <v>5.3484832711073107</v>
      </c>
      <c r="I38" s="40">
        <v>4.5437625102571007</v>
      </c>
      <c r="J38" s="40">
        <v>0</v>
      </c>
      <c r="K38" s="40">
        <v>0</v>
      </c>
      <c r="L38" s="40">
        <v>1.3689626008047999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2.4560605103489017</v>
      </c>
      <c r="S38" s="40">
        <v>3.0134819459354003</v>
      </c>
      <c r="T38" s="40">
        <v>0</v>
      </c>
      <c r="U38" s="40">
        <v>0</v>
      </c>
      <c r="V38" s="40">
        <v>0.4554635230636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72.830589981243236</v>
      </c>
      <c r="AC38" s="40">
        <v>8.7349314193207004</v>
      </c>
      <c r="AD38" s="40">
        <v>0</v>
      </c>
      <c r="AE38" s="40">
        <v>0</v>
      </c>
      <c r="AF38" s="40">
        <v>23.410288104047908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67.865921396711869</v>
      </c>
      <c r="AM38" s="40">
        <v>0.79699872341879985</v>
      </c>
      <c r="AN38" s="40">
        <v>0</v>
      </c>
      <c r="AO38" s="40">
        <v>0</v>
      </c>
      <c r="AP38" s="40">
        <v>8.5198233963126011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92.48106604938927</v>
      </c>
      <c r="AW38" s="40">
        <v>5.7835649158354006</v>
      </c>
      <c r="AX38" s="40">
        <v>0</v>
      </c>
      <c r="AY38" s="40">
        <v>0</v>
      </c>
      <c r="AZ38" s="40">
        <v>37.669307522467818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17.807074129399769</v>
      </c>
      <c r="BG38" s="40">
        <v>0.35988665612859994</v>
      </c>
      <c r="BH38" s="40">
        <v>0</v>
      </c>
      <c r="BI38" s="40">
        <v>0</v>
      </c>
      <c r="BJ38" s="40">
        <v>2.5097236532239995</v>
      </c>
      <c r="BK38" s="41">
        <f t="shared" ref="BK38:BK40" si="11">SUM(C38:BJ38)</f>
        <v>356.55699893311379</v>
      </c>
      <c r="BM38" s="42"/>
      <c r="BO38" s="42"/>
    </row>
    <row r="39" spans="1:67">
      <c r="A39" s="17"/>
      <c r="B39" s="34" t="s">
        <v>126</v>
      </c>
      <c r="C39" s="40">
        <v>0</v>
      </c>
      <c r="D39" s="40">
        <v>0.49940441696769994</v>
      </c>
      <c r="E39" s="40">
        <v>0</v>
      </c>
      <c r="F39" s="40">
        <v>0</v>
      </c>
      <c r="G39" s="40">
        <v>0</v>
      </c>
      <c r="H39" s="40">
        <v>0.58893379067110163</v>
      </c>
      <c r="I39" s="40">
        <v>4.0032258064499997E-2</v>
      </c>
      <c r="J39" s="40">
        <v>0</v>
      </c>
      <c r="K39" s="40">
        <v>0</v>
      </c>
      <c r="L39" s="40">
        <v>0.7297624681282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0.6778661135094014</v>
      </c>
      <c r="S39" s="40">
        <v>0</v>
      </c>
      <c r="T39" s="40">
        <v>0</v>
      </c>
      <c r="U39" s="40">
        <v>0</v>
      </c>
      <c r="V39" s="40">
        <v>0.34480888054820003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36.60822573372181</v>
      </c>
      <c r="AC39" s="40">
        <v>4.964716487805001</v>
      </c>
      <c r="AD39" s="40">
        <v>0</v>
      </c>
      <c r="AE39" s="40">
        <v>0</v>
      </c>
      <c r="AF39" s="40">
        <v>50.997400030294912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41.466525167783097</v>
      </c>
      <c r="AM39" s="40">
        <v>6.0848446685795006</v>
      </c>
      <c r="AN39" s="40">
        <v>0.14955483870960001</v>
      </c>
      <c r="AO39" s="40">
        <v>0</v>
      </c>
      <c r="AP39" s="40">
        <v>29.940421775626589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3.3106033523159968</v>
      </c>
      <c r="AW39" s="40">
        <v>0</v>
      </c>
      <c r="AX39" s="40">
        <v>0</v>
      </c>
      <c r="AY39" s="40">
        <v>0</v>
      </c>
      <c r="AZ39" s="40">
        <v>1.4407704296766006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1.2787238074951994</v>
      </c>
      <c r="BG39" s="40">
        <v>0.49851612903219999</v>
      </c>
      <c r="BH39" s="40">
        <v>0</v>
      </c>
      <c r="BI39" s="40">
        <v>0</v>
      </c>
      <c r="BJ39" s="40">
        <v>1.3512919022573999</v>
      </c>
      <c r="BK39" s="41">
        <f t="shared" ref="BK39" si="12">SUM(C39:BJ39)</f>
        <v>180.97240225118702</v>
      </c>
      <c r="BM39" s="42"/>
      <c r="BO39" s="42"/>
    </row>
    <row r="40" spans="1:67">
      <c r="A40" s="17"/>
      <c r="B40" s="34" t="s">
        <v>118</v>
      </c>
      <c r="C40" s="40">
        <v>0</v>
      </c>
      <c r="D40" s="40">
        <v>0.52961001467739999</v>
      </c>
      <c r="E40" s="40">
        <v>0</v>
      </c>
      <c r="F40" s="40">
        <v>0</v>
      </c>
      <c r="G40" s="40">
        <v>0</v>
      </c>
      <c r="H40" s="40">
        <v>3.0649288081489949</v>
      </c>
      <c r="I40" s="40">
        <v>2.8590638709600002E-2</v>
      </c>
      <c r="J40" s="40">
        <v>0</v>
      </c>
      <c r="K40" s="40">
        <v>0</v>
      </c>
      <c r="L40" s="40">
        <v>0.60311376974109998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2.1758187766683981</v>
      </c>
      <c r="S40" s="40">
        <v>3.5106106128999998E-3</v>
      </c>
      <c r="T40" s="40">
        <v>0</v>
      </c>
      <c r="U40" s="40">
        <v>0</v>
      </c>
      <c r="V40" s="40">
        <v>0.23383077677390002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58.132728137861001</v>
      </c>
      <c r="AC40" s="40">
        <v>5.3388863383204983</v>
      </c>
      <c r="AD40" s="40">
        <v>0</v>
      </c>
      <c r="AE40" s="40">
        <v>0</v>
      </c>
      <c r="AF40" s="40">
        <v>39.206376873912632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59.473608175145266</v>
      </c>
      <c r="AM40" s="40">
        <v>1.5274850959990001</v>
      </c>
      <c r="AN40" s="40">
        <v>0.30551612903219999</v>
      </c>
      <c r="AO40" s="40">
        <v>0</v>
      </c>
      <c r="AP40" s="40">
        <v>20.567068299048589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11.253574501416724</v>
      </c>
      <c r="AW40" s="40">
        <v>1.4905999835799997</v>
      </c>
      <c r="AX40" s="40">
        <v>0</v>
      </c>
      <c r="AY40" s="40">
        <v>0</v>
      </c>
      <c r="AZ40" s="40">
        <v>5.9326216539640981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5.5110393859181199</v>
      </c>
      <c r="BG40" s="40">
        <v>6.1103228806399998E-2</v>
      </c>
      <c r="BH40" s="40">
        <v>0.47187270745160004</v>
      </c>
      <c r="BI40" s="40">
        <v>0</v>
      </c>
      <c r="BJ40" s="40">
        <v>1.5251933654181002</v>
      </c>
      <c r="BK40" s="41">
        <f t="shared" si="11"/>
        <v>217.43707727120653</v>
      </c>
      <c r="BM40" s="42"/>
      <c r="BO40" s="42"/>
    </row>
    <row r="41" spans="1:67">
      <c r="A41" s="17"/>
      <c r="B41" s="34" t="s">
        <v>109</v>
      </c>
      <c r="C41" s="40">
        <v>0</v>
      </c>
      <c r="D41" s="40">
        <v>1.9348272832902997</v>
      </c>
      <c r="E41" s="40">
        <v>0</v>
      </c>
      <c r="F41" s="40">
        <v>0</v>
      </c>
      <c r="G41" s="40">
        <v>0</v>
      </c>
      <c r="H41" s="40">
        <v>2.1698055567273</v>
      </c>
      <c r="I41" s="40">
        <v>50.741523406902999</v>
      </c>
      <c r="J41" s="40">
        <v>0</v>
      </c>
      <c r="K41" s="40">
        <v>0</v>
      </c>
      <c r="L41" s="40">
        <v>0.67419133603149994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0.74974076418189961</v>
      </c>
      <c r="S41" s="40">
        <v>6.0172678641288009</v>
      </c>
      <c r="T41" s="40">
        <v>0</v>
      </c>
      <c r="U41" s="40">
        <v>0</v>
      </c>
      <c r="V41" s="40">
        <v>3.6085930387000004E-2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19.325672630442426</v>
      </c>
      <c r="AC41" s="40">
        <v>1.9292107446442999</v>
      </c>
      <c r="AD41" s="40">
        <v>0</v>
      </c>
      <c r="AE41" s="40">
        <v>0</v>
      </c>
      <c r="AF41" s="40">
        <v>4.8240570521276007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15.355736500965131</v>
      </c>
      <c r="AM41" s="40">
        <v>7.2662336733221027</v>
      </c>
      <c r="AN41" s="40">
        <v>1.4555212645099999E-2</v>
      </c>
      <c r="AO41" s="40">
        <v>0</v>
      </c>
      <c r="AP41" s="40">
        <v>0.73804178887039995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19.630231358613653</v>
      </c>
      <c r="AW41" s="40">
        <v>65.478495213612007</v>
      </c>
      <c r="AX41" s="40">
        <v>0</v>
      </c>
      <c r="AY41" s="40">
        <v>0</v>
      </c>
      <c r="AZ41" s="40">
        <v>2.2023690390956001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5.883441953690598</v>
      </c>
      <c r="BG41" s="40">
        <v>4.7847554596126995</v>
      </c>
      <c r="BH41" s="40">
        <v>0</v>
      </c>
      <c r="BI41" s="40">
        <v>0</v>
      </c>
      <c r="BJ41" s="40">
        <v>7.1361854516099998E-2</v>
      </c>
      <c r="BK41" s="41">
        <f>SUM(C41:BJ41)</f>
        <v>209.82760462380756</v>
      </c>
      <c r="BM41" s="42"/>
      <c r="BO41" s="42"/>
    </row>
    <row r="42" spans="1:67">
      <c r="A42" s="17"/>
      <c r="B42" s="34" t="s">
        <v>110</v>
      </c>
      <c r="C42" s="40">
        <v>0</v>
      </c>
      <c r="D42" s="40">
        <v>0.70147464348379995</v>
      </c>
      <c r="E42" s="40">
        <v>0</v>
      </c>
      <c r="F42" s="40">
        <v>0</v>
      </c>
      <c r="G42" s="40">
        <v>0</v>
      </c>
      <c r="H42" s="40">
        <v>3.1876118634242991</v>
      </c>
      <c r="I42" s="40">
        <v>0</v>
      </c>
      <c r="J42" s="40">
        <v>0</v>
      </c>
      <c r="K42" s="40">
        <v>0</v>
      </c>
      <c r="L42" s="40">
        <v>2.7046683296114993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1.595264293461901</v>
      </c>
      <c r="S42" s="40">
        <v>0</v>
      </c>
      <c r="T42" s="40">
        <v>0</v>
      </c>
      <c r="U42" s="40">
        <v>0</v>
      </c>
      <c r="V42" s="40">
        <v>0.16191077212860003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6.598400274521997</v>
      </c>
      <c r="AC42" s="40">
        <v>0.20836592370939999</v>
      </c>
      <c r="AD42" s="40">
        <v>0</v>
      </c>
      <c r="AE42" s="40">
        <v>0</v>
      </c>
      <c r="AF42" s="40">
        <v>1.0830555857405999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4.3477859172946065</v>
      </c>
      <c r="AM42" s="40">
        <v>0.119505090903</v>
      </c>
      <c r="AN42" s="40">
        <v>0</v>
      </c>
      <c r="AO42" s="40">
        <v>0</v>
      </c>
      <c r="AP42" s="40">
        <v>0.54338127496699995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11.935956848650171</v>
      </c>
      <c r="AW42" s="40">
        <v>1.0024496803544001</v>
      </c>
      <c r="AX42" s="40">
        <v>0</v>
      </c>
      <c r="AY42" s="40">
        <v>0</v>
      </c>
      <c r="AZ42" s="40">
        <v>8.2563457249337979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2.598212073903702</v>
      </c>
      <c r="BG42" s="40">
        <v>1.3299602264837</v>
      </c>
      <c r="BH42" s="40">
        <v>0</v>
      </c>
      <c r="BI42" s="40">
        <v>0</v>
      </c>
      <c r="BJ42" s="40">
        <v>0.1339876766451</v>
      </c>
      <c r="BK42" s="41">
        <f>SUM(C42:BJ42)</f>
        <v>46.508336200217578</v>
      </c>
      <c r="BM42" s="42"/>
      <c r="BO42" s="42"/>
    </row>
    <row r="43" spans="1:67">
      <c r="A43" s="17"/>
      <c r="B43" s="34" t="s">
        <v>119</v>
      </c>
      <c r="C43" s="40">
        <v>0</v>
      </c>
      <c r="D43" s="40">
        <v>0.4625909468387</v>
      </c>
      <c r="E43" s="40">
        <v>0</v>
      </c>
      <c r="F43" s="40">
        <v>0</v>
      </c>
      <c r="G43" s="40">
        <v>0</v>
      </c>
      <c r="H43" s="40">
        <v>2.1717492309590951</v>
      </c>
      <c r="I43" s="40">
        <v>2.3237073870000001E-3</v>
      </c>
      <c r="J43" s="40">
        <v>0</v>
      </c>
      <c r="K43" s="40">
        <v>0</v>
      </c>
      <c r="L43" s="40">
        <v>0.66867770741890009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1.9585660015090962</v>
      </c>
      <c r="S43" s="40">
        <v>5.3304354838699997E-2</v>
      </c>
      <c r="T43" s="40">
        <v>0</v>
      </c>
      <c r="U43" s="40">
        <v>0</v>
      </c>
      <c r="V43" s="40">
        <v>0.19689138096740003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34.213666332295617</v>
      </c>
      <c r="AC43" s="40">
        <v>1.7371778620953</v>
      </c>
      <c r="AD43" s="40">
        <v>0</v>
      </c>
      <c r="AE43" s="40">
        <v>0</v>
      </c>
      <c r="AF43" s="40">
        <v>23.121534744177826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44.224248790627776</v>
      </c>
      <c r="AM43" s="40">
        <v>1.2066103401924002</v>
      </c>
      <c r="AN43" s="40">
        <v>8.9377419354799995E-2</v>
      </c>
      <c r="AO43" s="40">
        <v>0</v>
      </c>
      <c r="AP43" s="40">
        <v>16.358900745439612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12.830499411919174</v>
      </c>
      <c r="AW43" s="40">
        <v>0.11540367738669999</v>
      </c>
      <c r="AX43" s="40">
        <v>0</v>
      </c>
      <c r="AY43" s="40">
        <v>0</v>
      </c>
      <c r="AZ43" s="40">
        <v>2.6375228931589003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6.4915326107873019</v>
      </c>
      <c r="BG43" s="40">
        <v>1.8168677096599996E-2</v>
      </c>
      <c r="BH43" s="40">
        <v>0</v>
      </c>
      <c r="BI43" s="40">
        <v>0</v>
      </c>
      <c r="BJ43" s="40">
        <v>1.8297032095476005</v>
      </c>
      <c r="BK43" s="41">
        <f>SUM(C43:BJ43)</f>
        <v>150.38845004399846</v>
      </c>
      <c r="BM43" s="42"/>
      <c r="BO43" s="42"/>
    </row>
    <row r="44" spans="1:67">
      <c r="A44" s="17"/>
      <c r="B44" s="26" t="s">
        <v>86</v>
      </c>
      <c r="C44" s="36">
        <f>SUM(C35:C43)</f>
        <v>0</v>
      </c>
      <c r="D44" s="36">
        <f t="shared" ref="D44:BJ44" si="13">SUM(D35:D43)</f>
        <v>6.3359391610964</v>
      </c>
      <c r="E44" s="36">
        <f t="shared" si="13"/>
        <v>0</v>
      </c>
      <c r="F44" s="36">
        <f t="shared" si="13"/>
        <v>0</v>
      </c>
      <c r="G44" s="36">
        <f t="shared" si="13"/>
        <v>0</v>
      </c>
      <c r="H44" s="36">
        <f t="shared" si="13"/>
        <v>24.752947006373606</v>
      </c>
      <c r="I44" s="36">
        <f t="shared" si="13"/>
        <v>57.072708656127197</v>
      </c>
      <c r="J44" s="36">
        <f t="shared" si="13"/>
        <v>0</v>
      </c>
      <c r="K44" s="36">
        <f t="shared" si="13"/>
        <v>0</v>
      </c>
      <c r="L44" s="36">
        <f t="shared" si="13"/>
        <v>11.850079091764698</v>
      </c>
      <c r="M44" s="36">
        <f t="shared" si="13"/>
        <v>0</v>
      </c>
      <c r="N44" s="36">
        <f t="shared" si="13"/>
        <v>0</v>
      </c>
      <c r="O44" s="36">
        <f t="shared" si="13"/>
        <v>0</v>
      </c>
      <c r="P44" s="36">
        <f t="shared" si="13"/>
        <v>0</v>
      </c>
      <c r="Q44" s="36">
        <f t="shared" si="13"/>
        <v>0</v>
      </c>
      <c r="R44" s="36">
        <f t="shared" si="13"/>
        <v>14.512311459031803</v>
      </c>
      <c r="S44" s="36">
        <f t="shared" si="13"/>
        <v>9.0875647755158013</v>
      </c>
      <c r="T44" s="36">
        <f t="shared" si="13"/>
        <v>1.1396488513548</v>
      </c>
      <c r="U44" s="36">
        <f t="shared" si="13"/>
        <v>0</v>
      </c>
      <c r="V44" s="36">
        <f t="shared" si="13"/>
        <v>2.5521295550606999</v>
      </c>
      <c r="W44" s="36">
        <f t="shared" si="13"/>
        <v>0</v>
      </c>
      <c r="X44" s="36">
        <f t="shared" si="13"/>
        <v>0</v>
      </c>
      <c r="Y44" s="36">
        <f t="shared" si="13"/>
        <v>0</v>
      </c>
      <c r="Z44" s="36">
        <f t="shared" si="13"/>
        <v>0</v>
      </c>
      <c r="AA44" s="36">
        <f t="shared" si="13"/>
        <v>0</v>
      </c>
      <c r="AB44" s="36">
        <f t="shared" si="13"/>
        <v>362.59939480234584</v>
      </c>
      <c r="AC44" s="36">
        <f t="shared" si="13"/>
        <v>38.7453459650174</v>
      </c>
      <c r="AD44" s="36">
        <f t="shared" si="13"/>
        <v>0</v>
      </c>
      <c r="AE44" s="36">
        <f t="shared" si="13"/>
        <v>0</v>
      </c>
      <c r="AF44" s="36">
        <f t="shared" si="13"/>
        <v>258.03008585234664</v>
      </c>
      <c r="AG44" s="36">
        <f t="shared" si="13"/>
        <v>0</v>
      </c>
      <c r="AH44" s="36">
        <f t="shared" si="13"/>
        <v>0</v>
      </c>
      <c r="AI44" s="36">
        <f t="shared" si="13"/>
        <v>0</v>
      </c>
      <c r="AJ44" s="36">
        <f t="shared" si="13"/>
        <v>0</v>
      </c>
      <c r="AK44" s="36">
        <f t="shared" si="13"/>
        <v>0</v>
      </c>
      <c r="AL44" s="36">
        <f t="shared" si="13"/>
        <v>377.61624734023599</v>
      </c>
      <c r="AM44" s="36">
        <f t="shared" si="13"/>
        <v>25.434405583152905</v>
      </c>
      <c r="AN44" s="36">
        <f t="shared" si="13"/>
        <v>0.9779390836123999</v>
      </c>
      <c r="AO44" s="36">
        <f t="shared" si="13"/>
        <v>0</v>
      </c>
      <c r="AP44" s="36">
        <f t="shared" si="13"/>
        <v>140.64904873217819</v>
      </c>
      <c r="AQ44" s="36">
        <f t="shared" si="13"/>
        <v>0</v>
      </c>
      <c r="AR44" s="36">
        <f t="shared" si="13"/>
        <v>0</v>
      </c>
      <c r="AS44" s="36">
        <f t="shared" si="13"/>
        <v>0</v>
      </c>
      <c r="AT44" s="36">
        <f t="shared" si="13"/>
        <v>0</v>
      </c>
      <c r="AU44" s="36">
        <f t="shared" si="13"/>
        <v>0</v>
      </c>
      <c r="AV44" s="36">
        <f t="shared" si="13"/>
        <v>295.06854852561378</v>
      </c>
      <c r="AW44" s="36">
        <f t="shared" si="13"/>
        <v>85.496834078150698</v>
      </c>
      <c r="AX44" s="36">
        <f t="shared" si="13"/>
        <v>0</v>
      </c>
      <c r="AY44" s="36">
        <f t="shared" si="13"/>
        <v>0</v>
      </c>
      <c r="AZ44" s="36">
        <f t="shared" si="13"/>
        <v>136.719771530489</v>
      </c>
      <c r="BA44" s="36">
        <f t="shared" si="13"/>
        <v>0</v>
      </c>
      <c r="BB44" s="36">
        <f t="shared" si="13"/>
        <v>0</v>
      </c>
      <c r="BC44" s="36">
        <f t="shared" si="13"/>
        <v>0</v>
      </c>
      <c r="BD44" s="36">
        <f t="shared" si="13"/>
        <v>0</v>
      </c>
      <c r="BE44" s="36">
        <f t="shared" si="13"/>
        <v>0</v>
      </c>
      <c r="BF44" s="36">
        <f t="shared" si="13"/>
        <v>69.004171360701974</v>
      </c>
      <c r="BG44" s="36">
        <f t="shared" si="13"/>
        <v>13.825243715707899</v>
      </c>
      <c r="BH44" s="36">
        <f t="shared" si="13"/>
        <v>0.47187270745160004</v>
      </c>
      <c r="BI44" s="36">
        <f t="shared" si="13"/>
        <v>0</v>
      </c>
      <c r="BJ44" s="36">
        <f t="shared" si="13"/>
        <v>15.652969195215601</v>
      </c>
      <c r="BK44" s="38">
        <f>SUM(BK35:BK43)</f>
        <v>1947.595207028545</v>
      </c>
    </row>
    <row r="45" spans="1:67">
      <c r="A45" s="17"/>
      <c r="B45" s="27" t="s">
        <v>84</v>
      </c>
      <c r="C45" s="36">
        <f>C33+C44</f>
        <v>0</v>
      </c>
      <c r="D45" s="36">
        <f t="shared" ref="D45:BJ45" si="14">D33+D44</f>
        <v>7.0037787974189003</v>
      </c>
      <c r="E45" s="36">
        <f t="shared" si="14"/>
        <v>0</v>
      </c>
      <c r="F45" s="36">
        <f t="shared" si="14"/>
        <v>0</v>
      </c>
      <c r="G45" s="36">
        <f t="shared" si="14"/>
        <v>0</v>
      </c>
      <c r="H45" s="36">
        <f t="shared" si="14"/>
        <v>37.450808538187502</v>
      </c>
      <c r="I45" s="36">
        <f t="shared" si="14"/>
        <v>57.105067724288396</v>
      </c>
      <c r="J45" s="36">
        <f t="shared" si="14"/>
        <v>0</v>
      </c>
      <c r="K45" s="36">
        <f t="shared" si="14"/>
        <v>0</v>
      </c>
      <c r="L45" s="36">
        <f t="shared" si="14"/>
        <v>13.318568016536998</v>
      </c>
      <c r="M45" s="36">
        <f t="shared" si="14"/>
        <v>0</v>
      </c>
      <c r="N45" s="36">
        <f t="shared" si="14"/>
        <v>0</v>
      </c>
      <c r="O45" s="36">
        <f t="shared" si="14"/>
        <v>0</v>
      </c>
      <c r="P45" s="36">
        <f t="shared" si="14"/>
        <v>0</v>
      </c>
      <c r="Q45" s="36">
        <f t="shared" si="14"/>
        <v>0</v>
      </c>
      <c r="R45" s="36">
        <f t="shared" si="14"/>
        <v>22.310476657424186</v>
      </c>
      <c r="S45" s="36">
        <f t="shared" si="14"/>
        <v>9.0875647755158013</v>
      </c>
      <c r="T45" s="36">
        <f t="shared" si="14"/>
        <v>1.1396488513548</v>
      </c>
      <c r="U45" s="36">
        <f t="shared" si="14"/>
        <v>0</v>
      </c>
      <c r="V45" s="36">
        <f t="shared" si="14"/>
        <v>2.9833669353500998</v>
      </c>
      <c r="W45" s="36">
        <f t="shared" si="14"/>
        <v>0</v>
      </c>
      <c r="X45" s="36">
        <f t="shared" si="14"/>
        <v>0</v>
      </c>
      <c r="Y45" s="36">
        <f t="shared" si="14"/>
        <v>0</v>
      </c>
      <c r="Z45" s="36">
        <f t="shared" si="14"/>
        <v>0</v>
      </c>
      <c r="AA45" s="36">
        <f t="shared" si="14"/>
        <v>0</v>
      </c>
      <c r="AB45" s="36">
        <f t="shared" si="14"/>
        <v>441.53426274815172</v>
      </c>
      <c r="AC45" s="36">
        <f t="shared" si="14"/>
        <v>39.829521535339502</v>
      </c>
      <c r="AD45" s="36">
        <f t="shared" si="14"/>
        <v>0</v>
      </c>
      <c r="AE45" s="36">
        <f t="shared" si="14"/>
        <v>0</v>
      </c>
      <c r="AF45" s="36">
        <f t="shared" si="14"/>
        <v>279.75892009526643</v>
      </c>
      <c r="AG45" s="36">
        <f t="shared" si="14"/>
        <v>0</v>
      </c>
      <c r="AH45" s="36">
        <f t="shared" si="14"/>
        <v>0</v>
      </c>
      <c r="AI45" s="36">
        <f t="shared" si="14"/>
        <v>0</v>
      </c>
      <c r="AJ45" s="36">
        <f t="shared" si="14"/>
        <v>0</v>
      </c>
      <c r="AK45" s="36">
        <f t="shared" si="14"/>
        <v>0</v>
      </c>
      <c r="AL45" s="36">
        <f t="shared" si="14"/>
        <v>441.61771701134592</v>
      </c>
      <c r="AM45" s="36">
        <f t="shared" si="14"/>
        <v>25.969982774926905</v>
      </c>
      <c r="AN45" s="36">
        <f t="shared" si="14"/>
        <v>0.9779390836123999</v>
      </c>
      <c r="AO45" s="36">
        <f t="shared" si="14"/>
        <v>0</v>
      </c>
      <c r="AP45" s="36">
        <f t="shared" si="14"/>
        <v>148.32491814146019</v>
      </c>
      <c r="AQ45" s="36">
        <f t="shared" si="14"/>
        <v>0</v>
      </c>
      <c r="AR45" s="36">
        <f t="shared" si="14"/>
        <v>0</v>
      </c>
      <c r="AS45" s="36">
        <f t="shared" si="14"/>
        <v>0</v>
      </c>
      <c r="AT45" s="36">
        <f t="shared" si="14"/>
        <v>0</v>
      </c>
      <c r="AU45" s="36">
        <f t="shared" si="14"/>
        <v>0</v>
      </c>
      <c r="AV45" s="36">
        <f t="shared" si="14"/>
        <v>573.55751936218167</v>
      </c>
      <c r="AW45" s="36">
        <f t="shared" si="14"/>
        <v>90.999790795278102</v>
      </c>
      <c r="AX45" s="36">
        <f t="shared" si="14"/>
        <v>0</v>
      </c>
      <c r="AY45" s="36">
        <f t="shared" si="14"/>
        <v>0</v>
      </c>
      <c r="AZ45" s="36">
        <f t="shared" si="14"/>
        <v>186.0070135462654</v>
      </c>
      <c r="BA45" s="36">
        <f t="shared" si="14"/>
        <v>0</v>
      </c>
      <c r="BB45" s="36">
        <f t="shared" si="14"/>
        <v>0</v>
      </c>
      <c r="BC45" s="36">
        <f t="shared" si="14"/>
        <v>0</v>
      </c>
      <c r="BD45" s="36">
        <f t="shared" si="14"/>
        <v>0</v>
      </c>
      <c r="BE45" s="36">
        <f t="shared" si="14"/>
        <v>0</v>
      </c>
      <c r="BF45" s="36">
        <f t="shared" si="14"/>
        <v>120.88260410571121</v>
      </c>
      <c r="BG45" s="36">
        <f t="shared" si="14"/>
        <v>13.945660203707899</v>
      </c>
      <c r="BH45" s="36">
        <f t="shared" si="14"/>
        <v>0.47187270745160004</v>
      </c>
      <c r="BI45" s="36">
        <f t="shared" si="14"/>
        <v>0</v>
      </c>
      <c r="BJ45" s="36">
        <f t="shared" si="14"/>
        <v>18.675435034727702</v>
      </c>
      <c r="BK45" s="38">
        <f>BK44+BK33</f>
        <v>2532.9524374415032</v>
      </c>
    </row>
    <row r="46" spans="1:67" ht="3" customHeight="1">
      <c r="A46" s="17"/>
      <c r="B46" s="25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6"/>
    </row>
    <row r="47" spans="1:67">
      <c r="A47" s="17" t="s">
        <v>16</v>
      </c>
      <c r="B47" s="24" t="s">
        <v>8</v>
      </c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6"/>
    </row>
    <row r="48" spans="1:67">
      <c r="A48" s="17" t="s">
        <v>76</v>
      </c>
      <c r="B48" s="25" t="s">
        <v>17</v>
      </c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6"/>
    </row>
    <row r="49" spans="1:67">
      <c r="A49" s="17"/>
      <c r="B49" s="34" t="s">
        <v>116</v>
      </c>
      <c r="C49" s="36">
        <v>0</v>
      </c>
      <c r="D49" s="36">
        <v>0.59893617803220001</v>
      </c>
      <c r="E49" s="36">
        <v>0</v>
      </c>
      <c r="F49" s="36">
        <v>0</v>
      </c>
      <c r="G49" s="36">
        <v>0</v>
      </c>
      <c r="H49" s="36">
        <v>0.10468778632149998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3.723338851489999E-2</v>
      </c>
      <c r="S49" s="36">
        <v>0</v>
      </c>
      <c r="T49" s="36">
        <v>0</v>
      </c>
      <c r="U49" s="36">
        <v>0</v>
      </c>
      <c r="V49" s="36">
        <v>1.9676657258E-2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1.1761589141862996</v>
      </c>
      <c r="AC49" s="36">
        <v>0.2578494799353</v>
      </c>
      <c r="AD49" s="36">
        <v>0</v>
      </c>
      <c r="AE49" s="36">
        <v>0</v>
      </c>
      <c r="AF49" s="36">
        <v>1.3361726609672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1.2936351426989001</v>
      </c>
      <c r="AM49" s="36">
        <v>4.7206248387096004</v>
      </c>
      <c r="AN49" s="36">
        <v>0</v>
      </c>
      <c r="AO49" s="36">
        <v>0</v>
      </c>
      <c r="AP49" s="36">
        <v>1.1397613752251001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2.6839392940201985</v>
      </c>
      <c r="AW49" s="36">
        <v>0.40796024241910001</v>
      </c>
      <c r="AX49" s="36">
        <v>1.4814730039032</v>
      </c>
      <c r="AY49" s="36">
        <v>0</v>
      </c>
      <c r="AZ49" s="36">
        <v>3.3023157335794009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0.48418310667350012</v>
      </c>
      <c r="BG49" s="36">
        <v>0.29064279896770001</v>
      </c>
      <c r="BH49" s="36">
        <v>0</v>
      </c>
      <c r="BI49" s="36">
        <v>0</v>
      </c>
      <c r="BJ49" s="36">
        <v>0.20812560332250002</v>
      </c>
      <c r="BK49" s="39">
        <f>SUM(C49:BJ49)</f>
        <v>19.543376204734603</v>
      </c>
    </row>
    <row r="50" spans="1:67">
      <c r="A50" s="17"/>
      <c r="B50" s="34" t="s">
        <v>120</v>
      </c>
      <c r="C50" s="36">
        <v>0</v>
      </c>
      <c r="D50" s="36">
        <v>0.56608127316119994</v>
      </c>
      <c r="E50" s="36">
        <v>0</v>
      </c>
      <c r="F50" s="36">
        <v>0</v>
      </c>
      <c r="G50" s="36">
        <v>0</v>
      </c>
      <c r="H50" s="36">
        <v>2.4178674159444991</v>
      </c>
      <c r="I50" s="36">
        <v>1.5738812734836001</v>
      </c>
      <c r="J50" s="36">
        <v>0</v>
      </c>
      <c r="K50" s="36">
        <v>0</v>
      </c>
      <c r="L50" s="36">
        <v>0.86277398832130003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2.0446882817511005</v>
      </c>
      <c r="S50" s="36">
        <v>0.2395049180644</v>
      </c>
      <c r="T50" s="36">
        <v>0</v>
      </c>
      <c r="U50" s="36">
        <v>0</v>
      </c>
      <c r="V50" s="36">
        <v>0.60317206793489997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70.804317815486925</v>
      </c>
      <c r="AC50" s="36">
        <v>4.5741200499654999</v>
      </c>
      <c r="AD50" s="36">
        <v>0.13428422167740001</v>
      </c>
      <c r="AE50" s="36">
        <v>0</v>
      </c>
      <c r="AF50" s="36">
        <v>86.357069763015687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77.965166597942215</v>
      </c>
      <c r="AM50" s="36">
        <v>4.2200359503213996</v>
      </c>
      <c r="AN50" s="36">
        <v>0.45067759396770002</v>
      </c>
      <c r="AO50" s="36">
        <v>0</v>
      </c>
      <c r="AP50" s="36">
        <v>43.023527210806982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25.943266900200612</v>
      </c>
      <c r="AW50" s="36">
        <v>5.1786639589992989</v>
      </c>
      <c r="AX50" s="36">
        <v>0</v>
      </c>
      <c r="AY50" s="36">
        <v>0</v>
      </c>
      <c r="AZ50" s="36">
        <v>24.28690196718124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10.087140166725296</v>
      </c>
      <c r="BG50" s="36">
        <v>1.4621621005481</v>
      </c>
      <c r="BH50" s="36">
        <v>0</v>
      </c>
      <c r="BI50" s="36">
        <v>0</v>
      </c>
      <c r="BJ50" s="36">
        <v>7.1585555767058011</v>
      </c>
      <c r="BK50" s="39">
        <f>SUM(C50:BJ50)</f>
        <v>369.95385909220516</v>
      </c>
    </row>
    <row r="51" spans="1:67">
      <c r="A51" s="17"/>
      <c r="B51" s="27" t="s">
        <v>83</v>
      </c>
      <c r="C51" s="36">
        <f>SUM(C49:C50)</f>
        <v>0</v>
      </c>
      <c r="D51" s="36">
        <f t="shared" ref="D51:BK51" si="15">SUM(D49:D50)</f>
        <v>1.1650174511933999</v>
      </c>
      <c r="E51" s="36">
        <f t="shared" si="15"/>
        <v>0</v>
      </c>
      <c r="F51" s="36">
        <f t="shared" si="15"/>
        <v>0</v>
      </c>
      <c r="G51" s="36">
        <f t="shared" si="15"/>
        <v>0</v>
      </c>
      <c r="H51" s="36">
        <f t="shared" si="15"/>
        <v>2.5225552022659992</v>
      </c>
      <c r="I51" s="36">
        <f t="shared" si="15"/>
        <v>1.5738812734836001</v>
      </c>
      <c r="J51" s="36">
        <f t="shared" si="15"/>
        <v>0</v>
      </c>
      <c r="K51" s="36">
        <f t="shared" si="15"/>
        <v>0</v>
      </c>
      <c r="L51" s="36">
        <f t="shared" si="15"/>
        <v>0.86277398832130003</v>
      </c>
      <c r="M51" s="36">
        <f t="shared" si="15"/>
        <v>0</v>
      </c>
      <c r="N51" s="36">
        <f t="shared" si="15"/>
        <v>0</v>
      </c>
      <c r="O51" s="36">
        <f t="shared" si="15"/>
        <v>0</v>
      </c>
      <c r="P51" s="36">
        <f t="shared" si="15"/>
        <v>0</v>
      </c>
      <c r="Q51" s="36">
        <f t="shared" si="15"/>
        <v>0</v>
      </c>
      <c r="R51" s="36">
        <f t="shared" si="15"/>
        <v>2.0819216702660004</v>
      </c>
      <c r="S51" s="36">
        <f t="shared" si="15"/>
        <v>0.2395049180644</v>
      </c>
      <c r="T51" s="36">
        <f t="shared" si="15"/>
        <v>0</v>
      </c>
      <c r="U51" s="36">
        <f t="shared" si="15"/>
        <v>0</v>
      </c>
      <c r="V51" s="36">
        <f t="shared" si="15"/>
        <v>0.62284872519290002</v>
      </c>
      <c r="W51" s="36">
        <f t="shared" si="15"/>
        <v>0</v>
      </c>
      <c r="X51" s="36">
        <f t="shared" si="15"/>
        <v>0</v>
      </c>
      <c r="Y51" s="36">
        <f t="shared" si="15"/>
        <v>0</v>
      </c>
      <c r="Z51" s="36">
        <f t="shared" si="15"/>
        <v>0</v>
      </c>
      <c r="AA51" s="36">
        <f t="shared" si="15"/>
        <v>0</v>
      </c>
      <c r="AB51" s="36">
        <f t="shared" si="15"/>
        <v>71.980476729673228</v>
      </c>
      <c r="AC51" s="36">
        <f t="shared" si="15"/>
        <v>4.8319695299007996</v>
      </c>
      <c r="AD51" s="36">
        <f t="shared" si="15"/>
        <v>0.13428422167740001</v>
      </c>
      <c r="AE51" s="36">
        <f t="shared" si="15"/>
        <v>0</v>
      </c>
      <c r="AF51" s="36">
        <f t="shared" si="15"/>
        <v>87.69324242398288</v>
      </c>
      <c r="AG51" s="36">
        <f t="shared" si="15"/>
        <v>0</v>
      </c>
      <c r="AH51" s="36">
        <f t="shared" si="15"/>
        <v>0</v>
      </c>
      <c r="AI51" s="36">
        <f t="shared" si="15"/>
        <v>0</v>
      </c>
      <c r="AJ51" s="36">
        <f t="shared" si="15"/>
        <v>0</v>
      </c>
      <c r="AK51" s="36">
        <f t="shared" si="15"/>
        <v>0</v>
      </c>
      <c r="AL51" s="36">
        <f t="shared" si="15"/>
        <v>79.258801740641118</v>
      </c>
      <c r="AM51" s="36">
        <f t="shared" si="15"/>
        <v>8.9406607890309999</v>
      </c>
      <c r="AN51" s="36">
        <f t="shared" si="15"/>
        <v>0.45067759396770002</v>
      </c>
      <c r="AO51" s="36">
        <f t="shared" si="15"/>
        <v>0</v>
      </c>
      <c r="AP51" s="36">
        <f t="shared" si="15"/>
        <v>44.163288586032081</v>
      </c>
      <c r="AQ51" s="36">
        <f t="shared" si="15"/>
        <v>0</v>
      </c>
      <c r="AR51" s="36">
        <f t="shared" si="15"/>
        <v>0</v>
      </c>
      <c r="AS51" s="36">
        <f t="shared" si="15"/>
        <v>0</v>
      </c>
      <c r="AT51" s="36">
        <f t="shared" si="15"/>
        <v>0</v>
      </c>
      <c r="AU51" s="36">
        <f t="shared" si="15"/>
        <v>0</v>
      </c>
      <c r="AV51" s="36">
        <f t="shared" si="15"/>
        <v>28.627206194220811</v>
      </c>
      <c r="AW51" s="36">
        <f t="shared" si="15"/>
        <v>5.5866242014183989</v>
      </c>
      <c r="AX51" s="36">
        <f t="shared" si="15"/>
        <v>1.4814730039032</v>
      </c>
      <c r="AY51" s="36">
        <f t="shared" si="15"/>
        <v>0</v>
      </c>
      <c r="AZ51" s="36">
        <f t="shared" si="15"/>
        <v>27.589217700760642</v>
      </c>
      <c r="BA51" s="36">
        <f t="shared" si="15"/>
        <v>0</v>
      </c>
      <c r="BB51" s="36">
        <f t="shared" si="15"/>
        <v>0</v>
      </c>
      <c r="BC51" s="36">
        <f t="shared" si="15"/>
        <v>0</v>
      </c>
      <c r="BD51" s="36">
        <f t="shared" si="15"/>
        <v>0</v>
      </c>
      <c r="BE51" s="36">
        <f t="shared" si="15"/>
        <v>0</v>
      </c>
      <c r="BF51" s="36">
        <f t="shared" si="15"/>
        <v>10.571323273398797</v>
      </c>
      <c r="BG51" s="36">
        <f t="shared" si="15"/>
        <v>1.7528048995158001</v>
      </c>
      <c r="BH51" s="36">
        <f t="shared" si="15"/>
        <v>0</v>
      </c>
      <c r="BI51" s="36">
        <f t="shared" si="15"/>
        <v>0</v>
      </c>
      <c r="BJ51" s="36">
        <f t="shared" si="15"/>
        <v>7.3666811800283014</v>
      </c>
      <c r="BK51" s="36">
        <f t="shared" si="15"/>
        <v>389.49723529693978</v>
      </c>
    </row>
    <row r="52" spans="1:67" ht="2.25" customHeight="1">
      <c r="A52" s="17"/>
      <c r="B52" s="25"/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6"/>
    </row>
    <row r="53" spans="1:67">
      <c r="A53" s="17" t="s">
        <v>4</v>
      </c>
      <c r="B53" s="24" t="s">
        <v>9</v>
      </c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6"/>
    </row>
    <row r="54" spans="1:67">
      <c r="A54" s="17" t="s">
        <v>76</v>
      </c>
      <c r="B54" s="25" t="s">
        <v>18</v>
      </c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6"/>
    </row>
    <row r="55" spans="1:67">
      <c r="A55" s="17"/>
      <c r="B55" s="34" t="s">
        <v>111</v>
      </c>
      <c r="C55" s="40">
        <v>0</v>
      </c>
      <c r="D55" s="40">
        <v>32.614619240000003</v>
      </c>
      <c r="E55" s="40">
        <v>0</v>
      </c>
      <c r="F55" s="40">
        <v>0</v>
      </c>
      <c r="G55" s="40">
        <v>0</v>
      </c>
      <c r="H55" s="40">
        <v>14.276695143207727</v>
      </c>
      <c r="I55" s="40">
        <v>0.5927</v>
      </c>
      <c r="J55" s="40">
        <v>0</v>
      </c>
      <c r="K55" s="40">
        <v>0</v>
      </c>
      <c r="L55" s="40">
        <v>8.2906999999999993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6.0110000000000001</v>
      </c>
      <c r="S55" s="40">
        <v>0.105</v>
      </c>
      <c r="T55" s="40">
        <v>0</v>
      </c>
      <c r="U55" s="40">
        <v>0</v>
      </c>
      <c r="V55" s="40">
        <v>1.6384000000000001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</v>
      </c>
      <c r="AV55" s="40">
        <v>0</v>
      </c>
      <c r="AW55" s="40">
        <v>0</v>
      </c>
      <c r="AX55" s="40">
        <v>0</v>
      </c>
      <c r="AY55" s="40">
        <v>0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39">
        <f>SUM(C55:BJ55)</f>
        <v>63.529114383207727</v>
      </c>
      <c r="BL55" s="51"/>
      <c r="BM55" s="51"/>
      <c r="BN55" s="51"/>
      <c r="BO55" s="51"/>
    </row>
    <row r="56" spans="1:67">
      <c r="A56" s="17"/>
      <c r="B56" s="26" t="s">
        <v>85</v>
      </c>
      <c r="C56" s="36">
        <f>SUM(C55)</f>
        <v>0</v>
      </c>
      <c r="D56" s="36">
        <f t="shared" ref="D56:BJ56" si="16">SUM(D55)</f>
        <v>32.614619240000003</v>
      </c>
      <c r="E56" s="36">
        <f t="shared" si="16"/>
        <v>0</v>
      </c>
      <c r="F56" s="36">
        <f t="shared" si="16"/>
        <v>0</v>
      </c>
      <c r="G56" s="36">
        <f t="shared" si="16"/>
        <v>0</v>
      </c>
      <c r="H56" s="36">
        <f t="shared" si="16"/>
        <v>14.276695143207727</v>
      </c>
      <c r="I56" s="36">
        <f t="shared" si="16"/>
        <v>0.5927</v>
      </c>
      <c r="J56" s="36">
        <f t="shared" si="16"/>
        <v>0</v>
      </c>
      <c r="K56" s="36">
        <f t="shared" si="16"/>
        <v>0</v>
      </c>
      <c r="L56" s="36">
        <f t="shared" si="16"/>
        <v>8.2906999999999993</v>
      </c>
      <c r="M56" s="36">
        <f t="shared" si="16"/>
        <v>0</v>
      </c>
      <c r="N56" s="36">
        <f t="shared" si="16"/>
        <v>0</v>
      </c>
      <c r="O56" s="36">
        <f t="shared" si="16"/>
        <v>0</v>
      </c>
      <c r="P56" s="36">
        <f t="shared" si="16"/>
        <v>0</v>
      </c>
      <c r="Q56" s="36">
        <f t="shared" si="16"/>
        <v>0</v>
      </c>
      <c r="R56" s="36">
        <f t="shared" si="16"/>
        <v>6.0110000000000001</v>
      </c>
      <c r="S56" s="36">
        <f t="shared" si="16"/>
        <v>0.105</v>
      </c>
      <c r="T56" s="36">
        <f t="shared" si="16"/>
        <v>0</v>
      </c>
      <c r="U56" s="36">
        <f t="shared" si="16"/>
        <v>0</v>
      </c>
      <c r="V56" s="36">
        <f t="shared" si="16"/>
        <v>1.6384000000000001</v>
      </c>
      <c r="W56" s="36">
        <f t="shared" si="16"/>
        <v>0</v>
      </c>
      <c r="X56" s="36">
        <f t="shared" si="16"/>
        <v>0</v>
      </c>
      <c r="Y56" s="36">
        <f t="shared" si="16"/>
        <v>0</v>
      </c>
      <c r="Z56" s="36">
        <f t="shared" si="16"/>
        <v>0</v>
      </c>
      <c r="AA56" s="36">
        <f t="shared" si="16"/>
        <v>0</v>
      </c>
      <c r="AB56" s="36">
        <f t="shared" si="16"/>
        <v>0</v>
      </c>
      <c r="AC56" s="36">
        <f t="shared" si="16"/>
        <v>0</v>
      </c>
      <c r="AD56" s="36">
        <f t="shared" si="16"/>
        <v>0</v>
      </c>
      <c r="AE56" s="36">
        <f t="shared" si="16"/>
        <v>0</v>
      </c>
      <c r="AF56" s="36">
        <f t="shared" si="16"/>
        <v>0</v>
      </c>
      <c r="AG56" s="36">
        <f t="shared" si="16"/>
        <v>0</v>
      </c>
      <c r="AH56" s="36">
        <f t="shared" si="16"/>
        <v>0</v>
      </c>
      <c r="AI56" s="36">
        <f t="shared" si="16"/>
        <v>0</v>
      </c>
      <c r="AJ56" s="36">
        <f t="shared" si="16"/>
        <v>0</v>
      </c>
      <c r="AK56" s="36">
        <f t="shared" si="16"/>
        <v>0</v>
      </c>
      <c r="AL56" s="36">
        <f t="shared" si="16"/>
        <v>0</v>
      </c>
      <c r="AM56" s="36">
        <f t="shared" si="16"/>
        <v>0</v>
      </c>
      <c r="AN56" s="36">
        <f t="shared" si="16"/>
        <v>0</v>
      </c>
      <c r="AO56" s="36">
        <f t="shared" si="16"/>
        <v>0</v>
      </c>
      <c r="AP56" s="36">
        <f t="shared" si="16"/>
        <v>0</v>
      </c>
      <c r="AQ56" s="36">
        <f t="shared" si="16"/>
        <v>0</v>
      </c>
      <c r="AR56" s="36">
        <f t="shared" si="16"/>
        <v>0</v>
      </c>
      <c r="AS56" s="36">
        <f t="shared" si="16"/>
        <v>0</v>
      </c>
      <c r="AT56" s="36">
        <f t="shared" si="16"/>
        <v>0</v>
      </c>
      <c r="AU56" s="36">
        <f t="shared" si="16"/>
        <v>0</v>
      </c>
      <c r="AV56" s="36">
        <f t="shared" si="16"/>
        <v>0</v>
      </c>
      <c r="AW56" s="36">
        <f t="shared" si="16"/>
        <v>0</v>
      </c>
      <c r="AX56" s="36">
        <f t="shared" si="16"/>
        <v>0</v>
      </c>
      <c r="AY56" s="36">
        <f t="shared" si="16"/>
        <v>0</v>
      </c>
      <c r="AZ56" s="36">
        <f t="shared" si="16"/>
        <v>0</v>
      </c>
      <c r="BA56" s="36">
        <f t="shared" si="16"/>
        <v>0</v>
      </c>
      <c r="BB56" s="36">
        <f t="shared" si="16"/>
        <v>0</v>
      </c>
      <c r="BC56" s="36">
        <f t="shared" si="16"/>
        <v>0</v>
      </c>
      <c r="BD56" s="36">
        <f t="shared" si="16"/>
        <v>0</v>
      </c>
      <c r="BE56" s="36">
        <f t="shared" si="16"/>
        <v>0</v>
      </c>
      <c r="BF56" s="36">
        <f t="shared" si="16"/>
        <v>0</v>
      </c>
      <c r="BG56" s="36">
        <f t="shared" si="16"/>
        <v>0</v>
      </c>
      <c r="BH56" s="36">
        <f t="shared" si="16"/>
        <v>0</v>
      </c>
      <c r="BI56" s="36">
        <f t="shared" si="16"/>
        <v>0</v>
      </c>
      <c r="BJ56" s="36">
        <f t="shared" si="16"/>
        <v>0</v>
      </c>
      <c r="BK56" s="39">
        <f>SUM(BK55)</f>
        <v>63.529114383207727</v>
      </c>
    </row>
    <row r="57" spans="1:67">
      <c r="A57" s="17" t="s">
        <v>77</v>
      </c>
      <c r="B57" s="25" t="s">
        <v>19</v>
      </c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6"/>
    </row>
    <row r="58" spans="1:67">
      <c r="A58" s="17"/>
      <c r="B58" s="26" t="s">
        <v>36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9">
        <f>SUM(C58:BJ58)</f>
        <v>0</v>
      </c>
    </row>
    <row r="59" spans="1:67">
      <c r="A59" s="17"/>
      <c r="B59" s="26" t="s">
        <v>86</v>
      </c>
      <c r="C59" s="36">
        <f t="shared" ref="C59:BJ59" si="17">SUM(C58)</f>
        <v>0</v>
      </c>
      <c r="D59" s="36">
        <f t="shared" si="17"/>
        <v>0</v>
      </c>
      <c r="E59" s="36">
        <f t="shared" si="17"/>
        <v>0</v>
      </c>
      <c r="F59" s="36">
        <f t="shared" si="17"/>
        <v>0</v>
      </c>
      <c r="G59" s="36">
        <f t="shared" si="17"/>
        <v>0</v>
      </c>
      <c r="H59" s="36">
        <f t="shared" si="17"/>
        <v>0</v>
      </c>
      <c r="I59" s="36">
        <f t="shared" si="17"/>
        <v>0</v>
      </c>
      <c r="J59" s="36">
        <f t="shared" si="17"/>
        <v>0</v>
      </c>
      <c r="K59" s="36">
        <f t="shared" si="17"/>
        <v>0</v>
      </c>
      <c r="L59" s="36">
        <f t="shared" si="17"/>
        <v>0</v>
      </c>
      <c r="M59" s="36">
        <f t="shared" si="17"/>
        <v>0</v>
      </c>
      <c r="N59" s="36">
        <f t="shared" si="17"/>
        <v>0</v>
      </c>
      <c r="O59" s="36">
        <f t="shared" si="17"/>
        <v>0</v>
      </c>
      <c r="P59" s="36">
        <f t="shared" si="17"/>
        <v>0</v>
      </c>
      <c r="Q59" s="36">
        <f t="shared" si="17"/>
        <v>0</v>
      </c>
      <c r="R59" s="36">
        <f t="shared" si="17"/>
        <v>0</v>
      </c>
      <c r="S59" s="36">
        <f t="shared" si="17"/>
        <v>0</v>
      </c>
      <c r="T59" s="36">
        <f t="shared" si="17"/>
        <v>0</v>
      </c>
      <c r="U59" s="36">
        <f t="shared" si="17"/>
        <v>0</v>
      </c>
      <c r="V59" s="36">
        <f t="shared" si="17"/>
        <v>0</v>
      </c>
      <c r="W59" s="36">
        <f t="shared" si="17"/>
        <v>0</v>
      </c>
      <c r="X59" s="36">
        <f t="shared" si="17"/>
        <v>0</v>
      </c>
      <c r="Y59" s="36">
        <f t="shared" si="17"/>
        <v>0</v>
      </c>
      <c r="Z59" s="36">
        <f t="shared" si="17"/>
        <v>0</v>
      </c>
      <c r="AA59" s="36">
        <f t="shared" si="17"/>
        <v>0</v>
      </c>
      <c r="AB59" s="36">
        <f t="shared" si="17"/>
        <v>0</v>
      </c>
      <c r="AC59" s="36">
        <f t="shared" si="17"/>
        <v>0</v>
      </c>
      <c r="AD59" s="36">
        <f t="shared" si="17"/>
        <v>0</v>
      </c>
      <c r="AE59" s="36">
        <f t="shared" si="17"/>
        <v>0</v>
      </c>
      <c r="AF59" s="36">
        <f t="shared" si="17"/>
        <v>0</v>
      </c>
      <c r="AG59" s="36">
        <f t="shared" si="17"/>
        <v>0</v>
      </c>
      <c r="AH59" s="36">
        <f t="shared" si="17"/>
        <v>0</v>
      </c>
      <c r="AI59" s="36">
        <f t="shared" si="17"/>
        <v>0</v>
      </c>
      <c r="AJ59" s="36">
        <f t="shared" si="17"/>
        <v>0</v>
      </c>
      <c r="AK59" s="36">
        <f t="shared" si="17"/>
        <v>0</v>
      </c>
      <c r="AL59" s="36">
        <f t="shared" si="17"/>
        <v>0</v>
      </c>
      <c r="AM59" s="36">
        <f t="shared" si="17"/>
        <v>0</v>
      </c>
      <c r="AN59" s="36">
        <f t="shared" si="17"/>
        <v>0</v>
      </c>
      <c r="AO59" s="36">
        <f t="shared" si="17"/>
        <v>0</v>
      </c>
      <c r="AP59" s="36">
        <f t="shared" si="17"/>
        <v>0</v>
      </c>
      <c r="AQ59" s="36">
        <f t="shared" si="17"/>
        <v>0</v>
      </c>
      <c r="AR59" s="36">
        <f t="shared" si="17"/>
        <v>0</v>
      </c>
      <c r="AS59" s="36">
        <f t="shared" si="17"/>
        <v>0</v>
      </c>
      <c r="AT59" s="36">
        <f t="shared" si="17"/>
        <v>0</v>
      </c>
      <c r="AU59" s="36">
        <f t="shared" si="17"/>
        <v>0</v>
      </c>
      <c r="AV59" s="36">
        <f t="shared" si="17"/>
        <v>0</v>
      </c>
      <c r="AW59" s="36">
        <f t="shared" si="17"/>
        <v>0</v>
      </c>
      <c r="AX59" s="36">
        <f t="shared" si="17"/>
        <v>0</v>
      </c>
      <c r="AY59" s="36">
        <f t="shared" si="17"/>
        <v>0</v>
      </c>
      <c r="AZ59" s="36">
        <f t="shared" si="17"/>
        <v>0</v>
      </c>
      <c r="BA59" s="36">
        <f t="shared" si="17"/>
        <v>0</v>
      </c>
      <c r="BB59" s="36">
        <f t="shared" si="17"/>
        <v>0</v>
      </c>
      <c r="BC59" s="36">
        <f t="shared" si="17"/>
        <v>0</v>
      </c>
      <c r="BD59" s="36">
        <f t="shared" si="17"/>
        <v>0</v>
      </c>
      <c r="BE59" s="36">
        <f t="shared" si="17"/>
        <v>0</v>
      </c>
      <c r="BF59" s="36">
        <f t="shared" si="17"/>
        <v>0</v>
      </c>
      <c r="BG59" s="36">
        <f t="shared" si="17"/>
        <v>0</v>
      </c>
      <c r="BH59" s="36">
        <f t="shared" si="17"/>
        <v>0</v>
      </c>
      <c r="BI59" s="36">
        <f t="shared" si="17"/>
        <v>0</v>
      </c>
      <c r="BJ59" s="36">
        <f t="shared" si="17"/>
        <v>0</v>
      </c>
      <c r="BK59" s="39">
        <f>SUM(BK58)</f>
        <v>0</v>
      </c>
    </row>
    <row r="60" spans="1:67">
      <c r="A60" s="17"/>
      <c r="B60" s="27" t="s">
        <v>84</v>
      </c>
      <c r="C60" s="38">
        <f>C59+C56</f>
        <v>0</v>
      </c>
      <c r="D60" s="38">
        <f t="shared" ref="D60:BJ60" si="18">D59+D56</f>
        <v>32.614619240000003</v>
      </c>
      <c r="E60" s="38">
        <f t="shared" si="18"/>
        <v>0</v>
      </c>
      <c r="F60" s="38">
        <f t="shared" si="18"/>
        <v>0</v>
      </c>
      <c r="G60" s="38">
        <f t="shared" si="18"/>
        <v>0</v>
      </c>
      <c r="H60" s="38">
        <f t="shared" si="18"/>
        <v>14.276695143207727</v>
      </c>
      <c r="I60" s="38">
        <f t="shared" si="18"/>
        <v>0.5927</v>
      </c>
      <c r="J60" s="38">
        <f t="shared" si="18"/>
        <v>0</v>
      </c>
      <c r="K60" s="38">
        <f t="shared" si="18"/>
        <v>0</v>
      </c>
      <c r="L60" s="38">
        <f t="shared" si="18"/>
        <v>8.2906999999999993</v>
      </c>
      <c r="M60" s="38">
        <f t="shared" si="18"/>
        <v>0</v>
      </c>
      <c r="N60" s="38">
        <f t="shared" si="18"/>
        <v>0</v>
      </c>
      <c r="O60" s="38">
        <f t="shared" si="18"/>
        <v>0</v>
      </c>
      <c r="P60" s="38">
        <f t="shared" si="18"/>
        <v>0</v>
      </c>
      <c r="Q60" s="38">
        <f t="shared" si="18"/>
        <v>0</v>
      </c>
      <c r="R60" s="38">
        <f t="shared" si="18"/>
        <v>6.0110000000000001</v>
      </c>
      <c r="S60" s="38">
        <f t="shared" si="18"/>
        <v>0.105</v>
      </c>
      <c r="T60" s="38">
        <f t="shared" si="18"/>
        <v>0</v>
      </c>
      <c r="U60" s="38">
        <f t="shared" si="18"/>
        <v>0</v>
      </c>
      <c r="V60" s="38">
        <f t="shared" si="18"/>
        <v>1.6384000000000001</v>
      </c>
      <c r="W60" s="38">
        <f t="shared" si="18"/>
        <v>0</v>
      </c>
      <c r="X60" s="38">
        <f t="shared" si="18"/>
        <v>0</v>
      </c>
      <c r="Y60" s="38">
        <f t="shared" si="18"/>
        <v>0</v>
      </c>
      <c r="Z60" s="38">
        <f t="shared" si="18"/>
        <v>0</v>
      </c>
      <c r="AA60" s="38">
        <f t="shared" si="18"/>
        <v>0</v>
      </c>
      <c r="AB60" s="38">
        <f t="shared" si="18"/>
        <v>0</v>
      </c>
      <c r="AC60" s="38">
        <f t="shared" si="18"/>
        <v>0</v>
      </c>
      <c r="AD60" s="38">
        <f t="shared" si="18"/>
        <v>0</v>
      </c>
      <c r="AE60" s="38">
        <f t="shared" si="18"/>
        <v>0</v>
      </c>
      <c r="AF60" s="38">
        <f t="shared" si="18"/>
        <v>0</v>
      </c>
      <c r="AG60" s="38">
        <f t="shared" si="18"/>
        <v>0</v>
      </c>
      <c r="AH60" s="38">
        <f t="shared" si="18"/>
        <v>0</v>
      </c>
      <c r="AI60" s="38">
        <f t="shared" si="18"/>
        <v>0</v>
      </c>
      <c r="AJ60" s="38">
        <f t="shared" si="18"/>
        <v>0</v>
      </c>
      <c r="AK60" s="38">
        <f t="shared" si="18"/>
        <v>0</v>
      </c>
      <c r="AL60" s="38">
        <f t="shared" si="18"/>
        <v>0</v>
      </c>
      <c r="AM60" s="38">
        <f t="shared" si="18"/>
        <v>0</v>
      </c>
      <c r="AN60" s="38">
        <f t="shared" si="18"/>
        <v>0</v>
      </c>
      <c r="AO60" s="38">
        <f t="shared" si="18"/>
        <v>0</v>
      </c>
      <c r="AP60" s="38">
        <f t="shared" si="18"/>
        <v>0</v>
      </c>
      <c r="AQ60" s="38">
        <f t="shared" si="18"/>
        <v>0</v>
      </c>
      <c r="AR60" s="38">
        <f t="shared" si="18"/>
        <v>0</v>
      </c>
      <c r="AS60" s="38">
        <f t="shared" si="18"/>
        <v>0</v>
      </c>
      <c r="AT60" s="38">
        <f t="shared" si="18"/>
        <v>0</v>
      </c>
      <c r="AU60" s="38">
        <f t="shared" si="18"/>
        <v>0</v>
      </c>
      <c r="AV60" s="38">
        <f t="shared" si="18"/>
        <v>0</v>
      </c>
      <c r="AW60" s="38">
        <f t="shared" si="18"/>
        <v>0</v>
      </c>
      <c r="AX60" s="38">
        <f t="shared" si="18"/>
        <v>0</v>
      </c>
      <c r="AY60" s="38">
        <f t="shared" si="18"/>
        <v>0</v>
      </c>
      <c r="AZ60" s="38">
        <f t="shared" si="18"/>
        <v>0</v>
      </c>
      <c r="BA60" s="38">
        <f t="shared" si="18"/>
        <v>0</v>
      </c>
      <c r="BB60" s="38">
        <f t="shared" si="18"/>
        <v>0</v>
      </c>
      <c r="BC60" s="38">
        <f t="shared" si="18"/>
        <v>0</v>
      </c>
      <c r="BD60" s="38">
        <f t="shared" si="18"/>
        <v>0</v>
      </c>
      <c r="BE60" s="38">
        <f t="shared" si="18"/>
        <v>0</v>
      </c>
      <c r="BF60" s="38">
        <f t="shared" si="18"/>
        <v>0</v>
      </c>
      <c r="BG60" s="38">
        <f t="shared" si="18"/>
        <v>0</v>
      </c>
      <c r="BH60" s="38">
        <f t="shared" si="18"/>
        <v>0</v>
      </c>
      <c r="BI60" s="38">
        <f t="shared" si="18"/>
        <v>0</v>
      </c>
      <c r="BJ60" s="38">
        <f t="shared" si="18"/>
        <v>0</v>
      </c>
      <c r="BK60" s="38">
        <f>BK59+BK56</f>
        <v>63.529114383207727</v>
      </c>
    </row>
    <row r="61" spans="1:67" ht="4.5" customHeight="1">
      <c r="A61" s="17"/>
      <c r="B61" s="25"/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6"/>
    </row>
    <row r="62" spans="1:67">
      <c r="A62" s="17" t="s">
        <v>20</v>
      </c>
      <c r="B62" s="24" t="s">
        <v>21</v>
      </c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6"/>
    </row>
    <row r="63" spans="1:67">
      <c r="A63" s="17" t="s">
        <v>76</v>
      </c>
      <c r="B63" s="25" t="s">
        <v>22</v>
      </c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6"/>
    </row>
    <row r="64" spans="1:67">
      <c r="A64" s="17"/>
      <c r="B64" s="26" t="s">
        <v>36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9">
        <f>SUM(C64:BJ64)</f>
        <v>0</v>
      </c>
    </row>
    <row r="65" spans="1:63">
      <c r="A65" s="17"/>
      <c r="B65" s="27" t="s">
        <v>83</v>
      </c>
      <c r="C65" s="36">
        <f t="shared" ref="C65:BJ65" si="19">SUM(C64)</f>
        <v>0</v>
      </c>
      <c r="D65" s="36">
        <f t="shared" si="19"/>
        <v>0</v>
      </c>
      <c r="E65" s="36">
        <f t="shared" si="19"/>
        <v>0</v>
      </c>
      <c r="F65" s="36">
        <f t="shared" si="19"/>
        <v>0</v>
      </c>
      <c r="G65" s="36">
        <f t="shared" si="19"/>
        <v>0</v>
      </c>
      <c r="H65" s="36">
        <f t="shared" si="19"/>
        <v>0</v>
      </c>
      <c r="I65" s="36">
        <f t="shared" si="19"/>
        <v>0</v>
      </c>
      <c r="J65" s="36">
        <f t="shared" si="19"/>
        <v>0</v>
      </c>
      <c r="K65" s="36">
        <f t="shared" si="19"/>
        <v>0</v>
      </c>
      <c r="L65" s="36">
        <f t="shared" si="19"/>
        <v>0</v>
      </c>
      <c r="M65" s="36">
        <f t="shared" si="19"/>
        <v>0</v>
      </c>
      <c r="N65" s="36">
        <f t="shared" si="19"/>
        <v>0</v>
      </c>
      <c r="O65" s="36">
        <f t="shared" si="19"/>
        <v>0</v>
      </c>
      <c r="P65" s="36">
        <f t="shared" si="19"/>
        <v>0</v>
      </c>
      <c r="Q65" s="36">
        <f t="shared" si="19"/>
        <v>0</v>
      </c>
      <c r="R65" s="36">
        <f t="shared" si="19"/>
        <v>0</v>
      </c>
      <c r="S65" s="36">
        <f t="shared" si="19"/>
        <v>0</v>
      </c>
      <c r="T65" s="36">
        <f t="shared" si="19"/>
        <v>0</v>
      </c>
      <c r="U65" s="36">
        <f t="shared" si="19"/>
        <v>0</v>
      </c>
      <c r="V65" s="36">
        <f t="shared" si="19"/>
        <v>0</v>
      </c>
      <c r="W65" s="36">
        <f t="shared" si="19"/>
        <v>0</v>
      </c>
      <c r="X65" s="36">
        <f t="shared" si="19"/>
        <v>0</v>
      </c>
      <c r="Y65" s="36">
        <f t="shared" si="19"/>
        <v>0</v>
      </c>
      <c r="Z65" s="36">
        <f t="shared" si="19"/>
        <v>0</v>
      </c>
      <c r="AA65" s="36">
        <f t="shared" si="19"/>
        <v>0</v>
      </c>
      <c r="AB65" s="36">
        <f t="shared" si="19"/>
        <v>0</v>
      </c>
      <c r="AC65" s="36">
        <f t="shared" si="19"/>
        <v>0</v>
      </c>
      <c r="AD65" s="36">
        <f t="shared" si="19"/>
        <v>0</v>
      </c>
      <c r="AE65" s="36">
        <f t="shared" si="19"/>
        <v>0</v>
      </c>
      <c r="AF65" s="36">
        <f t="shared" si="19"/>
        <v>0</v>
      </c>
      <c r="AG65" s="36">
        <f t="shared" si="19"/>
        <v>0</v>
      </c>
      <c r="AH65" s="36">
        <f t="shared" si="19"/>
        <v>0</v>
      </c>
      <c r="AI65" s="36">
        <f t="shared" si="19"/>
        <v>0</v>
      </c>
      <c r="AJ65" s="36">
        <f t="shared" si="19"/>
        <v>0</v>
      </c>
      <c r="AK65" s="36">
        <f t="shared" si="19"/>
        <v>0</v>
      </c>
      <c r="AL65" s="36">
        <f t="shared" si="19"/>
        <v>0</v>
      </c>
      <c r="AM65" s="36">
        <f t="shared" si="19"/>
        <v>0</v>
      </c>
      <c r="AN65" s="36">
        <f t="shared" si="19"/>
        <v>0</v>
      </c>
      <c r="AO65" s="36">
        <f t="shared" si="19"/>
        <v>0</v>
      </c>
      <c r="AP65" s="36">
        <f t="shared" si="19"/>
        <v>0</v>
      </c>
      <c r="AQ65" s="36">
        <f t="shared" si="19"/>
        <v>0</v>
      </c>
      <c r="AR65" s="36">
        <f t="shared" si="19"/>
        <v>0</v>
      </c>
      <c r="AS65" s="36">
        <f t="shared" si="19"/>
        <v>0</v>
      </c>
      <c r="AT65" s="36">
        <f t="shared" si="19"/>
        <v>0</v>
      </c>
      <c r="AU65" s="36">
        <f t="shared" si="19"/>
        <v>0</v>
      </c>
      <c r="AV65" s="36">
        <f t="shared" si="19"/>
        <v>0</v>
      </c>
      <c r="AW65" s="36">
        <f t="shared" si="19"/>
        <v>0</v>
      </c>
      <c r="AX65" s="36">
        <f t="shared" si="19"/>
        <v>0</v>
      </c>
      <c r="AY65" s="36">
        <f t="shared" si="19"/>
        <v>0</v>
      </c>
      <c r="AZ65" s="36">
        <f t="shared" si="19"/>
        <v>0</v>
      </c>
      <c r="BA65" s="36">
        <f t="shared" si="19"/>
        <v>0</v>
      </c>
      <c r="BB65" s="36">
        <f t="shared" si="19"/>
        <v>0</v>
      </c>
      <c r="BC65" s="36">
        <f t="shared" si="19"/>
        <v>0</v>
      </c>
      <c r="BD65" s="36">
        <f t="shared" si="19"/>
        <v>0</v>
      </c>
      <c r="BE65" s="36">
        <f t="shared" si="19"/>
        <v>0</v>
      </c>
      <c r="BF65" s="36">
        <f t="shared" si="19"/>
        <v>0</v>
      </c>
      <c r="BG65" s="36">
        <f t="shared" si="19"/>
        <v>0</v>
      </c>
      <c r="BH65" s="36">
        <f t="shared" si="19"/>
        <v>0</v>
      </c>
      <c r="BI65" s="36">
        <f t="shared" si="19"/>
        <v>0</v>
      </c>
      <c r="BJ65" s="36">
        <f t="shared" si="19"/>
        <v>0</v>
      </c>
      <c r="BK65" s="39">
        <f>SUM(BK64)</f>
        <v>0</v>
      </c>
    </row>
    <row r="66" spans="1:63" ht="4.5" customHeight="1">
      <c r="A66" s="17"/>
      <c r="B66" s="29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6"/>
    </row>
    <row r="67" spans="1:63">
      <c r="A67" s="17"/>
      <c r="B67" s="30" t="s">
        <v>99</v>
      </c>
      <c r="C67" s="44">
        <f>C28+C45+C51+C60+C65</f>
        <v>0</v>
      </c>
      <c r="D67" s="44">
        <f t="shared" ref="D67:BJ67" si="20">D28+D45+D51+D60+D65</f>
        <v>162.32549561351459</v>
      </c>
      <c r="E67" s="44">
        <f t="shared" si="20"/>
        <v>36.351128968225801</v>
      </c>
      <c r="F67" s="44">
        <f t="shared" si="20"/>
        <v>0</v>
      </c>
      <c r="G67" s="44">
        <f t="shared" si="20"/>
        <v>0</v>
      </c>
      <c r="H67" s="44">
        <f t="shared" si="20"/>
        <v>61.365024996341226</v>
      </c>
      <c r="I67" s="44">
        <f t="shared" si="20"/>
        <v>2019.6108106756847</v>
      </c>
      <c r="J67" s="44">
        <f t="shared" si="20"/>
        <v>1395.0700834820084</v>
      </c>
      <c r="K67" s="44">
        <f t="shared" si="20"/>
        <v>0</v>
      </c>
      <c r="L67" s="44">
        <f t="shared" si="20"/>
        <v>76.898235211204948</v>
      </c>
      <c r="M67" s="44">
        <f t="shared" si="20"/>
        <v>0</v>
      </c>
      <c r="N67" s="44">
        <f t="shared" si="20"/>
        <v>2.6013077458709</v>
      </c>
      <c r="O67" s="44">
        <f t="shared" si="20"/>
        <v>0</v>
      </c>
      <c r="P67" s="44">
        <f t="shared" si="20"/>
        <v>0</v>
      </c>
      <c r="Q67" s="44">
        <f t="shared" si="20"/>
        <v>0</v>
      </c>
      <c r="R67" s="44">
        <f t="shared" si="20"/>
        <v>34.022849723731291</v>
      </c>
      <c r="S67" s="44">
        <f t="shared" si="20"/>
        <v>53.376263280837698</v>
      </c>
      <c r="T67" s="44">
        <f t="shared" si="20"/>
        <v>250.15614240644967</v>
      </c>
      <c r="U67" s="44">
        <f t="shared" si="20"/>
        <v>0</v>
      </c>
      <c r="V67" s="44">
        <f t="shared" si="20"/>
        <v>11.2263423918622</v>
      </c>
      <c r="W67" s="44">
        <f t="shared" si="20"/>
        <v>0</v>
      </c>
      <c r="X67" s="44">
        <f t="shared" si="20"/>
        <v>0</v>
      </c>
      <c r="Y67" s="44">
        <f t="shared" si="20"/>
        <v>0</v>
      </c>
      <c r="Z67" s="44">
        <f t="shared" si="20"/>
        <v>0</v>
      </c>
      <c r="AA67" s="44">
        <f t="shared" si="20"/>
        <v>0</v>
      </c>
      <c r="AB67" s="44">
        <f t="shared" si="20"/>
        <v>529.73352284882071</v>
      </c>
      <c r="AC67" s="44">
        <f t="shared" si="20"/>
        <v>178.69955150823176</v>
      </c>
      <c r="AD67" s="44">
        <f t="shared" si="20"/>
        <v>66.659704587063288</v>
      </c>
      <c r="AE67" s="44">
        <f t="shared" si="20"/>
        <v>0</v>
      </c>
      <c r="AF67" s="44">
        <f t="shared" si="20"/>
        <v>564.85725279078599</v>
      </c>
      <c r="AG67" s="44">
        <f t="shared" si="20"/>
        <v>0</v>
      </c>
      <c r="AH67" s="44">
        <f t="shared" si="20"/>
        <v>0</v>
      </c>
      <c r="AI67" s="44">
        <f t="shared" si="20"/>
        <v>0</v>
      </c>
      <c r="AJ67" s="44">
        <f t="shared" si="20"/>
        <v>0</v>
      </c>
      <c r="AK67" s="44">
        <f t="shared" si="20"/>
        <v>0</v>
      </c>
      <c r="AL67" s="44">
        <f t="shared" si="20"/>
        <v>536.04174409746417</v>
      </c>
      <c r="AM67" s="44">
        <f t="shared" si="20"/>
        <v>83.435686310631695</v>
      </c>
      <c r="AN67" s="44">
        <f t="shared" si="20"/>
        <v>517.94797235031751</v>
      </c>
      <c r="AO67" s="44">
        <f t="shared" si="20"/>
        <v>0</v>
      </c>
      <c r="AP67" s="44">
        <f t="shared" si="20"/>
        <v>262.38493851995577</v>
      </c>
      <c r="AQ67" s="44">
        <f t="shared" si="20"/>
        <v>0</v>
      </c>
      <c r="AR67" s="44">
        <f t="shared" si="20"/>
        <v>0</v>
      </c>
      <c r="AS67" s="44">
        <f t="shared" si="20"/>
        <v>0</v>
      </c>
      <c r="AT67" s="44">
        <f t="shared" si="20"/>
        <v>0</v>
      </c>
      <c r="AU67" s="44">
        <f t="shared" si="20"/>
        <v>0</v>
      </c>
      <c r="AV67" s="44">
        <f t="shared" si="20"/>
        <v>626.30619606107416</v>
      </c>
      <c r="AW67" s="44">
        <f t="shared" si="20"/>
        <v>344.03892947267167</v>
      </c>
      <c r="AX67" s="44">
        <f t="shared" si="20"/>
        <v>21.299192169128702</v>
      </c>
      <c r="AY67" s="44">
        <f t="shared" si="20"/>
        <v>0</v>
      </c>
      <c r="AZ67" s="44">
        <f t="shared" si="20"/>
        <v>307.80772301855183</v>
      </c>
      <c r="BA67" s="44">
        <f t="shared" si="20"/>
        <v>0</v>
      </c>
      <c r="BB67" s="44">
        <f t="shared" si="20"/>
        <v>0</v>
      </c>
      <c r="BC67" s="44">
        <f t="shared" si="20"/>
        <v>0</v>
      </c>
      <c r="BD67" s="44">
        <f t="shared" si="20"/>
        <v>0</v>
      </c>
      <c r="BE67" s="44">
        <f t="shared" si="20"/>
        <v>0</v>
      </c>
      <c r="BF67" s="44">
        <f t="shared" si="20"/>
        <v>135.7353919945617</v>
      </c>
      <c r="BG67" s="44">
        <f t="shared" si="20"/>
        <v>25.2674785245128</v>
      </c>
      <c r="BH67" s="44">
        <f t="shared" si="20"/>
        <v>26.226596704322198</v>
      </c>
      <c r="BI67" s="44">
        <f t="shared" si="20"/>
        <v>0</v>
      </c>
      <c r="BJ67" s="44">
        <f t="shared" si="20"/>
        <v>36.066870403945103</v>
      </c>
      <c r="BK67" s="44">
        <f>BK28+BK45+BK51+BK60+BK65</f>
        <v>8365.5124358577687</v>
      </c>
    </row>
    <row r="68" spans="1:63" ht="4.5" customHeight="1">
      <c r="A68" s="17"/>
      <c r="B68" s="30"/>
      <c r="C68" s="7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79"/>
    </row>
    <row r="69" spans="1:63" ht="14.25" customHeight="1">
      <c r="A69" s="17" t="s">
        <v>5</v>
      </c>
      <c r="B69" s="31" t="s">
        <v>24</v>
      </c>
      <c r="C69" s="7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79"/>
    </row>
    <row r="70" spans="1:63">
      <c r="A70" s="17"/>
      <c r="B70" s="34" t="s">
        <v>112</v>
      </c>
      <c r="C70" s="40">
        <v>0</v>
      </c>
      <c r="D70" s="40">
        <v>0.55164906277409997</v>
      </c>
      <c r="E70" s="40">
        <v>0</v>
      </c>
      <c r="F70" s="40">
        <v>0</v>
      </c>
      <c r="G70" s="40">
        <v>0</v>
      </c>
      <c r="H70" s="40">
        <v>0.32851398851019997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0.15946771889889994</v>
      </c>
      <c r="S70" s="40">
        <v>0</v>
      </c>
      <c r="T70" s="40">
        <v>0</v>
      </c>
      <c r="U70" s="40">
        <v>0</v>
      </c>
      <c r="V70" s="40">
        <v>9.1243598709E-3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13.112300083869783</v>
      </c>
      <c r="AC70" s="40">
        <v>2.6636123870899999E-2</v>
      </c>
      <c r="AD70" s="40">
        <v>0</v>
      </c>
      <c r="AE70" s="40">
        <v>0</v>
      </c>
      <c r="AF70" s="40">
        <v>1.3864600420306998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9.4461402546376529</v>
      </c>
      <c r="AM70" s="40">
        <v>8.7927917741799991E-2</v>
      </c>
      <c r="AN70" s="40">
        <v>0</v>
      </c>
      <c r="AO70" s="40">
        <v>0</v>
      </c>
      <c r="AP70" s="40">
        <v>0.29009649035470003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4.2288142130279098</v>
      </c>
      <c r="AW70" s="40">
        <v>4.0929855741900001E-2</v>
      </c>
      <c r="AX70" s="40">
        <v>0</v>
      </c>
      <c r="AY70" s="40">
        <v>0</v>
      </c>
      <c r="AZ70" s="40">
        <v>0.74510748054769982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1.5107086614793961</v>
      </c>
      <c r="BG70" s="40">
        <v>0</v>
      </c>
      <c r="BH70" s="40">
        <v>0</v>
      </c>
      <c r="BI70" s="40">
        <v>0</v>
      </c>
      <c r="BJ70" s="40">
        <v>8.6212591935399999E-2</v>
      </c>
      <c r="BK70" s="39">
        <f>SUM(C70:BJ70)</f>
        <v>32.010088845291939</v>
      </c>
    </row>
    <row r="71" spans="1:63" ht="13.5" thickBot="1">
      <c r="A71" s="32"/>
      <c r="B71" s="27" t="s">
        <v>83</v>
      </c>
      <c r="C71" s="36">
        <f t="shared" ref="C71:BJ71" si="21">SUM(C70)</f>
        <v>0</v>
      </c>
      <c r="D71" s="36">
        <f t="shared" si="21"/>
        <v>0.55164906277409997</v>
      </c>
      <c r="E71" s="36">
        <f t="shared" si="21"/>
        <v>0</v>
      </c>
      <c r="F71" s="36">
        <f t="shared" si="21"/>
        <v>0</v>
      </c>
      <c r="G71" s="36">
        <f t="shared" si="21"/>
        <v>0</v>
      </c>
      <c r="H71" s="36">
        <f t="shared" si="21"/>
        <v>0.32851398851019997</v>
      </c>
      <c r="I71" s="36">
        <f t="shared" si="21"/>
        <v>0</v>
      </c>
      <c r="J71" s="36">
        <f t="shared" si="21"/>
        <v>0</v>
      </c>
      <c r="K71" s="36">
        <f t="shared" si="21"/>
        <v>0</v>
      </c>
      <c r="L71" s="36">
        <f t="shared" si="21"/>
        <v>0</v>
      </c>
      <c r="M71" s="36">
        <f t="shared" si="21"/>
        <v>0</v>
      </c>
      <c r="N71" s="36">
        <f t="shared" si="21"/>
        <v>0</v>
      </c>
      <c r="O71" s="36">
        <f t="shared" si="21"/>
        <v>0</v>
      </c>
      <c r="P71" s="36">
        <f t="shared" si="21"/>
        <v>0</v>
      </c>
      <c r="Q71" s="36">
        <f t="shared" si="21"/>
        <v>0</v>
      </c>
      <c r="R71" s="36">
        <f t="shared" si="21"/>
        <v>0.15946771889889994</v>
      </c>
      <c r="S71" s="36">
        <f t="shared" si="21"/>
        <v>0</v>
      </c>
      <c r="T71" s="36">
        <f t="shared" si="21"/>
        <v>0</v>
      </c>
      <c r="U71" s="36">
        <f t="shared" si="21"/>
        <v>0</v>
      </c>
      <c r="V71" s="36">
        <f t="shared" si="21"/>
        <v>9.1243598709E-3</v>
      </c>
      <c r="W71" s="36">
        <f t="shared" si="21"/>
        <v>0</v>
      </c>
      <c r="X71" s="36">
        <f t="shared" si="21"/>
        <v>0</v>
      </c>
      <c r="Y71" s="36">
        <f t="shared" si="21"/>
        <v>0</v>
      </c>
      <c r="Z71" s="36">
        <f t="shared" si="21"/>
        <v>0</v>
      </c>
      <c r="AA71" s="36">
        <f t="shared" si="21"/>
        <v>0</v>
      </c>
      <c r="AB71" s="36">
        <f t="shared" si="21"/>
        <v>13.112300083869783</v>
      </c>
      <c r="AC71" s="36">
        <f t="shared" si="21"/>
        <v>2.6636123870899999E-2</v>
      </c>
      <c r="AD71" s="36">
        <f t="shared" si="21"/>
        <v>0</v>
      </c>
      <c r="AE71" s="36">
        <f t="shared" si="21"/>
        <v>0</v>
      </c>
      <c r="AF71" s="36">
        <f t="shared" si="21"/>
        <v>1.3864600420306998</v>
      </c>
      <c r="AG71" s="36">
        <f t="shared" si="21"/>
        <v>0</v>
      </c>
      <c r="AH71" s="36">
        <f t="shared" si="21"/>
        <v>0</v>
      </c>
      <c r="AI71" s="36">
        <f t="shared" si="21"/>
        <v>0</v>
      </c>
      <c r="AJ71" s="36">
        <f t="shared" si="21"/>
        <v>0</v>
      </c>
      <c r="AK71" s="36">
        <f t="shared" si="21"/>
        <v>0</v>
      </c>
      <c r="AL71" s="36">
        <f t="shared" si="21"/>
        <v>9.4461402546376529</v>
      </c>
      <c r="AM71" s="36">
        <f t="shared" si="21"/>
        <v>8.7927917741799991E-2</v>
      </c>
      <c r="AN71" s="36">
        <f t="shared" si="21"/>
        <v>0</v>
      </c>
      <c r="AO71" s="36">
        <f t="shared" si="21"/>
        <v>0</v>
      </c>
      <c r="AP71" s="36">
        <f t="shared" si="21"/>
        <v>0.29009649035470003</v>
      </c>
      <c r="AQ71" s="36">
        <f t="shared" si="21"/>
        <v>0</v>
      </c>
      <c r="AR71" s="36">
        <f t="shared" si="21"/>
        <v>0</v>
      </c>
      <c r="AS71" s="36">
        <f t="shared" si="21"/>
        <v>0</v>
      </c>
      <c r="AT71" s="36">
        <f t="shared" si="21"/>
        <v>0</v>
      </c>
      <c r="AU71" s="36">
        <f t="shared" si="21"/>
        <v>0</v>
      </c>
      <c r="AV71" s="36">
        <f t="shared" si="21"/>
        <v>4.2288142130279098</v>
      </c>
      <c r="AW71" s="36">
        <f t="shared" si="21"/>
        <v>4.0929855741900001E-2</v>
      </c>
      <c r="AX71" s="36">
        <f t="shared" si="21"/>
        <v>0</v>
      </c>
      <c r="AY71" s="36">
        <f t="shared" si="21"/>
        <v>0</v>
      </c>
      <c r="AZ71" s="36">
        <f t="shared" si="21"/>
        <v>0.74510748054769982</v>
      </c>
      <c r="BA71" s="36">
        <f t="shared" si="21"/>
        <v>0</v>
      </c>
      <c r="BB71" s="36">
        <f t="shared" si="21"/>
        <v>0</v>
      </c>
      <c r="BC71" s="36">
        <f t="shared" si="21"/>
        <v>0</v>
      </c>
      <c r="BD71" s="36">
        <f t="shared" si="21"/>
        <v>0</v>
      </c>
      <c r="BE71" s="36">
        <f t="shared" si="21"/>
        <v>0</v>
      </c>
      <c r="BF71" s="36">
        <f t="shared" si="21"/>
        <v>1.5107086614793961</v>
      </c>
      <c r="BG71" s="36">
        <f t="shared" si="21"/>
        <v>0</v>
      </c>
      <c r="BH71" s="36">
        <f t="shared" si="21"/>
        <v>0</v>
      </c>
      <c r="BI71" s="36">
        <f t="shared" si="21"/>
        <v>0</v>
      </c>
      <c r="BJ71" s="36">
        <f t="shared" si="21"/>
        <v>8.6212591935399999E-2</v>
      </c>
      <c r="BK71" s="39">
        <f>SUM(BK70)</f>
        <v>32.010088845291939</v>
      </c>
    </row>
    <row r="72" spans="1:63" ht="6" customHeight="1">
      <c r="A72" s="5"/>
      <c r="B72" s="23"/>
    </row>
    <row r="73" spans="1:63">
      <c r="A73" s="5"/>
      <c r="B73" s="5" t="s">
        <v>123</v>
      </c>
      <c r="L73" s="18" t="s">
        <v>37</v>
      </c>
    </row>
    <row r="74" spans="1:63">
      <c r="A74" s="5"/>
      <c r="B74" s="5" t="s">
        <v>124</v>
      </c>
      <c r="L74" s="5" t="s">
        <v>29</v>
      </c>
    </row>
    <row r="75" spans="1:63">
      <c r="L75" s="5" t="s">
        <v>30</v>
      </c>
    </row>
    <row r="76" spans="1:63">
      <c r="B76" s="5" t="s">
        <v>32</v>
      </c>
      <c r="L76" s="5" t="s">
        <v>98</v>
      </c>
    </row>
    <row r="77" spans="1:63">
      <c r="B77" s="5" t="s">
        <v>33</v>
      </c>
      <c r="L77" s="5" t="s">
        <v>100</v>
      </c>
    </row>
    <row r="78" spans="1:63">
      <c r="B78" s="5"/>
      <c r="L78" s="5" t="s">
        <v>31</v>
      </c>
    </row>
    <row r="86" spans="2:2">
      <c r="B86" s="5"/>
    </row>
  </sheetData>
  <mergeCells count="49">
    <mergeCell ref="A1:A5"/>
    <mergeCell ref="C69:BK69"/>
    <mergeCell ref="C53:BK53"/>
    <mergeCell ref="C54:BK54"/>
    <mergeCell ref="C57:BK57"/>
    <mergeCell ref="C61:BK61"/>
    <mergeCell ref="C62:BK62"/>
    <mergeCell ref="C63:BK63"/>
    <mergeCell ref="C66:BK66"/>
    <mergeCell ref="C68:BK68"/>
    <mergeCell ref="C52:BK52"/>
    <mergeCell ref="C10:BK10"/>
    <mergeCell ref="C13:BK13"/>
    <mergeCell ref="C16:BK16"/>
    <mergeCell ref="C19:BK19"/>
    <mergeCell ref="C22:BK22"/>
    <mergeCell ref="C48:BK48"/>
    <mergeCell ref="C47:BK47"/>
    <mergeCell ref="C46:BK46"/>
    <mergeCell ref="C34:BK34"/>
    <mergeCell ref="C31:BK31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9"/>
  <sheetViews>
    <sheetView tabSelected="1" topLeftCell="E31" workbookViewId="0">
      <selection activeCell="E54" sqref="E54"/>
    </sheetView>
  </sheetViews>
  <sheetFormatPr defaultRowHeight="12.75"/>
  <cols>
    <col min="1" max="1" width="2.28515625" customWidth="1"/>
    <col min="3" max="3" width="25.28515625" bestFit="1" customWidth="1"/>
    <col min="4" max="5" width="18.28515625" bestFit="1" customWidth="1"/>
    <col min="6" max="6" width="18.28515625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>
      <c r="B2" s="80" t="s">
        <v>128</v>
      </c>
      <c r="C2" s="74"/>
      <c r="D2" s="74"/>
      <c r="E2" s="74"/>
      <c r="F2" s="74"/>
      <c r="G2" s="74"/>
      <c r="H2" s="74"/>
      <c r="I2" s="74"/>
      <c r="J2" s="74"/>
      <c r="K2" s="74"/>
      <c r="L2" s="81"/>
    </row>
    <row r="3" spans="2:12">
      <c r="B3" s="80" t="s">
        <v>113</v>
      </c>
      <c r="C3" s="74"/>
      <c r="D3" s="74"/>
      <c r="E3" s="74"/>
      <c r="F3" s="74"/>
      <c r="G3" s="74"/>
      <c r="H3" s="74"/>
      <c r="I3" s="74"/>
      <c r="J3" s="74"/>
      <c r="K3" s="74"/>
      <c r="L3" s="81"/>
    </row>
    <row r="4" spans="2:12" ht="30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22" t="s">
        <v>21</v>
      </c>
      <c r="I4" s="22" t="s">
        <v>94</v>
      </c>
      <c r="J4" s="22" t="s">
        <v>95</v>
      </c>
      <c r="K4" s="22" t="s">
        <v>74</v>
      </c>
      <c r="L4" s="22" t="s">
        <v>96</v>
      </c>
    </row>
    <row r="5" spans="2:12">
      <c r="B5" s="19">
        <v>1</v>
      </c>
      <c r="C5" s="20" t="s">
        <v>39</v>
      </c>
      <c r="D5" s="40">
        <v>0</v>
      </c>
      <c r="E5" s="35">
        <v>0</v>
      </c>
      <c r="F5" s="35">
        <v>0.30297527212749997</v>
      </c>
      <c r="G5" s="35">
        <v>0.10047907258030001</v>
      </c>
      <c r="H5" s="35">
        <v>0</v>
      </c>
      <c r="I5" s="35">
        <v>0</v>
      </c>
      <c r="J5" s="35">
        <v>0</v>
      </c>
      <c r="K5" s="35">
        <f>SUM(D5:J5)</f>
        <v>0.40345434470779995</v>
      </c>
      <c r="L5" s="35">
        <v>0</v>
      </c>
    </row>
    <row r="6" spans="2:12">
      <c r="B6" s="19">
        <v>2</v>
      </c>
      <c r="C6" s="21" t="s">
        <v>40</v>
      </c>
      <c r="D6" s="40">
        <v>15.71256404319149</v>
      </c>
      <c r="E6" s="35">
        <v>1.2696651943827999</v>
      </c>
      <c r="F6" s="35">
        <v>29.809550782136899</v>
      </c>
      <c r="G6" s="35">
        <v>3.2019431584514004</v>
      </c>
      <c r="H6" s="35">
        <v>0</v>
      </c>
      <c r="I6" s="35">
        <v>0.29730000000000001</v>
      </c>
      <c r="J6" s="35">
        <v>0</v>
      </c>
      <c r="K6" s="35">
        <f t="shared" ref="K6:K41" si="0">SUM(D6:J6)</f>
        <v>50.29102317816259</v>
      </c>
      <c r="L6" s="35">
        <v>0.30289582047539998</v>
      </c>
    </row>
    <row r="7" spans="2:12">
      <c r="B7" s="19">
        <v>3</v>
      </c>
      <c r="C7" s="20" t="s">
        <v>41</v>
      </c>
      <c r="D7" s="40">
        <v>0</v>
      </c>
      <c r="E7" s="35">
        <v>0</v>
      </c>
      <c r="F7" s="35">
        <v>0.62616778560999986</v>
      </c>
      <c r="G7" s="35">
        <v>9.2168735805999991E-3</v>
      </c>
      <c r="H7" s="35">
        <v>0</v>
      </c>
      <c r="I7" s="35">
        <v>3.8999999999999998E-3</v>
      </c>
      <c r="J7" s="35">
        <v>0</v>
      </c>
      <c r="K7" s="35">
        <f t="shared" si="0"/>
        <v>0.63928465919059985</v>
      </c>
      <c r="L7" s="35">
        <v>5.5722550290000006E-2</v>
      </c>
    </row>
    <row r="8" spans="2:12">
      <c r="B8" s="19">
        <v>4</v>
      </c>
      <c r="C8" s="21" t="s">
        <v>42</v>
      </c>
      <c r="D8" s="40">
        <v>17.466312775643601</v>
      </c>
      <c r="E8" s="35">
        <v>5.0572478650945003</v>
      </c>
      <c r="F8" s="35">
        <v>13.39157263917509</v>
      </c>
      <c r="G8" s="35">
        <v>4.2654993667673979</v>
      </c>
      <c r="H8" s="35">
        <v>0</v>
      </c>
      <c r="I8" s="35">
        <v>0.16929999999999998</v>
      </c>
      <c r="J8" s="35">
        <v>0</v>
      </c>
      <c r="K8" s="35">
        <f t="shared" si="0"/>
        <v>40.349932646680593</v>
      </c>
      <c r="L8" s="35">
        <v>0.4634909318943003</v>
      </c>
    </row>
    <row r="9" spans="2:12">
      <c r="B9" s="19">
        <v>5</v>
      </c>
      <c r="C9" s="21" t="s">
        <v>43</v>
      </c>
      <c r="D9" s="40">
        <v>1.0802334405461995</v>
      </c>
      <c r="E9" s="35">
        <v>1.6563095615447003</v>
      </c>
      <c r="F9" s="35">
        <v>38.968852173962794</v>
      </c>
      <c r="G9" s="35">
        <v>9.7609756427512817</v>
      </c>
      <c r="H9" s="35">
        <v>0</v>
      </c>
      <c r="I9" s="35">
        <v>0.78420000000000001</v>
      </c>
      <c r="J9" s="35">
        <v>0</v>
      </c>
      <c r="K9" s="35">
        <f t="shared" si="0"/>
        <v>52.250570818804974</v>
      </c>
      <c r="L9" s="35">
        <v>0.63768137131000036</v>
      </c>
    </row>
    <row r="10" spans="2:12">
      <c r="B10" s="19">
        <v>6</v>
      </c>
      <c r="C10" s="21" t="s">
        <v>44</v>
      </c>
      <c r="D10" s="40">
        <v>16.3064837989346</v>
      </c>
      <c r="E10" s="35">
        <v>1.6921190222883999</v>
      </c>
      <c r="F10" s="35">
        <v>11.968277847981579</v>
      </c>
      <c r="G10" s="35">
        <v>2.0362715488652006</v>
      </c>
      <c r="H10" s="35">
        <v>0</v>
      </c>
      <c r="I10" s="35">
        <v>0.14580000000000001</v>
      </c>
      <c r="J10" s="35">
        <v>0</v>
      </c>
      <c r="K10" s="35">
        <f t="shared" si="0"/>
        <v>32.14895221806978</v>
      </c>
      <c r="L10" s="35">
        <v>0.24659370809280001</v>
      </c>
    </row>
    <row r="11" spans="2:12">
      <c r="B11" s="19">
        <v>7</v>
      </c>
      <c r="C11" s="21" t="s">
        <v>45</v>
      </c>
      <c r="D11" s="40">
        <v>18.272697380964111</v>
      </c>
      <c r="E11" s="35">
        <v>9.1804655616020998</v>
      </c>
      <c r="F11" s="35">
        <v>34.667085277874413</v>
      </c>
      <c r="G11" s="35">
        <v>11.276321031373403</v>
      </c>
      <c r="H11" s="35">
        <v>0</v>
      </c>
      <c r="I11" s="35">
        <v>0</v>
      </c>
      <c r="J11" s="35">
        <v>0</v>
      </c>
      <c r="K11" s="35">
        <f t="shared" si="0"/>
        <v>73.396569251814029</v>
      </c>
      <c r="L11" s="35">
        <v>0.44729477473300006</v>
      </c>
    </row>
    <row r="12" spans="2:12">
      <c r="B12" s="19">
        <v>8</v>
      </c>
      <c r="C12" s="20" t="s">
        <v>46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47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48</v>
      </c>
      <c r="D14" s="40">
        <v>0.21815666458040001</v>
      </c>
      <c r="E14" s="35">
        <v>0.27492529174160002</v>
      </c>
      <c r="F14" s="35">
        <v>7.9515498585040998</v>
      </c>
      <c r="G14" s="35">
        <v>1.7229443213151996</v>
      </c>
      <c r="H14" s="35">
        <v>0</v>
      </c>
      <c r="I14" s="35">
        <v>8.5800000000000001E-2</v>
      </c>
      <c r="J14" s="35">
        <v>0</v>
      </c>
      <c r="K14" s="35">
        <f t="shared" si="0"/>
        <v>10.2533761361413</v>
      </c>
      <c r="L14" s="35">
        <v>0.40221242399589985</v>
      </c>
    </row>
    <row r="15" spans="2:12">
      <c r="B15" s="19">
        <v>11</v>
      </c>
      <c r="C15" s="21" t="s">
        <v>49</v>
      </c>
      <c r="D15" s="40">
        <v>90.780253078700085</v>
      </c>
      <c r="E15" s="35">
        <v>44.244214731177635</v>
      </c>
      <c r="F15" s="35">
        <v>113.86840704398907</v>
      </c>
      <c r="G15" s="35">
        <v>16.441217907185145</v>
      </c>
      <c r="H15" s="35">
        <v>0</v>
      </c>
      <c r="I15" s="35">
        <v>0.7772</v>
      </c>
      <c r="J15" s="35">
        <v>0</v>
      </c>
      <c r="K15" s="35">
        <f t="shared" si="0"/>
        <v>266.11129276105191</v>
      </c>
      <c r="L15" s="35">
        <v>1.8026060800361987</v>
      </c>
    </row>
    <row r="16" spans="2:12">
      <c r="B16" s="19">
        <v>12</v>
      </c>
      <c r="C16" s="21" t="s">
        <v>50</v>
      </c>
      <c r="D16" s="40">
        <v>85.171686769189108</v>
      </c>
      <c r="E16" s="35">
        <v>6.6030272813503998</v>
      </c>
      <c r="F16" s="35">
        <v>56.007847196585189</v>
      </c>
      <c r="G16" s="35">
        <v>10.180256646771888</v>
      </c>
      <c r="H16" s="35">
        <v>0</v>
      </c>
      <c r="I16" s="35">
        <v>0.5887</v>
      </c>
      <c r="J16" s="35">
        <v>0</v>
      </c>
      <c r="K16" s="35">
        <f t="shared" si="0"/>
        <v>158.55151789389657</v>
      </c>
      <c r="L16" s="35">
        <v>0.80624623515170013</v>
      </c>
    </row>
    <row r="17" spans="2:12">
      <c r="B17" s="19">
        <v>13</v>
      </c>
      <c r="C17" s="21" t="s">
        <v>51</v>
      </c>
      <c r="D17" s="40">
        <v>15.6866316945155</v>
      </c>
      <c r="E17" s="35">
        <v>0.50167949819250002</v>
      </c>
      <c r="F17" s="35">
        <v>14.466647581793604</v>
      </c>
      <c r="G17" s="35">
        <v>1.9351679292198003</v>
      </c>
      <c r="H17" s="35">
        <v>0</v>
      </c>
      <c r="I17" s="35">
        <v>4.02E-2</v>
      </c>
      <c r="J17" s="35">
        <v>0</v>
      </c>
      <c r="K17" s="35">
        <f t="shared" si="0"/>
        <v>32.630326703721401</v>
      </c>
      <c r="L17" s="35">
        <v>0.28633743241480009</v>
      </c>
    </row>
    <row r="18" spans="2:12">
      <c r="B18" s="19">
        <v>14</v>
      </c>
      <c r="C18" s="21" t="s">
        <v>52</v>
      </c>
      <c r="D18" s="40">
        <v>4.6368322499999999E-5</v>
      </c>
      <c r="E18" s="35">
        <v>0.43721878135399994</v>
      </c>
      <c r="F18" s="35">
        <v>10.480128439747778</v>
      </c>
      <c r="G18" s="35">
        <v>1.5139300578341002</v>
      </c>
      <c r="H18" s="35">
        <v>0</v>
      </c>
      <c r="I18" s="35">
        <v>2.93E-2</v>
      </c>
      <c r="J18" s="35">
        <v>0</v>
      </c>
      <c r="K18" s="35">
        <f t="shared" si="0"/>
        <v>12.460623647258378</v>
      </c>
      <c r="L18" s="35">
        <v>7.2787451514600005E-2</v>
      </c>
    </row>
    <row r="19" spans="2:12">
      <c r="B19" s="19">
        <v>15</v>
      </c>
      <c r="C19" s="21" t="s">
        <v>53</v>
      </c>
      <c r="D19" s="40">
        <v>36.780855209965601</v>
      </c>
      <c r="E19" s="35">
        <v>0.47677403328759999</v>
      </c>
      <c r="F19" s="35">
        <v>31.624821139063346</v>
      </c>
      <c r="G19" s="35">
        <v>4.8595132898430995</v>
      </c>
      <c r="H19" s="35">
        <v>0</v>
      </c>
      <c r="I19" s="35">
        <v>1.41E-2</v>
      </c>
      <c r="J19" s="35">
        <v>0</v>
      </c>
      <c r="K19" s="35">
        <f t="shared" si="0"/>
        <v>73.756063672159641</v>
      </c>
      <c r="L19" s="35">
        <v>0.39189730682829998</v>
      </c>
    </row>
    <row r="20" spans="2:12">
      <c r="B20" s="19">
        <v>16</v>
      </c>
      <c r="C20" s="21" t="s">
        <v>54</v>
      </c>
      <c r="D20" s="40">
        <v>360.63280042885935</v>
      </c>
      <c r="E20" s="35">
        <v>53.092986695431584</v>
      </c>
      <c r="F20" s="35">
        <v>166.4100858313189</v>
      </c>
      <c r="G20" s="35">
        <v>31.026207069206595</v>
      </c>
      <c r="H20" s="35">
        <v>0</v>
      </c>
      <c r="I20" s="35">
        <v>2.06</v>
      </c>
      <c r="J20" s="35">
        <v>0</v>
      </c>
      <c r="K20" s="35">
        <f t="shared" si="0"/>
        <v>613.22208002481636</v>
      </c>
      <c r="L20" s="35">
        <v>1.840784876260801</v>
      </c>
    </row>
    <row r="21" spans="2:12">
      <c r="B21" s="19">
        <v>17</v>
      </c>
      <c r="C21" s="21" t="s">
        <v>55</v>
      </c>
      <c r="D21" s="40">
        <v>601.15709045335257</v>
      </c>
      <c r="E21" s="35">
        <v>11.372222886255102</v>
      </c>
      <c r="F21" s="35">
        <v>43.134301906076232</v>
      </c>
      <c r="G21" s="35">
        <v>9.0659031973181001</v>
      </c>
      <c r="H21" s="35">
        <v>0</v>
      </c>
      <c r="I21" s="35">
        <v>0.48830000000000001</v>
      </c>
      <c r="J21" s="35">
        <v>0</v>
      </c>
      <c r="K21" s="35">
        <f t="shared" si="0"/>
        <v>665.21781844300199</v>
      </c>
      <c r="L21" s="35">
        <v>0.57439576327929975</v>
      </c>
    </row>
    <row r="22" spans="2:12">
      <c r="B22" s="19">
        <v>18</v>
      </c>
      <c r="C22" s="20" t="s">
        <v>56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57</v>
      </c>
      <c r="D23" s="40">
        <v>13.476484059960606</v>
      </c>
      <c r="E23" s="35">
        <v>37.245053671653693</v>
      </c>
      <c r="F23" s="35">
        <v>93.151835854780728</v>
      </c>
      <c r="G23" s="35">
        <v>21.885740169109781</v>
      </c>
      <c r="H23" s="35">
        <v>0</v>
      </c>
      <c r="I23" s="35">
        <v>1.8142999999999998</v>
      </c>
      <c r="J23" s="35">
        <v>0</v>
      </c>
      <c r="K23" s="35">
        <f t="shared" si="0"/>
        <v>167.57341375550482</v>
      </c>
      <c r="L23" s="35">
        <v>0.92130365459269914</v>
      </c>
    </row>
    <row r="24" spans="2:12">
      <c r="B24" s="19">
        <v>20</v>
      </c>
      <c r="C24" s="21" t="s">
        <v>58</v>
      </c>
      <c r="D24" s="40">
        <v>1718.8338672862317</v>
      </c>
      <c r="E24" s="35">
        <v>255.00351157640753</v>
      </c>
      <c r="F24" s="35">
        <v>952.51101055470315</v>
      </c>
      <c r="G24" s="35">
        <v>104.06745197549157</v>
      </c>
      <c r="H24" s="35">
        <v>0</v>
      </c>
      <c r="I24" s="35">
        <v>43.188614387000001</v>
      </c>
      <c r="J24" s="35">
        <v>0</v>
      </c>
      <c r="K24" s="35">
        <f t="shared" si="0"/>
        <v>3073.6044557798341</v>
      </c>
      <c r="L24" s="35">
        <v>10.637099622211354</v>
      </c>
    </row>
    <row r="25" spans="2:12">
      <c r="B25" s="19">
        <v>21</v>
      </c>
      <c r="C25" s="20" t="s">
        <v>59</v>
      </c>
      <c r="D25" s="40">
        <v>0</v>
      </c>
      <c r="E25" s="35">
        <v>2.4409977419000001E-3</v>
      </c>
      <c r="F25" s="35">
        <v>0.42991802254300004</v>
      </c>
      <c r="G25" s="35">
        <v>9.5731682547899988E-2</v>
      </c>
      <c r="H25" s="35">
        <v>0</v>
      </c>
      <c r="I25" s="35">
        <v>0</v>
      </c>
      <c r="J25" s="35">
        <v>0</v>
      </c>
      <c r="K25" s="35">
        <f t="shared" si="0"/>
        <v>0.52809070283280002</v>
      </c>
      <c r="L25" s="35">
        <v>1.837096E-7</v>
      </c>
    </row>
    <row r="26" spans="2:12">
      <c r="B26" s="19">
        <v>22</v>
      </c>
      <c r="C26" s="21" t="s">
        <v>60</v>
      </c>
      <c r="D26" s="40">
        <v>2.6208502935399999E-2</v>
      </c>
      <c r="E26" s="35">
        <v>9.8093849580399989E-2</v>
      </c>
      <c r="F26" s="35">
        <v>1.1165356845698995</v>
      </c>
      <c r="G26" s="35">
        <v>1.0751446160900001E-2</v>
      </c>
      <c r="H26" s="35">
        <v>0</v>
      </c>
      <c r="I26" s="35">
        <v>0.24410000000000001</v>
      </c>
      <c r="J26" s="35">
        <v>0</v>
      </c>
      <c r="K26" s="35">
        <f t="shared" si="0"/>
        <v>1.4956894832465994</v>
      </c>
      <c r="L26" s="35">
        <v>3.5656835418500003E-2</v>
      </c>
    </row>
    <row r="27" spans="2:12">
      <c r="B27" s="19">
        <v>23</v>
      </c>
      <c r="C27" s="20" t="s">
        <v>61</v>
      </c>
      <c r="D27" s="40">
        <v>0</v>
      </c>
      <c r="E27" s="35">
        <v>1.22188064E-5</v>
      </c>
      <c r="F27" s="35">
        <v>8.5576774189999999E-4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8.6798654829999997E-4</v>
      </c>
      <c r="L27" s="35">
        <v>2.5986446127999998E-3</v>
      </c>
    </row>
    <row r="28" spans="2:12">
      <c r="B28" s="19">
        <v>24</v>
      </c>
      <c r="C28" s="20" t="s">
        <v>62</v>
      </c>
      <c r="D28" s="40">
        <v>5.3125421611999995E-3</v>
      </c>
      <c r="E28" s="35">
        <v>2.0306063870000001E-3</v>
      </c>
      <c r="F28" s="35">
        <v>3.7988548149882986</v>
      </c>
      <c r="G28" s="35">
        <v>0.3018122662253</v>
      </c>
      <c r="H28" s="35">
        <v>0</v>
      </c>
      <c r="I28" s="35">
        <v>0.1038</v>
      </c>
      <c r="J28" s="35">
        <v>0</v>
      </c>
      <c r="K28" s="35">
        <f t="shared" si="0"/>
        <v>4.2118102297617988</v>
      </c>
      <c r="L28" s="35">
        <v>1.4597800999799999E-2</v>
      </c>
    </row>
    <row r="29" spans="2:12">
      <c r="B29" s="19">
        <v>25</v>
      </c>
      <c r="C29" s="21" t="s">
        <v>63</v>
      </c>
      <c r="D29" s="40">
        <v>1077.005479947519</v>
      </c>
      <c r="E29" s="35">
        <v>10.001294710761996</v>
      </c>
      <c r="F29" s="35">
        <v>215.23228359882728</v>
      </c>
      <c r="G29" s="35">
        <v>22.083073308586659</v>
      </c>
      <c r="H29" s="35">
        <v>0</v>
      </c>
      <c r="I29" s="35">
        <v>2.3210999999999999</v>
      </c>
      <c r="J29" s="35">
        <v>0</v>
      </c>
      <c r="K29" s="35">
        <f t="shared" si="0"/>
        <v>1326.6432315656948</v>
      </c>
      <c r="L29" s="35">
        <v>1.5588866816268008</v>
      </c>
    </row>
    <row r="30" spans="2:12">
      <c r="B30" s="19">
        <v>26</v>
      </c>
      <c r="C30" s="21" t="s">
        <v>64</v>
      </c>
      <c r="D30" s="40">
        <v>75.698627963472276</v>
      </c>
      <c r="E30" s="35">
        <v>3.5338412953443021</v>
      </c>
      <c r="F30" s="35">
        <v>35.968797760606229</v>
      </c>
      <c r="G30" s="35">
        <v>13.543116364143907</v>
      </c>
      <c r="H30" s="35">
        <v>0</v>
      </c>
      <c r="I30" s="35">
        <v>0.72489999999999999</v>
      </c>
      <c r="J30" s="35">
        <v>0</v>
      </c>
      <c r="K30" s="35">
        <f t="shared" si="0"/>
        <v>129.4692833835667</v>
      </c>
      <c r="L30" s="35">
        <v>0.57698921756860033</v>
      </c>
    </row>
    <row r="31" spans="2:12">
      <c r="B31" s="19">
        <v>27</v>
      </c>
      <c r="C31" s="21" t="s">
        <v>15</v>
      </c>
      <c r="D31" s="40">
        <v>0.28029380712880003</v>
      </c>
      <c r="E31" s="35">
        <v>9.34552360645E-2</v>
      </c>
      <c r="F31" s="35">
        <v>2.6791089024109995</v>
      </c>
      <c r="G31" s="35">
        <v>0.23787578451529998</v>
      </c>
      <c r="H31" s="35">
        <v>0</v>
      </c>
      <c r="I31" s="35">
        <v>0.84640000000000004</v>
      </c>
      <c r="J31" s="35">
        <v>0</v>
      </c>
      <c r="K31" s="35">
        <f t="shared" si="0"/>
        <v>4.1371337301195998</v>
      </c>
      <c r="L31" s="35">
        <v>5.1828705902900001E-2</v>
      </c>
    </row>
    <row r="32" spans="2:12">
      <c r="B32" s="19">
        <v>28</v>
      </c>
      <c r="C32" s="21" t="s">
        <v>65</v>
      </c>
      <c r="D32" s="40">
        <v>2.5258674741700002E-2</v>
      </c>
      <c r="E32" s="35">
        <v>1.6795201612000001E-3</v>
      </c>
      <c r="F32" s="35">
        <v>1.9505684646675989</v>
      </c>
      <c r="G32" s="35">
        <v>0.3864948334822001</v>
      </c>
      <c r="H32" s="35">
        <v>0</v>
      </c>
      <c r="I32" s="35">
        <v>0</v>
      </c>
      <c r="J32" s="35">
        <v>0</v>
      </c>
      <c r="K32" s="35">
        <f t="shared" si="0"/>
        <v>2.3640014930526991</v>
      </c>
      <c r="L32" s="35">
        <v>1.97191619351E-2</v>
      </c>
    </row>
    <row r="33" spans="2:12">
      <c r="B33" s="19">
        <v>29</v>
      </c>
      <c r="C33" s="21" t="s">
        <v>66</v>
      </c>
      <c r="D33" s="40">
        <v>14.302058400771502</v>
      </c>
      <c r="E33" s="35">
        <v>3.8275365666376024</v>
      </c>
      <c r="F33" s="35">
        <v>30.91892506029588</v>
      </c>
      <c r="G33" s="35">
        <v>5.7159927867776945</v>
      </c>
      <c r="H33" s="35">
        <v>0</v>
      </c>
      <c r="I33" s="35">
        <v>0.22340000000000002</v>
      </c>
      <c r="J33" s="35">
        <v>0</v>
      </c>
      <c r="K33" s="35">
        <f t="shared" si="0"/>
        <v>54.987912814482677</v>
      </c>
      <c r="L33" s="35">
        <v>0.5955816775070002</v>
      </c>
    </row>
    <row r="34" spans="2:12">
      <c r="B34" s="19">
        <v>30</v>
      </c>
      <c r="C34" s="21" t="s">
        <v>67</v>
      </c>
      <c r="D34" s="40">
        <v>7.3539888888002034</v>
      </c>
      <c r="E34" s="35">
        <v>2.1029491958984003</v>
      </c>
      <c r="F34" s="35">
        <v>63.845483758104585</v>
      </c>
      <c r="G34" s="35">
        <v>8.3291570317845061</v>
      </c>
      <c r="H34" s="35">
        <v>0</v>
      </c>
      <c r="I34" s="35">
        <v>0.93280000000000007</v>
      </c>
      <c r="J34" s="35">
        <v>0</v>
      </c>
      <c r="K34" s="35">
        <f t="shared" si="0"/>
        <v>82.564378874587689</v>
      </c>
      <c r="L34" s="35">
        <v>1.0422218545018989</v>
      </c>
    </row>
    <row r="35" spans="2:12">
      <c r="B35" s="19">
        <v>31</v>
      </c>
      <c r="C35" s="20" t="s">
        <v>68</v>
      </c>
      <c r="D35" s="40">
        <v>0.32650350922579996</v>
      </c>
      <c r="E35" s="35">
        <v>0.30321372699999999</v>
      </c>
      <c r="F35" s="35">
        <v>0.77559343347680021</v>
      </c>
      <c r="G35" s="35">
        <v>0.17939531599859998</v>
      </c>
      <c r="H35" s="35">
        <v>0</v>
      </c>
      <c r="I35" s="35">
        <v>0</v>
      </c>
      <c r="J35" s="35">
        <v>0</v>
      </c>
      <c r="K35" s="35">
        <f t="shared" si="0"/>
        <v>1.5847059857012</v>
      </c>
      <c r="L35" s="35">
        <v>5.0246487579899995E-2</v>
      </c>
    </row>
    <row r="36" spans="2:12">
      <c r="B36" s="19">
        <v>32</v>
      </c>
      <c r="C36" s="21" t="s">
        <v>69</v>
      </c>
      <c r="D36" s="40">
        <v>179.46132956386077</v>
      </c>
      <c r="E36" s="35">
        <v>16.826225869051488</v>
      </c>
      <c r="F36" s="35">
        <v>91.608095763865876</v>
      </c>
      <c r="G36" s="35">
        <v>16.321406945153864</v>
      </c>
      <c r="H36" s="35">
        <v>0</v>
      </c>
      <c r="I36" s="35">
        <v>1.9154</v>
      </c>
      <c r="J36" s="35">
        <v>0</v>
      </c>
      <c r="K36" s="35">
        <f t="shared" si="0"/>
        <v>306.13245814193198</v>
      </c>
      <c r="L36" s="35">
        <v>1.811575981792098</v>
      </c>
    </row>
    <row r="37" spans="2:12">
      <c r="B37" s="19">
        <v>33</v>
      </c>
      <c r="C37" s="21" t="s">
        <v>114</v>
      </c>
      <c r="D37" s="40">
        <v>77.573707292659265</v>
      </c>
      <c r="E37" s="35">
        <v>9.5111602036911957</v>
      </c>
      <c r="F37" s="35">
        <v>103.62060803933971</v>
      </c>
      <c r="G37" s="35">
        <v>13.074214704309082</v>
      </c>
      <c r="H37" s="40">
        <v>0</v>
      </c>
      <c r="I37" s="35">
        <v>0.68579999999999997</v>
      </c>
      <c r="J37" s="40">
        <v>0</v>
      </c>
      <c r="K37" s="35">
        <f t="shared" si="0"/>
        <v>204.46549023999924</v>
      </c>
      <c r="L37" s="35">
        <v>1.3650251544913978</v>
      </c>
    </row>
    <row r="38" spans="2:12">
      <c r="B38" s="19">
        <v>34</v>
      </c>
      <c r="C38" s="21" t="s">
        <v>70</v>
      </c>
      <c r="D38" s="40">
        <v>0.1970500383546</v>
      </c>
      <c r="E38" s="35">
        <v>0.1012216487417</v>
      </c>
      <c r="F38" s="35">
        <v>3.7380388018130994</v>
      </c>
      <c r="G38" s="35">
        <v>2.0766465707371013</v>
      </c>
      <c r="H38" s="35">
        <v>0</v>
      </c>
      <c r="I38" s="35">
        <v>4.4600000000000001E-2</v>
      </c>
      <c r="J38" s="35">
        <v>0</v>
      </c>
      <c r="K38" s="35">
        <f t="shared" si="0"/>
        <v>6.1575570596465008</v>
      </c>
      <c r="L38" s="35">
        <v>1.2244650161200001E-2</v>
      </c>
    </row>
    <row r="39" spans="2:12">
      <c r="B39" s="19">
        <v>35</v>
      </c>
      <c r="C39" s="21" t="s">
        <v>71</v>
      </c>
      <c r="D39" s="40">
        <v>318.78651353476516</v>
      </c>
      <c r="E39" s="35">
        <v>49.588095762715319</v>
      </c>
      <c r="F39" s="35">
        <v>209.34279761729516</v>
      </c>
      <c r="G39" s="35">
        <v>43.328408656984749</v>
      </c>
      <c r="H39" s="35">
        <v>0</v>
      </c>
      <c r="I39" s="35">
        <v>1.2890999999999999</v>
      </c>
      <c r="J39" s="35">
        <v>0</v>
      </c>
      <c r="K39" s="35">
        <f t="shared" si="0"/>
        <v>622.33491557176035</v>
      </c>
      <c r="L39" s="35">
        <v>1.6616770657386006</v>
      </c>
    </row>
    <row r="40" spans="2:12">
      <c r="B40" s="19">
        <v>36</v>
      </c>
      <c r="C40" s="21" t="s">
        <v>72</v>
      </c>
      <c r="D40" s="40">
        <v>15.938698019741004</v>
      </c>
      <c r="E40" s="35">
        <v>1.7858510572888999</v>
      </c>
      <c r="F40" s="35">
        <v>13.521571005275296</v>
      </c>
      <c r="G40" s="35">
        <v>1.6244986971861997</v>
      </c>
      <c r="H40" s="35">
        <v>0</v>
      </c>
      <c r="I40" s="35">
        <v>0</v>
      </c>
      <c r="J40" s="35">
        <v>0</v>
      </c>
      <c r="K40" s="35">
        <f t="shared" si="0"/>
        <v>32.870618779491402</v>
      </c>
      <c r="L40" s="35">
        <v>0.29237458083369999</v>
      </c>
    </row>
    <row r="41" spans="2:12">
      <c r="B41" s="19">
        <v>37</v>
      </c>
      <c r="C41" s="21" t="s">
        <v>73</v>
      </c>
      <c r="D41" s="40">
        <v>63.755459682410063</v>
      </c>
      <c r="E41" s="35">
        <v>31.334470796978398</v>
      </c>
      <c r="F41" s="35">
        <v>135.06328376026084</v>
      </c>
      <c r="G41" s="35">
        <v>28.839619644682408</v>
      </c>
      <c r="H41" s="35">
        <v>0</v>
      </c>
      <c r="I41" s="35">
        <v>3.7106999999999997</v>
      </c>
      <c r="J41" s="35">
        <v>0</v>
      </c>
      <c r="K41" s="35">
        <f t="shared" si="0"/>
        <v>262.70353388433165</v>
      </c>
      <c r="L41" s="35">
        <v>3.0295141578309974</v>
      </c>
    </row>
    <row r="42" spans="2:12" ht="15">
      <c r="B42" s="22" t="s">
        <v>11</v>
      </c>
      <c r="C42" s="4"/>
      <c r="D42" s="46">
        <f t="shared" ref="D42:L42" si="1">SUM(D5:D41)</f>
        <v>4822.3126538215056</v>
      </c>
      <c r="E42" s="35">
        <f>SUM(E5:E41)</f>
        <v>557.22099491461495</v>
      </c>
      <c r="F42" s="35">
        <f t="shared" si="1"/>
        <v>2532.9524374415132</v>
      </c>
      <c r="G42" s="35">
        <f>SUM(G5:G41)</f>
        <v>389.4972352969412</v>
      </c>
      <c r="H42" s="45">
        <f t="shared" si="1"/>
        <v>0</v>
      </c>
      <c r="I42" s="45">
        <f t="shared" si="1"/>
        <v>63.529114387000007</v>
      </c>
      <c r="J42" s="45">
        <f t="shared" si="1"/>
        <v>0</v>
      </c>
      <c r="K42" s="45">
        <f t="shared" si="1"/>
        <v>8365.512435861574</v>
      </c>
      <c r="L42" s="35">
        <f t="shared" si="1"/>
        <v>32.010088845292053</v>
      </c>
    </row>
    <row r="43" spans="2:12">
      <c r="B43" t="s">
        <v>89</v>
      </c>
    </row>
    <row r="45" spans="2:12" s="52" customFormat="1"/>
    <row r="46" spans="2:12" s="52" customFormat="1"/>
    <row r="47" spans="2:12" s="52" customFormat="1"/>
    <row r="48" spans="2:12">
      <c r="I48" s="52"/>
    </row>
    <row r="49" spans="9:9">
      <c r="I49" s="52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imf0357</cp:lastModifiedBy>
  <cp:lastPrinted>2014-03-24T10:58:12Z</cp:lastPrinted>
  <dcterms:created xsi:type="dcterms:W3CDTF">2014-01-06T04:43:23Z</dcterms:created>
  <dcterms:modified xsi:type="dcterms:W3CDTF">2018-11-09T05:36:09Z</dcterms:modified>
</cp:coreProperties>
</file>