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5480" windowHeight="8190" tabRatio="675" activeTab="1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44525"/>
</workbook>
</file>

<file path=xl/calcChain.xml><?xml version="1.0" encoding="utf-8"?>
<calcChain xmlns="http://schemas.openxmlformats.org/spreadsheetml/2006/main">
  <c r="C27" i="8" l="1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39" i="8"/>
  <c r="I42" i="9" l="1"/>
  <c r="L42" i="9"/>
  <c r="K7" i="9"/>
  <c r="K13" i="9"/>
  <c r="K15" i="9"/>
  <c r="H42" i="9"/>
  <c r="J42" i="9"/>
  <c r="BK45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K40" i="8"/>
  <c r="BK36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52" i="8"/>
  <c r="BK38" i="8"/>
  <c r="BK41" i="8"/>
  <c r="K40" i="9" l="1"/>
  <c r="K38" i="9"/>
  <c r="K36" i="9"/>
  <c r="K34" i="9"/>
  <c r="K32" i="9"/>
  <c r="K30" i="9"/>
  <c r="K28" i="9"/>
  <c r="K26" i="9"/>
  <c r="K24" i="9"/>
  <c r="K22" i="9"/>
  <c r="K20" i="9"/>
  <c r="K18" i="9"/>
  <c r="K16" i="9"/>
  <c r="K14" i="9"/>
  <c r="K12" i="9"/>
  <c r="K10" i="9"/>
  <c r="K8" i="9"/>
  <c r="K6" i="9"/>
  <c r="K41" i="9"/>
  <c r="K39" i="9"/>
  <c r="K37" i="9"/>
  <c r="K35" i="9"/>
  <c r="K33" i="9"/>
  <c r="K31" i="9"/>
  <c r="K29" i="9"/>
  <c r="K27" i="9"/>
  <c r="K25" i="9"/>
  <c r="K23" i="9"/>
  <c r="K21" i="9"/>
  <c r="K19" i="9"/>
  <c r="K17" i="9"/>
  <c r="K11" i="9"/>
  <c r="K9" i="9"/>
  <c r="D42" i="9"/>
  <c r="G42" i="9"/>
  <c r="E42" i="9"/>
  <c r="F42" i="9"/>
  <c r="BK8" i="8"/>
  <c r="BK9" i="8" s="1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11" i="8"/>
  <c r="BK12" i="8" s="1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7" i="8"/>
  <c r="BK18" i="8" s="1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20" i="8"/>
  <c r="BK21" i="8" s="1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3" i="8"/>
  <c r="BK24" i="8"/>
  <c r="BK25" i="8"/>
  <c r="BK26" i="8"/>
  <c r="BK32" i="8"/>
  <c r="BK33" i="8" s="1"/>
  <c r="C33" i="8"/>
  <c r="C47" i="8" s="1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5" i="8"/>
  <c r="BK37" i="8"/>
  <c r="BK42" i="8"/>
  <c r="BK43" i="8"/>
  <c r="BK44" i="8"/>
  <c r="N47" i="8"/>
  <c r="BK51" i="8"/>
  <c r="BK53" i="8" s="1"/>
  <c r="BK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60" i="8"/>
  <c r="BK61" i="8" s="1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P62" i="8" s="1"/>
  <c r="Q61" i="8"/>
  <c r="R61" i="8"/>
  <c r="S61" i="8"/>
  <c r="T61" i="8"/>
  <c r="T62" i="8" s="1"/>
  <c r="U61" i="8"/>
  <c r="V61" i="8"/>
  <c r="W61" i="8"/>
  <c r="X61" i="8"/>
  <c r="X62" i="8" s="1"/>
  <c r="Y61" i="8"/>
  <c r="Z61" i="8"/>
  <c r="AA61" i="8"/>
  <c r="AB61" i="8"/>
  <c r="AB62" i="8" s="1"/>
  <c r="AC61" i="8"/>
  <c r="AD61" i="8"/>
  <c r="AE61" i="8"/>
  <c r="AF61" i="8"/>
  <c r="AF62" i="8" s="1"/>
  <c r="AG61" i="8"/>
  <c r="AH61" i="8"/>
  <c r="AI61" i="8"/>
  <c r="AJ61" i="8"/>
  <c r="AJ62" i="8" s="1"/>
  <c r="AK61" i="8"/>
  <c r="AL61" i="8"/>
  <c r="AM61" i="8"/>
  <c r="AN61" i="8"/>
  <c r="AN62" i="8" s="1"/>
  <c r="AO61" i="8"/>
  <c r="AP61" i="8"/>
  <c r="AQ61" i="8"/>
  <c r="AR61" i="8"/>
  <c r="AR62" i="8" s="1"/>
  <c r="AS61" i="8"/>
  <c r="AT61" i="8"/>
  <c r="AU61" i="8"/>
  <c r="AV61" i="8"/>
  <c r="AV62" i="8" s="1"/>
  <c r="AW61" i="8"/>
  <c r="AX61" i="8"/>
  <c r="AY61" i="8"/>
  <c r="AZ61" i="8"/>
  <c r="AZ62" i="8" s="1"/>
  <c r="BA61" i="8"/>
  <c r="BB61" i="8"/>
  <c r="BC61" i="8"/>
  <c r="BD61" i="8"/>
  <c r="BD62" i="8" s="1"/>
  <c r="BE61" i="8"/>
  <c r="BF61" i="8"/>
  <c r="BG61" i="8"/>
  <c r="BH61" i="8"/>
  <c r="BH62" i="8" s="1"/>
  <c r="BI61" i="8"/>
  <c r="BJ61" i="8"/>
  <c r="BK66" i="8"/>
  <c r="BK67" i="8" s="1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72" i="8"/>
  <c r="BK73" i="8" s="1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46" i="8" l="1"/>
  <c r="K62" i="8"/>
  <c r="G62" i="8"/>
  <c r="C62" i="8"/>
  <c r="K5" i="9"/>
  <c r="K42" i="9" s="1"/>
  <c r="G47" i="8"/>
  <c r="E62" i="8"/>
  <c r="BJ62" i="8"/>
  <c r="BF62" i="8"/>
  <c r="BB62" i="8"/>
  <c r="AX62" i="8"/>
  <c r="AT62" i="8"/>
  <c r="AP62" i="8"/>
  <c r="AL62" i="8"/>
  <c r="AH62" i="8"/>
  <c r="AD62" i="8"/>
  <c r="Z62" i="8"/>
  <c r="V62" i="8"/>
  <c r="R62" i="8"/>
  <c r="N62" i="8"/>
  <c r="BJ47" i="8"/>
  <c r="BH47" i="8"/>
  <c r="BF47" i="8"/>
  <c r="BD47" i="8"/>
  <c r="BB47" i="8"/>
  <c r="AZ47" i="8"/>
  <c r="AX47" i="8"/>
  <c r="AV47" i="8"/>
  <c r="AT47" i="8"/>
  <c r="AR47" i="8"/>
  <c r="AP47" i="8"/>
  <c r="AN47" i="8"/>
  <c r="AL47" i="8"/>
  <c r="AJ47" i="8"/>
  <c r="AH47" i="8"/>
  <c r="AF47" i="8"/>
  <c r="AD47" i="8"/>
  <c r="AB47" i="8"/>
  <c r="Z47" i="8"/>
  <c r="X47" i="8"/>
  <c r="V47" i="8"/>
  <c r="T47" i="8"/>
  <c r="R47" i="8"/>
  <c r="P47" i="8"/>
  <c r="L47" i="8"/>
  <c r="J47" i="8"/>
  <c r="H47" i="8"/>
  <c r="F47" i="8"/>
  <c r="R28" i="8"/>
  <c r="R69" i="8" s="1"/>
  <c r="I62" i="8"/>
  <c r="AE28" i="8"/>
  <c r="Y28" i="8"/>
  <c r="BK58" i="8"/>
  <c r="BK62" i="8" s="1"/>
  <c r="AL28" i="8"/>
  <c r="BI47" i="8"/>
  <c r="BG47" i="8"/>
  <c r="BE47" i="8"/>
  <c r="BC47" i="8"/>
  <c r="BA47" i="8"/>
  <c r="AY47" i="8"/>
  <c r="AW47" i="8"/>
  <c r="AU47" i="8"/>
  <c r="AS47" i="8"/>
  <c r="AQ47" i="8"/>
  <c r="AO47" i="8"/>
  <c r="AM47" i="8"/>
  <c r="AK47" i="8"/>
  <c r="AI47" i="8"/>
  <c r="AG47" i="8"/>
  <c r="AE47" i="8"/>
  <c r="AC47" i="8"/>
  <c r="AA47" i="8"/>
  <c r="Y47" i="8"/>
  <c r="W47" i="8"/>
  <c r="U47" i="8"/>
  <c r="Q47" i="8"/>
  <c r="O47" i="8"/>
  <c r="M47" i="8"/>
  <c r="K47" i="8"/>
  <c r="I47" i="8"/>
  <c r="E47" i="8"/>
  <c r="BB28" i="8"/>
  <c r="BJ28" i="8"/>
  <c r="AT28" i="8"/>
  <c r="H28" i="8"/>
  <c r="BH28" i="8"/>
  <c r="BF28" i="8"/>
  <c r="BD28" i="8"/>
  <c r="AZ28" i="8"/>
  <c r="AX28" i="8"/>
  <c r="AV28" i="8"/>
  <c r="AR28" i="8"/>
  <c r="AP28" i="8"/>
  <c r="AN28" i="8"/>
  <c r="AJ28" i="8"/>
  <c r="AH28" i="8"/>
  <c r="Z28" i="8"/>
  <c r="X28" i="8"/>
  <c r="AA28" i="8"/>
  <c r="W28" i="8"/>
  <c r="T28" i="8"/>
  <c r="P28" i="8"/>
  <c r="N28" i="8"/>
  <c r="L28" i="8"/>
  <c r="F28" i="8"/>
  <c r="J62" i="8"/>
  <c r="H62" i="8"/>
  <c r="F62" i="8"/>
  <c r="D62" i="8"/>
  <c r="BI62" i="8"/>
  <c r="BG62" i="8"/>
  <c r="BE62" i="8"/>
  <c r="BC62" i="8"/>
  <c r="BA62" i="8"/>
  <c r="AY62" i="8"/>
  <c r="AW62" i="8"/>
  <c r="AU62" i="8"/>
  <c r="AS62" i="8"/>
  <c r="AQ62" i="8"/>
  <c r="AO62" i="8"/>
  <c r="AM62" i="8"/>
  <c r="AK62" i="8"/>
  <c r="AI62" i="8"/>
  <c r="AG62" i="8"/>
  <c r="AE62" i="8"/>
  <c r="AC62" i="8"/>
  <c r="AA62" i="8"/>
  <c r="Y62" i="8"/>
  <c r="W62" i="8"/>
  <c r="U62" i="8"/>
  <c r="S62" i="8"/>
  <c r="Q62" i="8"/>
  <c r="O62" i="8"/>
  <c r="M62" i="8"/>
  <c r="AF28" i="8"/>
  <c r="AD28" i="8"/>
  <c r="AB28" i="8"/>
  <c r="J28" i="8"/>
  <c r="D28" i="8"/>
  <c r="BI28" i="8"/>
  <c r="BG28" i="8"/>
  <c r="BE28" i="8"/>
  <c r="BC28" i="8"/>
  <c r="BA28" i="8"/>
  <c r="AY28" i="8"/>
  <c r="AW28" i="8"/>
  <c r="AU28" i="8"/>
  <c r="L62" i="8"/>
  <c r="AS28" i="8"/>
  <c r="AQ28" i="8"/>
  <c r="AO28" i="8"/>
  <c r="AM28" i="8"/>
  <c r="AK28" i="8"/>
  <c r="AI28" i="8"/>
  <c r="AG28" i="8"/>
  <c r="AC28" i="8"/>
  <c r="U28" i="8"/>
  <c r="S28" i="8"/>
  <c r="Q28" i="8"/>
  <c r="O28" i="8"/>
  <c r="M28" i="8"/>
  <c r="K28" i="8"/>
  <c r="G28" i="8"/>
  <c r="E28" i="8"/>
  <c r="C28" i="8"/>
  <c r="S47" i="8"/>
  <c r="BK47" i="8"/>
  <c r="D47" i="8"/>
  <c r="V28" i="8"/>
  <c r="BK27" i="8"/>
  <c r="BK15" i="8"/>
  <c r="I28" i="8"/>
  <c r="G69" i="8" l="1"/>
  <c r="AW69" i="8"/>
  <c r="BA69" i="8"/>
  <c r="BE69" i="8"/>
  <c r="BI69" i="8"/>
  <c r="AD69" i="8"/>
  <c r="AH69" i="8"/>
  <c r="AX69" i="8"/>
  <c r="AB69" i="8"/>
  <c r="AF69" i="8"/>
  <c r="N69" i="8"/>
  <c r="BC69" i="8"/>
  <c r="T69" i="8"/>
  <c r="AJ69" i="8"/>
  <c r="AV69" i="8"/>
  <c r="AZ69" i="8"/>
  <c r="AT69" i="8"/>
  <c r="BB69" i="8"/>
  <c r="F69" i="8"/>
  <c r="BF69" i="8"/>
  <c r="U69" i="8"/>
  <c r="AG69" i="8"/>
  <c r="AK69" i="8"/>
  <c r="AO69" i="8"/>
  <c r="AS69" i="8"/>
  <c r="V69" i="8"/>
  <c r="Z69" i="8"/>
  <c r="AP69" i="8"/>
  <c r="BJ69" i="8"/>
  <c r="AL69" i="8"/>
  <c r="I69" i="8"/>
  <c r="J69" i="8"/>
  <c r="P69" i="8"/>
  <c r="X69" i="8"/>
  <c r="AN69" i="8"/>
  <c r="AR69" i="8"/>
  <c r="BD69" i="8"/>
  <c r="BH69" i="8"/>
  <c r="E69" i="8"/>
  <c r="K69" i="8"/>
  <c r="AC69" i="8"/>
  <c r="H69" i="8"/>
  <c r="Y69" i="8"/>
  <c r="AA69" i="8"/>
  <c r="C69" i="8"/>
  <c r="M69" i="8"/>
  <c r="Q69" i="8"/>
  <c r="AY69" i="8"/>
  <c r="BG69" i="8"/>
  <c r="AE69" i="8"/>
  <c r="W69" i="8"/>
  <c r="L69" i="8"/>
  <c r="AM69" i="8"/>
  <c r="D69" i="8"/>
  <c r="S69" i="8"/>
  <c r="O69" i="8"/>
  <c r="AI69" i="8"/>
  <c r="AQ69" i="8"/>
  <c r="AU69" i="8"/>
  <c r="BK28" i="8"/>
  <c r="BK69" i="8" s="1"/>
</calcChain>
</file>

<file path=xl/sharedStrings.xml><?xml version="1.0" encoding="utf-8"?>
<sst xmlns="http://schemas.openxmlformats.org/spreadsheetml/2006/main" count="177" uniqueCount="132">
  <si>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</si>
  <si>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</si>
  <si>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</si>
  <si>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</si>
  <si>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</si>
  <si>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</si>
  <si>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</si>
  <si>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</si>
  <si>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</si>
  <si>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</si>
  <si>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</si>
  <si>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</si>
  <si>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</si>
  <si>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</si>
  <si>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</si>
  <si>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</si>
  <si>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</si>
  <si>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</si>
  <si>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</si>
  <si>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</si>
  <si>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</si>
  <si>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</si>
  <si>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</si>
  <si>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</si>
  <si>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</si>
  <si>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</si>
  <si>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</si>
  <si>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</si>
  <si>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</si>
  <si>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</si>
  <si>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</si>
  <si>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</si>
  <si>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</si>
  <si>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</si>
  <si>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</si>
  <si>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</si>
  <si>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</si>
  <si>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</si>
  <si>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</si>
  <si>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</si>
  <si>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</si>
  <si>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</si>
  <si>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</si>
  <si>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</si>
  <si>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</si>
  <si>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</si>
  <si>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</si>
  <si>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</si>
  <si>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</si>
  <si>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</si>
  <si>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</si>
  <si>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</si>
  <si>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</si>
  <si>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</si>
  <si>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</si>
  <si>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</si>
  <si>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</si>
  <si>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</si>
  <si>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</si>
  <si>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</si>
  <si>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</si>
  <si>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</si>
  <si>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</si>
  <si>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</si>
  <si>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</si>
  <si>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</si>
  <si>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</si>
  <si>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</si>
  <si>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</si>
  <si>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</si>
  <si>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</si>
  <si>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</si>
  <si>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</si>
  <si>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</si>
  <si>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</si>
  <si>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</si>
  <si>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</si>
  <si>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</si>
  <si>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</si>
  <si>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</si>
  <si>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</si>
  <si>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</si>
  <si>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</si>
  <si>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</si>
  <si>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</si>
  <si>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</si>
  <si>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</si>
  <si>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</si>
  <si>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</si>
  <si>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</si>
  <si>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</si>
  <si>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</si>
  <si>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</si>
  <si>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</si>
  <si>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</si>
  <si>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</si>
  <si>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</si>
  <si>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</si>
  <si>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</si>
  <si>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</si>
  <si>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</si>
  <si>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</si>
  <si>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</si>
  <si>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Dynamic Bond Fund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</si>
  <si>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</si>
  <si>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</si>
  <si>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</si>
  <si>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</si>
  <si>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</si>
  <si>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</si>
  <si>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</si>
  <si>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</si>
  <si>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</si>
  <si>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</si>
  <si>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</si>
  <si>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Credit Risk Fund</t>
  </si>
  <si>
    <t>IDBI Equity Savings Fund</t>
  </si>
  <si>
    <t>IDBI Focused 30 Equity Fund</t>
  </si>
  <si>
    <t>IDBI Small Cap Fund</t>
  </si>
  <si>
    <t>IDBI Hybrid Equity Fund</t>
  </si>
  <si>
    <t>T30</t>
  </si>
  <si>
    <t>B30</t>
  </si>
  <si>
    <t xml:space="preserve">T30 : Top 30 cities as identified by AMFI </t>
  </si>
  <si>
    <t xml:space="preserve">B30 : Other than T30  </t>
  </si>
  <si>
    <t>IDBI Banking &amp; Financial Services Fund</t>
  </si>
  <si>
    <t>IDBI Long Term Value Fund</t>
  </si>
  <si>
    <t>IDBI Dividend Yield Fund</t>
  </si>
  <si>
    <t>IDBI Midcap Fund</t>
  </si>
  <si>
    <t>IDBI Healthcare Fund</t>
  </si>
  <si>
    <t>-</t>
  </si>
  <si>
    <t>Table showing State wise /Union Territory wise contribution to AAUM of category of schemes as on 30-April-2019</t>
  </si>
  <si>
    <t>IDBI Mutual Fund: Net Average Assets Under Management (AAUM) as on 30-April-2019
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</si>
</sst>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  <font>
      <b/>
      <sz val="10"/>
      <color indexed="8"/>
      <name val="Arial"/>
      <family val="2"/>
      <charset val="1"/>
    </font>
    <font>
      <b/>
      <sz val="9"/>
      <color indexed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6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4" fontId="0" fillId="0" borderId="0" xfId="0" applyNumberFormat="1" applyBorder="1"/>
    <xf numFmtId="4" fontId="0" fillId="0" borderId="0" xfId="0" applyNumberFormat="1"/>
    <xf numFmtId="164" fontId="0" fillId="0" borderId="6" xfId="1" applyFont="1" applyFill="1" applyBorder="1"/>
    <xf numFmtId="0" fontId="13" fillId="0" borderId="1" xfId="0" applyFont="1" applyBorder="1"/>
    <xf numFmtId="164" fontId="14" fillId="0" borderId="1" xfId="1" applyFont="1" applyBorder="1" applyAlignment="1">
      <alignment horizontal="left"/>
    </xf>
    <xf numFmtId="164" fontId="13" fillId="0" borderId="1" xfId="1" applyFont="1" applyBorder="1"/>
    <xf numFmtId="164" fontId="13" fillId="0" borderId="1" xfId="0" applyNumberFormat="1" applyFont="1" applyBorder="1"/>
    <xf numFmtId="0" fontId="13" fillId="0" borderId="0" xfId="0" applyFont="1"/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C88"/>
  <sheetViews>
    <sheetView showGridLines="0" zoomScale="85" zoomScaleNormal="85" workbookViewId="0">
      <selection sqref="A1:A5"/>
    </sheetView>
  </sheetViews>
  <sheetFormatPr defaultRowHeight="12.75" x14ac:dyDescent="0.2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15.1406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67" width="12.42578125" style="3" bestFit="1" customWidth="1"/>
    <col min="68" max="16384" width="9.140625" style="3"/>
  </cols>
  <sheetData>
    <row r="1" spans="1:107" s="1" customFormat="1" ht="19.5" customHeight="1" thickBot="1" x14ac:dyDescent="0.35">
      <c r="A1" s="80" t="s">
        <v>75</v>
      </c>
      <c r="B1" s="57" t="s">
        <v>28</v>
      </c>
      <c r="C1" s="71" t="s">
        <v>131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3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 x14ac:dyDescent="0.4">
      <c r="A2" s="81"/>
      <c r="B2" s="58"/>
      <c r="C2" s="59" t="s">
        <v>27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1"/>
      <c r="W2" s="59" t="s">
        <v>25</v>
      </c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1"/>
      <c r="AQ2" s="59" t="s">
        <v>26</v>
      </c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1"/>
      <c r="BK2" s="74" t="s">
        <v>23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 x14ac:dyDescent="0.4">
      <c r="A3" s="81"/>
      <c r="B3" s="58"/>
      <c r="C3" s="65" t="s">
        <v>120</v>
      </c>
      <c r="D3" s="66"/>
      <c r="E3" s="66"/>
      <c r="F3" s="66"/>
      <c r="G3" s="66"/>
      <c r="H3" s="66"/>
      <c r="I3" s="66"/>
      <c r="J3" s="66"/>
      <c r="K3" s="66"/>
      <c r="L3" s="67"/>
      <c r="M3" s="65" t="s">
        <v>121</v>
      </c>
      <c r="N3" s="66"/>
      <c r="O3" s="66"/>
      <c r="P3" s="66"/>
      <c r="Q3" s="66"/>
      <c r="R3" s="66"/>
      <c r="S3" s="66"/>
      <c r="T3" s="66"/>
      <c r="U3" s="66"/>
      <c r="V3" s="67"/>
      <c r="W3" s="65" t="s">
        <v>120</v>
      </c>
      <c r="X3" s="66"/>
      <c r="Y3" s="66"/>
      <c r="Z3" s="66"/>
      <c r="AA3" s="66"/>
      <c r="AB3" s="66"/>
      <c r="AC3" s="66"/>
      <c r="AD3" s="66"/>
      <c r="AE3" s="66"/>
      <c r="AF3" s="67"/>
      <c r="AG3" s="65" t="s">
        <v>121</v>
      </c>
      <c r="AH3" s="66"/>
      <c r="AI3" s="66"/>
      <c r="AJ3" s="66"/>
      <c r="AK3" s="66"/>
      <c r="AL3" s="66"/>
      <c r="AM3" s="66"/>
      <c r="AN3" s="66"/>
      <c r="AO3" s="66"/>
      <c r="AP3" s="67"/>
      <c r="AQ3" s="65" t="s">
        <v>120</v>
      </c>
      <c r="AR3" s="66"/>
      <c r="AS3" s="66"/>
      <c r="AT3" s="66"/>
      <c r="AU3" s="66"/>
      <c r="AV3" s="66"/>
      <c r="AW3" s="66"/>
      <c r="AX3" s="66"/>
      <c r="AY3" s="66"/>
      <c r="AZ3" s="67"/>
      <c r="BA3" s="65" t="s">
        <v>121</v>
      </c>
      <c r="BB3" s="66"/>
      <c r="BC3" s="66"/>
      <c r="BD3" s="66"/>
      <c r="BE3" s="66"/>
      <c r="BF3" s="66"/>
      <c r="BG3" s="66"/>
      <c r="BH3" s="66"/>
      <c r="BI3" s="66"/>
      <c r="BJ3" s="67"/>
      <c r="BK3" s="75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 x14ac:dyDescent="0.35">
      <c r="A4" s="81"/>
      <c r="B4" s="58"/>
      <c r="C4" s="62" t="s">
        <v>34</v>
      </c>
      <c r="D4" s="63"/>
      <c r="E4" s="63"/>
      <c r="F4" s="63"/>
      <c r="G4" s="64"/>
      <c r="H4" s="62" t="s">
        <v>35</v>
      </c>
      <c r="I4" s="63"/>
      <c r="J4" s="63"/>
      <c r="K4" s="63"/>
      <c r="L4" s="64"/>
      <c r="M4" s="62" t="s">
        <v>34</v>
      </c>
      <c r="N4" s="63"/>
      <c r="O4" s="63"/>
      <c r="P4" s="63"/>
      <c r="Q4" s="64"/>
      <c r="R4" s="62" t="s">
        <v>35</v>
      </c>
      <c r="S4" s="63"/>
      <c r="T4" s="63"/>
      <c r="U4" s="63"/>
      <c r="V4" s="64"/>
      <c r="W4" s="62" t="s">
        <v>34</v>
      </c>
      <c r="X4" s="63"/>
      <c r="Y4" s="63"/>
      <c r="Z4" s="63"/>
      <c r="AA4" s="64"/>
      <c r="AB4" s="62" t="s">
        <v>35</v>
      </c>
      <c r="AC4" s="63"/>
      <c r="AD4" s="63"/>
      <c r="AE4" s="63"/>
      <c r="AF4" s="64"/>
      <c r="AG4" s="62" t="s">
        <v>34</v>
      </c>
      <c r="AH4" s="63"/>
      <c r="AI4" s="63"/>
      <c r="AJ4" s="63"/>
      <c r="AK4" s="64"/>
      <c r="AL4" s="62" t="s">
        <v>35</v>
      </c>
      <c r="AM4" s="63"/>
      <c r="AN4" s="63"/>
      <c r="AO4" s="63"/>
      <c r="AP4" s="64"/>
      <c r="AQ4" s="62" t="s">
        <v>34</v>
      </c>
      <c r="AR4" s="63"/>
      <c r="AS4" s="63"/>
      <c r="AT4" s="63"/>
      <c r="AU4" s="64"/>
      <c r="AV4" s="62" t="s">
        <v>35</v>
      </c>
      <c r="AW4" s="63"/>
      <c r="AX4" s="63"/>
      <c r="AY4" s="63"/>
      <c r="AZ4" s="64"/>
      <c r="BA4" s="62" t="s">
        <v>34</v>
      </c>
      <c r="BB4" s="63"/>
      <c r="BC4" s="63"/>
      <c r="BD4" s="63"/>
      <c r="BE4" s="64"/>
      <c r="BF4" s="62" t="s">
        <v>35</v>
      </c>
      <c r="BG4" s="63"/>
      <c r="BH4" s="63"/>
      <c r="BI4" s="63"/>
      <c r="BJ4" s="64"/>
      <c r="BK4" s="75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 x14ac:dyDescent="0.3">
      <c r="A5" s="81"/>
      <c r="B5" s="58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6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x14ac:dyDescent="0.2">
      <c r="A6" s="17" t="s">
        <v>0</v>
      </c>
      <c r="B6" s="24" t="s">
        <v>6</v>
      </c>
      <c r="C6" s="68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70"/>
    </row>
    <row r="7" spans="1:107" x14ac:dyDescent="0.2">
      <c r="A7" s="17" t="s">
        <v>76</v>
      </c>
      <c r="B7" s="24" t="s">
        <v>12</v>
      </c>
      <c r="C7" s="68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70"/>
    </row>
    <row r="8" spans="1:107" x14ac:dyDescent="0.2">
      <c r="A8" s="17"/>
      <c r="B8" s="34" t="s">
        <v>101</v>
      </c>
      <c r="C8" s="40">
        <v>0</v>
      </c>
      <c r="D8" s="40">
        <v>94.128493274899682</v>
      </c>
      <c r="E8" s="40">
        <v>70.182497885899991</v>
      </c>
      <c r="F8" s="40">
        <v>0</v>
      </c>
      <c r="G8" s="40">
        <v>0</v>
      </c>
      <c r="H8" s="40">
        <v>5.9836230473190941</v>
      </c>
      <c r="I8" s="40">
        <v>724.12855795293058</v>
      </c>
      <c r="J8" s="40">
        <v>1163.7066256264889</v>
      </c>
      <c r="K8" s="40">
        <v>0</v>
      </c>
      <c r="L8" s="40">
        <v>72.202352865194825</v>
      </c>
      <c r="M8" s="40">
        <v>0</v>
      </c>
      <c r="N8" s="40">
        <v>2.3099768129</v>
      </c>
      <c r="O8" s="40">
        <v>0</v>
      </c>
      <c r="P8" s="40">
        <v>0</v>
      </c>
      <c r="Q8" s="40">
        <v>0</v>
      </c>
      <c r="R8" s="40">
        <v>2.0713560433213987</v>
      </c>
      <c r="S8" s="40">
        <v>305.52530278256665</v>
      </c>
      <c r="T8" s="40">
        <v>302.25831095873201</v>
      </c>
      <c r="U8" s="40">
        <v>0</v>
      </c>
      <c r="V8" s="40">
        <v>4.8180196430650994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5.6290872392194098</v>
      </c>
      <c r="AC8" s="40">
        <v>91.609219478963297</v>
      </c>
      <c r="AD8" s="40">
        <v>34.1944036497326</v>
      </c>
      <c r="AE8" s="40">
        <v>0</v>
      </c>
      <c r="AF8" s="40">
        <v>89.154935072719866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4.5693415951874954</v>
      </c>
      <c r="AM8" s="40">
        <v>56.408035762198615</v>
      </c>
      <c r="AN8" s="40">
        <v>348.94918301929761</v>
      </c>
      <c r="AO8" s="40">
        <v>0</v>
      </c>
      <c r="AP8" s="40">
        <v>34.825373612058186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6.8333728685793931</v>
      </c>
      <c r="AW8" s="40">
        <v>60.378100918631787</v>
      </c>
      <c r="AX8" s="40">
        <v>2.1314804208332001</v>
      </c>
      <c r="AY8" s="40">
        <v>0</v>
      </c>
      <c r="AZ8" s="40">
        <v>49.116373632662714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1.5362890537914005</v>
      </c>
      <c r="BG8" s="40">
        <v>0</v>
      </c>
      <c r="BH8" s="40">
        <v>39.451268061466301</v>
      </c>
      <c r="BI8" s="40">
        <v>0</v>
      </c>
      <c r="BJ8" s="40">
        <v>2.5225436487993007</v>
      </c>
      <c r="BK8" s="41">
        <f>SUM(C8:BJ8)</f>
        <v>3574.624124927459</v>
      </c>
    </row>
    <row r="9" spans="1:107" x14ac:dyDescent="0.2">
      <c r="A9" s="17"/>
      <c r="B9" s="26" t="s">
        <v>85</v>
      </c>
      <c r="C9" s="38">
        <f t="shared" ref="C9:BJ9" si="0">SUM(C8)</f>
        <v>0</v>
      </c>
      <c r="D9" s="38">
        <f t="shared" si="0"/>
        <v>94.128493274899682</v>
      </c>
      <c r="E9" s="38">
        <f t="shared" si="0"/>
        <v>70.182497885899991</v>
      </c>
      <c r="F9" s="38">
        <f t="shared" si="0"/>
        <v>0</v>
      </c>
      <c r="G9" s="38">
        <f t="shared" si="0"/>
        <v>0</v>
      </c>
      <c r="H9" s="38">
        <f t="shared" si="0"/>
        <v>5.9836230473190941</v>
      </c>
      <c r="I9" s="38">
        <f t="shared" si="0"/>
        <v>724.12855795293058</v>
      </c>
      <c r="J9" s="38">
        <f t="shared" si="0"/>
        <v>1163.7066256264889</v>
      </c>
      <c r="K9" s="38">
        <f t="shared" si="0"/>
        <v>0</v>
      </c>
      <c r="L9" s="38">
        <f t="shared" si="0"/>
        <v>72.202352865194825</v>
      </c>
      <c r="M9" s="38">
        <f t="shared" si="0"/>
        <v>0</v>
      </c>
      <c r="N9" s="38">
        <f t="shared" si="0"/>
        <v>2.3099768129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2.0713560433213987</v>
      </c>
      <c r="S9" s="38">
        <f t="shared" si="0"/>
        <v>305.52530278256665</v>
      </c>
      <c r="T9" s="38">
        <f t="shared" si="0"/>
        <v>302.25831095873201</v>
      </c>
      <c r="U9" s="38">
        <f t="shared" si="0"/>
        <v>0</v>
      </c>
      <c r="V9" s="38">
        <f t="shared" si="0"/>
        <v>4.8180196430650994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5.6290872392194098</v>
      </c>
      <c r="AC9" s="38">
        <f t="shared" si="0"/>
        <v>91.609219478963297</v>
      </c>
      <c r="AD9" s="38">
        <f t="shared" si="0"/>
        <v>34.1944036497326</v>
      </c>
      <c r="AE9" s="38">
        <f t="shared" si="0"/>
        <v>0</v>
      </c>
      <c r="AF9" s="38">
        <f t="shared" si="0"/>
        <v>89.154935072719866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4.5693415951874954</v>
      </c>
      <c r="AM9" s="38">
        <f t="shared" si="0"/>
        <v>56.408035762198615</v>
      </c>
      <c r="AN9" s="38">
        <f t="shared" si="0"/>
        <v>348.94918301929761</v>
      </c>
      <c r="AO9" s="38">
        <f t="shared" si="0"/>
        <v>0</v>
      </c>
      <c r="AP9" s="38">
        <f t="shared" si="0"/>
        <v>34.825373612058186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6.8333728685793931</v>
      </c>
      <c r="AW9" s="38">
        <f>(SUM(AW8))</f>
        <v>60.378100918631787</v>
      </c>
      <c r="AX9" s="38">
        <f t="shared" si="0"/>
        <v>2.1314804208332001</v>
      </c>
      <c r="AY9" s="38">
        <f t="shared" si="0"/>
        <v>0</v>
      </c>
      <c r="AZ9" s="38">
        <f t="shared" si="0"/>
        <v>49.116373632662714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1.5362890537914005</v>
      </c>
      <c r="BG9" s="38">
        <f t="shared" si="0"/>
        <v>0</v>
      </c>
      <c r="BH9" s="38">
        <f t="shared" si="0"/>
        <v>39.451268061466301</v>
      </c>
      <c r="BI9" s="38">
        <f t="shared" si="0"/>
        <v>0</v>
      </c>
      <c r="BJ9" s="38">
        <f t="shared" si="0"/>
        <v>2.5225436487993007</v>
      </c>
      <c r="BK9" s="36">
        <f>SUM(BK8)</f>
        <v>3574.624124927459</v>
      </c>
    </row>
    <row r="10" spans="1:107" x14ac:dyDescent="0.2">
      <c r="A10" s="17" t="s">
        <v>77</v>
      </c>
      <c r="B10" s="25" t="s">
        <v>3</v>
      </c>
      <c r="C10" s="68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70"/>
    </row>
    <row r="11" spans="1:107" x14ac:dyDescent="0.2">
      <c r="A11" s="17"/>
      <c r="B11" s="34" t="s">
        <v>102</v>
      </c>
      <c r="C11" s="40">
        <v>0</v>
      </c>
      <c r="D11" s="40">
        <v>5.5420904405998996</v>
      </c>
      <c r="E11" s="40">
        <v>0</v>
      </c>
      <c r="F11" s="40">
        <v>0</v>
      </c>
      <c r="G11" s="40">
        <v>0</v>
      </c>
      <c r="H11" s="40">
        <v>0.14282818383239995</v>
      </c>
      <c r="I11" s="40">
        <v>0</v>
      </c>
      <c r="J11" s="40">
        <v>0</v>
      </c>
      <c r="K11" s="40">
        <v>0</v>
      </c>
      <c r="L11" s="40">
        <v>4.0529085754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0.12509055553250001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0.82855581419820024</v>
      </c>
      <c r="AC11" s="40">
        <v>0.14060257183319999</v>
      </c>
      <c r="AD11" s="40">
        <v>0</v>
      </c>
      <c r="AE11" s="40">
        <v>0</v>
      </c>
      <c r="AF11" s="40">
        <v>0.86169363496649998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0.7347854317981003</v>
      </c>
      <c r="AM11" s="40">
        <v>5.1011185200000003E-2</v>
      </c>
      <c r="AN11" s="40">
        <v>0.34050039209999999</v>
      </c>
      <c r="AO11" s="40">
        <v>0</v>
      </c>
      <c r="AP11" s="40">
        <v>0.32959965806649999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0.4230594505984</v>
      </c>
      <c r="AW11" s="40">
        <v>5.2516351049998002</v>
      </c>
      <c r="AX11" s="40">
        <v>1.6666666666600001E-2</v>
      </c>
      <c r="AY11" s="40">
        <v>0</v>
      </c>
      <c r="AZ11" s="40">
        <v>0.29432223126660001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6.1138564866199993E-2</v>
      </c>
      <c r="BG11" s="40">
        <v>7.4957467665999998E-3</v>
      </c>
      <c r="BH11" s="40">
        <v>0</v>
      </c>
      <c r="BI11" s="40">
        <v>0</v>
      </c>
      <c r="BJ11" s="40">
        <v>0</v>
      </c>
      <c r="BK11" s="41">
        <f>SUM(C11:BJ11)</f>
        <v>19.203984208691505</v>
      </c>
      <c r="BL11" s="42"/>
      <c r="BO11" s="42"/>
    </row>
    <row r="12" spans="1:107" x14ac:dyDescent="0.2">
      <c r="A12" s="17"/>
      <c r="B12" s="26" t="s">
        <v>86</v>
      </c>
      <c r="C12" s="38">
        <f t="shared" ref="C12:BJ12" si="1">SUM(C11)</f>
        <v>0</v>
      </c>
      <c r="D12" s="38">
        <f t="shared" si="1"/>
        <v>5.5420904405998996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0.14282818383239995</v>
      </c>
      <c r="I12" s="38">
        <f t="shared" si="1"/>
        <v>0</v>
      </c>
      <c r="J12" s="38">
        <f t="shared" si="1"/>
        <v>0</v>
      </c>
      <c r="K12" s="38">
        <f t="shared" si="1"/>
        <v>0</v>
      </c>
      <c r="L12" s="38">
        <f t="shared" si="1"/>
        <v>4.0529085754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0.12509055553250001</v>
      </c>
      <c r="S12" s="38">
        <f t="shared" si="1"/>
        <v>0</v>
      </c>
      <c r="T12" s="38">
        <f t="shared" si="1"/>
        <v>0</v>
      </c>
      <c r="U12" s="38">
        <f t="shared" si="1"/>
        <v>0</v>
      </c>
      <c r="V12" s="38">
        <f t="shared" si="1"/>
        <v>0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0.82855581419820024</v>
      </c>
      <c r="AC12" s="38">
        <f t="shared" si="1"/>
        <v>0.14060257183319999</v>
      </c>
      <c r="AD12" s="38">
        <f t="shared" si="1"/>
        <v>0</v>
      </c>
      <c r="AE12" s="38">
        <f t="shared" si="1"/>
        <v>0</v>
      </c>
      <c r="AF12" s="38">
        <f t="shared" si="1"/>
        <v>0.86169363496649998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0.7347854317981003</v>
      </c>
      <c r="AM12" s="38">
        <f t="shared" si="1"/>
        <v>5.1011185200000003E-2</v>
      </c>
      <c r="AN12" s="38">
        <f t="shared" si="1"/>
        <v>0.34050039209999999</v>
      </c>
      <c r="AO12" s="38">
        <f t="shared" si="1"/>
        <v>0</v>
      </c>
      <c r="AP12" s="38">
        <f t="shared" si="1"/>
        <v>0.32959965806649999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0.4230594505984</v>
      </c>
      <c r="AW12" s="38">
        <f>(SUM(AW11))</f>
        <v>5.2516351049998002</v>
      </c>
      <c r="AX12" s="38">
        <f t="shared" si="1"/>
        <v>1.6666666666600001E-2</v>
      </c>
      <c r="AY12" s="38">
        <f t="shared" si="1"/>
        <v>0</v>
      </c>
      <c r="AZ12" s="38">
        <f t="shared" si="1"/>
        <v>0.29432223126660001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6.1138564866199993E-2</v>
      </c>
      <c r="BG12" s="38">
        <f t="shared" si="1"/>
        <v>7.4957467665999998E-3</v>
      </c>
      <c r="BH12" s="38">
        <f t="shared" si="1"/>
        <v>0</v>
      </c>
      <c r="BI12" s="38">
        <f t="shared" si="1"/>
        <v>0</v>
      </c>
      <c r="BJ12" s="38">
        <f t="shared" si="1"/>
        <v>0</v>
      </c>
      <c r="BK12" s="39">
        <f>SUM(BK11)</f>
        <v>19.203984208691505</v>
      </c>
    </row>
    <row r="13" spans="1:107" x14ac:dyDescent="0.2">
      <c r="A13" s="17" t="s">
        <v>78</v>
      </c>
      <c r="B13" s="25" t="s">
        <v>10</v>
      </c>
      <c r="C13" s="68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70"/>
    </row>
    <row r="14" spans="1:107" x14ac:dyDescent="0.2">
      <c r="A14" s="17"/>
      <c r="B14" s="26" t="s">
        <v>36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1">
        <f t="shared" ref="BK14" si="2">SUM(C14:BJ14)</f>
        <v>0</v>
      </c>
    </row>
    <row r="15" spans="1:107" x14ac:dyDescent="0.2">
      <c r="A15" s="17"/>
      <c r="B15" s="26" t="s">
        <v>93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ref="AI15:BK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  <c r="AX15" s="39">
        <f t="shared" si="4"/>
        <v>0</v>
      </c>
      <c r="AY15" s="39">
        <f t="shared" si="4"/>
        <v>0</v>
      </c>
      <c r="AZ15" s="39">
        <f t="shared" si="4"/>
        <v>0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0</v>
      </c>
      <c r="BG15" s="39">
        <f t="shared" si="4"/>
        <v>0</v>
      </c>
      <c r="BH15" s="39">
        <f t="shared" si="4"/>
        <v>0</v>
      </c>
      <c r="BI15" s="39">
        <f t="shared" si="4"/>
        <v>0</v>
      </c>
      <c r="BJ15" s="39">
        <f t="shared" si="4"/>
        <v>0</v>
      </c>
      <c r="BK15" s="39">
        <f t="shared" si="4"/>
        <v>0</v>
      </c>
    </row>
    <row r="16" spans="1:107" x14ac:dyDescent="0.2">
      <c r="A16" s="17" t="s">
        <v>79</v>
      </c>
      <c r="B16" s="25" t="s">
        <v>13</v>
      </c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70"/>
    </row>
    <row r="17" spans="1:67" x14ac:dyDescent="0.2">
      <c r="A17" s="17"/>
      <c r="B17" s="26" t="s">
        <v>36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 x14ac:dyDescent="0.2">
      <c r="A18" s="17"/>
      <c r="B18" s="26" t="s">
        <v>92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 x14ac:dyDescent="0.2">
      <c r="A19" s="17" t="s">
        <v>81</v>
      </c>
      <c r="B19" s="33" t="s">
        <v>97</v>
      </c>
      <c r="C19" s="68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70"/>
    </row>
    <row r="20" spans="1:67" x14ac:dyDescent="0.2">
      <c r="A20" s="17"/>
      <c r="B20" s="26" t="s">
        <v>36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 x14ac:dyDescent="0.2">
      <c r="A21" s="17"/>
      <c r="B21" s="26" t="s">
        <v>91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 x14ac:dyDescent="0.2">
      <c r="A22" s="17" t="s">
        <v>82</v>
      </c>
      <c r="B22" s="25" t="s">
        <v>14</v>
      </c>
      <c r="C22" s="68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70"/>
    </row>
    <row r="23" spans="1:67" x14ac:dyDescent="0.2">
      <c r="A23" s="17"/>
      <c r="B23" s="34" t="s">
        <v>103</v>
      </c>
      <c r="C23" s="40">
        <v>0</v>
      </c>
      <c r="D23" s="40">
        <v>0.65024545563329994</v>
      </c>
      <c r="E23" s="40">
        <v>0</v>
      </c>
      <c r="F23" s="40">
        <v>0</v>
      </c>
      <c r="G23" s="40">
        <v>0</v>
      </c>
      <c r="H23" s="40">
        <v>0.13735313059920001</v>
      </c>
      <c r="I23" s="40">
        <v>0</v>
      </c>
      <c r="J23" s="40">
        <v>0</v>
      </c>
      <c r="K23" s="40">
        <v>0</v>
      </c>
      <c r="L23" s="40">
        <v>8.5172059999999994E-3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0.1052365224322</v>
      </c>
      <c r="S23" s="40">
        <v>0</v>
      </c>
      <c r="T23" s="40">
        <v>0.42462021376660003</v>
      </c>
      <c r="U23" s="40">
        <v>0</v>
      </c>
      <c r="V23" s="40">
        <v>7.26617292666E-2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2.8463585170257986</v>
      </c>
      <c r="AC23" s="40">
        <v>1.4825510062666001</v>
      </c>
      <c r="AD23" s="40">
        <v>0</v>
      </c>
      <c r="AE23" s="40">
        <v>0</v>
      </c>
      <c r="AF23" s="40">
        <v>3.2350957416990997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1.5984002406268996</v>
      </c>
      <c r="AM23" s="40">
        <v>6.6404076665999992E-3</v>
      </c>
      <c r="AN23" s="40">
        <v>7.5804899999999995E-2</v>
      </c>
      <c r="AO23" s="40">
        <v>0</v>
      </c>
      <c r="AP23" s="40">
        <v>0.9714771472664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2.5539010214580014</v>
      </c>
      <c r="AW23" s="40">
        <v>5.2735196937997006</v>
      </c>
      <c r="AX23" s="40">
        <v>6.6666666633299995E-2</v>
      </c>
      <c r="AY23" s="40">
        <v>0</v>
      </c>
      <c r="AZ23" s="40">
        <v>1.9899594941658003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0.31523198093119997</v>
      </c>
      <c r="BG23" s="40">
        <v>0.24799768316659998</v>
      </c>
      <c r="BH23" s="40">
        <v>0</v>
      </c>
      <c r="BI23" s="40">
        <v>0</v>
      </c>
      <c r="BJ23" s="40">
        <v>0.32040579889990001</v>
      </c>
      <c r="BK23" s="41">
        <f>SUM(C23:BJ23)</f>
        <v>22.382644557303792</v>
      </c>
      <c r="BL23" s="42"/>
      <c r="BN23" s="42"/>
    </row>
    <row r="24" spans="1:67" x14ac:dyDescent="0.2">
      <c r="A24" s="17"/>
      <c r="B24" s="34" t="s">
        <v>115</v>
      </c>
      <c r="C24" s="40">
        <v>0</v>
      </c>
      <c r="D24" s="40">
        <v>0.70145605326659999</v>
      </c>
      <c r="E24" s="40">
        <v>0</v>
      </c>
      <c r="F24" s="40">
        <v>0</v>
      </c>
      <c r="G24" s="40">
        <v>0</v>
      </c>
      <c r="H24" s="40">
        <v>0.70835436133109997</v>
      </c>
      <c r="I24" s="40">
        <v>1.27120146666E-2</v>
      </c>
      <c r="J24" s="40">
        <v>0.9128411174333001</v>
      </c>
      <c r="K24" s="40">
        <v>0</v>
      </c>
      <c r="L24" s="40">
        <v>0.74292705396649994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0.36581910546499991</v>
      </c>
      <c r="S24" s="40">
        <v>0</v>
      </c>
      <c r="T24" s="40">
        <v>0</v>
      </c>
      <c r="U24" s="40">
        <v>0</v>
      </c>
      <c r="V24" s="40">
        <v>6.8114876299899998E-2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3.4837875702266992</v>
      </c>
      <c r="AC24" s="40">
        <v>3.6357852822665997</v>
      </c>
      <c r="AD24" s="40">
        <v>0.36430378326660001</v>
      </c>
      <c r="AE24" s="40">
        <v>0</v>
      </c>
      <c r="AF24" s="40">
        <v>9.1658855640306012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4.8248546759574005</v>
      </c>
      <c r="AM24" s="40">
        <v>7.5185622591663996</v>
      </c>
      <c r="AN24" s="40">
        <v>7.9911735018665997</v>
      </c>
      <c r="AO24" s="40">
        <v>0</v>
      </c>
      <c r="AP24" s="40">
        <v>4.2303086627650011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5.1986040468566994</v>
      </c>
      <c r="AW24" s="40">
        <v>28.675743129566108</v>
      </c>
      <c r="AX24" s="40">
        <v>0</v>
      </c>
      <c r="AY24" s="40">
        <v>0</v>
      </c>
      <c r="AZ24" s="40">
        <v>12.637227498997596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0.81381435986479977</v>
      </c>
      <c r="BG24" s="40">
        <v>6.2156506266599999E-2</v>
      </c>
      <c r="BH24" s="40">
        <v>1.4119183372666</v>
      </c>
      <c r="BI24" s="40">
        <v>0</v>
      </c>
      <c r="BJ24" s="40">
        <v>1.3175808356661001</v>
      </c>
      <c r="BK24" s="41">
        <f>SUM(C24:BJ24)</f>
        <v>94.843930596459387</v>
      </c>
      <c r="BL24" s="42"/>
      <c r="BM24" s="43"/>
      <c r="BN24" s="42"/>
    </row>
    <row r="25" spans="1:67" x14ac:dyDescent="0.2">
      <c r="A25" s="17"/>
      <c r="B25" s="34" t="s">
        <v>104</v>
      </c>
      <c r="C25" s="40">
        <v>0</v>
      </c>
      <c r="D25" s="40">
        <v>8.7545332335332997</v>
      </c>
      <c r="E25" s="40">
        <v>0</v>
      </c>
      <c r="F25" s="40">
        <v>0</v>
      </c>
      <c r="G25" s="40">
        <v>0</v>
      </c>
      <c r="H25" s="40">
        <v>0.40729060396459993</v>
      </c>
      <c r="I25" s="40">
        <v>0.13848125719990001</v>
      </c>
      <c r="J25" s="40">
        <v>0</v>
      </c>
      <c r="K25" s="40">
        <v>0</v>
      </c>
      <c r="L25" s="40">
        <v>1.0119880810663999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0.24415962426539992</v>
      </c>
      <c r="S25" s="40">
        <v>5.3336660765332997</v>
      </c>
      <c r="T25" s="40">
        <v>9.9678440033299995E-2</v>
      </c>
      <c r="U25" s="40">
        <v>0</v>
      </c>
      <c r="V25" s="40">
        <v>1.3094209834665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0.59812624459829988</v>
      </c>
      <c r="AC25" s="40">
        <v>0.6092146493999</v>
      </c>
      <c r="AD25" s="40">
        <v>0</v>
      </c>
      <c r="AE25" s="40">
        <v>0</v>
      </c>
      <c r="AF25" s="40">
        <v>3.6269839230328009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0.51297325199870014</v>
      </c>
      <c r="AM25" s="40">
        <v>0.99732341409990011</v>
      </c>
      <c r="AN25" s="40">
        <v>0.55064201573329996</v>
      </c>
      <c r="AO25" s="40">
        <v>0</v>
      </c>
      <c r="AP25" s="40">
        <v>0.86127496953280014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1.8720644047280002</v>
      </c>
      <c r="AW25" s="40">
        <v>33.618019283232897</v>
      </c>
      <c r="AX25" s="40">
        <v>15.703039634433299</v>
      </c>
      <c r="AY25" s="40">
        <v>0</v>
      </c>
      <c r="AZ25" s="40">
        <v>3.2404166782321999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0.25824087786540001</v>
      </c>
      <c r="BG25" s="40">
        <v>0</v>
      </c>
      <c r="BH25" s="40">
        <v>0</v>
      </c>
      <c r="BI25" s="40">
        <v>0</v>
      </c>
      <c r="BJ25" s="40">
        <v>0.7731438894332</v>
      </c>
      <c r="BK25" s="41">
        <f>SUM(C25:BJ25)</f>
        <v>80.520681536383393</v>
      </c>
      <c r="BM25" s="42"/>
      <c r="BO25" s="42"/>
    </row>
    <row r="26" spans="1:67" x14ac:dyDescent="0.2">
      <c r="A26" s="17"/>
      <c r="B26" s="34" t="s">
        <v>105</v>
      </c>
      <c r="C26" s="40">
        <v>0</v>
      </c>
      <c r="D26" s="40">
        <v>0.70670876809990002</v>
      </c>
      <c r="E26" s="40">
        <v>0</v>
      </c>
      <c r="F26" s="40">
        <v>0</v>
      </c>
      <c r="G26" s="40">
        <v>0</v>
      </c>
      <c r="H26" s="40">
        <v>1.1767257533941005</v>
      </c>
      <c r="I26" s="40">
        <v>7.7239073441330994</v>
      </c>
      <c r="J26" s="40">
        <v>28.062675002266502</v>
      </c>
      <c r="K26" s="40">
        <v>0</v>
      </c>
      <c r="L26" s="40">
        <v>8.5848433513645031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1.5699639902937998</v>
      </c>
      <c r="S26" s="40">
        <v>10.6236717072332</v>
      </c>
      <c r="T26" s="40">
        <v>29.681343366750273</v>
      </c>
      <c r="U26" s="40">
        <v>0</v>
      </c>
      <c r="V26" s="40">
        <v>1.297886775666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3.0479681472604017</v>
      </c>
      <c r="AC26" s="40">
        <v>18.825007363565497</v>
      </c>
      <c r="AD26" s="40">
        <v>1.9787252241666</v>
      </c>
      <c r="AE26" s="40">
        <v>0</v>
      </c>
      <c r="AF26" s="40">
        <v>70.45249024359272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3.9552360037574026</v>
      </c>
      <c r="AM26" s="40">
        <v>6.1647706700993998</v>
      </c>
      <c r="AN26" s="40">
        <v>14.030461232799599</v>
      </c>
      <c r="AO26" s="40">
        <v>0</v>
      </c>
      <c r="AP26" s="40">
        <v>11.286682025163302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6.8501183619773043</v>
      </c>
      <c r="AW26" s="40">
        <v>34.676924379132103</v>
      </c>
      <c r="AX26" s="40">
        <v>1.4527914349</v>
      </c>
      <c r="AY26" s="40">
        <v>0</v>
      </c>
      <c r="AZ26" s="40">
        <v>21.850671561194595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1.4108771291262006</v>
      </c>
      <c r="BG26" s="40">
        <v>6.2578652381660014</v>
      </c>
      <c r="BH26" s="40">
        <v>6.1085248190666004</v>
      </c>
      <c r="BI26" s="40">
        <v>0</v>
      </c>
      <c r="BJ26" s="40">
        <v>5.6799268824981004</v>
      </c>
      <c r="BK26" s="41">
        <f>SUM(C26:BJ26)</f>
        <v>303.45676677566723</v>
      </c>
      <c r="BL26" s="42"/>
      <c r="BN26" s="42"/>
    </row>
    <row r="27" spans="1:67" x14ac:dyDescent="0.2">
      <c r="A27" s="17"/>
      <c r="B27" s="26" t="s">
        <v>90</v>
      </c>
      <c r="C27" s="38">
        <f>SUM(C23:C26)</f>
        <v>0</v>
      </c>
      <c r="D27" s="38">
        <f t="shared" ref="D27:BJ27" si="7">SUM(D23:D26)</f>
        <v>10.812943510533099</v>
      </c>
      <c r="E27" s="38">
        <f t="shared" si="7"/>
        <v>0</v>
      </c>
      <c r="F27" s="38">
        <f t="shared" si="7"/>
        <v>0</v>
      </c>
      <c r="G27" s="38">
        <f t="shared" si="7"/>
        <v>0</v>
      </c>
      <c r="H27" s="38">
        <f t="shared" si="7"/>
        <v>2.4297238492890001</v>
      </c>
      <c r="I27" s="38">
        <f t="shared" si="7"/>
        <v>7.8751006159995995</v>
      </c>
      <c r="J27" s="38">
        <f t="shared" si="7"/>
        <v>28.975516119699801</v>
      </c>
      <c r="K27" s="38">
        <f t="shared" si="7"/>
        <v>0</v>
      </c>
      <c r="L27" s="38">
        <f t="shared" si="7"/>
        <v>10.348275692397403</v>
      </c>
      <c r="M27" s="38">
        <f t="shared" si="7"/>
        <v>0</v>
      </c>
      <c r="N27" s="38">
        <f t="shared" si="7"/>
        <v>0</v>
      </c>
      <c r="O27" s="38">
        <f t="shared" si="7"/>
        <v>0</v>
      </c>
      <c r="P27" s="38">
        <f t="shared" si="7"/>
        <v>0</v>
      </c>
      <c r="Q27" s="38">
        <f t="shared" si="7"/>
        <v>0</v>
      </c>
      <c r="R27" s="38">
        <f t="shared" si="7"/>
        <v>2.2851792424563997</v>
      </c>
      <c r="S27" s="38">
        <f t="shared" si="7"/>
        <v>15.9573377837665</v>
      </c>
      <c r="T27" s="38">
        <f t="shared" si="7"/>
        <v>30.205642020550172</v>
      </c>
      <c r="U27" s="38">
        <f t="shared" si="7"/>
        <v>0</v>
      </c>
      <c r="V27" s="38">
        <f t="shared" si="7"/>
        <v>2.7480843646990003</v>
      </c>
      <c r="W27" s="38">
        <f t="shared" si="7"/>
        <v>0</v>
      </c>
      <c r="X27" s="38">
        <f t="shared" si="7"/>
        <v>0</v>
      </c>
      <c r="Y27" s="38">
        <f t="shared" si="7"/>
        <v>0</v>
      </c>
      <c r="Z27" s="38">
        <f t="shared" si="7"/>
        <v>0</v>
      </c>
      <c r="AA27" s="38">
        <f t="shared" si="7"/>
        <v>0</v>
      </c>
      <c r="AB27" s="38">
        <f t="shared" si="7"/>
        <v>9.9762404791111994</v>
      </c>
      <c r="AC27" s="38">
        <f t="shared" si="7"/>
        <v>24.552558301498596</v>
      </c>
      <c r="AD27" s="38">
        <f t="shared" si="7"/>
        <v>2.3430290074331999</v>
      </c>
      <c r="AE27" s="38">
        <f t="shared" si="7"/>
        <v>0</v>
      </c>
      <c r="AF27" s="38">
        <f t="shared" si="7"/>
        <v>86.480455472355217</v>
      </c>
      <c r="AG27" s="38">
        <f t="shared" si="7"/>
        <v>0</v>
      </c>
      <c r="AH27" s="38">
        <f t="shared" si="7"/>
        <v>0</v>
      </c>
      <c r="AI27" s="38">
        <f t="shared" si="7"/>
        <v>0</v>
      </c>
      <c r="AJ27" s="38">
        <f t="shared" si="7"/>
        <v>0</v>
      </c>
      <c r="AK27" s="38">
        <f t="shared" si="7"/>
        <v>0</v>
      </c>
      <c r="AL27" s="38">
        <f t="shared" si="7"/>
        <v>10.891464172340402</v>
      </c>
      <c r="AM27" s="38">
        <f t="shared" si="7"/>
        <v>14.687296751032299</v>
      </c>
      <c r="AN27" s="38">
        <f t="shared" si="7"/>
        <v>22.648081650399497</v>
      </c>
      <c r="AO27" s="38">
        <f t="shared" si="7"/>
        <v>0</v>
      </c>
      <c r="AP27" s="38">
        <f t="shared" si="7"/>
        <v>17.349742804727505</v>
      </c>
      <c r="AQ27" s="38">
        <f t="shared" si="7"/>
        <v>0</v>
      </c>
      <c r="AR27" s="38">
        <f t="shared" si="7"/>
        <v>0</v>
      </c>
      <c r="AS27" s="38">
        <f t="shared" si="7"/>
        <v>0</v>
      </c>
      <c r="AT27" s="38">
        <f t="shared" si="7"/>
        <v>0</v>
      </c>
      <c r="AU27" s="38">
        <f t="shared" si="7"/>
        <v>0</v>
      </c>
      <c r="AV27" s="38">
        <f t="shared" si="7"/>
        <v>16.474687835020006</v>
      </c>
      <c r="AW27" s="38">
        <f t="shared" si="7"/>
        <v>102.2442064857308</v>
      </c>
      <c r="AX27" s="38">
        <f t="shared" si="7"/>
        <v>17.222497735966598</v>
      </c>
      <c r="AY27" s="38">
        <f t="shared" si="7"/>
        <v>0</v>
      </c>
      <c r="AZ27" s="38">
        <f t="shared" si="7"/>
        <v>39.718275232590187</v>
      </c>
      <c r="BA27" s="38">
        <f t="shared" si="7"/>
        <v>0</v>
      </c>
      <c r="BB27" s="38">
        <f t="shared" si="7"/>
        <v>0</v>
      </c>
      <c r="BC27" s="38">
        <f t="shared" si="7"/>
        <v>0</v>
      </c>
      <c r="BD27" s="38">
        <f t="shared" si="7"/>
        <v>0</v>
      </c>
      <c r="BE27" s="38">
        <f t="shared" si="7"/>
        <v>0</v>
      </c>
      <c r="BF27" s="38">
        <f t="shared" si="7"/>
        <v>2.7981643477876004</v>
      </c>
      <c r="BG27" s="38">
        <f t="shared" si="7"/>
        <v>6.568019427599201</v>
      </c>
      <c r="BH27" s="38">
        <f t="shared" si="7"/>
        <v>7.5204431563332008</v>
      </c>
      <c r="BI27" s="38">
        <f t="shared" si="7"/>
        <v>0</v>
      </c>
      <c r="BJ27" s="38">
        <f t="shared" si="7"/>
        <v>8.0910574064973009</v>
      </c>
      <c r="BK27" s="38">
        <f>SUM(BK23:BK26)</f>
        <v>501.2040234658138</v>
      </c>
    </row>
    <row r="28" spans="1:67" x14ac:dyDescent="0.2">
      <c r="A28" s="17"/>
      <c r="B28" s="27" t="s">
        <v>80</v>
      </c>
      <c r="C28" s="38">
        <f t="shared" ref="C28:AH28" si="8">C9+C12+C15+C18+C21+C27</f>
        <v>0</v>
      </c>
      <c r="D28" s="38">
        <f t="shared" si="8"/>
        <v>110.48352722603269</v>
      </c>
      <c r="E28" s="38">
        <f t="shared" si="8"/>
        <v>70.182497885899991</v>
      </c>
      <c r="F28" s="38">
        <f t="shared" si="8"/>
        <v>0</v>
      </c>
      <c r="G28" s="38">
        <f t="shared" si="8"/>
        <v>0</v>
      </c>
      <c r="H28" s="38">
        <f t="shared" si="8"/>
        <v>8.556175080440493</v>
      </c>
      <c r="I28" s="38">
        <f t="shared" si="8"/>
        <v>732.00365856893018</v>
      </c>
      <c r="J28" s="38">
        <f t="shared" si="8"/>
        <v>1192.6821417461886</v>
      </c>
      <c r="K28" s="38">
        <f t="shared" si="8"/>
        <v>0</v>
      </c>
      <c r="L28" s="38">
        <f t="shared" si="8"/>
        <v>86.60353713299223</v>
      </c>
      <c r="M28" s="38">
        <f t="shared" si="8"/>
        <v>0</v>
      </c>
      <c r="N28" s="38">
        <f t="shared" si="8"/>
        <v>2.3099768129</v>
      </c>
      <c r="O28" s="38">
        <f t="shared" si="8"/>
        <v>0</v>
      </c>
      <c r="P28" s="38">
        <f t="shared" si="8"/>
        <v>0</v>
      </c>
      <c r="Q28" s="38">
        <f t="shared" si="8"/>
        <v>0</v>
      </c>
      <c r="R28" s="38">
        <f t="shared" si="8"/>
        <v>4.481625841310299</v>
      </c>
      <c r="S28" s="38">
        <f t="shared" si="8"/>
        <v>321.48264056633315</v>
      </c>
      <c r="T28" s="38">
        <f t="shared" si="8"/>
        <v>332.46395297928217</v>
      </c>
      <c r="U28" s="38">
        <f t="shared" si="8"/>
        <v>0</v>
      </c>
      <c r="V28" s="38">
        <f t="shared" si="8"/>
        <v>7.5661040077640997</v>
      </c>
      <c r="W28" s="38">
        <f t="shared" si="8"/>
        <v>0</v>
      </c>
      <c r="X28" s="38">
        <f t="shared" si="8"/>
        <v>0</v>
      </c>
      <c r="Y28" s="38">
        <f t="shared" si="8"/>
        <v>0</v>
      </c>
      <c r="Z28" s="38">
        <f t="shared" si="8"/>
        <v>0</v>
      </c>
      <c r="AA28" s="38">
        <f t="shared" si="8"/>
        <v>0</v>
      </c>
      <c r="AB28" s="38">
        <f t="shared" si="8"/>
        <v>16.43388353252881</v>
      </c>
      <c r="AC28" s="38">
        <f t="shared" si="8"/>
        <v>116.30238035229509</v>
      </c>
      <c r="AD28" s="38">
        <f t="shared" si="8"/>
        <v>36.537432657165802</v>
      </c>
      <c r="AE28" s="38">
        <f t="shared" si="8"/>
        <v>0</v>
      </c>
      <c r="AF28" s="38">
        <f t="shared" si="8"/>
        <v>176.49708418004158</v>
      </c>
      <c r="AG28" s="38">
        <f t="shared" si="8"/>
        <v>0</v>
      </c>
      <c r="AH28" s="38">
        <f t="shared" si="8"/>
        <v>0</v>
      </c>
      <c r="AI28" s="38">
        <f t="shared" ref="AI28:BK28" si="9">AI9+AI12+AI15+AI18+AI21+AI27</f>
        <v>0</v>
      </c>
      <c r="AJ28" s="38">
        <f t="shared" si="9"/>
        <v>0</v>
      </c>
      <c r="AK28" s="38">
        <f t="shared" si="9"/>
        <v>0</v>
      </c>
      <c r="AL28" s="38">
        <f t="shared" si="9"/>
        <v>16.195591199325996</v>
      </c>
      <c r="AM28" s="38">
        <f t="shared" si="9"/>
        <v>71.146343698430911</v>
      </c>
      <c r="AN28" s="38">
        <f t="shared" si="9"/>
        <v>371.93776506179711</v>
      </c>
      <c r="AO28" s="38">
        <f t="shared" si="9"/>
        <v>0</v>
      </c>
      <c r="AP28" s="38">
        <f t="shared" si="9"/>
        <v>52.50471607485219</v>
      </c>
      <c r="AQ28" s="38">
        <f t="shared" si="9"/>
        <v>0</v>
      </c>
      <c r="AR28" s="38">
        <f t="shared" si="9"/>
        <v>0</v>
      </c>
      <c r="AS28" s="38">
        <f t="shared" si="9"/>
        <v>0</v>
      </c>
      <c r="AT28" s="38">
        <f t="shared" si="9"/>
        <v>0</v>
      </c>
      <c r="AU28" s="38">
        <f t="shared" si="9"/>
        <v>0</v>
      </c>
      <c r="AV28" s="38">
        <f t="shared" si="9"/>
        <v>23.7311201541978</v>
      </c>
      <c r="AW28" s="38">
        <f t="shared" si="9"/>
        <v>167.87394250936239</v>
      </c>
      <c r="AX28" s="38">
        <f t="shared" si="9"/>
        <v>19.370644823466399</v>
      </c>
      <c r="AY28" s="38">
        <f t="shared" si="9"/>
        <v>0</v>
      </c>
      <c r="AZ28" s="38">
        <f t="shared" si="9"/>
        <v>89.128971096519507</v>
      </c>
      <c r="BA28" s="38">
        <f t="shared" si="9"/>
        <v>0</v>
      </c>
      <c r="BB28" s="38">
        <f t="shared" si="9"/>
        <v>0</v>
      </c>
      <c r="BC28" s="38">
        <f t="shared" si="9"/>
        <v>0</v>
      </c>
      <c r="BD28" s="38">
        <f t="shared" si="9"/>
        <v>0</v>
      </c>
      <c r="BE28" s="38">
        <f t="shared" si="9"/>
        <v>0</v>
      </c>
      <c r="BF28" s="38">
        <f t="shared" si="9"/>
        <v>4.3955919664452008</v>
      </c>
      <c r="BG28" s="38">
        <f t="shared" si="9"/>
        <v>6.5755151743658011</v>
      </c>
      <c r="BH28" s="38">
        <f t="shared" si="9"/>
        <v>46.971711217799502</v>
      </c>
      <c r="BI28" s="38">
        <f t="shared" si="9"/>
        <v>0</v>
      </c>
      <c r="BJ28" s="38">
        <f t="shared" si="9"/>
        <v>10.613601055296602</v>
      </c>
      <c r="BK28" s="38">
        <f t="shared" si="9"/>
        <v>4095.0321326019643</v>
      </c>
    </row>
    <row r="29" spans="1:67" ht="3.75" customHeight="1" x14ac:dyDescent="0.2">
      <c r="A29" s="17"/>
      <c r="B29" s="28"/>
      <c r="C29" s="68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70"/>
    </row>
    <row r="30" spans="1:67" x14ac:dyDescent="0.2">
      <c r="A30" s="17" t="s">
        <v>1</v>
      </c>
      <c r="B30" s="24" t="s">
        <v>7</v>
      </c>
      <c r="C30" s="68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70"/>
    </row>
    <row r="31" spans="1:67" s="5" customFormat="1" x14ac:dyDescent="0.2">
      <c r="A31" s="17" t="s">
        <v>76</v>
      </c>
      <c r="B31" s="25" t="s">
        <v>2</v>
      </c>
      <c r="C31" s="77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9"/>
    </row>
    <row r="32" spans="1:67" s="48" customFormat="1" x14ac:dyDescent="0.2">
      <c r="A32" s="45"/>
      <c r="B32" s="46" t="s">
        <v>106</v>
      </c>
      <c r="C32" s="40">
        <v>0</v>
      </c>
      <c r="D32" s="40">
        <v>0.71799281236659995</v>
      </c>
      <c r="E32" s="40">
        <v>0</v>
      </c>
      <c r="F32" s="40">
        <v>0</v>
      </c>
      <c r="G32" s="40">
        <v>0</v>
      </c>
      <c r="H32" s="40">
        <v>14.147689077417954</v>
      </c>
      <c r="I32" s="40">
        <v>3.5171381566599998E-2</v>
      </c>
      <c r="J32" s="40">
        <v>0</v>
      </c>
      <c r="K32" s="40">
        <v>0</v>
      </c>
      <c r="L32" s="40">
        <v>1.5858209388987006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9.8011382839325982</v>
      </c>
      <c r="S32" s="40">
        <v>0</v>
      </c>
      <c r="T32" s="40">
        <v>0</v>
      </c>
      <c r="U32" s="40">
        <v>0</v>
      </c>
      <c r="V32" s="40">
        <v>0.52097486033280005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85.236490566703353</v>
      </c>
      <c r="AC32" s="40">
        <v>1.1966757539662998</v>
      </c>
      <c r="AD32" s="40">
        <v>0</v>
      </c>
      <c r="AE32" s="40">
        <v>0</v>
      </c>
      <c r="AF32" s="40">
        <v>20.011127890023118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71.347536405241001</v>
      </c>
      <c r="AM32" s="40">
        <v>0.60182762036650006</v>
      </c>
      <c r="AN32" s="40">
        <v>0</v>
      </c>
      <c r="AO32" s="40">
        <v>0</v>
      </c>
      <c r="AP32" s="40">
        <v>8.2953902417930987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279.20094245013456</v>
      </c>
      <c r="AW32" s="40">
        <v>5.1124336860655006</v>
      </c>
      <c r="AX32" s="40">
        <v>0</v>
      </c>
      <c r="AY32" s="40">
        <v>0</v>
      </c>
      <c r="AZ32" s="40">
        <v>47.606879132347842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53.465607476099727</v>
      </c>
      <c r="BG32" s="40">
        <v>0.22551621003329997</v>
      </c>
      <c r="BH32" s="40">
        <v>0</v>
      </c>
      <c r="BI32" s="40">
        <v>0</v>
      </c>
      <c r="BJ32" s="40">
        <v>3.1330670778975005</v>
      </c>
      <c r="BK32" s="47">
        <f>SUM(C32:BJ32)</f>
        <v>602.24228186518712</v>
      </c>
    </row>
    <row r="33" spans="1:67" s="5" customFormat="1" x14ac:dyDescent="0.2">
      <c r="A33" s="17"/>
      <c r="B33" s="26" t="s">
        <v>85</v>
      </c>
      <c r="C33" s="38">
        <f>SUM(C32)</f>
        <v>0</v>
      </c>
      <c r="D33" s="38">
        <f t="shared" ref="D33:BJ33" si="10">SUM(D32)</f>
        <v>0.71799281236659995</v>
      </c>
      <c r="E33" s="38">
        <f t="shared" si="10"/>
        <v>0</v>
      </c>
      <c r="F33" s="38">
        <f t="shared" si="10"/>
        <v>0</v>
      </c>
      <c r="G33" s="38">
        <f t="shared" si="10"/>
        <v>0</v>
      </c>
      <c r="H33" s="38">
        <f t="shared" si="10"/>
        <v>14.147689077417954</v>
      </c>
      <c r="I33" s="38">
        <f t="shared" si="10"/>
        <v>3.5171381566599998E-2</v>
      </c>
      <c r="J33" s="38">
        <f t="shared" si="10"/>
        <v>0</v>
      </c>
      <c r="K33" s="38">
        <f t="shared" si="10"/>
        <v>0</v>
      </c>
      <c r="L33" s="38">
        <f t="shared" si="10"/>
        <v>1.5858209388987006</v>
      </c>
      <c r="M33" s="38">
        <f t="shared" si="10"/>
        <v>0</v>
      </c>
      <c r="N33" s="38">
        <f t="shared" si="10"/>
        <v>0</v>
      </c>
      <c r="O33" s="38">
        <f t="shared" si="10"/>
        <v>0</v>
      </c>
      <c r="P33" s="38">
        <f t="shared" si="10"/>
        <v>0</v>
      </c>
      <c r="Q33" s="38">
        <f t="shared" si="10"/>
        <v>0</v>
      </c>
      <c r="R33" s="38">
        <f t="shared" si="10"/>
        <v>9.8011382839325982</v>
      </c>
      <c r="S33" s="38">
        <f t="shared" si="10"/>
        <v>0</v>
      </c>
      <c r="T33" s="38">
        <f t="shared" si="10"/>
        <v>0</v>
      </c>
      <c r="U33" s="38">
        <f t="shared" si="10"/>
        <v>0</v>
      </c>
      <c r="V33" s="38">
        <f t="shared" si="10"/>
        <v>0.52097486033280005</v>
      </c>
      <c r="W33" s="38">
        <f t="shared" si="10"/>
        <v>0</v>
      </c>
      <c r="X33" s="38">
        <f t="shared" si="10"/>
        <v>0</v>
      </c>
      <c r="Y33" s="38">
        <f t="shared" si="10"/>
        <v>0</v>
      </c>
      <c r="Z33" s="38">
        <f t="shared" si="10"/>
        <v>0</v>
      </c>
      <c r="AA33" s="38">
        <f t="shared" si="10"/>
        <v>0</v>
      </c>
      <c r="AB33" s="38">
        <f t="shared" si="10"/>
        <v>85.236490566703353</v>
      </c>
      <c r="AC33" s="38">
        <f t="shared" si="10"/>
        <v>1.1966757539662998</v>
      </c>
      <c r="AD33" s="38">
        <f t="shared" si="10"/>
        <v>0</v>
      </c>
      <c r="AE33" s="38">
        <f t="shared" si="10"/>
        <v>0</v>
      </c>
      <c r="AF33" s="38">
        <f t="shared" si="10"/>
        <v>20.011127890023118</v>
      </c>
      <c r="AG33" s="38">
        <f t="shared" si="10"/>
        <v>0</v>
      </c>
      <c r="AH33" s="38">
        <f t="shared" si="10"/>
        <v>0</v>
      </c>
      <c r="AI33" s="38">
        <f t="shared" si="10"/>
        <v>0</v>
      </c>
      <c r="AJ33" s="38">
        <f t="shared" si="10"/>
        <v>0</v>
      </c>
      <c r="AK33" s="38">
        <f t="shared" si="10"/>
        <v>0</v>
      </c>
      <c r="AL33" s="38">
        <f t="shared" si="10"/>
        <v>71.347536405241001</v>
      </c>
      <c r="AM33" s="38">
        <f t="shared" si="10"/>
        <v>0.60182762036650006</v>
      </c>
      <c r="AN33" s="38">
        <f t="shared" si="10"/>
        <v>0</v>
      </c>
      <c r="AO33" s="38">
        <f t="shared" si="10"/>
        <v>0</v>
      </c>
      <c r="AP33" s="38">
        <f t="shared" si="10"/>
        <v>8.2953902417930987</v>
      </c>
      <c r="AQ33" s="38">
        <f t="shared" si="10"/>
        <v>0</v>
      </c>
      <c r="AR33" s="38">
        <f t="shared" si="10"/>
        <v>0</v>
      </c>
      <c r="AS33" s="38">
        <f t="shared" si="10"/>
        <v>0</v>
      </c>
      <c r="AT33" s="38">
        <f t="shared" si="10"/>
        <v>0</v>
      </c>
      <c r="AU33" s="38">
        <f t="shared" si="10"/>
        <v>0</v>
      </c>
      <c r="AV33" s="38">
        <f t="shared" si="10"/>
        <v>279.20094245013456</v>
      </c>
      <c r="AW33" s="38">
        <f t="shared" si="10"/>
        <v>5.1124336860655006</v>
      </c>
      <c r="AX33" s="38">
        <f t="shared" si="10"/>
        <v>0</v>
      </c>
      <c r="AY33" s="38">
        <f t="shared" si="10"/>
        <v>0</v>
      </c>
      <c r="AZ33" s="38">
        <f t="shared" si="10"/>
        <v>47.606879132347842</v>
      </c>
      <c r="BA33" s="38">
        <f t="shared" si="10"/>
        <v>0</v>
      </c>
      <c r="BB33" s="38">
        <f t="shared" si="10"/>
        <v>0</v>
      </c>
      <c r="BC33" s="38">
        <f t="shared" si="10"/>
        <v>0</v>
      </c>
      <c r="BD33" s="38">
        <f t="shared" si="10"/>
        <v>0</v>
      </c>
      <c r="BE33" s="38">
        <f t="shared" si="10"/>
        <v>0</v>
      </c>
      <c r="BF33" s="38">
        <f t="shared" si="10"/>
        <v>53.465607476099727</v>
      </c>
      <c r="BG33" s="38">
        <f t="shared" si="10"/>
        <v>0.22551621003329997</v>
      </c>
      <c r="BH33" s="38">
        <f t="shared" si="10"/>
        <v>0</v>
      </c>
      <c r="BI33" s="38">
        <f t="shared" si="10"/>
        <v>0</v>
      </c>
      <c r="BJ33" s="38">
        <f t="shared" si="10"/>
        <v>3.1330670778975005</v>
      </c>
      <c r="BK33" s="38">
        <f>SUM(BK32)</f>
        <v>602.24228186518712</v>
      </c>
    </row>
    <row r="34" spans="1:67" x14ac:dyDescent="0.2">
      <c r="A34" s="17" t="s">
        <v>77</v>
      </c>
      <c r="B34" s="25" t="s">
        <v>15</v>
      </c>
      <c r="C34" s="68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70"/>
    </row>
    <row r="35" spans="1:67" x14ac:dyDescent="0.2">
      <c r="A35" s="17"/>
      <c r="B35" s="34" t="s">
        <v>107</v>
      </c>
      <c r="C35" s="40">
        <v>0</v>
      </c>
      <c r="D35" s="40">
        <v>0.70224257810000001</v>
      </c>
      <c r="E35" s="40">
        <v>0</v>
      </c>
      <c r="F35" s="40">
        <v>0</v>
      </c>
      <c r="G35" s="40">
        <v>0</v>
      </c>
      <c r="H35" s="40">
        <v>5.2195871426080984</v>
      </c>
      <c r="I35" s="40">
        <v>1.3015377475000001</v>
      </c>
      <c r="J35" s="40">
        <v>0</v>
      </c>
      <c r="K35" s="40">
        <v>0</v>
      </c>
      <c r="L35" s="40">
        <v>2.8134415854319994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1.9617483424483997</v>
      </c>
      <c r="S35" s="40">
        <v>0</v>
      </c>
      <c r="T35" s="40">
        <v>0</v>
      </c>
      <c r="U35" s="40">
        <v>0</v>
      </c>
      <c r="V35" s="40">
        <v>0.76891107053249996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41.52440667385887</v>
      </c>
      <c r="AC35" s="40">
        <v>2.9306499267324999</v>
      </c>
      <c r="AD35" s="40">
        <v>0</v>
      </c>
      <c r="AE35" s="40">
        <v>0</v>
      </c>
      <c r="AF35" s="40">
        <v>17.560967310458192</v>
      </c>
      <c r="AG35" s="40">
        <v>0</v>
      </c>
      <c r="AH35" s="40">
        <v>0</v>
      </c>
      <c r="AI35" s="40">
        <v>0</v>
      </c>
      <c r="AJ35" s="40">
        <v>0</v>
      </c>
      <c r="AK35" s="40">
        <v>0</v>
      </c>
      <c r="AL35" s="40">
        <v>36.942025183640574</v>
      </c>
      <c r="AM35" s="40">
        <v>0.11544862473299999</v>
      </c>
      <c r="AN35" s="40">
        <v>0</v>
      </c>
      <c r="AO35" s="40">
        <v>0</v>
      </c>
      <c r="AP35" s="40">
        <v>4.6022953797627011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124.29375383058692</v>
      </c>
      <c r="AW35" s="40">
        <v>7.9111342632974022</v>
      </c>
      <c r="AX35" s="40">
        <v>0</v>
      </c>
      <c r="AY35" s="40">
        <v>0</v>
      </c>
      <c r="AZ35" s="40">
        <v>63.117111245384727</v>
      </c>
      <c r="BA35" s="40">
        <v>0</v>
      </c>
      <c r="BB35" s="40">
        <v>0</v>
      </c>
      <c r="BC35" s="40">
        <v>0</v>
      </c>
      <c r="BD35" s="40">
        <v>0</v>
      </c>
      <c r="BE35" s="40">
        <v>0</v>
      </c>
      <c r="BF35" s="40">
        <v>21.320729841859077</v>
      </c>
      <c r="BG35" s="40">
        <v>5.9452652540330995</v>
      </c>
      <c r="BH35" s="40">
        <v>0</v>
      </c>
      <c r="BI35" s="40">
        <v>0</v>
      </c>
      <c r="BJ35" s="40">
        <v>3.9505660060317003</v>
      </c>
      <c r="BK35" s="41">
        <f>SUM(C35:BJ35)</f>
        <v>342.98182200699972</v>
      </c>
      <c r="BM35" s="42"/>
      <c r="BO35" s="42"/>
    </row>
    <row r="36" spans="1:67" x14ac:dyDescent="0.2">
      <c r="A36" s="17"/>
      <c r="B36" s="34" t="s">
        <v>126</v>
      </c>
      <c r="C36" s="40">
        <v>0</v>
      </c>
      <c r="D36" s="40">
        <v>0.51095048233329998</v>
      </c>
      <c r="E36" s="40">
        <v>0</v>
      </c>
      <c r="F36" s="40">
        <v>0</v>
      </c>
      <c r="G36" s="40">
        <v>0</v>
      </c>
      <c r="H36" s="40">
        <v>0.35118241049510035</v>
      </c>
      <c r="I36" s="40">
        <v>0</v>
      </c>
      <c r="J36" s="40">
        <v>0</v>
      </c>
      <c r="K36" s="40">
        <v>0</v>
      </c>
      <c r="L36" s="40">
        <v>0.44490404649969995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0.24207328246270013</v>
      </c>
      <c r="S36" s="40">
        <v>0</v>
      </c>
      <c r="T36" s="40">
        <v>0</v>
      </c>
      <c r="U36" s="40">
        <v>0</v>
      </c>
      <c r="V36" s="40">
        <v>0.18760594986660001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28.168228990005744</v>
      </c>
      <c r="AC36" s="40">
        <v>2.8154089631997987</v>
      </c>
      <c r="AD36" s="40">
        <v>0</v>
      </c>
      <c r="AE36" s="40">
        <v>0</v>
      </c>
      <c r="AF36" s="40">
        <v>32.069959448164013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28.048950762121979</v>
      </c>
      <c r="AM36" s="40">
        <v>1.5942450439331999</v>
      </c>
      <c r="AN36" s="40">
        <v>0</v>
      </c>
      <c r="AO36" s="40">
        <v>0</v>
      </c>
      <c r="AP36" s="40">
        <v>16.429305119831142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1.5699223915979985</v>
      </c>
      <c r="AW36" s="40">
        <v>0.53420583136659994</v>
      </c>
      <c r="AX36" s="40">
        <v>0</v>
      </c>
      <c r="AY36" s="40">
        <v>0</v>
      </c>
      <c r="AZ36" s="40">
        <v>0.89228113133299991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0.84789514029839907</v>
      </c>
      <c r="BG36" s="40">
        <v>0</v>
      </c>
      <c r="BH36" s="40">
        <v>0</v>
      </c>
      <c r="BI36" s="40">
        <v>0</v>
      </c>
      <c r="BJ36" s="40">
        <v>0.24697975166660002</v>
      </c>
      <c r="BK36" s="41">
        <f>SUM(C36:BJ36)</f>
        <v>114.95409874517588</v>
      </c>
      <c r="BM36" s="42"/>
      <c r="BO36" s="42"/>
    </row>
    <row r="37" spans="1:67" x14ac:dyDescent="0.2">
      <c r="A37" s="17"/>
      <c r="B37" s="34" t="s">
        <v>117</v>
      </c>
      <c r="C37" s="40">
        <v>0</v>
      </c>
      <c r="D37" s="40">
        <v>0.51876456940000004</v>
      </c>
      <c r="E37" s="40">
        <v>0</v>
      </c>
      <c r="F37" s="40">
        <v>0</v>
      </c>
      <c r="G37" s="40">
        <v>0</v>
      </c>
      <c r="H37" s="40">
        <v>2.4803370175760033</v>
      </c>
      <c r="I37" s="40">
        <v>0.25964166666659999</v>
      </c>
      <c r="J37" s="40">
        <v>0</v>
      </c>
      <c r="K37" s="40">
        <v>0</v>
      </c>
      <c r="L37" s="40">
        <v>0.73963052839929999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2.1697448868436005</v>
      </c>
      <c r="S37" s="40">
        <v>1.2401271022333</v>
      </c>
      <c r="T37" s="40">
        <v>0</v>
      </c>
      <c r="U37" s="40">
        <v>0</v>
      </c>
      <c r="V37" s="40">
        <v>0.20015378356639998</v>
      </c>
      <c r="W37" s="40">
        <v>2.0000000000000002E-5</v>
      </c>
      <c r="X37" s="40">
        <v>0</v>
      </c>
      <c r="Y37" s="40">
        <v>0</v>
      </c>
      <c r="Z37" s="40">
        <v>0</v>
      </c>
      <c r="AA37" s="40">
        <v>0</v>
      </c>
      <c r="AB37" s="40">
        <v>58.230248098391378</v>
      </c>
      <c r="AC37" s="40">
        <v>7.0386994957647033</v>
      </c>
      <c r="AD37" s="40">
        <v>0</v>
      </c>
      <c r="AE37" s="40">
        <v>0</v>
      </c>
      <c r="AF37" s="40">
        <v>53.904397139471506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73.728217029610931</v>
      </c>
      <c r="AM37" s="40">
        <v>4.7481628749988012</v>
      </c>
      <c r="AN37" s="40">
        <v>0.25056666666650002</v>
      </c>
      <c r="AO37" s="40">
        <v>0</v>
      </c>
      <c r="AP37" s="40">
        <v>32.934418529480119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12.602085176907948</v>
      </c>
      <c r="AW37" s="40">
        <v>4.0006354237326995</v>
      </c>
      <c r="AX37" s="40">
        <v>0</v>
      </c>
      <c r="AY37" s="40">
        <v>0</v>
      </c>
      <c r="AZ37" s="40">
        <v>8.9527409906963058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5.7072265430728963</v>
      </c>
      <c r="BG37" s="40">
        <v>0.51115599999990002</v>
      </c>
      <c r="BH37" s="40">
        <v>0</v>
      </c>
      <c r="BI37" s="40">
        <v>0</v>
      </c>
      <c r="BJ37" s="40">
        <v>2.8738241459656</v>
      </c>
      <c r="BK37" s="41">
        <f>SUM(C37:BJ37)</f>
        <v>273.0907976694445</v>
      </c>
      <c r="BM37" s="42"/>
      <c r="BO37" s="42"/>
    </row>
    <row r="38" spans="1:67" x14ac:dyDescent="0.2">
      <c r="A38" s="17"/>
      <c r="B38" s="34" t="s">
        <v>124</v>
      </c>
      <c r="C38" s="40">
        <v>0</v>
      </c>
      <c r="D38" s="40">
        <v>0.53998669359999996</v>
      </c>
      <c r="E38" s="40">
        <v>0</v>
      </c>
      <c r="F38" s="40">
        <v>0</v>
      </c>
      <c r="G38" s="40">
        <v>0</v>
      </c>
      <c r="H38" s="40">
        <v>1.2586809736182001</v>
      </c>
      <c r="I38" s="40">
        <v>0.10821333333330001</v>
      </c>
      <c r="J38" s="40">
        <v>0</v>
      </c>
      <c r="K38" s="40">
        <v>0</v>
      </c>
      <c r="L38" s="40">
        <v>1.9398966359326999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0.82399061035359844</v>
      </c>
      <c r="S38" s="40">
        <v>0</v>
      </c>
      <c r="T38" s="40">
        <v>0</v>
      </c>
      <c r="U38" s="40">
        <v>0</v>
      </c>
      <c r="V38" s="40">
        <v>0.27653841589979999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38.79654325201264</v>
      </c>
      <c r="AC38" s="40">
        <v>6.4107958651645989</v>
      </c>
      <c r="AD38" s="40">
        <v>0</v>
      </c>
      <c r="AE38" s="40">
        <v>0</v>
      </c>
      <c r="AF38" s="40">
        <v>37.841239465810794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38.929504381683735</v>
      </c>
      <c r="AM38" s="40">
        <v>4.110813725198601</v>
      </c>
      <c r="AN38" s="40">
        <v>0</v>
      </c>
      <c r="AO38" s="40">
        <v>0</v>
      </c>
      <c r="AP38" s="40">
        <v>19.833670402586261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7.8585163877311697</v>
      </c>
      <c r="AW38" s="40">
        <v>0.41272194859970002</v>
      </c>
      <c r="AX38" s="40">
        <v>0</v>
      </c>
      <c r="AY38" s="40">
        <v>0</v>
      </c>
      <c r="AZ38" s="40">
        <v>3.5841899269312005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4.4573649252823211</v>
      </c>
      <c r="BG38" s="40">
        <v>1.7375749883333</v>
      </c>
      <c r="BH38" s="40">
        <v>0</v>
      </c>
      <c r="BI38" s="40">
        <v>0</v>
      </c>
      <c r="BJ38" s="40">
        <v>1.2324041247322</v>
      </c>
      <c r="BK38" s="41">
        <f t="shared" ref="BK38:BK41" si="11">SUM(C38:BJ38)</f>
        <v>170.15264605680412</v>
      </c>
      <c r="BM38" s="42"/>
      <c r="BO38" s="42"/>
    </row>
    <row r="39" spans="1:67" x14ac:dyDescent="0.2">
      <c r="A39" s="17"/>
      <c r="B39" s="34" t="s">
        <v>128</v>
      </c>
      <c r="C39" s="40">
        <v>0</v>
      </c>
      <c r="D39" s="40">
        <v>0.3635294113666</v>
      </c>
      <c r="E39" s="40">
        <v>0</v>
      </c>
      <c r="F39" s="40">
        <v>0</v>
      </c>
      <c r="G39" s="40">
        <v>0</v>
      </c>
      <c r="H39" s="40">
        <v>0.19769955239580014</v>
      </c>
      <c r="I39" s="40">
        <v>0</v>
      </c>
      <c r="J39" s="40">
        <v>0</v>
      </c>
      <c r="K39" s="40">
        <v>0</v>
      </c>
      <c r="L39" s="40">
        <v>3.3919336033300003E-2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0.24447540266260004</v>
      </c>
      <c r="S39" s="40">
        <v>0</v>
      </c>
      <c r="T39" s="40">
        <v>0</v>
      </c>
      <c r="U39" s="40">
        <v>0</v>
      </c>
      <c r="V39" s="40">
        <v>1.92425666666E-2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7.822396328013606</v>
      </c>
      <c r="AC39" s="40">
        <v>0.92427199999969989</v>
      </c>
      <c r="AD39" s="40">
        <v>0</v>
      </c>
      <c r="AE39" s="40">
        <v>0</v>
      </c>
      <c r="AF39" s="40">
        <v>8.4445661602608002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8.8380464408588324</v>
      </c>
      <c r="AM39" s="40">
        <v>0.86996062579979994</v>
      </c>
      <c r="AN39" s="40">
        <v>0</v>
      </c>
      <c r="AO39" s="40">
        <v>0</v>
      </c>
      <c r="AP39" s="40">
        <v>5.6478264011622956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1.1992547036508994</v>
      </c>
      <c r="AW39" s="40">
        <v>0</v>
      </c>
      <c r="AX39" s="40">
        <v>0</v>
      </c>
      <c r="AY39" s="40">
        <v>0</v>
      </c>
      <c r="AZ39" s="40">
        <v>0.68082339983299989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0.46673910242569983</v>
      </c>
      <c r="BG39" s="40">
        <v>0</v>
      </c>
      <c r="BH39" s="40">
        <v>0</v>
      </c>
      <c r="BI39" s="40">
        <v>0</v>
      </c>
      <c r="BJ39" s="40">
        <v>0.1919253333331</v>
      </c>
      <c r="BK39" s="41">
        <f t="shared" si="11"/>
        <v>35.944676764462642</v>
      </c>
      <c r="BM39" s="42"/>
      <c r="BO39" s="42"/>
    </row>
    <row r="40" spans="1:67" x14ac:dyDescent="0.2">
      <c r="A40" s="17"/>
      <c r="B40" s="34" t="s">
        <v>108</v>
      </c>
      <c r="C40" s="40">
        <v>0</v>
      </c>
      <c r="D40" s="40">
        <v>0.67590627666659997</v>
      </c>
      <c r="E40" s="40">
        <v>0</v>
      </c>
      <c r="F40" s="40">
        <v>0</v>
      </c>
      <c r="G40" s="40">
        <v>0</v>
      </c>
      <c r="H40" s="40">
        <v>6.0987659734613011</v>
      </c>
      <c r="I40" s="40">
        <v>4.5011857221662002</v>
      </c>
      <c r="J40" s="40">
        <v>0</v>
      </c>
      <c r="K40" s="40">
        <v>0</v>
      </c>
      <c r="L40" s="40">
        <v>1.2000302987322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2.8444663544728983</v>
      </c>
      <c r="S40" s="40">
        <v>3.3856418943999</v>
      </c>
      <c r="T40" s="40">
        <v>0</v>
      </c>
      <c r="U40" s="40">
        <v>0</v>
      </c>
      <c r="V40" s="40">
        <v>0.57445333819949995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79.886738331183281</v>
      </c>
      <c r="AC40" s="40">
        <v>8.9993363389323004</v>
      </c>
      <c r="AD40" s="40">
        <v>0</v>
      </c>
      <c r="AE40" s="40">
        <v>0</v>
      </c>
      <c r="AF40" s="40">
        <v>24.511784309622112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76.62372650555389</v>
      </c>
      <c r="AM40" s="40">
        <v>0.805369020933</v>
      </c>
      <c r="AN40" s="40">
        <v>0</v>
      </c>
      <c r="AO40" s="40">
        <v>0</v>
      </c>
      <c r="AP40" s="40">
        <v>8.6736283296606977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97.86863094070759</v>
      </c>
      <c r="AW40" s="40">
        <v>5.8113031324314983</v>
      </c>
      <c r="AX40" s="40">
        <v>0</v>
      </c>
      <c r="AY40" s="40">
        <v>0</v>
      </c>
      <c r="AZ40" s="40">
        <v>35.746107187655319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19.435775787615437</v>
      </c>
      <c r="BG40" s="40">
        <v>0.41370438553309996</v>
      </c>
      <c r="BH40" s="40">
        <v>0</v>
      </c>
      <c r="BI40" s="40">
        <v>0</v>
      </c>
      <c r="BJ40" s="40">
        <v>2.6126737478650002</v>
      </c>
      <c r="BK40" s="41">
        <f t="shared" ref="BK40" si="12">SUM(C40:BJ40)</f>
        <v>380.66922787579182</v>
      </c>
      <c r="BM40" s="42"/>
      <c r="BO40" s="42"/>
    </row>
    <row r="41" spans="1:67" x14ac:dyDescent="0.2">
      <c r="A41" s="17"/>
      <c r="B41" s="34" t="s">
        <v>125</v>
      </c>
      <c r="C41" s="40">
        <v>0</v>
      </c>
      <c r="D41" s="40">
        <v>0.52649700619999995</v>
      </c>
      <c r="E41" s="40">
        <v>0</v>
      </c>
      <c r="F41" s="40">
        <v>0</v>
      </c>
      <c r="G41" s="40">
        <v>0</v>
      </c>
      <c r="H41" s="40">
        <v>0.70223827286399942</v>
      </c>
      <c r="I41" s="40">
        <v>4.2203999999999998E-2</v>
      </c>
      <c r="J41" s="40">
        <v>0</v>
      </c>
      <c r="K41" s="40">
        <v>0</v>
      </c>
      <c r="L41" s="40">
        <v>0.72030450929969991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0.69710482399739948</v>
      </c>
      <c r="S41" s="40">
        <v>0</v>
      </c>
      <c r="T41" s="40">
        <v>0</v>
      </c>
      <c r="U41" s="40">
        <v>0</v>
      </c>
      <c r="V41" s="40">
        <v>0.15415186346660001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35.348617823733733</v>
      </c>
      <c r="AC41" s="40">
        <v>4.5951025293653007</v>
      </c>
      <c r="AD41" s="40">
        <v>0</v>
      </c>
      <c r="AE41" s="40">
        <v>0</v>
      </c>
      <c r="AF41" s="40">
        <v>42.669459244542217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40.453448235243229</v>
      </c>
      <c r="AM41" s="40">
        <v>3.9885061716989005</v>
      </c>
      <c r="AN41" s="40">
        <v>5.1966666666599999E-2</v>
      </c>
      <c r="AO41" s="40">
        <v>0</v>
      </c>
      <c r="AP41" s="40">
        <v>24.246908277816352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3.6054263486015938</v>
      </c>
      <c r="AW41" s="40">
        <v>0.51048806203329999</v>
      </c>
      <c r="AX41" s="40">
        <v>0</v>
      </c>
      <c r="AY41" s="40">
        <v>0</v>
      </c>
      <c r="AZ41" s="40">
        <v>1.8178486197988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1.5231144275485995</v>
      </c>
      <c r="BG41" s="40">
        <v>0.5196666666666</v>
      </c>
      <c r="BH41" s="40">
        <v>0</v>
      </c>
      <c r="BI41" s="40">
        <v>0</v>
      </c>
      <c r="BJ41" s="40">
        <v>0.70516151456609977</v>
      </c>
      <c r="BK41" s="41">
        <f t="shared" si="11"/>
        <v>162.87821506410901</v>
      </c>
      <c r="BM41" s="42"/>
      <c r="BO41" s="42"/>
    </row>
    <row r="42" spans="1:67" x14ac:dyDescent="0.2">
      <c r="A42" s="17"/>
      <c r="B42" s="34" t="s">
        <v>127</v>
      </c>
      <c r="C42" s="40">
        <v>0</v>
      </c>
      <c r="D42" s="40">
        <v>0.56872305176659999</v>
      </c>
      <c r="E42" s="40">
        <v>0</v>
      </c>
      <c r="F42" s="40">
        <v>0</v>
      </c>
      <c r="G42" s="40">
        <v>0</v>
      </c>
      <c r="H42" s="40">
        <v>3.407747108736102</v>
      </c>
      <c r="I42" s="40">
        <v>1.5234123999899998E-2</v>
      </c>
      <c r="J42" s="40">
        <v>0</v>
      </c>
      <c r="K42" s="40">
        <v>0</v>
      </c>
      <c r="L42" s="40">
        <v>0.60753849836630003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2.4042580701388987</v>
      </c>
      <c r="S42" s="40">
        <v>5.0253462333E-3</v>
      </c>
      <c r="T42" s="40">
        <v>0</v>
      </c>
      <c r="U42" s="40">
        <v>0</v>
      </c>
      <c r="V42" s="40">
        <v>0.25358305803300002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61.839891898644026</v>
      </c>
      <c r="AC42" s="40">
        <v>5.3324779646995983</v>
      </c>
      <c r="AD42" s="40">
        <v>0</v>
      </c>
      <c r="AE42" s="40">
        <v>0</v>
      </c>
      <c r="AF42" s="40">
        <v>36.698393057024717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64.572651606732123</v>
      </c>
      <c r="AM42" s="40">
        <v>1.5027285414329998</v>
      </c>
      <c r="AN42" s="40">
        <v>0</v>
      </c>
      <c r="AO42" s="40">
        <v>0</v>
      </c>
      <c r="AP42" s="40">
        <v>18.218653239492397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12.09684443924546</v>
      </c>
      <c r="AW42" s="40">
        <v>1.5782686842997</v>
      </c>
      <c r="AX42" s="40">
        <v>0</v>
      </c>
      <c r="AY42" s="40">
        <v>0</v>
      </c>
      <c r="AZ42" s="40">
        <v>5.6906642376310996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6.2219657170969915</v>
      </c>
      <c r="BG42" s="40">
        <v>6.5034003000000007E-2</v>
      </c>
      <c r="BH42" s="40">
        <v>0.50222830669999996</v>
      </c>
      <c r="BI42" s="40">
        <v>0</v>
      </c>
      <c r="BJ42" s="40">
        <v>1.6214886516655003</v>
      </c>
      <c r="BK42" s="41">
        <f>SUM(C42:BJ42)</f>
        <v>223.20339960493871</v>
      </c>
      <c r="BM42" s="42"/>
      <c r="BO42" s="42"/>
    </row>
    <row r="43" spans="1:67" x14ac:dyDescent="0.2">
      <c r="A43" s="17"/>
      <c r="B43" s="34" t="s">
        <v>109</v>
      </c>
      <c r="C43" s="40">
        <v>0</v>
      </c>
      <c r="D43" s="40">
        <v>0.6975120655</v>
      </c>
      <c r="E43" s="40">
        <v>0</v>
      </c>
      <c r="F43" s="40">
        <v>0</v>
      </c>
      <c r="G43" s="40">
        <v>0</v>
      </c>
      <c r="H43" s="40">
        <v>3.2115371879839993</v>
      </c>
      <c r="I43" s="40">
        <v>61.186312188699908</v>
      </c>
      <c r="J43" s="40">
        <v>0</v>
      </c>
      <c r="K43" s="40">
        <v>0</v>
      </c>
      <c r="L43" s="40">
        <v>0.68539436589930014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1.0806761982868003</v>
      </c>
      <c r="S43" s="40">
        <v>7.3110617735999002</v>
      </c>
      <c r="T43" s="40">
        <v>0</v>
      </c>
      <c r="U43" s="40">
        <v>0</v>
      </c>
      <c r="V43" s="40">
        <v>7.3533960999900005E-2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21.009663176708163</v>
      </c>
      <c r="AC43" s="40">
        <v>2.1782661670326999</v>
      </c>
      <c r="AD43" s="40">
        <v>0</v>
      </c>
      <c r="AE43" s="40">
        <v>0</v>
      </c>
      <c r="AF43" s="40">
        <v>5.2049114525656996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17.108545190813217</v>
      </c>
      <c r="AM43" s="40">
        <v>2.9114019468663006</v>
      </c>
      <c r="AN43" s="40">
        <v>0</v>
      </c>
      <c r="AO43" s="40">
        <v>0</v>
      </c>
      <c r="AP43" s="40">
        <v>0.84492453433280001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22.541509923969784</v>
      </c>
      <c r="AW43" s="40">
        <v>59.059152721899608</v>
      </c>
      <c r="AX43" s="40">
        <v>0</v>
      </c>
      <c r="AY43" s="40">
        <v>0</v>
      </c>
      <c r="AZ43" s="40">
        <v>2.4161859323660995</v>
      </c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40">
        <v>6.522909136031406</v>
      </c>
      <c r="BG43" s="40">
        <v>7.9233555699899996E-2</v>
      </c>
      <c r="BH43" s="40">
        <v>0</v>
      </c>
      <c r="BI43" s="40">
        <v>0</v>
      </c>
      <c r="BJ43" s="40">
        <v>0.1085221324333</v>
      </c>
      <c r="BK43" s="41">
        <f>SUM(C43:BJ43)</f>
        <v>214.23125361168877</v>
      </c>
      <c r="BM43" s="42"/>
      <c r="BO43" s="42"/>
    </row>
    <row r="44" spans="1:67" x14ac:dyDescent="0.2">
      <c r="A44" s="17"/>
      <c r="B44" s="34" t="s">
        <v>110</v>
      </c>
      <c r="C44" s="40">
        <v>0</v>
      </c>
      <c r="D44" s="40">
        <v>0.75708165123329996</v>
      </c>
      <c r="E44" s="40">
        <v>0</v>
      </c>
      <c r="F44" s="40">
        <v>0</v>
      </c>
      <c r="G44" s="40">
        <v>0</v>
      </c>
      <c r="H44" s="40">
        <v>4.2999633396072969</v>
      </c>
      <c r="I44" s="40">
        <v>0</v>
      </c>
      <c r="J44" s="40">
        <v>0</v>
      </c>
      <c r="K44" s="40">
        <v>0</v>
      </c>
      <c r="L44" s="40">
        <v>2.4402184508656006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2.4732419974449993</v>
      </c>
      <c r="S44" s="40">
        <v>0</v>
      </c>
      <c r="T44" s="40">
        <v>0</v>
      </c>
      <c r="U44" s="40">
        <v>0</v>
      </c>
      <c r="V44" s="40">
        <v>0.13228335686629999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7.0879163160336125</v>
      </c>
      <c r="AC44" s="40">
        <v>0.22690550526660003</v>
      </c>
      <c r="AD44" s="40">
        <v>0</v>
      </c>
      <c r="AE44" s="40">
        <v>0</v>
      </c>
      <c r="AF44" s="40">
        <v>0.98630159023269981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4.8746955309987037</v>
      </c>
      <c r="AM44" s="40">
        <v>0.10424003233319999</v>
      </c>
      <c r="AN44" s="40">
        <v>0</v>
      </c>
      <c r="AO44" s="40">
        <v>0</v>
      </c>
      <c r="AP44" s="40">
        <v>0.69939498349939988</v>
      </c>
      <c r="AQ44" s="40">
        <v>0</v>
      </c>
      <c r="AR44" s="40">
        <v>0</v>
      </c>
      <c r="AS44" s="40">
        <v>0</v>
      </c>
      <c r="AT44" s="40">
        <v>0</v>
      </c>
      <c r="AU44" s="40">
        <v>0</v>
      </c>
      <c r="AV44" s="40">
        <v>11.612175424235991</v>
      </c>
      <c r="AW44" s="40">
        <v>1.0442447734997</v>
      </c>
      <c r="AX44" s="40">
        <v>0</v>
      </c>
      <c r="AY44" s="40">
        <v>0</v>
      </c>
      <c r="AZ44" s="40">
        <v>9.3845550409653011</v>
      </c>
      <c r="BA44" s="40">
        <v>0</v>
      </c>
      <c r="BB44" s="40">
        <v>0</v>
      </c>
      <c r="BC44" s="40">
        <v>0</v>
      </c>
      <c r="BD44" s="40">
        <v>0</v>
      </c>
      <c r="BE44" s="40">
        <v>0</v>
      </c>
      <c r="BF44" s="40">
        <v>2.8331974744161026</v>
      </c>
      <c r="BG44" s="40">
        <v>2.1135511226000001</v>
      </c>
      <c r="BH44" s="40">
        <v>0</v>
      </c>
      <c r="BI44" s="40">
        <v>0</v>
      </c>
      <c r="BJ44" s="40">
        <v>0.1442407477332</v>
      </c>
      <c r="BK44" s="41">
        <f>SUM(C44:BJ44)</f>
        <v>51.214207337832008</v>
      </c>
      <c r="BM44" s="42"/>
      <c r="BO44" s="42"/>
    </row>
    <row r="45" spans="1:67" x14ac:dyDescent="0.2">
      <c r="A45" s="17"/>
      <c r="B45" s="34" t="s">
        <v>118</v>
      </c>
      <c r="C45" s="51">
        <v>0</v>
      </c>
      <c r="D45" s="51">
        <v>0.49710578839999997</v>
      </c>
      <c r="E45" s="51">
        <v>0</v>
      </c>
      <c r="F45" s="51">
        <v>0</v>
      </c>
      <c r="G45" s="51">
        <v>0</v>
      </c>
      <c r="H45" s="51">
        <v>2.5434293110488917</v>
      </c>
      <c r="I45" s="51">
        <v>5.1733853000000005E-3</v>
      </c>
      <c r="J45" s="51">
        <v>0</v>
      </c>
      <c r="K45" s="51">
        <v>0</v>
      </c>
      <c r="L45" s="51">
        <v>1.9748512456995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2.272190565679697</v>
      </c>
      <c r="S45" s="51">
        <v>0.1524415743333</v>
      </c>
      <c r="T45" s="51">
        <v>0</v>
      </c>
      <c r="U45" s="51">
        <v>0</v>
      </c>
      <c r="V45" s="51">
        <v>0.30377088196660001</v>
      </c>
      <c r="W45" s="51">
        <v>0</v>
      </c>
      <c r="X45" s="51">
        <v>0</v>
      </c>
      <c r="Y45" s="51">
        <v>0</v>
      </c>
      <c r="Z45" s="51">
        <v>0</v>
      </c>
      <c r="AA45" s="51">
        <v>0</v>
      </c>
      <c r="AB45" s="51">
        <v>35.16894574818442</v>
      </c>
      <c r="AC45" s="51">
        <v>1.8101715263665001</v>
      </c>
      <c r="AD45" s="51">
        <v>0</v>
      </c>
      <c r="AE45" s="51">
        <v>0</v>
      </c>
      <c r="AF45" s="51">
        <v>21.903806101897604</v>
      </c>
      <c r="AG45" s="51">
        <v>0</v>
      </c>
      <c r="AH45" s="51">
        <v>0</v>
      </c>
      <c r="AI45" s="51">
        <v>0</v>
      </c>
      <c r="AJ45" s="51">
        <v>0</v>
      </c>
      <c r="AK45" s="51">
        <v>0</v>
      </c>
      <c r="AL45" s="51">
        <v>46.782943966697921</v>
      </c>
      <c r="AM45" s="51">
        <v>1.1233932553665</v>
      </c>
      <c r="AN45" s="51">
        <v>0</v>
      </c>
      <c r="AO45" s="51">
        <v>0</v>
      </c>
      <c r="AP45" s="51">
        <v>15.461546141096465</v>
      </c>
      <c r="AQ45" s="51">
        <v>0</v>
      </c>
      <c r="AR45" s="51">
        <v>0</v>
      </c>
      <c r="AS45" s="51">
        <v>0</v>
      </c>
      <c r="AT45" s="51">
        <v>0</v>
      </c>
      <c r="AU45" s="51">
        <v>0</v>
      </c>
      <c r="AV45" s="51">
        <v>12.493307695096107</v>
      </c>
      <c r="AW45" s="51">
        <v>0.1748826621665</v>
      </c>
      <c r="AX45" s="51">
        <v>0</v>
      </c>
      <c r="AY45" s="51">
        <v>0</v>
      </c>
      <c r="AZ45" s="51">
        <v>2.9980057736325012</v>
      </c>
      <c r="BA45" s="51">
        <v>0</v>
      </c>
      <c r="BB45" s="51">
        <v>0</v>
      </c>
      <c r="BC45" s="51">
        <v>0</v>
      </c>
      <c r="BD45" s="51">
        <v>0</v>
      </c>
      <c r="BE45" s="51">
        <v>0</v>
      </c>
      <c r="BF45" s="51">
        <v>8.2478022762993337</v>
      </c>
      <c r="BG45" s="51">
        <v>2.62567688666E-2</v>
      </c>
      <c r="BH45" s="51">
        <v>0</v>
      </c>
      <c r="BI45" s="51">
        <v>0</v>
      </c>
      <c r="BJ45" s="51">
        <v>2.1257990467326997</v>
      </c>
      <c r="BK45" s="41">
        <f>SUM(C45:BJ45)</f>
        <v>156.06582371483117</v>
      </c>
      <c r="BM45" s="42"/>
      <c r="BO45" s="42"/>
    </row>
    <row r="46" spans="1:67" x14ac:dyDescent="0.2">
      <c r="A46" s="17"/>
      <c r="B46" s="26" t="s">
        <v>86</v>
      </c>
      <c r="C46" s="36">
        <f>SUM(C35:C45)</f>
        <v>0</v>
      </c>
      <c r="D46" s="36">
        <f t="shared" ref="D46:BK46" si="13">SUM(D35:D45)</f>
        <v>6.3582995745663995</v>
      </c>
      <c r="E46" s="36">
        <f t="shared" si="13"/>
        <v>0</v>
      </c>
      <c r="F46" s="36">
        <f t="shared" si="13"/>
        <v>0</v>
      </c>
      <c r="G46" s="36">
        <f t="shared" si="13"/>
        <v>0</v>
      </c>
      <c r="H46" s="36">
        <f t="shared" si="13"/>
        <v>29.771168290394794</v>
      </c>
      <c r="I46" s="36">
        <f t="shared" si="13"/>
        <v>67.419502167665911</v>
      </c>
      <c r="J46" s="36">
        <f t="shared" si="13"/>
        <v>0</v>
      </c>
      <c r="K46" s="36">
        <f t="shared" si="13"/>
        <v>0</v>
      </c>
      <c r="L46" s="36">
        <f t="shared" si="13"/>
        <v>13.6001295011596</v>
      </c>
      <c r="M46" s="36">
        <f t="shared" si="13"/>
        <v>0</v>
      </c>
      <c r="N46" s="36">
        <f t="shared" si="13"/>
        <v>0</v>
      </c>
      <c r="O46" s="36">
        <f t="shared" si="13"/>
        <v>0</v>
      </c>
      <c r="P46" s="36">
        <f t="shared" si="13"/>
        <v>0</v>
      </c>
      <c r="Q46" s="36">
        <f t="shared" si="13"/>
        <v>0</v>
      </c>
      <c r="R46" s="36">
        <f t="shared" si="13"/>
        <v>17.213970534791592</v>
      </c>
      <c r="S46" s="36">
        <f t="shared" si="13"/>
        <v>12.094297690799701</v>
      </c>
      <c r="T46" s="36">
        <f t="shared" si="13"/>
        <v>0</v>
      </c>
      <c r="U46" s="36">
        <f t="shared" si="13"/>
        <v>0</v>
      </c>
      <c r="V46" s="36">
        <f t="shared" si="13"/>
        <v>2.9442282460637998</v>
      </c>
      <c r="W46" s="36">
        <f t="shared" si="13"/>
        <v>2.0000000000000002E-5</v>
      </c>
      <c r="X46" s="36">
        <f t="shared" si="13"/>
        <v>0</v>
      </c>
      <c r="Y46" s="36">
        <f t="shared" si="13"/>
        <v>0</v>
      </c>
      <c r="Z46" s="36">
        <f t="shared" si="13"/>
        <v>0</v>
      </c>
      <c r="AA46" s="36">
        <f t="shared" si="13"/>
        <v>0</v>
      </c>
      <c r="AB46" s="36">
        <f t="shared" si="13"/>
        <v>414.88359663676943</v>
      </c>
      <c r="AC46" s="36">
        <f t="shared" si="13"/>
        <v>43.262086282524308</v>
      </c>
      <c r="AD46" s="36">
        <f t="shared" si="13"/>
        <v>0</v>
      </c>
      <c r="AE46" s="36">
        <f t="shared" si="13"/>
        <v>0</v>
      </c>
      <c r="AF46" s="36">
        <f t="shared" si="13"/>
        <v>281.79578528005032</v>
      </c>
      <c r="AG46" s="36">
        <f t="shared" si="13"/>
        <v>0</v>
      </c>
      <c r="AH46" s="36">
        <f t="shared" si="13"/>
        <v>0</v>
      </c>
      <c r="AI46" s="36">
        <f t="shared" si="13"/>
        <v>0</v>
      </c>
      <c r="AJ46" s="36">
        <f t="shared" si="13"/>
        <v>0</v>
      </c>
      <c r="AK46" s="36">
        <f t="shared" si="13"/>
        <v>0</v>
      </c>
      <c r="AL46" s="36">
        <f t="shared" si="13"/>
        <v>436.9027548339551</v>
      </c>
      <c r="AM46" s="36">
        <f t="shared" si="13"/>
        <v>21.874269863294305</v>
      </c>
      <c r="AN46" s="36">
        <f t="shared" si="13"/>
        <v>0.30253333333310001</v>
      </c>
      <c r="AO46" s="36">
        <f t="shared" si="13"/>
        <v>0</v>
      </c>
      <c r="AP46" s="36">
        <f t="shared" si="13"/>
        <v>147.59257133872063</v>
      </c>
      <c r="AQ46" s="36">
        <f t="shared" si="13"/>
        <v>0</v>
      </c>
      <c r="AR46" s="36">
        <f t="shared" si="13"/>
        <v>0</v>
      </c>
      <c r="AS46" s="36">
        <f t="shared" si="13"/>
        <v>0</v>
      </c>
      <c r="AT46" s="36">
        <f t="shared" si="13"/>
        <v>0</v>
      </c>
      <c r="AU46" s="36">
        <f t="shared" si="13"/>
        <v>0</v>
      </c>
      <c r="AV46" s="36">
        <f t="shared" si="13"/>
        <v>307.74142726233146</v>
      </c>
      <c r="AW46" s="36">
        <f t="shared" si="13"/>
        <v>81.037037503326701</v>
      </c>
      <c r="AX46" s="36">
        <f t="shared" si="13"/>
        <v>0</v>
      </c>
      <c r="AY46" s="36">
        <f t="shared" si="13"/>
        <v>0</v>
      </c>
      <c r="AZ46" s="36">
        <f t="shared" si="13"/>
        <v>135.28051348622736</v>
      </c>
      <c r="BA46" s="36">
        <f t="shared" si="13"/>
        <v>0</v>
      </c>
      <c r="BB46" s="36">
        <f t="shared" si="13"/>
        <v>0</v>
      </c>
      <c r="BC46" s="36">
        <f t="shared" si="13"/>
        <v>0</v>
      </c>
      <c r="BD46" s="36">
        <f t="shared" si="13"/>
        <v>0</v>
      </c>
      <c r="BE46" s="36">
        <f t="shared" si="13"/>
        <v>0</v>
      </c>
      <c r="BF46" s="36">
        <f t="shared" si="13"/>
        <v>77.584720371946261</v>
      </c>
      <c r="BG46" s="36">
        <f t="shared" si="13"/>
        <v>11.411442744732501</v>
      </c>
      <c r="BH46" s="36">
        <f t="shared" si="13"/>
        <v>0.50222830669999996</v>
      </c>
      <c r="BI46" s="36">
        <f t="shared" si="13"/>
        <v>0</v>
      </c>
      <c r="BJ46" s="36">
        <f t="shared" si="13"/>
        <v>15.813585202725001</v>
      </c>
      <c r="BK46" s="38">
        <f t="shared" si="13"/>
        <v>2125.3861684520784</v>
      </c>
    </row>
    <row r="47" spans="1:67" x14ac:dyDescent="0.2">
      <c r="A47" s="17"/>
      <c r="B47" s="27" t="s">
        <v>84</v>
      </c>
      <c r="C47" s="36">
        <f>C33+C46</f>
        <v>0</v>
      </c>
      <c r="D47" s="36">
        <f t="shared" ref="D47:BJ47" si="14">D33+D46</f>
        <v>7.0762923869329999</v>
      </c>
      <c r="E47" s="36">
        <f t="shared" si="14"/>
        <v>0</v>
      </c>
      <c r="F47" s="36">
        <f t="shared" si="14"/>
        <v>0</v>
      </c>
      <c r="G47" s="36">
        <f t="shared" si="14"/>
        <v>0</v>
      </c>
      <c r="H47" s="36">
        <f t="shared" si="14"/>
        <v>43.918857367812748</v>
      </c>
      <c r="I47" s="36">
        <f t="shared" si="14"/>
        <v>67.45467354923251</v>
      </c>
      <c r="J47" s="36">
        <f t="shared" si="14"/>
        <v>0</v>
      </c>
      <c r="K47" s="36">
        <f t="shared" si="14"/>
        <v>0</v>
      </c>
      <c r="L47" s="36">
        <f t="shared" si="14"/>
        <v>15.185950440058301</v>
      </c>
      <c r="M47" s="36">
        <f t="shared" si="14"/>
        <v>0</v>
      </c>
      <c r="N47" s="36">
        <f t="shared" si="14"/>
        <v>0</v>
      </c>
      <c r="O47" s="36">
        <f t="shared" si="14"/>
        <v>0</v>
      </c>
      <c r="P47" s="36">
        <f t="shared" si="14"/>
        <v>0</v>
      </c>
      <c r="Q47" s="36">
        <f t="shared" si="14"/>
        <v>0</v>
      </c>
      <c r="R47" s="36">
        <f t="shared" si="14"/>
        <v>27.01510881872419</v>
      </c>
      <c r="S47" s="36">
        <f t="shared" si="14"/>
        <v>12.094297690799701</v>
      </c>
      <c r="T47" s="36">
        <f t="shared" si="14"/>
        <v>0</v>
      </c>
      <c r="U47" s="36">
        <f t="shared" si="14"/>
        <v>0</v>
      </c>
      <c r="V47" s="36">
        <f t="shared" si="14"/>
        <v>3.4652031063965998</v>
      </c>
      <c r="W47" s="36">
        <f t="shared" si="14"/>
        <v>2.0000000000000002E-5</v>
      </c>
      <c r="X47" s="36">
        <f t="shared" si="14"/>
        <v>0</v>
      </c>
      <c r="Y47" s="36">
        <f t="shared" si="14"/>
        <v>0</v>
      </c>
      <c r="Z47" s="36">
        <f t="shared" si="14"/>
        <v>0</v>
      </c>
      <c r="AA47" s="36">
        <f t="shared" si="14"/>
        <v>0</v>
      </c>
      <c r="AB47" s="36">
        <f t="shared" si="14"/>
        <v>500.12008720347279</v>
      </c>
      <c r="AC47" s="36">
        <f t="shared" si="14"/>
        <v>44.458762036490604</v>
      </c>
      <c r="AD47" s="36">
        <f t="shared" si="14"/>
        <v>0</v>
      </c>
      <c r="AE47" s="36">
        <f t="shared" si="14"/>
        <v>0</v>
      </c>
      <c r="AF47" s="36">
        <f t="shared" si="14"/>
        <v>301.80691317007347</v>
      </c>
      <c r="AG47" s="36">
        <f t="shared" si="14"/>
        <v>0</v>
      </c>
      <c r="AH47" s="36">
        <f t="shared" si="14"/>
        <v>0</v>
      </c>
      <c r="AI47" s="36">
        <f t="shared" si="14"/>
        <v>0</v>
      </c>
      <c r="AJ47" s="36">
        <f t="shared" si="14"/>
        <v>0</v>
      </c>
      <c r="AK47" s="36">
        <f t="shared" si="14"/>
        <v>0</v>
      </c>
      <c r="AL47" s="36">
        <f t="shared" si="14"/>
        <v>508.25029123919609</v>
      </c>
      <c r="AM47" s="36">
        <f t="shared" si="14"/>
        <v>22.476097483660805</v>
      </c>
      <c r="AN47" s="36">
        <f t="shared" si="14"/>
        <v>0.30253333333310001</v>
      </c>
      <c r="AO47" s="36">
        <f t="shared" si="14"/>
        <v>0</v>
      </c>
      <c r="AP47" s="36">
        <f t="shared" si="14"/>
        <v>155.88796158051372</v>
      </c>
      <c r="AQ47" s="36">
        <f t="shared" si="14"/>
        <v>0</v>
      </c>
      <c r="AR47" s="36">
        <f t="shared" si="14"/>
        <v>0</v>
      </c>
      <c r="AS47" s="36">
        <f t="shared" si="14"/>
        <v>0</v>
      </c>
      <c r="AT47" s="36">
        <f t="shared" si="14"/>
        <v>0</v>
      </c>
      <c r="AU47" s="36">
        <f t="shared" si="14"/>
        <v>0</v>
      </c>
      <c r="AV47" s="36">
        <f t="shared" si="14"/>
        <v>586.94236971246596</v>
      </c>
      <c r="AW47" s="36">
        <f t="shared" si="14"/>
        <v>86.149471189392202</v>
      </c>
      <c r="AX47" s="36">
        <f t="shared" si="14"/>
        <v>0</v>
      </c>
      <c r="AY47" s="36">
        <f t="shared" si="14"/>
        <v>0</v>
      </c>
      <c r="AZ47" s="36">
        <f t="shared" si="14"/>
        <v>182.88739261857521</v>
      </c>
      <c r="BA47" s="36">
        <f t="shared" si="14"/>
        <v>0</v>
      </c>
      <c r="BB47" s="36">
        <f t="shared" si="14"/>
        <v>0</v>
      </c>
      <c r="BC47" s="36">
        <f t="shared" si="14"/>
        <v>0</v>
      </c>
      <c r="BD47" s="36">
        <f t="shared" si="14"/>
        <v>0</v>
      </c>
      <c r="BE47" s="36">
        <f t="shared" si="14"/>
        <v>0</v>
      </c>
      <c r="BF47" s="36">
        <f t="shared" si="14"/>
        <v>131.05032784804598</v>
      </c>
      <c r="BG47" s="36">
        <f t="shared" si="14"/>
        <v>11.636958954765801</v>
      </c>
      <c r="BH47" s="36">
        <f t="shared" si="14"/>
        <v>0.50222830669999996</v>
      </c>
      <c r="BI47" s="36">
        <f t="shared" si="14"/>
        <v>0</v>
      </c>
      <c r="BJ47" s="36">
        <f t="shared" si="14"/>
        <v>18.946652280622502</v>
      </c>
      <c r="BK47" s="38">
        <f>BK46+BK33</f>
        <v>2727.6284503172656</v>
      </c>
    </row>
    <row r="48" spans="1:67" ht="3" customHeight="1" x14ac:dyDescent="0.2">
      <c r="A48" s="17"/>
      <c r="B48" s="25"/>
      <c r="C48" s="68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70"/>
    </row>
    <row r="49" spans="1:67" x14ac:dyDescent="0.2">
      <c r="A49" s="17" t="s">
        <v>16</v>
      </c>
      <c r="B49" s="24" t="s">
        <v>8</v>
      </c>
      <c r="C49" s="68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70"/>
    </row>
    <row r="50" spans="1:67" x14ac:dyDescent="0.2">
      <c r="A50" s="17" t="s">
        <v>76</v>
      </c>
      <c r="B50" s="25" t="s">
        <v>17</v>
      </c>
      <c r="C50" s="6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70"/>
    </row>
    <row r="51" spans="1:67" x14ac:dyDescent="0.2">
      <c r="A51" s="17"/>
      <c r="B51" s="26" t="s">
        <v>116</v>
      </c>
      <c r="C51" s="36">
        <v>0</v>
      </c>
      <c r="D51" s="36">
        <v>0.62944762889999994</v>
      </c>
      <c r="E51" s="36">
        <v>0</v>
      </c>
      <c r="F51" s="36">
        <v>0</v>
      </c>
      <c r="G51" s="36">
        <v>0</v>
      </c>
      <c r="H51" s="36">
        <v>0.20286430373219994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3.2633639665800004E-2</v>
      </c>
      <c r="S51" s="36">
        <v>0</v>
      </c>
      <c r="T51" s="36">
        <v>0</v>
      </c>
      <c r="U51" s="36">
        <v>0</v>
      </c>
      <c r="V51" s="36">
        <v>2.0679040200000002E-2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1.3658735917942</v>
      </c>
      <c r="AC51" s="36">
        <v>0.26837619976649996</v>
      </c>
      <c r="AD51" s="36">
        <v>0</v>
      </c>
      <c r="AE51" s="36">
        <v>0</v>
      </c>
      <c r="AF51" s="36">
        <v>1.1649768868329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1.3853483460263005</v>
      </c>
      <c r="AM51" s="36">
        <v>4.9133579999999997</v>
      </c>
      <c r="AN51" s="36">
        <v>0</v>
      </c>
      <c r="AO51" s="36">
        <v>0</v>
      </c>
      <c r="AP51" s="36">
        <v>0.55092748769970001</v>
      </c>
      <c r="AQ51" s="36">
        <v>0</v>
      </c>
      <c r="AR51" s="36">
        <v>0</v>
      </c>
      <c r="AS51" s="36">
        <v>0</v>
      </c>
      <c r="AT51" s="36">
        <v>0</v>
      </c>
      <c r="AU51" s="36">
        <v>0</v>
      </c>
      <c r="AV51" s="36">
        <v>2.5364570440257999</v>
      </c>
      <c r="AW51" s="36">
        <v>0.69715859249970002</v>
      </c>
      <c r="AX51" s="36">
        <v>1.5119288574666001</v>
      </c>
      <c r="AY51" s="36">
        <v>0</v>
      </c>
      <c r="AZ51" s="36">
        <v>3.1556326018654994</v>
      </c>
      <c r="BA51" s="36">
        <v>0</v>
      </c>
      <c r="BB51" s="36">
        <v>0</v>
      </c>
      <c r="BC51" s="36">
        <v>0</v>
      </c>
      <c r="BD51" s="36">
        <v>0</v>
      </c>
      <c r="BE51" s="36">
        <v>0</v>
      </c>
      <c r="BF51" s="36">
        <v>0.46120065776459984</v>
      </c>
      <c r="BG51" s="36">
        <v>0.30250913206659996</v>
      </c>
      <c r="BH51" s="36">
        <v>0</v>
      </c>
      <c r="BI51" s="36">
        <v>0</v>
      </c>
      <c r="BJ51" s="36">
        <v>0.51188205946659993</v>
      </c>
      <c r="BK51" s="39">
        <f>SUM(C51:BJ51)</f>
        <v>19.711254069773002</v>
      </c>
    </row>
    <row r="52" spans="1:67" x14ac:dyDescent="0.2">
      <c r="A52" s="17"/>
      <c r="B52" s="26" t="s">
        <v>119</v>
      </c>
      <c r="C52" s="36">
        <v>0</v>
      </c>
      <c r="D52" s="36">
        <v>0.6009856814333</v>
      </c>
      <c r="E52" s="36">
        <v>0</v>
      </c>
      <c r="F52" s="36">
        <v>0</v>
      </c>
      <c r="G52" s="36">
        <v>0</v>
      </c>
      <c r="H52" s="36">
        <v>2.4388611501508981</v>
      </c>
      <c r="I52" s="36">
        <v>1.6709286865332</v>
      </c>
      <c r="J52" s="36">
        <v>0</v>
      </c>
      <c r="K52" s="36">
        <v>0</v>
      </c>
      <c r="L52" s="36">
        <v>0.73576873149920008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2.1344331765511009</v>
      </c>
      <c r="S52" s="36">
        <v>0.2542727222999</v>
      </c>
      <c r="T52" s="36">
        <v>0</v>
      </c>
      <c r="U52" s="36">
        <v>0</v>
      </c>
      <c r="V52" s="36">
        <v>0.52900588419969996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72.093566916143089</v>
      </c>
      <c r="AC52" s="36">
        <v>4.5641149251313005</v>
      </c>
      <c r="AD52" s="36">
        <v>0.1413989175333</v>
      </c>
      <c r="AE52" s="36">
        <v>0</v>
      </c>
      <c r="AF52" s="36">
        <v>75.634317123633778</v>
      </c>
      <c r="AG52" s="36">
        <v>0</v>
      </c>
      <c r="AH52" s="36">
        <v>0</v>
      </c>
      <c r="AI52" s="36">
        <v>0</v>
      </c>
      <c r="AJ52" s="36">
        <v>0</v>
      </c>
      <c r="AK52" s="36">
        <v>0</v>
      </c>
      <c r="AL52" s="36">
        <v>80.20669303086342</v>
      </c>
      <c r="AM52" s="36">
        <v>3.4592223157992996</v>
      </c>
      <c r="AN52" s="36">
        <v>0.47455555970000002</v>
      </c>
      <c r="AO52" s="36">
        <v>0</v>
      </c>
      <c r="AP52" s="36">
        <v>41.942130993245847</v>
      </c>
      <c r="AQ52" s="36">
        <v>0</v>
      </c>
      <c r="AR52" s="36">
        <v>0</v>
      </c>
      <c r="AS52" s="36">
        <v>0</v>
      </c>
      <c r="AT52" s="36">
        <v>0</v>
      </c>
      <c r="AU52" s="36">
        <v>0</v>
      </c>
      <c r="AV52" s="36">
        <v>25.448837986089238</v>
      </c>
      <c r="AW52" s="36">
        <v>4.1064701551995997</v>
      </c>
      <c r="AX52" s="36">
        <v>0</v>
      </c>
      <c r="AY52" s="36">
        <v>0</v>
      </c>
      <c r="AZ52" s="36">
        <v>20.835962051958401</v>
      </c>
      <c r="BA52" s="36">
        <v>0</v>
      </c>
      <c r="BB52" s="36">
        <v>0</v>
      </c>
      <c r="BC52" s="36">
        <v>0</v>
      </c>
      <c r="BD52" s="36">
        <v>0</v>
      </c>
      <c r="BE52" s="36">
        <v>0</v>
      </c>
      <c r="BF52" s="36">
        <v>9.675146809942003</v>
      </c>
      <c r="BG52" s="36">
        <v>0.71632741589990001</v>
      </c>
      <c r="BH52" s="36">
        <v>0</v>
      </c>
      <c r="BI52" s="36">
        <v>0</v>
      </c>
      <c r="BJ52" s="36">
        <v>6.1011150119304993</v>
      </c>
      <c r="BK52" s="39">
        <f>SUM(C52:BJ52)</f>
        <v>353.764115245737</v>
      </c>
    </row>
    <row r="53" spans="1:67" x14ac:dyDescent="0.2">
      <c r="A53" s="17"/>
      <c r="B53" s="27" t="s">
        <v>83</v>
      </c>
      <c r="C53" s="36">
        <f>SUM(C51:C52)</f>
        <v>0</v>
      </c>
      <c r="D53" s="36">
        <f t="shared" ref="D53:BK53" si="15">SUM(D51:D52)</f>
        <v>1.2304333103333001</v>
      </c>
      <c r="E53" s="36">
        <f t="shared" si="15"/>
        <v>0</v>
      </c>
      <c r="F53" s="36">
        <f t="shared" si="15"/>
        <v>0</v>
      </c>
      <c r="G53" s="36">
        <f t="shared" si="15"/>
        <v>0</v>
      </c>
      <c r="H53" s="36">
        <f t="shared" si="15"/>
        <v>2.6417254538830979</v>
      </c>
      <c r="I53" s="36">
        <f t="shared" si="15"/>
        <v>1.6709286865332</v>
      </c>
      <c r="J53" s="36">
        <f t="shared" si="15"/>
        <v>0</v>
      </c>
      <c r="K53" s="36">
        <f t="shared" si="15"/>
        <v>0</v>
      </c>
      <c r="L53" s="36">
        <f t="shared" si="15"/>
        <v>0.73576873149920008</v>
      </c>
      <c r="M53" s="36">
        <f t="shared" si="15"/>
        <v>0</v>
      </c>
      <c r="N53" s="36">
        <f t="shared" si="15"/>
        <v>0</v>
      </c>
      <c r="O53" s="36">
        <f t="shared" si="15"/>
        <v>0</v>
      </c>
      <c r="P53" s="36">
        <f t="shared" si="15"/>
        <v>0</v>
      </c>
      <c r="Q53" s="36">
        <f t="shared" si="15"/>
        <v>0</v>
      </c>
      <c r="R53" s="36">
        <f t="shared" si="15"/>
        <v>2.1670668162169009</v>
      </c>
      <c r="S53" s="36">
        <f t="shared" si="15"/>
        <v>0.2542727222999</v>
      </c>
      <c r="T53" s="36">
        <f t="shared" si="15"/>
        <v>0</v>
      </c>
      <c r="U53" s="36">
        <f t="shared" si="15"/>
        <v>0</v>
      </c>
      <c r="V53" s="36">
        <f t="shared" si="15"/>
        <v>0.54968492439969996</v>
      </c>
      <c r="W53" s="36">
        <f t="shared" si="15"/>
        <v>0</v>
      </c>
      <c r="X53" s="36">
        <f t="shared" si="15"/>
        <v>0</v>
      </c>
      <c r="Y53" s="36">
        <f t="shared" si="15"/>
        <v>0</v>
      </c>
      <c r="Z53" s="36">
        <f t="shared" si="15"/>
        <v>0</v>
      </c>
      <c r="AA53" s="36">
        <f t="shared" si="15"/>
        <v>0</v>
      </c>
      <c r="AB53" s="36">
        <f t="shared" si="15"/>
        <v>73.459440507937288</v>
      </c>
      <c r="AC53" s="36">
        <f t="shared" si="15"/>
        <v>4.8324911248978006</v>
      </c>
      <c r="AD53" s="36">
        <f t="shared" si="15"/>
        <v>0.1413989175333</v>
      </c>
      <c r="AE53" s="36">
        <f t="shared" si="15"/>
        <v>0</v>
      </c>
      <c r="AF53" s="36">
        <f t="shared" si="15"/>
        <v>76.799294010466681</v>
      </c>
      <c r="AG53" s="36">
        <f t="shared" si="15"/>
        <v>0</v>
      </c>
      <c r="AH53" s="36">
        <f t="shared" si="15"/>
        <v>0</v>
      </c>
      <c r="AI53" s="36">
        <f t="shared" si="15"/>
        <v>0</v>
      </c>
      <c r="AJ53" s="36">
        <f t="shared" si="15"/>
        <v>0</v>
      </c>
      <c r="AK53" s="36">
        <f t="shared" si="15"/>
        <v>0</v>
      </c>
      <c r="AL53" s="36">
        <f t="shared" si="15"/>
        <v>81.592041376889725</v>
      </c>
      <c r="AM53" s="36">
        <f t="shared" si="15"/>
        <v>8.3725803157992988</v>
      </c>
      <c r="AN53" s="36">
        <f t="shared" si="15"/>
        <v>0.47455555970000002</v>
      </c>
      <c r="AO53" s="36">
        <f t="shared" si="15"/>
        <v>0</v>
      </c>
      <c r="AP53" s="36">
        <f t="shared" si="15"/>
        <v>42.49305848094555</v>
      </c>
      <c r="AQ53" s="36">
        <f t="shared" si="15"/>
        <v>0</v>
      </c>
      <c r="AR53" s="36">
        <f t="shared" si="15"/>
        <v>0</v>
      </c>
      <c r="AS53" s="36">
        <f t="shared" si="15"/>
        <v>0</v>
      </c>
      <c r="AT53" s="36">
        <f t="shared" si="15"/>
        <v>0</v>
      </c>
      <c r="AU53" s="36">
        <f t="shared" si="15"/>
        <v>0</v>
      </c>
      <c r="AV53" s="36">
        <f t="shared" si="15"/>
        <v>27.985295030115036</v>
      </c>
      <c r="AW53" s="36">
        <f t="shared" si="15"/>
        <v>4.8036287476992996</v>
      </c>
      <c r="AX53" s="36">
        <f t="shared" si="15"/>
        <v>1.5119288574666001</v>
      </c>
      <c r="AY53" s="36">
        <f t="shared" si="15"/>
        <v>0</v>
      </c>
      <c r="AZ53" s="36">
        <f t="shared" si="15"/>
        <v>23.991594653823899</v>
      </c>
      <c r="BA53" s="36">
        <f t="shared" si="15"/>
        <v>0</v>
      </c>
      <c r="BB53" s="36">
        <f t="shared" si="15"/>
        <v>0</v>
      </c>
      <c r="BC53" s="36">
        <f t="shared" si="15"/>
        <v>0</v>
      </c>
      <c r="BD53" s="36">
        <f t="shared" si="15"/>
        <v>0</v>
      </c>
      <c r="BE53" s="36">
        <f t="shared" si="15"/>
        <v>0</v>
      </c>
      <c r="BF53" s="36">
        <f t="shared" si="15"/>
        <v>10.136347467706603</v>
      </c>
      <c r="BG53" s="36">
        <f t="shared" si="15"/>
        <v>1.0188365479665</v>
      </c>
      <c r="BH53" s="36">
        <f t="shared" si="15"/>
        <v>0</v>
      </c>
      <c r="BI53" s="36">
        <f t="shared" si="15"/>
        <v>0</v>
      </c>
      <c r="BJ53" s="36">
        <f t="shared" si="15"/>
        <v>6.6129970713970989</v>
      </c>
      <c r="BK53" s="36">
        <f t="shared" si="15"/>
        <v>373.47536931551002</v>
      </c>
    </row>
    <row r="54" spans="1:67" ht="2.25" customHeight="1" x14ac:dyDescent="0.2">
      <c r="A54" s="17"/>
      <c r="B54" s="25"/>
      <c r="C54" s="68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70"/>
    </row>
    <row r="55" spans="1:67" x14ac:dyDescent="0.2">
      <c r="A55" s="17" t="s">
        <v>4</v>
      </c>
      <c r="B55" s="24" t="s">
        <v>9</v>
      </c>
      <c r="C55" s="68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70"/>
    </row>
    <row r="56" spans="1:67" x14ac:dyDescent="0.2">
      <c r="A56" s="17" t="s">
        <v>76</v>
      </c>
      <c r="B56" s="25" t="s">
        <v>18</v>
      </c>
      <c r="C56" s="68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70"/>
    </row>
    <row r="57" spans="1:67" x14ac:dyDescent="0.2">
      <c r="A57" s="17"/>
      <c r="B57" s="34" t="s">
        <v>111</v>
      </c>
      <c r="C57" s="40">
        <v>0</v>
      </c>
      <c r="D57" s="40">
        <v>30.197187169961907</v>
      </c>
      <c r="E57" s="40">
        <v>0</v>
      </c>
      <c r="F57" s="40">
        <v>0</v>
      </c>
      <c r="G57" s="40">
        <v>0</v>
      </c>
      <c r="H57" s="40">
        <v>13.79923034059482</v>
      </c>
      <c r="I57" s="40">
        <v>0.86129565150510556</v>
      </c>
      <c r="J57" s="40">
        <v>0</v>
      </c>
      <c r="K57" s="40">
        <v>0</v>
      </c>
      <c r="L57" s="40">
        <v>7.9936094082255353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5.5012524646626355</v>
      </c>
      <c r="S57" s="40">
        <v>0.104</v>
      </c>
      <c r="T57" s="40">
        <v>0</v>
      </c>
      <c r="U57" s="40">
        <v>0</v>
      </c>
      <c r="V57" s="40">
        <v>1.6429000000000002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  <c r="AI57" s="40">
        <v>0</v>
      </c>
      <c r="AJ57" s="40">
        <v>0</v>
      </c>
      <c r="AK57" s="40">
        <v>0</v>
      </c>
      <c r="AL57" s="40">
        <v>0</v>
      </c>
      <c r="AM57" s="40">
        <v>0</v>
      </c>
      <c r="AN57" s="40">
        <v>0</v>
      </c>
      <c r="AO57" s="40">
        <v>0</v>
      </c>
      <c r="AP57" s="40">
        <v>0</v>
      </c>
      <c r="AQ57" s="40">
        <v>0</v>
      </c>
      <c r="AR57" s="40">
        <v>0</v>
      </c>
      <c r="AS57" s="40">
        <v>0</v>
      </c>
      <c r="AT57" s="40">
        <v>0</v>
      </c>
      <c r="AU57" s="40">
        <v>0</v>
      </c>
      <c r="AV57" s="40">
        <v>0</v>
      </c>
      <c r="AW57" s="40">
        <v>0</v>
      </c>
      <c r="AX57" s="40">
        <v>0</v>
      </c>
      <c r="AY57" s="40">
        <v>0</v>
      </c>
      <c r="AZ57" s="40">
        <v>0</v>
      </c>
      <c r="BA57" s="40">
        <v>0</v>
      </c>
      <c r="BB57" s="40">
        <v>0</v>
      </c>
      <c r="BC57" s="40">
        <v>0</v>
      </c>
      <c r="BD57" s="40">
        <v>0</v>
      </c>
      <c r="BE57" s="40">
        <v>0</v>
      </c>
      <c r="BF57" s="40">
        <v>0</v>
      </c>
      <c r="BG57" s="40">
        <v>0</v>
      </c>
      <c r="BH57" s="40">
        <v>0</v>
      </c>
      <c r="BI57" s="40">
        <v>0</v>
      </c>
      <c r="BJ57" s="40">
        <v>0</v>
      </c>
      <c r="BK57" s="39">
        <f>SUM(C57:BJ57)</f>
        <v>60.099475034949997</v>
      </c>
      <c r="BL57" s="49"/>
      <c r="BM57" s="49"/>
      <c r="BN57" s="49"/>
      <c r="BO57" s="49"/>
    </row>
    <row r="58" spans="1:67" x14ac:dyDescent="0.2">
      <c r="A58" s="17"/>
      <c r="B58" s="26" t="s">
        <v>85</v>
      </c>
      <c r="C58" s="36">
        <f>SUM(C57)</f>
        <v>0</v>
      </c>
      <c r="D58" s="36">
        <f t="shared" ref="D58:BJ58" si="16">SUM(D57)</f>
        <v>30.197187169961907</v>
      </c>
      <c r="E58" s="36">
        <f t="shared" si="16"/>
        <v>0</v>
      </c>
      <c r="F58" s="36">
        <f t="shared" si="16"/>
        <v>0</v>
      </c>
      <c r="G58" s="36">
        <f t="shared" si="16"/>
        <v>0</v>
      </c>
      <c r="H58" s="36">
        <f t="shared" si="16"/>
        <v>13.79923034059482</v>
      </c>
      <c r="I58" s="36">
        <f t="shared" si="16"/>
        <v>0.86129565150510556</v>
      </c>
      <c r="J58" s="36">
        <f t="shared" si="16"/>
        <v>0</v>
      </c>
      <c r="K58" s="36">
        <f t="shared" si="16"/>
        <v>0</v>
      </c>
      <c r="L58" s="36">
        <f t="shared" si="16"/>
        <v>7.9936094082255353</v>
      </c>
      <c r="M58" s="36">
        <f t="shared" si="16"/>
        <v>0</v>
      </c>
      <c r="N58" s="36">
        <f t="shared" si="16"/>
        <v>0</v>
      </c>
      <c r="O58" s="36">
        <f t="shared" si="16"/>
        <v>0</v>
      </c>
      <c r="P58" s="36">
        <f t="shared" si="16"/>
        <v>0</v>
      </c>
      <c r="Q58" s="36">
        <f t="shared" si="16"/>
        <v>0</v>
      </c>
      <c r="R58" s="36">
        <f t="shared" si="16"/>
        <v>5.5012524646626355</v>
      </c>
      <c r="S58" s="36">
        <f t="shared" si="16"/>
        <v>0.104</v>
      </c>
      <c r="T58" s="36">
        <f t="shared" si="16"/>
        <v>0</v>
      </c>
      <c r="U58" s="36">
        <f t="shared" si="16"/>
        <v>0</v>
      </c>
      <c r="V58" s="36">
        <f t="shared" si="16"/>
        <v>1.6429000000000002</v>
      </c>
      <c r="W58" s="36">
        <f t="shared" si="16"/>
        <v>0</v>
      </c>
      <c r="X58" s="36">
        <f t="shared" si="16"/>
        <v>0</v>
      </c>
      <c r="Y58" s="36">
        <f t="shared" si="16"/>
        <v>0</v>
      </c>
      <c r="Z58" s="36">
        <f t="shared" si="16"/>
        <v>0</v>
      </c>
      <c r="AA58" s="36">
        <f t="shared" si="16"/>
        <v>0</v>
      </c>
      <c r="AB58" s="36">
        <f t="shared" si="16"/>
        <v>0</v>
      </c>
      <c r="AC58" s="36">
        <f t="shared" si="16"/>
        <v>0</v>
      </c>
      <c r="AD58" s="36">
        <f t="shared" si="16"/>
        <v>0</v>
      </c>
      <c r="AE58" s="36">
        <f t="shared" si="16"/>
        <v>0</v>
      </c>
      <c r="AF58" s="36">
        <f t="shared" si="16"/>
        <v>0</v>
      </c>
      <c r="AG58" s="36">
        <f t="shared" si="16"/>
        <v>0</v>
      </c>
      <c r="AH58" s="36">
        <f t="shared" si="16"/>
        <v>0</v>
      </c>
      <c r="AI58" s="36">
        <f t="shared" si="16"/>
        <v>0</v>
      </c>
      <c r="AJ58" s="36">
        <f t="shared" si="16"/>
        <v>0</v>
      </c>
      <c r="AK58" s="36">
        <f t="shared" si="16"/>
        <v>0</v>
      </c>
      <c r="AL58" s="36">
        <f t="shared" si="16"/>
        <v>0</v>
      </c>
      <c r="AM58" s="36">
        <f t="shared" si="16"/>
        <v>0</v>
      </c>
      <c r="AN58" s="36">
        <f t="shared" si="16"/>
        <v>0</v>
      </c>
      <c r="AO58" s="36">
        <f t="shared" si="16"/>
        <v>0</v>
      </c>
      <c r="AP58" s="36">
        <f t="shared" si="16"/>
        <v>0</v>
      </c>
      <c r="AQ58" s="36">
        <f t="shared" si="16"/>
        <v>0</v>
      </c>
      <c r="AR58" s="36">
        <f t="shared" si="16"/>
        <v>0</v>
      </c>
      <c r="AS58" s="36">
        <f t="shared" si="16"/>
        <v>0</v>
      </c>
      <c r="AT58" s="36">
        <f t="shared" si="16"/>
        <v>0</v>
      </c>
      <c r="AU58" s="36">
        <f t="shared" si="16"/>
        <v>0</v>
      </c>
      <c r="AV58" s="36">
        <f t="shared" si="16"/>
        <v>0</v>
      </c>
      <c r="AW58" s="36">
        <f t="shared" si="16"/>
        <v>0</v>
      </c>
      <c r="AX58" s="36">
        <f t="shared" si="16"/>
        <v>0</v>
      </c>
      <c r="AY58" s="36">
        <f t="shared" si="16"/>
        <v>0</v>
      </c>
      <c r="AZ58" s="36">
        <f t="shared" si="16"/>
        <v>0</v>
      </c>
      <c r="BA58" s="36">
        <f t="shared" si="16"/>
        <v>0</v>
      </c>
      <c r="BB58" s="36">
        <f t="shared" si="16"/>
        <v>0</v>
      </c>
      <c r="BC58" s="36">
        <f t="shared" si="16"/>
        <v>0</v>
      </c>
      <c r="BD58" s="36">
        <f t="shared" si="16"/>
        <v>0</v>
      </c>
      <c r="BE58" s="36">
        <f t="shared" si="16"/>
        <v>0</v>
      </c>
      <c r="BF58" s="36">
        <f t="shared" si="16"/>
        <v>0</v>
      </c>
      <c r="BG58" s="36">
        <f t="shared" si="16"/>
        <v>0</v>
      </c>
      <c r="BH58" s="36">
        <f t="shared" si="16"/>
        <v>0</v>
      </c>
      <c r="BI58" s="36">
        <f t="shared" si="16"/>
        <v>0</v>
      </c>
      <c r="BJ58" s="36">
        <f t="shared" si="16"/>
        <v>0</v>
      </c>
      <c r="BK58" s="39">
        <f>SUM(BK57)</f>
        <v>60.099475034949997</v>
      </c>
    </row>
    <row r="59" spans="1:67" x14ac:dyDescent="0.2">
      <c r="A59" s="17" t="s">
        <v>77</v>
      </c>
      <c r="B59" s="25" t="s">
        <v>19</v>
      </c>
      <c r="C59" s="68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70"/>
    </row>
    <row r="60" spans="1:67" x14ac:dyDescent="0.2">
      <c r="A60" s="17"/>
      <c r="B60" s="26" t="s">
        <v>36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0</v>
      </c>
      <c r="AO60" s="36">
        <v>0</v>
      </c>
      <c r="AP60" s="36">
        <v>0</v>
      </c>
      <c r="AQ60" s="36">
        <v>0</v>
      </c>
      <c r="AR60" s="36">
        <v>0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>
        <v>0</v>
      </c>
      <c r="BC60" s="36">
        <v>0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9">
        <f>SUM(C60:BJ60)</f>
        <v>0</v>
      </c>
    </row>
    <row r="61" spans="1:67" x14ac:dyDescent="0.2">
      <c r="A61" s="17"/>
      <c r="B61" s="26" t="s">
        <v>86</v>
      </c>
      <c r="C61" s="36">
        <f t="shared" ref="C61:BJ61" si="17">SUM(C60)</f>
        <v>0</v>
      </c>
      <c r="D61" s="36">
        <f t="shared" si="17"/>
        <v>0</v>
      </c>
      <c r="E61" s="36">
        <f t="shared" si="17"/>
        <v>0</v>
      </c>
      <c r="F61" s="36">
        <f t="shared" si="17"/>
        <v>0</v>
      </c>
      <c r="G61" s="36">
        <f t="shared" si="17"/>
        <v>0</v>
      </c>
      <c r="H61" s="36">
        <f t="shared" si="17"/>
        <v>0</v>
      </c>
      <c r="I61" s="36">
        <f t="shared" si="17"/>
        <v>0</v>
      </c>
      <c r="J61" s="36">
        <f t="shared" si="17"/>
        <v>0</v>
      </c>
      <c r="K61" s="36">
        <f t="shared" si="17"/>
        <v>0</v>
      </c>
      <c r="L61" s="36">
        <f t="shared" si="17"/>
        <v>0</v>
      </c>
      <c r="M61" s="36">
        <f t="shared" si="17"/>
        <v>0</v>
      </c>
      <c r="N61" s="36">
        <f t="shared" si="17"/>
        <v>0</v>
      </c>
      <c r="O61" s="36">
        <f t="shared" si="17"/>
        <v>0</v>
      </c>
      <c r="P61" s="36">
        <f t="shared" si="17"/>
        <v>0</v>
      </c>
      <c r="Q61" s="36">
        <f t="shared" si="17"/>
        <v>0</v>
      </c>
      <c r="R61" s="36">
        <f t="shared" si="17"/>
        <v>0</v>
      </c>
      <c r="S61" s="36">
        <f t="shared" si="17"/>
        <v>0</v>
      </c>
      <c r="T61" s="36">
        <f t="shared" si="17"/>
        <v>0</v>
      </c>
      <c r="U61" s="36">
        <f t="shared" si="17"/>
        <v>0</v>
      </c>
      <c r="V61" s="36">
        <f t="shared" si="17"/>
        <v>0</v>
      </c>
      <c r="W61" s="36">
        <f t="shared" si="17"/>
        <v>0</v>
      </c>
      <c r="X61" s="36">
        <f t="shared" si="17"/>
        <v>0</v>
      </c>
      <c r="Y61" s="36">
        <f t="shared" si="17"/>
        <v>0</v>
      </c>
      <c r="Z61" s="36">
        <f t="shared" si="17"/>
        <v>0</v>
      </c>
      <c r="AA61" s="36">
        <f t="shared" si="17"/>
        <v>0</v>
      </c>
      <c r="AB61" s="36">
        <f t="shared" si="17"/>
        <v>0</v>
      </c>
      <c r="AC61" s="36">
        <f t="shared" si="17"/>
        <v>0</v>
      </c>
      <c r="AD61" s="36">
        <f t="shared" si="17"/>
        <v>0</v>
      </c>
      <c r="AE61" s="36">
        <f t="shared" si="17"/>
        <v>0</v>
      </c>
      <c r="AF61" s="36">
        <f t="shared" si="17"/>
        <v>0</v>
      </c>
      <c r="AG61" s="36">
        <f t="shared" si="17"/>
        <v>0</v>
      </c>
      <c r="AH61" s="36">
        <f t="shared" si="17"/>
        <v>0</v>
      </c>
      <c r="AI61" s="36">
        <f t="shared" si="17"/>
        <v>0</v>
      </c>
      <c r="AJ61" s="36">
        <f t="shared" si="17"/>
        <v>0</v>
      </c>
      <c r="AK61" s="36">
        <f t="shared" si="17"/>
        <v>0</v>
      </c>
      <c r="AL61" s="36">
        <f t="shared" si="17"/>
        <v>0</v>
      </c>
      <c r="AM61" s="36">
        <f t="shared" si="17"/>
        <v>0</v>
      </c>
      <c r="AN61" s="36">
        <f t="shared" si="17"/>
        <v>0</v>
      </c>
      <c r="AO61" s="36">
        <f t="shared" si="17"/>
        <v>0</v>
      </c>
      <c r="AP61" s="36">
        <f t="shared" si="17"/>
        <v>0</v>
      </c>
      <c r="AQ61" s="36">
        <f t="shared" si="17"/>
        <v>0</v>
      </c>
      <c r="AR61" s="36">
        <f t="shared" si="17"/>
        <v>0</v>
      </c>
      <c r="AS61" s="36">
        <f t="shared" si="17"/>
        <v>0</v>
      </c>
      <c r="AT61" s="36">
        <f t="shared" si="17"/>
        <v>0</v>
      </c>
      <c r="AU61" s="36">
        <f t="shared" si="17"/>
        <v>0</v>
      </c>
      <c r="AV61" s="36">
        <f t="shared" si="17"/>
        <v>0</v>
      </c>
      <c r="AW61" s="36">
        <f t="shared" si="17"/>
        <v>0</v>
      </c>
      <c r="AX61" s="36">
        <f t="shared" si="17"/>
        <v>0</v>
      </c>
      <c r="AY61" s="36">
        <f t="shared" si="17"/>
        <v>0</v>
      </c>
      <c r="AZ61" s="36">
        <f t="shared" si="17"/>
        <v>0</v>
      </c>
      <c r="BA61" s="36">
        <f t="shared" si="17"/>
        <v>0</v>
      </c>
      <c r="BB61" s="36">
        <f t="shared" si="17"/>
        <v>0</v>
      </c>
      <c r="BC61" s="36">
        <f t="shared" si="17"/>
        <v>0</v>
      </c>
      <c r="BD61" s="36">
        <f t="shared" si="17"/>
        <v>0</v>
      </c>
      <c r="BE61" s="36">
        <f t="shared" si="17"/>
        <v>0</v>
      </c>
      <c r="BF61" s="36">
        <f t="shared" si="17"/>
        <v>0</v>
      </c>
      <c r="BG61" s="36">
        <f t="shared" si="17"/>
        <v>0</v>
      </c>
      <c r="BH61" s="36">
        <f t="shared" si="17"/>
        <v>0</v>
      </c>
      <c r="BI61" s="36">
        <f t="shared" si="17"/>
        <v>0</v>
      </c>
      <c r="BJ61" s="36">
        <f t="shared" si="17"/>
        <v>0</v>
      </c>
      <c r="BK61" s="39">
        <f>SUM(BK60)</f>
        <v>0</v>
      </c>
    </row>
    <row r="62" spans="1:67" x14ac:dyDescent="0.2">
      <c r="A62" s="17"/>
      <c r="B62" s="27" t="s">
        <v>84</v>
      </c>
      <c r="C62" s="38">
        <f>C61+C58</f>
        <v>0</v>
      </c>
      <c r="D62" s="38">
        <f t="shared" ref="D62:BJ62" si="18">D61+D58</f>
        <v>30.197187169961907</v>
      </c>
      <c r="E62" s="38">
        <f t="shared" si="18"/>
        <v>0</v>
      </c>
      <c r="F62" s="38">
        <f t="shared" si="18"/>
        <v>0</v>
      </c>
      <c r="G62" s="38">
        <f t="shared" si="18"/>
        <v>0</v>
      </c>
      <c r="H62" s="38">
        <f t="shared" si="18"/>
        <v>13.79923034059482</v>
      </c>
      <c r="I62" s="38">
        <f t="shared" si="18"/>
        <v>0.86129565150510556</v>
      </c>
      <c r="J62" s="38">
        <f t="shared" si="18"/>
        <v>0</v>
      </c>
      <c r="K62" s="38">
        <f t="shared" si="18"/>
        <v>0</v>
      </c>
      <c r="L62" s="38">
        <f t="shared" si="18"/>
        <v>7.9936094082255353</v>
      </c>
      <c r="M62" s="38">
        <f t="shared" si="18"/>
        <v>0</v>
      </c>
      <c r="N62" s="38">
        <f t="shared" si="18"/>
        <v>0</v>
      </c>
      <c r="O62" s="38">
        <f t="shared" si="18"/>
        <v>0</v>
      </c>
      <c r="P62" s="38">
        <f t="shared" si="18"/>
        <v>0</v>
      </c>
      <c r="Q62" s="38">
        <f t="shared" si="18"/>
        <v>0</v>
      </c>
      <c r="R62" s="38">
        <f t="shared" si="18"/>
        <v>5.5012524646626355</v>
      </c>
      <c r="S62" s="38">
        <f t="shared" si="18"/>
        <v>0.104</v>
      </c>
      <c r="T62" s="38">
        <f t="shared" si="18"/>
        <v>0</v>
      </c>
      <c r="U62" s="38">
        <f t="shared" si="18"/>
        <v>0</v>
      </c>
      <c r="V62" s="38">
        <f t="shared" si="18"/>
        <v>1.6429000000000002</v>
      </c>
      <c r="W62" s="38">
        <f t="shared" si="18"/>
        <v>0</v>
      </c>
      <c r="X62" s="38">
        <f t="shared" si="18"/>
        <v>0</v>
      </c>
      <c r="Y62" s="38">
        <f t="shared" si="18"/>
        <v>0</v>
      </c>
      <c r="Z62" s="38">
        <f t="shared" si="18"/>
        <v>0</v>
      </c>
      <c r="AA62" s="38">
        <f t="shared" si="18"/>
        <v>0</v>
      </c>
      <c r="AB62" s="38">
        <f t="shared" si="18"/>
        <v>0</v>
      </c>
      <c r="AC62" s="38">
        <f t="shared" si="18"/>
        <v>0</v>
      </c>
      <c r="AD62" s="38">
        <f t="shared" si="18"/>
        <v>0</v>
      </c>
      <c r="AE62" s="38">
        <f t="shared" si="18"/>
        <v>0</v>
      </c>
      <c r="AF62" s="38">
        <f t="shared" si="18"/>
        <v>0</v>
      </c>
      <c r="AG62" s="38">
        <f t="shared" si="18"/>
        <v>0</v>
      </c>
      <c r="AH62" s="38">
        <f t="shared" si="18"/>
        <v>0</v>
      </c>
      <c r="AI62" s="38">
        <f t="shared" si="18"/>
        <v>0</v>
      </c>
      <c r="AJ62" s="38">
        <f t="shared" si="18"/>
        <v>0</v>
      </c>
      <c r="AK62" s="38">
        <f t="shared" si="18"/>
        <v>0</v>
      </c>
      <c r="AL62" s="38">
        <f t="shared" si="18"/>
        <v>0</v>
      </c>
      <c r="AM62" s="38">
        <f t="shared" si="18"/>
        <v>0</v>
      </c>
      <c r="AN62" s="38">
        <f t="shared" si="18"/>
        <v>0</v>
      </c>
      <c r="AO62" s="38">
        <f t="shared" si="18"/>
        <v>0</v>
      </c>
      <c r="AP62" s="38">
        <f t="shared" si="18"/>
        <v>0</v>
      </c>
      <c r="AQ62" s="38">
        <f t="shared" si="18"/>
        <v>0</v>
      </c>
      <c r="AR62" s="38">
        <f t="shared" si="18"/>
        <v>0</v>
      </c>
      <c r="AS62" s="38">
        <f t="shared" si="18"/>
        <v>0</v>
      </c>
      <c r="AT62" s="38">
        <f t="shared" si="18"/>
        <v>0</v>
      </c>
      <c r="AU62" s="38">
        <f t="shared" si="18"/>
        <v>0</v>
      </c>
      <c r="AV62" s="38">
        <f t="shared" si="18"/>
        <v>0</v>
      </c>
      <c r="AW62" s="38">
        <f t="shared" si="18"/>
        <v>0</v>
      </c>
      <c r="AX62" s="38">
        <f t="shared" si="18"/>
        <v>0</v>
      </c>
      <c r="AY62" s="38">
        <f t="shared" si="18"/>
        <v>0</v>
      </c>
      <c r="AZ62" s="38">
        <f t="shared" si="18"/>
        <v>0</v>
      </c>
      <c r="BA62" s="38">
        <f t="shared" si="18"/>
        <v>0</v>
      </c>
      <c r="BB62" s="38">
        <f t="shared" si="18"/>
        <v>0</v>
      </c>
      <c r="BC62" s="38">
        <f t="shared" si="18"/>
        <v>0</v>
      </c>
      <c r="BD62" s="38">
        <f t="shared" si="18"/>
        <v>0</v>
      </c>
      <c r="BE62" s="38">
        <f t="shared" si="18"/>
        <v>0</v>
      </c>
      <c r="BF62" s="38">
        <f t="shared" si="18"/>
        <v>0</v>
      </c>
      <c r="BG62" s="38">
        <f t="shared" si="18"/>
        <v>0</v>
      </c>
      <c r="BH62" s="38">
        <f t="shared" si="18"/>
        <v>0</v>
      </c>
      <c r="BI62" s="38">
        <f t="shared" si="18"/>
        <v>0</v>
      </c>
      <c r="BJ62" s="38">
        <f t="shared" si="18"/>
        <v>0</v>
      </c>
      <c r="BK62" s="38">
        <f>BK61+BK58</f>
        <v>60.099475034949997</v>
      </c>
    </row>
    <row r="63" spans="1:67" ht="4.5" customHeight="1" x14ac:dyDescent="0.2">
      <c r="A63" s="17"/>
      <c r="B63" s="25"/>
      <c r="C63" s="68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70"/>
    </row>
    <row r="64" spans="1:67" x14ac:dyDescent="0.2">
      <c r="A64" s="17" t="s">
        <v>20</v>
      </c>
      <c r="B64" s="24" t="s">
        <v>21</v>
      </c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70"/>
    </row>
    <row r="65" spans="1:65" x14ac:dyDescent="0.2">
      <c r="A65" s="17" t="s">
        <v>76</v>
      </c>
      <c r="B65" s="25" t="s">
        <v>22</v>
      </c>
      <c r="C65" s="68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70"/>
    </row>
    <row r="66" spans="1:65" x14ac:dyDescent="0.2">
      <c r="A66" s="17"/>
      <c r="B66" s="26" t="s">
        <v>36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6">
        <v>0</v>
      </c>
      <c r="AJ66" s="36">
        <v>0</v>
      </c>
      <c r="AK66" s="36">
        <v>0</v>
      </c>
      <c r="AL66" s="36">
        <v>0</v>
      </c>
      <c r="AM66" s="36">
        <v>0</v>
      </c>
      <c r="AN66" s="36">
        <v>0</v>
      </c>
      <c r="AO66" s="36">
        <v>0</v>
      </c>
      <c r="AP66" s="36">
        <v>0</v>
      </c>
      <c r="AQ66" s="36">
        <v>0</v>
      </c>
      <c r="AR66" s="36">
        <v>0</v>
      </c>
      <c r="AS66" s="36">
        <v>0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>
        <v>0</v>
      </c>
      <c r="BC66" s="36">
        <v>0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9">
        <f>SUM(C66:BJ66)</f>
        <v>0</v>
      </c>
    </row>
    <row r="67" spans="1:65" x14ac:dyDescent="0.2">
      <c r="A67" s="17"/>
      <c r="B67" s="27" t="s">
        <v>83</v>
      </c>
      <c r="C67" s="36">
        <f t="shared" ref="C67:BJ67" si="19">SUM(C66)</f>
        <v>0</v>
      </c>
      <c r="D67" s="36">
        <f t="shared" si="19"/>
        <v>0</v>
      </c>
      <c r="E67" s="36">
        <f t="shared" si="19"/>
        <v>0</v>
      </c>
      <c r="F67" s="36">
        <f t="shared" si="19"/>
        <v>0</v>
      </c>
      <c r="G67" s="36">
        <f t="shared" si="19"/>
        <v>0</v>
      </c>
      <c r="H67" s="36">
        <f t="shared" si="19"/>
        <v>0</v>
      </c>
      <c r="I67" s="36">
        <f t="shared" si="19"/>
        <v>0</v>
      </c>
      <c r="J67" s="36">
        <f t="shared" si="19"/>
        <v>0</v>
      </c>
      <c r="K67" s="36">
        <f t="shared" si="19"/>
        <v>0</v>
      </c>
      <c r="L67" s="36">
        <f t="shared" si="19"/>
        <v>0</v>
      </c>
      <c r="M67" s="36">
        <f t="shared" si="19"/>
        <v>0</v>
      </c>
      <c r="N67" s="36">
        <f t="shared" si="19"/>
        <v>0</v>
      </c>
      <c r="O67" s="36">
        <f t="shared" si="19"/>
        <v>0</v>
      </c>
      <c r="P67" s="36">
        <f t="shared" si="19"/>
        <v>0</v>
      </c>
      <c r="Q67" s="36">
        <f t="shared" si="19"/>
        <v>0</v>
      </c>
      <c r="R67" s="36">
        <f t="shared" si="19"/>
        <v>0</v>
      </c>
      <c r="S67" s="36">
        <f t="shared" si="19"/>
        <v>0</v>
      </c>
      <c r="T67" s="36">
        <f t="shared" si="19"/>
        <v>0</v>
      </c>
      <c r="U67" s="36">
        <f t="shared" si="19"/>
        <v>0</v>
      </c>
      <c r="V67" s="36">
        <f t="shared" si="19"/>
        <v>0</v>
      </c>
      <c r="W67" s="36">
        <f t="shared" si="19"/>
        <v>0</v>
      </c>
      <c r="X67" s="36">
        <f t="shared" si="19"/>
        <v>0</v>
      </c>
      <c r="Y67" s="36">
        <f t="shared" si="19"/>
        <v>0</v>
      </c>
      <c r="Z67" s="36">
        <f t="shared" si="19"/>
        <v>0</v>
      </c>
      <c r="AA67" s="36">
        <f t="shared" si="19"/>
        <v>0</v>
      </c>
      <c r="AB67" s="36">
        <f t="shared" si="19"/>
        <v>0</v>
      </c>
      <c r="AC67" s="36">
        <f t="shared" si="19"/>
        <v>0</v>
      </c>
      <c r="AD67" s="36">
        <f t="shared" si="19"/>
        <v>0</v>
      </c>
      <c r="AE67" s="36">
        <f t="shared" si="19"/>
        <v>0</v>
      </c>
      <c r="AF67" s="36">
        <f t="shared" si="19"/>
        <v>0</v>
      </c>
      <c r="AG67" s="36">
        <f t="shared" si="19"/>
        <v>0</v>
      </c>
      <c r="AH67" s="36">
        <f t="shared" si="19"/>
        <v>0</v>
      </c>
      <c r="AI67" s="36">
        <f t="shared" si="19"/>
        <v>0</v>
      </c>
      <c r="AJ67" s="36">
        <f t="shared" si="19"/>
        <v>0</v>
      </c>
      <c r="AK67" s="36">
        <f t="shared" si="19"/>
        <v>0</v>
      </c>
      <c r="AL67" s="36">
        <f t="shared" si="19"/>
        <v>0</v>
      </c>
      <c r="AM67" s="36">
        <f t="shared" si="19"/>
        <v>0</v>
      </c>
      <c r="AN67" s="36">
        <f t="shared" si="19"/>
        <v>0</v>
      </c>
      <c r="AO67" s="36">
        <f t="shared" si="19"/>
        <v>0</v>
      </c>
      <c r="AP67" s="36">
        <f t="shared" si="19"/>
        <v>0</v>
      </c>
      <c r="AQ67" s="36">
        <f t="shared" si="19"/>
        <v>0</v>
      </c>
      <c r="AR67" s="36">
        <f t="shared" si="19"/>
        <v>0</v>
      </c>
      <c r="AS67" s="36">
        <f t="shared" si="19"/>
        <v>0</v>
      </c>
      <c r="AT67" s="36">
        <f t="shared" si="19"/>
        <v>0</v>
      </c>
      <c r="AU67" s="36">
        <f t="shared" si="19"/>
        <v>0</v>
      </c>
      <c r="AV67" s="36">
        <f t="shared" si="19"/>
        <v>0</v>
      </c>
      <c r="AW67" s="36">
        <f t="shared" si="19"/>
        <v>0</v>
      </c>
      <c r="AX67" s="36">
        <f t="shared" si="19"/>
        <v>0</v>
      </c>
      <c r="AY67" s="36">
        <f t="shared" si="19"/>
        <v>0</v>
      </c>
      <c r="AZ67" s="36">
        <f t="shared" si="19"/>
        <v>0</v>
      </c>
      <c r="BA67" s="36">
        <f t="shared" si="19"/>
        <v>0</v>
      </c>
      <c r="BB67" s="36">
        <f t="shared" si="19"/>
        <v>0</v>
      </c>
      <c r="BC67" s="36">
        <f t="shared" si="19"/>
        <v>0</v>
      </c>
      <c r="BD67" s="36">
        <f t="shared" si="19"/>
        <v>0</v>
      </c>
      <c r="BE67" s="36">
        <f t="shared" si="19"/>
        <v>0</v>
      </c>
      <c r="BF67" s="36">
        <f t="shared" si="19"/>
        <v>0</v>
      </c>
      <c r="BG67" s="36">
        <f t="shared" si="19"/>
        <v>0</v>
      </c>
      <c r="BH67" s="36">
        <f t="shared" si="19"/>
        <v>0</v>
      </c>
      <c r="BI67" s="36">
        <f t="shared" si="19"/>
        <v>0</v>
      </c>
      <c r="BJ67" s="36">
        <f t="shared" si="19"/>
        <v>0</v>
      </c>
      <c r="BK67" s="39">
        <f>SUM(BK66)</f>
        <v>0</v>
      </c>
    </row>
    <row r="68" spans="1:65" ht="4.5" customHeight="1" x14ac:dyDescent="0.2">
      <c r="A68" s="17"/>
      <c r="B68" s="29"/>
      <c r="C68" s="68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70"/>
    </row>
    <row r="69" spans="1:65" x14ac:dyDescent="0.2">
      <c r="A69" s="17"/>
      <c r="B69" s="30" t="s">
        <v>99</v>
      </c>
      <c r="C69" s="44">
        <f>C28+C47+C53+C62+C67</f>
        <v>0</v>
      </c>
      <c r="D69" s="44">
        <f t="shared" ref="D69:BJ69" si="20">D28+D47+D53+D62+D67</f>
        <v>148.98744009326089</v>
      </c>
      <c r="E69" s="44">
        <f t="shared" si="20"/>
        <v>70.182497885899991</v>
      </c>
      <c r="F69" s="44">
        <f t="shared" si="20"/>
        <v>0</v>
      </c>
      <c r="G69" s="44">
        <f t="shared" si="20"/>
        <v>0</v>
      </c>
      <c r="H69" s="44">
        <f t="shared" si="20"/>
        <v>68.91598824273116</v>
      </c>
      <c r="I69" s="44">
        <f t="shared" si="20"/>
        <v>801.99055645620103</v>
      </c>
      <c r="J69" s="44">
        <f t="shared" si="20"/>
        <v>1192.6821417461886</v>
      </c>
      <c r="K69" s="44">
        <f t="shared" si="20"/>
        <v>0</v>
      </c>
      <c r="L69" s="44">
        <f t="shared" si="20"/>
        <v>110.51886571277528</v>
      </c>
      <c r="M69" s="44">
        <f t="shared" si="20"/>
        <v>0</v>
      </c>
      <c r="N69" s="44">
        <f t="shared" si="20"/>
        <v>2.3099768129</v>
      </c>
      <c r="O69" s="44">
        <f t="shared" si="20"/>
        <v>0</v>
      </c>
      <c r="P69" s="44">
        <f t="shared" si="20"/>
        <v>0</v>
      </c>
      <c r="Q69" s="44">
        <f t="shared" si="20"/>
        <v>0</v>
      </c>
      <c r="R69" s="44">
        <f t="shared" si="20"/>
        <v>39.165053940914028</v>
      </c>
      <c r="S69" s="44">
        <f t="shared" si="20"/>
        <v>333.93521097943272</v>
      </c>
      <c r="T69" s="44">
        <f t="shared" si="20"/>
        <v>332.46395297928217</v>
      </c>
      <c r="U69" s="44">
        <f t="shared" si="20"/>
        <v>0</v>
      </c>
      <c r="V69" s="44">
        <f t="shared" si="20"/>
        <v>13.2238920385604</v>
      </c>
      <c r="W69" s="44">
        <f t="shared" si="20"/>
        <v>2.0000000000000002E-5</v>
      </c>
      <c r="X69" s="44">
        <f t="shared" si="20"/>
        <v>0</v>
      </c>
      <c r="Y69" s="44">
        <f t="shared" si="20"/>
        <v>0</v>
      </c>
      <c r="Z69" s="44">
        <f t="shared" si="20"/>
        <v>0</v>
      </c>
      <c r="AA69" s="44">
        <f t="shared" si="20"/>
        <v>0</v>
      </c>
      <c r="AB69" s="44">
        <f t="shared" si="20"/>
        <v>590.01341124393889</v>
      </c>
      <c r="AC69" s="44">
        <f t="shared" si="20"/>
        <v>165.5936335136835</v>
      </c>
      <c r="AD69" s="44">
        <f t="shared" si="20"/>
        <v>36.678831574699103</v>
      </c>
      <c r="AE69" s="44">
        <f t="shared" si="20"/>
        <v>0</v>
      </c>
      <c r="AF69" s="44">
        <f t="shared" si="20"/>
        <v>555.10329136058181</v>
      </c>
      <c r="AG69" s="44">
        <f t="shared" si="20"/>
        <v>0</v>
      </c>
      <c r="AH69" s="44">
        <f t="shared" si="20"/>
        <v>0</v>
      </c>
      <c r="AI69" s="44">
        <f t="shared" si="20"/>
        <v>0</v>
      </c>
      <c r="AJ69" s="44">
        <f t="shared" si="20"/>
        <v>0</v>
      </c>
      <c r="AK69" s="44">
        <f t="shared" si="20"/>
        <v>0</v>
      </c>
      <c r="AL69" s="44">
        <f t="shared" si="20"/>
        <v>606.03792381541177</v>
      </c>
      <c r="AM69" s="44">
        <f t="shared" si="20"/>
        <v>101.99502149789102</v>
      </c>
      <c r="AN69" s="44">
        <f t="shared" si="20"/>
        <v>372.71485395483018</v>
      </c>
      <c r="AO69" s="44">
        <f t="shared" si="20"/>
        <v>0</v>
      </c>
      <c r="AP69" s="44">
        <f t="shared" si="20"/>
        <v>250.88573613631144</v>
      </c>
      <c r="AQ69" s="44">
        <f t="shared" si="20"/>
        <v>0</v>
      </c>
      <c r="AR69" s="44">
        <f t="shared" si="20"/>
        <v>0</v>
      </c>
      <c r="AS69" s="44">
        <f t="shared" si="20"/>
        <v>0</v>
      </c>
      <c r="AT69" s="44">
        <f t="shared" si="20"/>
        <v>0</v>
      </c>
      <c r="AU69" s="44">
        <f t="shared" si="20"/>
        <v>0</v>
      </c>
      <c r="AV69" s="44">
        <f t="shared" si="20"/>
        <v>638.6587848967788</v>
      </c>
      <c r="AW69" s="44">
        <f t="shared" si="20"/>
        <v>258.8270424464539</v>
      </c>
      <c r="AX69" s="44">
        <f t="shared" si="20"/>
        <v>20.882573680933</v>
      </c>
      <c r="AY69" s="44">
        <f t="shared" si="20"/>
        <v>0</v>
      </c>
      <c r="AZ69" s="44">
        <f t="shared" si="20"/>
        <v>296.00795836891859</v>
      </c>
      <c r="BA69" s="44">
        <f t="shared" si="20"/>
        <v>0</v>
      </c>
      <c r="BB69" s="44">
        <f t="shared" si="20"/>
        <v>0</v>
      </c>
      <c r="BC69" s="44">
        <f t="shared" si="20"/>
        <v>0</v>
      </c>
      <c r="BD69" s="44">
        <f t="shared" si="20"/>
        <v>0</v>
      </c>
      <c r="BE69" s="44">
        <f t="shared" si="20"/>
        <v>0</v>
      </c>
      <c r="BF69" s="44">
        <f t="shared" si="20"/>
        <v>145.58226728219779</v>
      </c>
      <c r="BG69" s="44">
        <f t="shared" si="20"/>
        <v>19.231310677098101</v>
      </c>
      <c r="BH69" s="44">
        <f t="shared" si="20"/>
        <v>47.473939524499499</v>
      </c>
      <c r="BI69" s="44">
        <f t="shared" si="20"/>
        <v>0</v>
      </c>
      <c r="BJ69" s="44">
        <f t="shared" si="20"/>
        <v>36.173250407316203</v>
      </c>
      <c r="BK69" s="44">
        <f>BK28+BK47+BK53+BK62+BK67</f>
        <v>7256.2354272696903</v>
      </c>
      <c r="BM69" s="42"/>
    </row>
    <row r="70" spans="1:65" ht="4.5" customHeight="1" x14ac:dyDescent="0.2">
      <c r="A70" s="17"/>
      <c r="B70" s="30"/>
      <c r="C70" s="82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83"/>
    </row>
    <row r="71" spans="1:65" ht="14.25" customHeight="1" x14ac:dyDescent="0.3">
      <c r="A71" s="17" t="s">
        <v>5</v>
      </c>
      <c r="B71" s="31" t="s">
        <v>24</v>
      </c>
      <c r="C71" s="82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83"/>
    </row>
    <row r="72" spans="1:65" x14ac:dyDescent="0.2">
      <c r="A72" s="17"/>
      <c r="B72" s="34" t="s">
        <v>112</v>
      </c>
      <c r="C72" s="40">
        <v>0</v>
      </c>
      <c r="D72" s="40">
        <v>0.54873682683330005</v>
      </c>
      <c r="E72" s="40">
        <v>0</v>
      </c>
      <c r="F72" s="40">
        <v>0</v>
      </c>
      <c r="G72" s="40">
        <v>0</v>
      </c>
      <c r="H72" s="40">
        <v>0.42276947469320025</v>
      </c>
      <c r="I72" s="40">
        <v>3.1484269266600001E-2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0.22126804926130011</v>
      </c>
      <c r="S72" s="40">
        <v>0</v>
      </c>
      <c r="T72" s="40">
        <v>0</v>
      </c>
      <c r="U72" s="40">
        <v>0</v>
      </c>
      <c r="V72" s="40">
        <v>4.1627358666E-3</v>
      </c>
      <c r="W72" s="40">
        <v>0</v>
      </c>
      <c r="X72" s="40">
        <v>0</v>
      </c>
      <c r="Y72" s="40">
        <v>0</v>
      </c>
      <c r="Z72" s="40">
        <v>0</v>
      </c>
      <c r="AA72" s="40">
        <v>0</v>
      </c>
      <c r="AB72" s="40">
        <v>11.975024331724276</v>
      </c>
      <c r="AC72" s="40">
        <v>2.6425958466600001E-2</v>
      </c>
      <c r="AD72" s="40">
        <v>0</v>
      </c>
      <c r="AE72" s="40">
        <v>0</v>
      </c>
      <c r="AF72" s="40">
        <v>1.2653653811653998</v>
      </c>
      <c r="AG72" s="40">
        <v>0</v>
      </c>
      <c r="AH72" s="40">
        <v>0</v>
      </c>
      <c r="AI72" s="40">
        <v>0</v>
      </c>
      <c r="AJ72" s="40">
        <v>0</v>
      </c>
      <c r="AK72" s="40">
        <v>0</v>
      </c>
      <c r="AL72" s="40">
        <v>8.6637123398899512</v>
      </c>
      <c r="AM72" s="40">
        <v>8.7234145233199986E-2</v>
      </c>
      <c r="AN72" s="40">
        <v>0</v>
      </c>
      <c r="AO72" s="40">
        <v>0</v>
      </c>
      <c r="AP72" s="40">
        <v>0.28780755883320003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3.9784990965201996</v>
      </c>
      <c r="AW72" s="40">
        <v>4.06069091333E-2</v>
      </c>
      <c r="AX72" s="40">
        <v>0</v>
      </c>
      <c r="AY72" s="40">
        <v>0</v>
      </c>
      <c r="AZ72" s="40">
        <v>0.80488912926599998</v>
      </c>
      <c r="BA72" s="40">
        <v>0</v>
      </c>
      <c r="BB72" s="40">
        <v>0</v>
      </c>
      <c r="BC72" s="40">
        <v>0</v>
      </c>
      <c r="BD72" s="40">
        <v>0</v>
      </c>
      <c r="BE72" s="40">
        <v>0</v>
      </c>
      <c r="BF72" s="40">
        <v>1.312080881575</v>
      </c>
      <c r="BG72" s="40">
        <v>0</v>
      </c>
      <c r="BH72" s="40">
        <v>0</v>
      </c>
      <c r="BI72" s="40">
        <v>0</v>
      </c>
      <c r="BJ72" s="40">
        <v>0</v>
      </c>
      <c r="BK72" s="39">
        <f>SUM(C72:BJ72)</f>
        <v>29.670067087728128</v>
      </c>
      <c r="BL72" s="42"/>
      <c r="BM72" s="42"/>
    </row>
    <row r="73" spans="1:65" ht="13.5" thickBot="1" x14ac:dyDescent="0.25">
      <c r="A73" s="32"/>
      <c r="B73" s="27" t="s">
        <v>83</v>
      </c>
      <c r="C73" s="36">
        <f t="shared" ref="C73:BJ73" si="21">SUM(C72)</f>
        <v>0</v>
      </c>
      <c r="D73" s="36">
        <f t="shared" si="21"/>
        <v>0.54873682683330005</v>
      </c>
      <c r="E73" s="36">
        <f t="shared" si="21"/>
        <v>0</v>
      </c>
      <c r="F73" s="36">
        <f t="shared" si="21"/>
        <v>0</v>
      </c>
      <c r="G73" s="36">
        <f t="shared" si="21"/>
        <v>0</v>
      </c>
      <c r="H73" s="36">
        <f t="shared" si="21"/>
        <v>0.42276947469320025</v>
      </c>
      <c r="I73" s="36">
        <f t="shared" si="21"/>
        <v>3.1484269266600001E-2</v>
      </c>
      <c r="J73" s="36">
        <f t="shared" si="21"/>
        <v>0</v>
      </c>
      <c r="K73" s="36">
        <f t="shared" si="21"/>
        <v>0</v>
      </c>
      <c r="L73" s="36">
        <f t="shared" si="21"/>
        <v>0</v>
      </c>
      <c r="M73" s="36">
        <f t="shared" si="21"/>
        <v>0</v>
      </c>
      <c r="N73" s="36">
        <f t="shared" si="21"/>
        <v>0</v>
      </c>
      <c r="O73" s="36">
        <f t="shared" si="21"/>
        <v>0</v>
      </c>
      <c r="P73" s="36">
        <f t="shared" si="21"/>
        <v>0</v>
      </c>
      <c r="Q73" s="36">
        <f t="shared" si="21"/>
        <v>0</v>
      </c>
      <c r="R73" s="36">
        <f t="shared" si="21"/>
        <v>0.22126804926130011</v>
      </c>
      <c r="S73" s="36">
        <f t="shared" si="21"/>
        <v>0</v>
      </c>
      <c r="T73" s="36">
        <f t="shared" si="21"/>
        <v>0</v>
      </c>
      <c r="U73" s="36">
        <f t="shared" si="21"/>
        <v>0</v>
      </c>
      <c r="V73" s="36">
        <f t="shared" si="21"/>
        <v>4.1627358666E-3</v>
      </c>
      <c r="W73" s="36">
        <f t="shared" si="21"/>
        <v>0</v>
      </c>
      <c r="X73" s="36">
        <f t="shared" si="21"/>
        <v>0</v>
      </c>
      <c r="Y73" s="36">
        <f t="shared" si="21"/>
        <v>0</v>
      </c>
      <c r="Z73" s="36">
        <f t="shared" si="21"/>
        <v>0</v>
      </c>
      <c r="AA73" s="36">
        <f t="shared" si="21"/>
        <v>0</v>
      </c>
      <c r="AB73" s="36">
        <f t="shared" si="21"/>
        <v>11.975024331724276</v>
      </c>
      <c r="AC73" s="36">
        <f t="shared" si="21"/>
        <v>2.6425958466600001E-2</v>
      </c>
      <c r="AD73" s="36">
        <f t="shared" si="21"/>
        <v>0</v>
      </c>
      <c r="AE73" s="36">
        <f t="shared" si="21"/>
        <v>0</v>
      </c>
      <c r="AF73" s="36">
        <f t="shared" si="21"/>
        <v>1.2653653811653998</v>
      </c>
      <c r="AG73" s="36">
        <f t="shared" si="21"/>
        <v>0</v>
      </c>
      <c r="AH73" s="36">
        <f t="shared" si="21"/>
        <v>0</v>
      </c>
      <c r="AI73" s="36">
        <f t="shared" si="21"/>
        <v>0</v>
      </c>
      <c r="AJ73" s="36">
        <f t="shared" si="21"/>
        <v>0</v>
      </c>
      <c r="AK73" s="36">
        <f t="shared" si="21"/>
        <v>0</v>
      </c>
      <c r="AL73" s="36">
        <f t="shared" si="21"/>
        <v>8.6637123398899512</v>
      </c>
      <c r="AM73" s="36">
        <f t="shared" si="21"/>
        <v>8.7234145233199986E-2</v>
      </c>
      <c r="AN73" s="36">
        <f t="shared" si="21"/>
        <v>0</v>
      </c>
      <c r="AO73" s="36">
        <f t="shared" si="21"/>
        <v>0</v>
      </c>
      <c r="AP73" s="36">
        <f t="shared" si="21"/>
        <v>0.28780755883320003</v>
      </c>
      <c r="AQ73" s="36">
        <f t="shared" si="21"/>
        <v>0</v>
      </c>
      <c r="AR73" s="36">
        <f t="shared" si="21"/>
        <v>0</v>
      </c>
      <c r="AS73" s="36">
        <f t="shared" si="21"/>
        <v>0</v>
      </c>
      <c r="AT73" s="36">
        <f t="shared" si="21"/>
        <v>0</v>
      </c>
      <c r="AU73" s="36">
        <f t="shared" si="21"/>
        <v>0</v>
      </c>
      <c r="AV73" s="36">
        <f t="shared" si="21"/>
        <v>3.9784990965201996</v>
      </c>
      <c r="AW73" s="36">
        <f t="shared" si="21"/>
        <v>4.06069091333E-2</v>
      </c>
      <c r="AX73" s="36">
        <f t="shared" si="21"/>
        <v>0</v>
      </c>
      <c r="AY73" s="36">
        <f t="shared" si="21"/>
        <v>0</v>
      </c>
      <c r="AZ73" s="36">
        <f t="shared" si="21"/>
        <v>0.80488912926599998</v>
      </c>
      <c r="BA73" s="36">
        <f t="shared" si="21"/>
        <v>0</v>
      </c>
      <c r="BB73" s="36">
        <f t="shared" si="21"/>
        <v>0</v>
      </c>
      <c r="BC73" s="36">
        <f t="shared" si="21"/>
        <v>0</v>
      </c>
      <c r="BD73" s="36">
        <f t="shared" si="21"/>
        <v>0</v>
      </c>
      <c r="BE73" s="36">
        <f t="shared" si="21"/>
        <v>0</v>
      </c>
      <c r="BF73" s="36">
        <f t="shared" si="21"/>
        <v>1.312080881575</v>
      </c>
      <c r="BG73" s="36">
        <f t="shared" si="21"/>
        <v>0</v>
      </c>
      <c r="BH73" s="36">
        <f t="shared" si="21"/>
        <v>0</v>
      </c>
      <c r="BI73" s="36">
        <f t="shared" si="21"/>
        <v>0</v>
      </c>
      <c r="BJ73" s="36">
        <f t="shared" si="21"/>
        <v>0</v>
      </c>
      <c r="BK73" s="39">
        <f>SUM(BK72)</f>
        <v>29.670067087728128</v>
      </c>
    </row>
    <row r="74" spans="1:65" ht="6" customHeight="1" x14ac:dyDescent="0.2">
      <c r="A74" s="5"/>
      <c r="B74" s="23"/>
    </row>
    <row r="75" spans="1:65" x14ac:dyDescent="0.2">
      <c r="A75" s="5"/>
      <c r="B75" s="5" t="s">
        <v>122</v>
      </c>
      <c r="L75" s="18" t="s">
        <v>37</v>
      </c>
    </row>
    <row r="76" spans="1:65" x14ac:dyDescent="0.2">
      <c r="A76" s="5"/>
      <c r="B76" s="5" t="s">
        <v>123</v>
      </c>
      <c r="L76" s="5" t="s">
        <v>29</v>
      </c>
    </row>
    <row r="77" spans="1:65" x14ac:dyDescent="0.2">
      <c r="L77" s="5" t="s">
        <v>30</v>
      </c>
    </row>
    <row r="78" spans="1:65" x14ac:dyDescent="0.2">
      <c r="B78" s="5" t="s">
        <v>32</v>
      </c>
      <c r="L78" s="5" t="s">
        <v>98</v>
      </c>
      <c r="BK78" s="49"/>
    </row>
    <row r="79" spans="1:65" x14ac:dyDescent="0.2">
      <c r="B79" s="5" t="s">
        <v>33</v>
      </c>
      <c r="L79" s="5" t="s">
        <v>100</v>
      </c>
      <c r="BK79" s="49"/>
    </row>
    <row r="80" spans="1:65" x14ac:dyDescent="0.2">
      <c r="B80" s="5"/>
      <c r="L80" s="5" t="s">
        <v>31</v>
      </c>
    </row>
    <row r="88" spans="2:2" x14ac:dyDescent="0.2">
      <c r="B88" s="5"/>
    </row>
  </sheetData>
  <mergeCells count="49">
    <mergeCell ref="A1:A5"/>
    <mergeCell ref="C71:BK71"/>
    <mergeCell ref="C55:BK55"/>
    <mergeCell ref="C56:BK56"/>
    <mergeCell ref="C59:BK59"/>
    <mergeCell ref="C63:BK63"/>
    <mergeCell ref="C64:BK64"/>
    <mergeCell ref="C65:BK65"/>
    <mergeCell ref="C68:BK68"/>
    <mergeCell ref="C70:BK70"/>
    <mergeCell ref="C54:BK54"/>
    <mergeCell ref="C10:BK10"/>
    <mergeCell ref="C13:BK13"/>
    <mergeCell ref="C16:BK16"/>
    <mergeCell ref="C19:BK19"/>
    <mergeCell ref="C22:BK22"/>
    <mergeCell ref="C50:BK50"/>
    <mergeCell ref="C49:BK49"/>
    <mergeCell ref="C48:BK48"/>
    <mergeCell ref="C34:BK34"/>
    <mergeCell ref="C31:BK31"/>
    <mergeCell ref="C30:BK30"/>
    <mergeCell ref="C29:BK29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49"/>
  <sheetViews>
    <sheetView tabSelected="1" topLeftCell="B1" workbookViewId="0">
      <selection activeCell="C22" sqref="C22"/>
    </sheetView>
  </sheetViews>
  <sheetFormatPr defaultRowHeight="12.75" x14ac:dyDescent="0.2"/>
  <cols>
    <col min="1" max="1" width="2.285156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2" width="19.85546875" bestFit="1" customWidth="1"/>
  </cols>
  <sheetData>
    <row r="2" spans="2:12" x14ac:dyDescent="0.2">
      <c r="B2" s="84" t="s">
        <v>130</v>
      </c>
      <c r="C2" s="78"/>
      <c r="D2" s="78"/>
      <c r="E2" s="78"/>
      <c r="F2" s="78"/>
      <c r="G2" s="78"/>
      <c r="H2" s="78"/>
      <c r="I2" s="78"/>
      <c r="J2" s="78"/>
      <c r="K2" s="78"/>
      <c r="L2" s="85"/>
    </row>
    <row r="3" spans="2:12" x14ac:dyDescent="0.2">
      <c r="B3" s="84" t="s">
        <v>113</v>
      </c>
      <c r="C3" s="78"/>
      <c r="D3" s="78"/>
      <c r="E3" s="78"/>
      <c r="F3" s="78"/>
      <c r="G3" s="78"/>
      <c r="H3" s="78"/>
      <c r="I3" s="78"/>
      <c r="J3" s="78"/>
      <c r="K3" s="78"/>
      <c r="L3" s="85"/>
    </row>
    <row r="4" spans="2:12" ht="30" x14ac:dyDescent="0.2">
      <c r="B4" s="4" t="s">
        <v>75</v>
      </c>
      <c r="C4" s="22" t="s">
        <v>38</v>
      </c>
      <c r="D4" s="22" t="s">
        <v>87</v>
      </c>
      <c r="E4" s="22" t="s">
        <v>88</v>
      </c>
      <c r="F4" s="22" t="s">
        <v>7</v>
      </c>
      <c r="G4" s="22" t="s">
        <v>8</v>
      </c>
      <c r="H4" s="22" t="s">
        <v>21</v>
      </c>
      <c r="I4" s="22" t="s">
        <v>94</v>
      </c>
      <c r="J4" s="22" t="s">
        <v>95</v>
      </c>
      <c r="K4" s="22" t="s">
        <v>74</v>
      </c>
      <c r="L4" s="22" t="s">
        <v>96</v>
      </c>
    </row>
    <row r="5" spans="2:12" x14ac:dyDescent="0.2">
      <c r="B5" s="19">
        <v>1</v>
      </c>
      <c r="C5" s="20" t="s">
        <v>39</v>
      </c>
      <c r="D5" s="40">
        <v>0</v>
      </c>
      <c r="E5" s="40">
        <v>0</v>
      </c>
      <c r="F5" s="40">
        <v>0.32295411873259999</v>
      </c>
      <c r="G5" s="40">
        <v>0.10779174989990001</v>
      </c>
      <c r="H5" s="40">
        <v>0</v>
      </c>
      <c r="I5" s="35" t="s">
        <v>129</v>
      </c>
      <c r="J5" s="35">
        <v>0</v>
      </c>
      <c r="K5" s="35">
        <f>SUM(D5:J5)</f>
        <v>0.43074586863249997</v>
      </c>
      <c r="L5" s="40">
        <v>0</v>
      </c>
    </row>
    <row r="6" spans="2:12" x14ac:dyDescent="0.2">
      <c r="B6" s="19">
        <v>2</v>
      </c>
      <c r="C6" s="21" t="s">
        <v>40</v>
      </c>
      <c r="D6" s="40">
        <v>7.9691540674654995</v>
      </c>
      <c r="E6" s="40">
        <v>1.3276403093976004</v>
      </c>
      <c r="F6" s="40">
        <v>31.512380493787806</v>
      </c>
      <c r="G6" s="40">
        <v>3.1691515912768011</v>
      </c>
      <c r="H6" s="40">
        <v>0</v>
      </c>
      <c r="I6" s="35">
        <v>0.38460000000000005</v>
      </c>
      <c r="J6" s="35">
        <v>0</v>
      </c>
      <c r="K6" s="35">
        <f t="shared" ref="K6:K41" si="0">SUM(D6:J6)</f>
        <v>44.362926461927707</v>
      </c>
      <c r="L6" s="40">
        <v>0.25896359359459997</v>
      </c>
    </row>
    <row r="7" spans="2:12" x14ac:dyDescent="0.2">
      <c r="B7" s="19">
        <v>3</v>
      </c>
      <c r="C7" s="20" t="s">
        <v>41</v>
      </c>
      <c r="D7" s="40">
        <v>0</v>
      </c>
      <c r="E7" s="40">
        <v>2.0264623966599997E-2</v>
      </c>
      <c r="F7" s="40">
        <v>0.71483340706540011</v>
      </c>
      <c r="G7" s="40">
        <v>9.7052051665999992E-3</v>
      </c>
      <c r="H7" s="40">
        <v>0</v>
      </c>
      <c r="I7" s="35">
        <v>3.8999999999999998E-3</v>
      </c>
      <c r="J7" s="35">
        <v>0</v>
      </c>
      <c r="K7" s="35">
        <f t="shared" si="0"/>
        <v>0.74870323619860013</v>
      </c>
      <c r="L7" s="40">
        <v>5.5036515466399996E-2</v>
      </c>
    </row>
    <row r="8" spans="2:12" x14ac:dyDescent="0.2">
      <c r="B8" s="19">
        <v>4</v>
      </c>
      <c r="C8" s="21" t="s">
        <v>42</v>
      </c>
      <c r="D8" s="40">
        <v>2.7966099170321992</v>
      </c>
      <c r="E8" s="40">
        <v>5.3600256181982964</v>
      </c>
      <c r="F8" s="40">
        <v>15.157647604893308</v>
      </c>
      <c r="G8" s="40">
        <v>2.8832530876620019</v>
      </c>
      <c r="H8" s="40">
        <v>0</v>
      </c>
      <c r="I8" s="35">
        <v>0.16519999999999999</v>
      </c>
      <c r="J8" s="35">
        <v>0</v>
      </c>
      <c r="K8" s="35">
        <f t="shared" si="0"/>
        <v>26.362736227785806</v>
      </c>
      <c r="L8" s="40">
        <v>0.39810873149350007</v>
      </c>
    </row>
    <row r="9" spans="2:12" x14ac:dyDescent="0.2">
      <c r="B9" s="19">
        <v>5</v>
      </c>
      <c r="C9" s="21" t="s">
        <v>43</v>
      </c>
      <c r="D9" s="40">
        <v>1.3276130051644996</v>
      </c>
      <c r="E9" s="40">
        <v>1.7151746913643007</v>
      </c>
      <c r="F9" s="40">
        <v>45.042398555001064</v>
      </c>
      <c r="G9" s="40">
        <v>9.9991512790605022</v>
      </c>
      <c r="H9" s="40">
        <v>0</v>
      </c>
      <c r="I9" s="35">
        <v>0.75980000000000003</v>
      </c>
      <c r="J9" s="35">
        <v>0</v>
      </c>
      <c r="K9" s="35">
        <f t="shared" si="0"/>
        <v>58.844137530590359</v>
      </c>
      <c r="L9" s="40">
        <v>0.60994477392389979</v>
      </c>
    </row>
    <row r="10" spans="2:12" x14ac:dyDescent="0.2">
      <c r="B10" s="19">
        <v>6</v>
      </c>
      <c r="C10" s="21" t="s">
        <v>44</v>
      </c>
      <c r="D10" s="40">
        <v>56.597733063032699</v>
      </c>
      <c r="E10" s="40">
        <v>1.285489800066</v>
      </c>
      <c r="F10" s="40">
        <v>16.250037667233588</v>
      </c>
      <c r="G10" s="40">
        <v>2.7979267664620995</v>
      </c>
      <c r="H10" s="40">
        <v>0</v>
      </c>
      <c r="I10" s="35">
        <v>0.1258</v>
      </c>
      <c r="J10" s="35">
        <v>0</v>
      </c>
      <c r="K10" s="35">
        <f t="shared" si="0"/>
        <v>77.056987296794389</v>
      </c>
      <c r="L10" s="40">
        <v>0.23740169129719996</v>
      </c>
    </row>
    <row r="11" spans="2:12" x14ac:dyDescent="0.2">
      <c r="B11" s="19">
        <v>7</v>
      </c>
      <c r="C11" s="21" t="s">
        <v>45</v>
      </c>
      <c r="D11" s="40">
        <v>47.507872954497699</v>
      </c>
      <c r="E11" s="40">
        <v>22.995664525193789</v>
      </c>
      <c r="F11" s="40">
        <v>39.040758959694557</v>
      </c>
      <c r="G11" s="40">
        <v>11.450683388266494</v>
      </c>
      <c r="H11" s="40">
        <v>0</v>
      </c>
      <c r="I11" s="35" t="s">
        <v>129</v>
      </c>
      <c r="J11" s="35">
        <v>0</v>
      </c>
      <c r="K11" s="35">
        <f t="shared" si="0"/>
        <v>120.99497982765254</v>
      </c>
      <c r="L11" s="40">
        <v>0.37443545956049995</v>
      </c>
    </row>
    <row r="12" spans="2:12" x14ac:dyDescent="0.2">
      <c r="B12" s="19">
        <v>8</v>
      </c>
      <c r="C12" s="20" t="s">
        <v>46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35" t="s">
        <v>129</v>
      </c>
      <c r="J12" s="35">
        <v>0</v>
      </c>
      <c r="K12" s="35">
        <f t="shared" si="0"/>
        <v>0</v>
      </c>
      <c r="L12" s="40">
        <v>0</v>
      </c>
    </row>
    <row r="13" spans="2:12" x14ac:dyDescent="0.2">
      <c r="B13" s="19">
        <v>9</v>
      </c>
      <c r="C13" s="20" t="s">
        <v>47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35" t="s">
        <v>129</v>
      </c>
      <c r="J13" s="35">
        <v>0</v>
      </c>
      <c r="K13" s="35">
        <f t="shared" si="0"/>
        <v>0</v>
      </c>
      <c r="L13" s="40">
        <v>0</v>
      </c>
    </row>
    <row r="14" spans="2:12" x14ac:dyDescent="0.2">
      <c r="B14" s="19">
        <v>10</v>
      </c>
      <c r="C14" s="21" t="s">
        <v>48</v>
      </c>
      <c r="D14" s="40">
        <v>1.1020347495997003</v>
      </c>
      <c r="E14" s="40">
        <v>0.30731889449969996</v>
      </c>
      <c r="F14" s="40">
        <v>9.2813768118395092</v>
      </c>
      <c r="G14" s="40">
        <v>1.7449399060282991</v>
      </c>
      <c r="H14" s="40">
        <v>0</v>
      </c>
      <c r="I14" s="35">
        <v>6.9800000000000001E-2</v>
      </c>
      <c r="J14" s="35">
        <v>0</v>
      </c>
      <c r="K14" s="35">
        <f t="shared" si="0"/>
        <v>12.505470361967209</v>
      </c>
      <c r="L14" s="40">
        <v>0.33811662746359994</v>
      </c>
    </row>
    <row r="15" spans="2:12" x14ac:dyDescent="0.2">
      <c r="B15" s="19">
        <v>11</v>
      </c>
      <c r="C15" s="21" t="s">
        <v>49</v>
      </c>
      <c r="D15" s="40">
        <v>169.58514868685907</v>
      </c>
      <c r="E15" s="40">
        <v>44.652155446223887</v>
      </c>
      <c r="F15" s="40">
        <v>125.93727177904658</v>
      </c>
      <c r="G15" s="40">
        <v>16.642131547060664</v>
      </c>
      <c r="H15" s="40">
        <v>0</v>
      </c>
      <c r="I15" s="35">
        <v>0.76259999999999994</v>
      </c>
      <c r="J15" s="35">
        <v>0</v>
      </c>
      <c r="K15" s="35">
        <f t="shared" si="0"/>
        <v>357.5793074591902</v>
      </c>
      <c r="L15" s="40">
        <v>1.6499662488794968</v>
      </c>
    </row>
    <row r="16" spans="2:12" x14ac:dyDescent="0.2">
      <c r="B16" s="19">
        <v>12</v>
      </c>
      <c r="C16" s="21" t="s">
        <v>50</v>
      </c>
      <c r="D16" s="40">
        <v>102.48608562546259</v>
      </c>
      <c r="E16" s="40">
        <v>5.9115181072973</v>
      </c>
      <c r="F16" s="40">
        <v>60.740527979357651</v>
      </c>
      <c r="G16" s="40">
        <v>9.8155861413404963</v>
      </c>
      <c r="H16" s="40">
        <v>0</v>
      </c>
      <c r="I16" s="35">
        <v>0.62650000000000006</v>
      </c>
      <c r="J16" s="35">
        <v>0</v>
      </c>
      <c r="K16" s="35">
        <f t="shared" si="0"/>
        <v>179.58021785345804</v>
      </c>
      <c r="L16" s="40">
        <v>0.76036427342650037</v>
      </c>
    </row>
    <row r="17" spans="2:12" x14ac:dyDescent="0.2">
      <c r="B17" s="19">
        <v>13</v>
      </c>
      <c r="C17" s="21" t="s">
        <v>51</v>
      </c>
      <c r="D17" s="40">
        <v>11.636515854866401</v>
      </c>
      <c r="E17" s="40">
        <v>0.87332332106580013</v>
      </c>
      <c r="F17" s="40">
        <v>17.082666118914577</v>
      </c>
      <c r="G17" s="40">
        <v>2.1748210272295014</v>
      </c>
      <c r="H17" s="40">
        <v>0</v>
      </c>
      <c r="I17" s="35">
        <v>3.9900000000000005E-2</v>
      </c>
      <c r="J17" s="35">
        <v>0</v>
      </c>
      <c r="K17" s="35">
        <f t="shared" si="0"/>
        <v>31.807226322076282</v>
      </c>
      <c r="L17" s="40">
        <v>0.28028188639639995</v>
      </c>
    </row>
    <row r="18" spans="2:12" x14ac:dyDescent="0.2">
      <c r="B18" s="19">
        <v>14</v>
      </c>
      <c r="C18" s="21" t="s">
        <v>52</v>
      </c>
      <c r="D18" s="40">
        <v>4.8101866599999998E-5</v>
      </c>
      <c r="E18" s="40">
        <v>0.24992636113290001</v>
      </c>
      <c r="F18" s="40">
        <v>11.10142525776352</v>
      </c>
      <c r="G18" s="40">
        <v>1.5642800238968</v>
      </c>
      <c r="H18" s="40">
        <v>0</v>
      </c>
      <c r="I18" s="35">
        <v>1.89E-2</v>
      </c>
      <c r="J18" s="35">
        <v>0</v>
      </c>
      <c r="K18" s="35">
        <f t="shared" si="0"/>
        <v>12.934579744659819</v>
      </c>
      <c r="L18" s="40">
        <v>4.7847142299400007E-2</v>
      </c>
    </row>
    <row r="19" spans="2:12" x14ac:dyDescent="0.2">
      <c r="B19" s="19">
        <v>15</v>
      </c>
      <c r="C19" s="21" t="s">
        <v>53</v>
      </c>
      <c r="D19" s="40">
        <v>2.0073447216321996</v>
      </c>
      <c r="E19" s="40">
        <v>0.50187627536519996</v>
      </c>
      <c r="F19" s="40">
        <v>37.011061771020664</v>
      </c>
      <c r="G19" s="40">
        <v>4.8231518018146025</v>
      </c>
      <c r="H19" s="40">
        <v>0</v>
      </c>
      <c r="I19" s="35">
        <v>1.44E-2</v>
      </c>
      <c r="J19" s="35">
        <v>0</v>
      </c>
      <c r="K19" s="35">
        <f t="shared" si="0"/>
        <v>44.357834569832669</v>
      </c>
      <c r="L19" s="40">
        <v>0.34803618549440013</v>
      </c>
    </row>
    <row r="20" spans="2:12" x14ac:dyDescent="0.2">
      <c r="B20" s="19">
        <v>16</v>
      </c>
      <c r="C20" s="21" t="s">
        <v>54</v>
      </c>
      <c r="D20" s="40">
        <v>356.88124820785816</v>
      </c>
      <c r="E20" s="40">
        <v>64.06066320331918</v>
      </c>
      <c r="F20" s="40">
        <v>168.94288231726449</v>
      </c>
      <c r="G20" s="40">
        <v>25.887504174276255</v>
      </c>
      <c r="H20" s="40">
        <v>0</v>
      </c>
      <c r="I20" s="35">
        <v>2.1120000000000001</v>
      </c>
      <c r="J20" s="35">
        <v>0</v>
      </c>
      <c r="K20" s="35">
        <f t="shared" si="0"/>
        <v>617.884297902718</v>
      </c>
      <c r="L20" s="40">
        <v>1.7769861901456967</v>
      </c>
    </row>
    <row r="21" spans="2:12" x14ac:dyDescent="0.2">
      <c r="B21" s="19">
        <v>17</v>
      </c>
      <c r="C21" s="21" t="s">
        <v>55</v>
      </c>
      <c r="D21" s="40">
        <v>523.49652954052237</v>
      </c>
      <c r="E21" s="40">
        <v>3.8753545031981016</v>
      </c>
      <c r="F21" s="40">
        <v>47.347442898284399</v>
      </c>
      <c r="G21" s="40">
        <v>7.6191735674399981</v>
      </c>
      <c r="H21" s="40">
        <v>0</v>
      </c>
      <c r="I21" s="35">
        <v>0.41339999999999999</v>
      </c>
      <c r="J21" s="35">
        <v>0</v>
      </c>
      <c r="K21" s="35">
        <f t="shared" si="0"/>
        <v>582.75190050944491</v>
      </c>
      <c r="L21" s="40">
        <v>0.57125244252390028</v>
      </c>
    </row>
    <row r="22" spans="2:12" x14ac:dyDescent="0.2">
      <c r="B22" s="19">
        <v>18</v>
      </c>
      <c r="C22" s="20" t="s">
        <v>56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35" t="s">
        <v>129</v>
      </c>
      <c r="J22" s="35">
        <v>0</v>
      </c>
      <c r="K22" s="35">
        <f t="shared" si="0"/>
        <v>0</v>
      </c>
      <c r="L22" s="40">
        <v>0</v>
      </c>
    </row>
    <row r="23" spans="2:12" x14ac:dyDescent="0.2">
      <c r="B23" s="19">
        <v>19</v>
      </c>
      <c r="C23" s="21" t="s">
        <v>57</v>
      </c>
      <c r="D23" s="40">
        <v>18.192964664793706</v>
      </c>
      <c r="E23" s="40">
        <v>50.242040927683796</v>
      </c>
      <c r="F23" s="40">
        <v>106.76795766208819</v>
      </c>
      <c r="G23" s="40">
        <v>21.943486261954028</v>
      </c>
      <c r="H23" s="40">
        <v>0</v>
      </c>
      <c r="I23" s="35">
        <v>1.6487000000000001</v>
      </c>
      <c r="J23" s="35">
        <v>0</v>
      </c>
      <c r="K23" s="35">
        <f t="shared" si="0"/>
        <v>198.79514951651973</v>
      </c>
      <c r="L23" s="40">
        <v>0.73999789148499984</v>
      </c>
    </row>
    <row r="24" spans="2:12" x14ac:dyDescent="0.2">
      <c r="B24" s="19">
        <v>20</v>
      </c>
      <c r="C24" s="21" t="s">
        <v>58</v>
      </c>
      <c r="D24" s="40">
        <v>1329.2156623961007</v>
      </c>
      <c r="E24" s="40">
        <v>198.52680277373889</v>
      </c>
      <c r="F24" s="40">
        <v>1007.5684357426514</v>
      </c>
      <c r="G24" s="40">
        <v>101.71966908108269</v>
      </c>
      <c r="H24" s="40">
        <v>0</v>
      </c>
      <c r="I24" s="35">
        <v>40.152422570287364</v>
      </c>
      <c r="J24" s="35">
        <v>0</v>
      </c>
      <c r="K24" s="35">
        <f t="shared" si="0"/>
        <v>2677.1829925638613</v>
      </c>
      <c r="L24" s="40">
        <v>9.6888802736967605</v>
      </c>
    </row>
    <row r="25" spans="2:12" x14ac:dyDescent="0.2">
      <c r="B25" s="19">
        <v>21</v>
      </c>
      <c r="C25" s="20" t="s">
        <v>59</v>
      </c>
      <c r="D25" s="40">
        <v>0</v>
      </c>
      <c r="E25" s="40">
        <v>1.8268496660000001E-4</v>
      </c>
      <c r="F25" s="40">
        <v>0.54432973962940034</v>
      </c>
      <c r="G25" s="40">
        <v>9.2019768733099985E-2</v>
      </c>
      <c r="H25" s="40">
        <v>0</v>
      </c>
      <c r="I25" s="35" t="s">
        <v>129</v>
      </c>
      <c r="J25" s="35">
        <v>0</v>
      </c>
      <c r="K25" s="35">
        <f t="shared" si="0"/>
        <v>0.63653219332910038</v>
      </c>
      <c r="L25" s="40">
        <v>1.8229999999999998E-7</v>
      </c>
    </row>
    <row r="26" spans="2:12" x14ac:dyDescent="0.2">
      <c r="B26" s="19">
        <v>22</v>
      </c>
      <c r="C26" s="21" t="s">
        <v>60</v>
      </c>
      <c r="D26" s="40">
        <v>3.3817622766500001E-2</v>
      </c>
      <c r="E26" s="40">
        <v>2.9715648799900001E-2</v>
      </c>
      <c r="F26" s="40">
        <v>1.1748483689938993</v>
      </c>
      <c r="G26" s="40">
        <v>8.1373367661999995E-3</v>
      </c>
      <c r="H26" s="40">
        <v>0</v>
      </c>
      <c r="I26" s="35">
        <v>0.24180000000000001</v>
      </c>
      <c r="J26" s="35">
        <v>0</v>
      </c>
      <c r="K26" s="35">
        <f t="shared" si="0"/>
        <v>1.4883189773264995</v>
      </c>
      <c r="L26" s="40">
        <v>3.5546576366000004E-2</v>
      </c>
    </row>
    <row r="27" spans="2:12" x14ac:dyDescent="0.2">
      <c r="B27" s="19">
        <v>23</v>
      </c>
      <c r="C27" s="20" t="s">
        <v>61</v>
      </c>
      <c r="D27" s="40">
        <v>0</v>
      </c>
      <c r="E27" s="40">
        <v>1.27073666E-5</v>
      </c>
      <c r="F27" s="40">
        <v>9.5373333330000002E-4</v>
      </c>
      <c r="G27" s="40">
        <v>0</v>
      </c>
      <c r="H27" s="40">
        <v>0</v>
      </c>
      <c r="I27" s="35" t="s">
        <v>129</v>
      </c>
      <c r="J27" s="35">
        <v>0</v>
      </c>
      <c r="K27" s="35">
        <f t="shared" si="0"/>
        <v>9.6644069989999999E-4</v>
      </c>
      <c r="L27" s="40">
        <v>2.5781407331999999E-3</v>
      </c>
    </row>
    <row r="28" spans="2:12" x14ac:dyDescent="0.2">
      <c r="B28" s="19">
        <v>24</v>
      </c>
      <c r="C28" s="20" t="s">
        <v>62</v>
      </c>
      <c r="D28" s="40">
        <v>5.5111614999999994E-3</v>
      </c>
      <c r="E28" s="40">
        <v>2.1117684000000001E-3</v>
      </c>
      <c r="F28" s="40">
        <v>4.0343062373918972</v>
      </c>
      <c r="G28" s="40">
        <v>0.2040036921999</v>
      </c>
      <c r="H28" s="40">
        <v>0</v>
      </c>
      <c r="I28" s="35">
        <v>0.1028</v>
      </c>
      <c r="J28" s="35">
        <v>0</v>
      </c>
      <c r="K28" s="35">
        <f t="shared" si="0"/>
        <v>4.3487328594917978</v>
      </c>
      <c r="L28" s="40">
        <v>1.4482620899900002E-2</v>
      </c>
    </row>
    <row r="29" spans="2:12" x14ac:dyDescent="0.2">
      <c r="B29" s="19">
        <v>25</v>
      </c>
      <c r="C29" s="21" t="s">
        <v>63</v>
      </c>
      <c r="D29" s="40">
        <v>283.75009683012621</v>
      </c>
      <c r="E29" s="40">
        <v>11.872634431893802</v>
      </c>
      <c r="F29" s="40">
        <v>220.49440603364866</v>
      </c>
      <c r="G29" s="40">
        <v>21.721866289162694</v>
      </c>
      <c r="H29" s="40">
        <v>0</v>
      </c>
      <c r="I29" s="35">
        <v>2.2202000000000002</v>
      </c>
      <c r="J29" s="35">
        <v>0</v>
      </c>
      <c r="K29" s="35">
        <f t="shared" si="0"/>
        <v>540.05920358483138</v>
      </c>
      <c r="L29" s="40">
        <v>1.4997004118192006</v>
      </c>
    </row>
    <row r="30" spans="2:12" x14ac:dyDescent="0.2">
      <c r="B30" s="19">
        <v>26</v>
      </c>
      <c r="C30" s="21" t="s">
        <v>64</v>
      </c>
      <c r="D30" s="40">
        <v>21.524648892092522</v>
      </c>
      <c r="E30" s="40">
        <v>3.2511720677273011</v>
      </c>
      <c r="F30" s="40">
        <v>41.532751140089552</v>
      </c>
      <c r="G30" s="40">
        <v>13.974911522266094</v>
      </c>
      <c r="H30" s="40">
        <v>0</v>
      </c>
      <c r="I30" s="35">
        <v>0.61880000000000002</v>
      </c>
      <c r="J30" s="35">
        <v>0</v>
      </c>
      <c r="K30" s="35">
        <f t="shared" si="0"/>
        <v>80.90228362217546</v>
      </c>
      <c r="L30" s="40">
        <v>0.55114084065859992</v>
      </c>
    </row>
    <row r="31" spans="2:12" x14ac:dyDescent="0.2">
      <c r="B31" s="19">
        <v>27</v>
      </c>
      <c r="C31" s="21" t="s">
        <v>15</v>
      </c>
      <c r="D31" s="40">
        <v>2.3271999999999998E-4</v>
      </c>
      <c r="E31" s="40">
        <v>9.8389547733299998E-2</v>
      </c>
      <c r="F31" s="40">
        <v>2.6611395191611997</v>
      </c>
      <c r="G31" s="40">
        <v>0.22285410739940004</v>
      </c>
      <c r="H31" s="40">
        <v>0</v>
      </c>
      <c r="I31" s="35">
        <v>0.84315246466263527</v>
      </c>
      <c r="J31" s="35">
        <v>0</v>
      </c>
      <c r="K31" s="35">
        <f t="shared" si="0"/>
        <v>3.8257683589565352</v>
      </c>
      <c r="L31" s="40">
        <v>5.1419764666500001E-2</v>
      </c>
    </row>
    <row r="32" spans="2:12" x14ac:dyDescent="0.2">
      <c r="B32" s="19">
        <v>28</v>
      </c>
      <c r="C32" s="21" t="s">
        <v>65</v>
      </c>
      <c r="D32" s="40">
        <v>2.6902414066599989E-2</v>
      </c>
      <c r="E32" s="40">
        <v>1.7030561332E-3</v>
      </c>
      <c r="F32" s="40">
        <v>2.3381858645945006</v>
      </c>
      <c r="G32" s="40">
        <v>0.1144802315656</v>
      </c>
      <c r="H32" s="40">
        <v>0</v>
      </c>
      <c r="I32" s="35" t="s">
        <v>129</v>
      </c>
      <c r="J32" s="35">
        <v>0</v>
      </c>
      <c r="K32" s="35">
        <f t="shared" si="0"/>
        <v>2.4812715663599008</v>
      </c>
      <c r="L32" s="40">
        <v>1.83196265997E-2</v>
      </c>
    </row>
    <row r="33" spans="2:12" x14ac:dyDescent="0.2">
      <c r="B33" s="19">
        <v>29</v>
      </c>
      <c r="C33" s="21" t="s">
        <v>66</v>
      </c>
      <c r="D33" s="40">
        <v>4.7693719000982995</v>
      </c>
      <c r="E33" s="40">
        <v>4.2201861305620998</v>
      </c>
      <c r="F33" s="40">
        <v>35.21641781087262</v>
      </c>
      <c r="G33" s="40">
        <v>5.047565473948004</v>
      </c>
      <c r="H33" s="40">
        <v>0</v>
      </c>
      <c r="I33" s="35">
        <v>0.19090000000000001</v>
      </c>
      <c r="J33" s="35">
        <v>0</v>
      </c>
      <c r="K33" s="35">
        <f t="shared" si="0"/>
        <v>49.444441315481022</v>
      </c>
      <c r="L33" s="40">
        <v>0.55829745885999982</v>
      </c>
    </row>
    <row r="34" spans="2:12" x14ac:dyDescent="0.2">
      <c r="B34" s="19">
        <v>30</v>
      </c>
      <c r="C34" s="21" t="s">
        <v>67</v>
      </c>
      <c r="D34" s="40">
        <v>7.9364942174947011</v>
      </c>
      <c r="E34" s="40">
        <v>2.5991437097633012</v>
      </c>
      <c r="F34" s="40">
        <v>70.206813205979259</v>
      </c>
      <c r="G34" s="40">
        <v>8.4453542855582118</v>
      </c>
      <c r="H34" s="40">
        <v>0</v>
      </c>
      <c r="I34" s="35">
        <v>0.9375</v>
      </c>
      <c r="J34" s="35">
        <v>0</v>
      </c>
      <c r="K34" s="35">
        <f t="shared" si="0"/>
        <v>90.125305418795477</v>
      </c>
      <c r="L34" s="40">
        <v>1.0066475281240006</v>
      </c>
    </row>
    <row r="35" spans="2:12" x14ac:dyDescent="0.2">
      <c r="B35" s="19">
        <v>31</v>
      </c>
      <c r="C35" s="20" t="s">
        <v>68</v>
      </c>
      <c r="D35" s="40">
        <v>0.33889802523329998</v>
      </c>
      <c r="E35" s="40">
        <v>0.34174659436660004</v>
      </c>
      <c r="F35" s="40">
        <v>1.0176540003964991</v>
      </c>
      <c r="G35" s="40">
        <v>0.20126518059910001</v>
      </c>
      <c r="H35" s="40">
        <v>0</v>
      </c>
      <c r="I35" s="35" t="s">
        <v>129</v>
      </c>
      <c r="J35" s="35">
        <v>0</v>
      </c>
      <c r="K35" s="35">
        <f t="shared" si="0"/>
        <v>1.8995638005954991</v>
      </c>
      <c r="L35" s="40">
        <v>5.131657749940001E-2</v>
      </c>
    </row>
    <row r="36" spans="2:12" x14ac:dyDescent="0.2">
      <c r="B36" s="19">
        <v>32</v>
      </c>
      <c r="C36" s="21" t="s">
        <v>69</v>
      </c>
      <c r="D36" s="40">
        <v>93.579584753126795</v>
      </c>
      <c r="E36" s="40">
        <v>18.646756461892103</v>
      </c>
      <c r="F36" s="40">
        <v>98.760827402613756</v>
      </c>
      <c r="G36" s="40">
        <v>14.904947308794053</v>
      </c>
      <c r="H36" s="40">
        <v>0</v>
      </c>
      <c r="I36" s="35">
        <v>1.9144000000000001</v>
      </c>
      <c r="J36" s="35">
        <v>0</v>
      </c>
      <c r="K36" s="35">
        <f t="shared" si="0"/>
        <v>227.8065159264267</v>
      </c>
      <c r="L36" s="40">
        <v>1.7012457447967921</v>
      </c>
    </row>
    <row r="37" spans="2:12" x14ac:dyDescent="0.2">
      <c r="B37" s="19">
        <v>33</v>
      </c>
      <c r="C37" s="21" t="s">
        <v>114</v>
      </c>
      <c r="D37" s="40">
        <v>455.51015986391712</v>
      </c>
      <c r="E37" s="40">
        <v>9.7472276578204013</v>
      </c>
      <c r="F37" s="40">
        <v>111.89267779782024</v>
      </c>
      <c r="G37" s="40">
        <v>12.656179413179283</v>
      </c>
      <c r="H37" s="40">
        <v>0</v>
      </c>
      <c r="I37" s="35">
        <v>0.65390000000000015</v>
      </c>
      <c r="J37" s="35">
        <v>0</v>
      </c>
      <c r="K37" s="35">
        <f t="shared" si="0"/>
        <v>590.46014473273715</v>
      </c>
      <c r="L37" s="40">
        <v>1.3067324830485987</v>
      </c>
    </row>
    <row r="38" spans="2:12" x14ac:dyDescent="0.2">
      <c r="B38" s="19">
        <v>34</v>
      </c>
      <c r="C38" s="21" t="s">
        <v>70</v>
      </c>
      <c r="D38" s="40">
        <v>0.17511691169990001</v>
      </c>
      <c r="E38" s="40">
        <v>0.1004216027666</v>
      </c>
      <c r="F38" s="40">
        <v>4.6185168428503989</v>
      </c>
      <c r="G38" s="40">
        <v>2.1850882461634997</v>
      </c>
      <c r="H38" s="40">
        <v>0</v>
      </c>
      <c r="I38" s="35">
        <v>4.3999999999999997E-2</v>
      </c>
      <c r="J38" s="35">
        <v>0</v>
      </c>
      <c r="K38" s="35">
        <f t="shared" si="0"/>
        <v>7.1231436034803979</v>
      </c>
      <c r="L38" s="40">
        <v>1.2443882899899989E-2</v>
      </c>
    </row>
    <row r="39" spans="2:12" x14ac:dyDescent="0.2">
      <c r="B39" s="19">
        <v>35</v>
      </c>
      <c r="C39" s="21" t="s">
        <v>71</v>
      </c>
      <c r="D39" s="40">
        <v>16.700057884926078</v>
      </c>
      <c r="E39" s="40">
        <v>47.242676684049236</v>
      </c>
      <c r="F39" s="40">
        <v>226.38123484894189</v>
      </c>
      <c r="G39" s="40">
        <v>40.275374916776833</v>
      </c>
      <c r="H39" s="40">
        <v>0</v>
      </c>
      <c r="I39" s="35">
        <v>1.2239</v>
      </c>
      <c r="J39" s="35">
        <v>0</v>
      </c>
      <c r="K39" s="35">
        <f t="shared" si="0"/>
        <v>331.82324433469404</v>
      </c>
      <c r="L39" s="40">
        <v>1.5208409413415991</v>
      </c>
    </row>
    <row r="40" spans="2:12" x14ac:dyDescent="0.2">
      <c r="B40" s="19">
        <v>36</v>
      </c>
      <c r="C40" s="21" t="s">
        <v>72</v>
      </c>
      <c r="D40" s="40">
        <v>16.158517165032901</v>
      </c>
      <c r="E40" s="40">
        <v>1.6528324867323998</v>
      </c>
      <c r="F40" s="40">
        <v>15.361577340982496</v>
      </c>
      <c r="G40" s="40">
        <v>1.6242035327946003</v>
      </c>
      <c r="H40" s="40">
        <v>0</v>
      </c>
      <c r="I40" s="35" t="s">
        <v>129</v>
      </c>
      <c r="J40" s="35">
        <v>0</v>
      </c>
      <c r="K40" s="35">
        <f t="shared" si="0"/>
        <v>34.7971305255424</v>
      </c>
      <c r="L40" s="40">
        <v>0.29671794082809977</v>
      </c>
    </row>
    <row r="41" spans="2:12" x14ac:dyDescent="0.2">
      <c r="B41" s="19">
        <v>37</v>
      </c>
      <c r="C41" s="21" t="s">
        <v>73</v>
      </c>
      <c r="D41" s="40">
        <v>43.312149008626314</v>
      </c>
      <c r="E41" s="40">
        <v>18.695855051820711</v>
      </c>
      <c r="F41" s="40">
        <v>151.5697512853354</v>
      </c>
      <c r="G41" s="40">
        <v>27.444711409684572</v>
      </c>
      <c r="H41" s="40">
        <v>0</v>
      </c>
      <c r="I41" s="35">
        <v>3.8102</v>
      </c>
      <c r="J41" s="35">
        <v>0</v>
      </c>
      <c r="K41" s="35">
        <f t="shared" si="0"/>
        <v>244.83266675546699</v>
      </c>
      <c r="L41" s="40">
        <v>2.9070164391393991</v>
      </c>
    </row>
    <row r="42" spans="2:12" s="56" customFormat="1" ht="15" x14ac:dyDescent="0.2">
      <c r="B42" s="22" t="s">
        <v>11</v>
      </c>
      <c r="C42" s="52"/>
      <c r="D42" s="53">
        <f t="shared" ref="D42:L42" si="1">SUM(D5:D41)</f>
        <v>3574.6241249274617</v>
      </c>
      <c r="E42" s="54">
        <f>SUM(E5:E41)</f>
        <v>520.40800767450548</v>
      </c>
      <c r="F42" s="54">
        <f t="shared" si="1"/>
        <v>2727.6284503172747</v>
      </c>
      <c r="G42" s="54">
        <f>SUM(G5:G41)</f>
        <v>373.47536931550894</v>
      </c>
      <c r="H42" s="55">
        <f t="shared" si="1"/>
        <v>0</v>
      </c>
      <c r="I42" s="55">
        <f t="shared" si="1"/>
        <v>60.099475034949997</v>
      </c>
      <c r="J42" s="55">
        <f t="shared" si="1"/>
        <v>0</v>
      </c>
      <c r="K42" s="55">
        <f t="shared" si="1"/>
        <v>7256.2354272697003</v>
      </c>
      <c r="L42" s="55">
        <f t="shared" si="1"/>
        <v>29.670067087728142</v>
      </c>
    </row>
    <row r="43" spans="2:12" x14ac:dyDescent="0.2">
      <c r="B43" t="s">
        <v>89</v>
      </c>
    </row>
    <row r="44" spans="2:12" x14ac:dyDescent="0.2">
      <c r="K44" s="50"/>
      <c r="L44" s="50"/>
    </row>
    <row r="45" spans="2:12" s="50" customFormat="1" x14ac:dyDescent="0.2"/>
    <row r="46" spans="2:12" s="50" customFormat="1" x14ac:dyDescent="0.2"/>
    <row r="47" spans="2:12" s="50" customFormat="1" x14ac:dyDescent="0.2"/>
    <row r="48" spans="2:12" x14ac:dyDescent="0.2">
      <c r="I48" s="50"/>
    </row>
    <row r="49" spans="9:9" x14ac:dyDescent="0.2">
      <c r="I49" s="50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Asmit Lodha</cp:lastModifiedBy>
  <cp:lastPrinted>2014-03-24T10:58:12Z</cp:lastPrinted>
  <dcterms:created xsi:type="dcterms:W3CDTF">2014-01-06T04:43:23Z</dcterms:created>
  <dcterms:modified xsi:type="dcterms:W3CDTF">2019-05-09T11:38:53Z</dcterms:modified>
</cp:coreProperties>
</file>