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60" windowWidth="15480" windowHeight="8130" tabRatio="668"/>
  </bookViews>
  <sheets>
    <sheet name="Anex A1 Frmt for AUM disclosure" sheetId="8" r:id="rId1"/>
    <sheet name="Anex A2 Frmt AUM stateUT wise " sheetId="9" r:id="rId2"/>
  </sheets>
  <definedNames>
    <definedName name="_xlnm._FilterDatabase" localSheetId="1" hidden="1">'Anex A2 Frmt AUM stateUT wise '!$B$4:$L$43</definedName>
  </definedNames>
  <calcPr calcId="144525"/>
</workbook>
</file>

<file path=xl/calcChain.xml><?xml version="1.0" encoding="utf-8"?>
<calcChain xmlns="http://schemas.openxmlformats.org/spreadsheetml/2006/main">
  <c r="K5" i="9" l="1"/>
  <c r="K6" i="9"/>
  <c r="K7" i="9"/>
  <c r="K8" i="9"/>
  <c r="K9" i="9"/>
  <c r="K10" i="9"/>
  <c r="K11" i="9"/>
  <c r="K14" i="9"/>
  <c r="K15" i="9"/>
  <c r="K16" i="9"/>
  <c r="K17" i="9"/>
  <c r="K18" i="9"/>
  <c r="K19" i="9"/>
  <c r="K20" i="9"/>
  <c r="K21" i="9"/>
  <c r="K23" i="9"/>
  <c r="K24" i="9"/>
  <c r="K25" i="9"/>
  <c r="K26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D42" i="9"/>
  <c r="E42" i="9"/>
  <c r="F42" i="9"/>
  <c r="I42" i="9"/>
  <c r="J42" i="9"/>
  <c r="L42" i="9"/>
  <c r="BJ59" i="8"/>
  <c r="BI59" i="8"/>
  <c r="BH59" i="8"/>
  <c r="BG59" i="8"/>
  <c r="BF59" i="8"/>
  <c r="BE59" i="8"/>
  <c r="BD59" i="8"/>
  <c r="BC59" i="8"/>
  <c r="BB59" i="8"/>
  <c r="BA59" i="8"/>
  <c r="AZ59" i="8"/>
  <c r="AY59" i="8"/>
  <c r="AX59" i="8"/>
  <c r="AW59" i="8"/>
  <c r="AV59" i="8"/>
  <c r="AU59" i="8"/>
  <c r="AT59" i="8"/>
  <c r="AS59" i="8"/>
  <c r="AR59" i="8"/>
  <c r="AQ59" i="8"/>
  <c r="AP59" i="8"/>
  <c r="AO59" i="8"/>
  <c r="AN59" i="8"/>
  <c r="AM59" i="8"/>
  <c r="AL59" i="8"/>
  <c r="AK59" i="8"/>
  <c r="AJ59" i="8"/>
  <c r="AI59" i="8"/>
  <c r="AH59" i="8"/>
  <c r="AG59" i="8"/>
  <c r="AF59" i="8"/>
  <c r="AE59" i="8"/>
  <c r="AD59" i="8"/>
  <c r="AC59" i="8"/>
  <c r="AB59" i="8"/>
  <c r="AA59" i="8"/>
  <c r="Z59" i="8"/>
  <c r="Y59" i="8"/>
  <c r="X59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BK58" i="8"/>
  <c r="BK59" i="8" s="1"/>
  <c r="BK8" i="8"/>
  <c r="D33" i="8"/>
  <c r="BJ24" i="8"/>
  <c r="BI24" i="8"/>
  <c r="BH24" i="8"/>
  <c r="BG24" i="8"/>
  <c r="BF24" i="8"/>
  <c r="BE24" i="8"/>
  <c r="BD24" i="8"/>
  <c r="BC24" i="8"/>
  <c r="BB24" i="8"/>
  <c r="BA24" i="8"/>
  <c r="AZ24" i="8"/>
  <c r="AY24" i="8"/>
  <c r="AX24" i="8"/>
  <c r="AX25" i="8" s="1"/>
  <c r="AW24" i="8"/>
  <c r="AV24" i="8"/>
  <c r="AU24" i="8"/>
  <c r="AT24" i="8"/>
  <c r="AS24" i="8"/>
  <c r="AR24" i="8"/>
  <c r="AQ24" i="8"/>
  <c r="AP24" i="8"/>
  <c r="AP25" i="8" s="1"/>
  <c r="AO24" i="8"/>
  <c r="AN24" i="8"/>
  <c r="AM24" i="8"/>
  <c r="AL24" i="8"/>
  <c r="AK24" i="8"/>
  <c r="AJ24" i="8"/>
  <c r="AI24" i="8"/>
  <c r="AH24" i="8"/>
  <c r="AH25" i="8" s="1"/>
  <c r="AG24" i="8"/>
  <c r="AF24" i="8"/>
  <c r="AF25" i="8" s="1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J25" i="8" s="1"/>
  <c r="I24" i="8"/>
  <c r="H24" i="8"/>
  <c r="G24" i="8"/>
  <c r="F24" i="8"/>
  <c r="E24" i="8"/>
  <c r="D24" i="8"/>
  <c r="BJ9" i="8"/>
  <c r="BI9" i="8"/>
  <c r="BH9" i="8"/>
  <c r="BG9" i="8"/>
  <c r="BF9" i="8"/>
  <c r="BE9" i="8"/>
  <c r="BD9" i="8"/>
  <c r="BC9" i="8"/>
  <c r="BC25" i="8" s="1"/>
  <c r="BB9" i="8"/>
  <c r="BA9" i="8"/>
  <c r="BA25" i="8" s="1"/>
  <c r="AZ9" i="8"/>
  <c r="AY9" i="8"/>
  <c r="AY25" i="8" s="1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AA25" i="8" s="1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C9" i="8"/>
  <c r="C25" i="8" s="1"/>
  <c r="D9" i="8"/>
  <c r="D25" i="8" s="1"/>
  <c r="BK23" i="8"/>
  <c r="BK29" i="8"/>
  <c r="BK30" i="8" s="1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T34" i="8" s="1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H34" i="8" s="1"/>
  <c r="AI30" i="8"/>
  <c r="AJ30" i="8"/>
  <c r="AK30" i="8"/>
  <c r="AL30" i="8"/>
  <c r="AM30" i="8"/>
  <c r="AN30" i="8"/>
  <c r="AN34" i="8" s="1"/>
  <c r="AO30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BC30" i="8"/>
  <c r="BD30" i="8"/>
  <c r="BE30" i="8"/>
  <c r="BF30" i="8"/>
  <c r="BG30" i="8"/>
  <c r="BH30" i="8"/>
  <c r="BI30" i="8"/>
  <c r="BJ30" i="8"/>
  <c r="BK32" i="8"/>
  <c r="BK33" i="8" s="1"/>
  <c r="C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Q34" i="8" s="1"/>
  <c r="R33" i="8"/>
  <c r="S33" i="8"/>
  <c r="S34" i="8" s="1"/>
  <c r="T33" i="8"/>
  <c r="U33" i="8"/>
  <c r="V33" i="8"/>
  <c r="W33" i="8"/>
  <c r="W34" i="8" s="1"/>
  <c r="X33" i="8"/>
  <c r="Y33" i="8"/>
  <c r="Z33" i="8"/>
  <c r="Z34" i="8"/>
  <c r="AA33" i="8"/>
  <c r="AB33" i="8"/>
  <c r="AB34" i="8" s="1"/>
  <c r="AC33" i="8"/>
  <c r="AC34" i="8" s="1"/>
  <c r="AD33" i="8"/>
  <c r="AE33" i="8"/>
  <c r="AF33" i="8"/>
  <c r="AG33" i="8"/>
  <c r="AG34" i="8"/>
  <c r="AH33" i="8"/>
  <c r="AI33" i="8"/>
  <c r="AJ33" i="8"/>
  <c r="AK33" i="8"/>
  <c r="AK34" i="8" s="1"/>
  <c r="AL33" i="8"/>
  <c r="AM33" i="8"/>
  <c r="AN33" i="8"/>
  <c r="AO33" i="8"/>
  <c r="AO34" i="8" s="1"/>
  <c r="AP33" i="8"/>
  <c r="AQ33" i="8"/>
  <c r="AR33" i="8"/>
  <c r="AS33" i="8"/>
  <c r="AT33" i="8"/>
  <c r="AU33" i="8"/>
  <c r="AV33" i="8"/>
  <c r="AW33" i="8"/>
  <c r="AX33" i="8"/>
  <c r="AY33" i="8"/>
  <c r="AZ33" i="8"/>
  <c r="BA33" i="8"/>
  <c r="BB33" i="8"/>
  <c r="BB34" i="8" s="1"/>
  <c r="BC33" i="8"/>
  <c r="BC34" i="8" s="1"/>
  <c r="BD33" i="8"/>
  <c r="BD34" i="8" s="1"/>
  <c r="BE33" i="8"/>
  <c r="BE34" i="8" s="1"/>
  <c r="BF33" i="8"/>
  <c r="BF34" i="8" s="1"/>
  <c r="BG33" i="8"/>
  <c r="BG34" i="8" s="1"/>
  <c r="BH33" i="8"/>
  <c r="BH34" i="8" s="1"/>
  <c r="BI33" i="8"/>
  <c r="BI34" i="8" s="1"/>
  <c r="BJ33" i="8"/>
  <c r="BJ34" i="8" s="1"/>
  <c r="BK43" i="8"/>
  <c r="BK44" i="8" s="1"/>
  <c r="C44" i="8"/>
  <c r="D44" i="8"/>
  <c r="E44" i="8"/>
  <c r="F44" i="8"/>
  <c r="F48" i="8" s="1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AB48" i="8" s="1"/>
  <c r="AC44" i="8"/>
  <c r="AD44" i="8"/>
  <c r="AE44" i="8"/>
  <c r="AF44" i="8"/>
  <c r="AG44" i="8"/>
  <c r="AH44" i="8"/>
  <c r="AI44" i="8"/>
  <c r="AJ44" i="8"/>
  <c r="AK44" i="8"/>
  <c r="AL44" i="8"/>
  <c r="AM44" i="8"/>
  <c r="AN44" i="8"/>
  <c r="AO44" i="8"/>
  <c r="AP44" i="8"/>
  <c r="AQ44" i="8"/>
  <c r="AR44" i="8"/>
  <c r="AS44" i="8"/>
  <c r="AT44" i="8"/>
  <c r="AU44" i="8"/>
  <c r="AV44" i="8"/>
  <c r="AW44" i="8"/>
  <c r="AX44" i="8"/>
  <c r="AY44" i="8"/>
  <c r="AZ44" i="8"/>
  <c r="BA44" i="8"/>
  <c r="BB44" i="8"/>
  <c r="BC44" i="8"/>
  <c r="BD44" i="8"/>
  <c r="BE44" i="8"/>
  <c r="BF44" i="8"/>
  <c r="BG44" i="8"/>
  <c r="BH44" i="8"/>
  <c r="BI44" i="8"/>
  <c r="BJ44" i="8"/>
  <c r="BK46" i="8"/>
  <c r="BK47" i="8" s="1"/>
  <c r="C47" i="8"/>
  <c r="D47" i="8"/>
  <c r="E47" i="8"/>
  <c r="E48" i="8" s="1"/>
  <c r="F47" i="8"/>
  <c r="G47" i="8"/>
  <c r="H47" i="8"/>
  <c r="I47" i="8"/>
  <c r="I48" i="8" s="1"/>
  <c r="J47" i="8"/>
  <c r="K47" i="8"/>
  <c r="L47" i="8"/>
  <c r="M47" i="8"/>
  <c r="N47" i="8"/>
  <c r="O47" i="8"/>
  <c r="P47" i="8"/>
  <c r="Q47" i="8"/>
  <c r="Q48" i="8" s="1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G48" i="8" s="1"/>
  <c r="AH47" i="8"/>
  <c r="AI47" i="8"/>
  <c r="AJ47" i="8"/>
  <c r="AK47" i="8"/>
  <c r="AK48" i="8" s="1"/>
  <c r="AL47" i="8"/>
  <c r="AM47" i="8"/>
  <c r="AN47" i="8"/>
  <c r="AO47" i="8"/>
  <c r="AO48" i="8" s="1"/>
  <c r="AP47" i="8"/>
  <c r="AQ47" i="8"/>
  <c r="AR47" i="8"/>
  <c r="AS47" i="8"/>
  <c r="AT47" i="8"/>
  <c r="AU47" i="8"/>
  <c r="AV47" i="8"/>
  <c r="AW47" i="8"/>
  <c r="AX47" i="8"/>
  <c r="AY47" i="8"/>
  <c r="AZ47" i="8"/>
  <c r="BA47" i="8"/>
  <c r="BB47" i="8"/>
  <c r="BC47" i="8"/>
  <c r="BD47" i="8"/>
  <c r="BE47" i="8"/>
  <c r="BE48" i="8" s="1"/>
  <c r="BF47" i="8"/>
  <c r="BG47" i="8"/>
  <c r="BH47" i="8"/>
  <c r="BI47" i="8"/>
  <c r="BJ47" i="8"/>
  <c r="BK52" i="8"/>
  <c r="BK53" i="8"/>
  <c r="AE25" i="8"/>
  <c r="AJ34" i="8"/>
  <c r="R34" i="8"/>
  <c r="C34" i="8"/>
  <c r="D34" i="8"/>
  <c r="BK9" i="8"/>
  <c r="BA34" i="8"/>
  <c r="AD25" i="8"/>
  <c r="AL25" i="8"/>
  <c r="AT25" i="8"/>
  <c r="BB25" i="8"/>
  <c r="R25" i="8"/>
  <c r="E25" i="8"/>
  <c r="O25" i="8"/>
  <c r="Y34" i="8"/>
  <c r="I34" i="8"/>
  <c r="AL34" i="8"/>
  <c r="AF34" i="8"/>
  <c r="AU25" i="8"/>
  <c r="BG25" i="8"/>
  <c r="AZ48" i="8" l="1"/>
  <c r="AZ55" i="8" s="1"/>
  <c r="AV48" i="8"/>
  <c r="AR48" i="8"/>
  <c r="AR55" i="8" s="1"/>
  <c r="AN48" i="8"/>
  <c r="D48" i="8"/>
  <c r="L34" i="8"/>
  <c r="H34" i="8"/>
  <c r="AQ34" i="8"/>
  <c r="AI34" i="8"/>
  <c r="H25" i="8"/>
  <c r="L25" i="8"/>
  <c r="P25" i="8"/>
  <c r="T25" i="8"/>
  <c r="X25" i="8"/>
  <c r="AB25" i="8"/>
  <c r="AJ25" i="8"/>
  <c r="AN25" i="8"/>
  <c r="AN55" i="8" s="1"/>
  <c r="AR25" i="8"/>
  <c r="AV25" i="8"/>
  <c r="AZ25" i="8"/>
  <c r="BD25" i="8"/>
  <c r="BH25" i="8"/>
  <c r="Q25" i="8"/>
  <c r="Q55" i="8" s="1"/>
  <c r="AO25" i="8"/>
  <c r="AW25" i="8"/>
  <c r="BE25" i="8"/>
  <c r="BI25" i="8"/>
  <c r="AX48" i="8"/>
  <c r="AT48" i="8"/>
  <c r="AP48" i="8"/>
  <c r="AH48" i="8"/>
  <c r="Z48" i="8"/>
  <c r="V48" i="8"/>
  <c r="V55" i="8" s="1"/>
  <c r="AI48" i="8"/>
  <c r="AE48" i="8"/>
  <c r="AR34" i="8"/>
  <c r="N34" i="8"/>
  <c r="J34" i="8"/>
  <c r="F34" i="8"/>
  <c r="F25" i="8"/>
  <c r="N25" i="8"/>
  <c r="V25" i="8"/>
  <c r="Z25" i="8"/>
  <c r="BF25" i="8"/>
  <c r="BJ25" i="8"/>
  <c r="AY34" i="8"/>
  <c r="AU34" i="8"/>
  <c r="G34" i="8"/>
  <c r="AM34" i="8"/>
  <c r="M34" i="8"/>
  <c r="BG48" i="8"/>
  <c r="BG55" i="8" s="1"/>
  <c r="AM48" i="8"/>
  <c r="AA48" i="8"/>
  <c r="AA55" i="8" s="1"/>
  <c r="O48" i="8"/>
  <c r="C48" i="8"/>
  <c r="C55" i="8" s="1"/>
  <c r="AW34" i="8"/>
  <c r="AS34" i="8"/>
  <c r="AA34" i="8"/>
  <c r="E34" i="8"/>
  <c r="AY48" i="8"/>
  <c r="Y48" i="8"/>
  <c r="U48" i="8"/>
  <c r="S48" i="8"/>
  <c r="BI48" i="8"/>
  <c r="AQ48" i="8"/>
  <c r="AC48" i="8"/>
  <c r="K48" i="8"/>
  <c r="BC48" i="8"/>
  <c r="W48" i="8"/>
  <c r="W55" i="8" s="1"/>
  <c r="M48" i="8"/>
  <c r="AH55" i="8"/>
  <c r="AT34" i="8"/>
  <c r="AD34" i="8"/>
  <c r="X34" i="8"/>
  <c r="U34" i="8"/>
  <c r="O34" i="8"/>
  <c r="O55" i="8" s="1"/>
  <c r="BK34" i="8"/>
  <c r="AZ34" i="8"/>
  <c r="AX34" i="8"/>
  <c r="AX55" i="8" s="1"/>
  <c r="AV34" i="8"/>
  <c r="AP34" i="8"/>
  <c r="AP55" i="8" s="1"/>
  <c r="V34" i="8"/>
  <c r="P34" i="8"/>
  <c r="G25" i="8"/>
  <c r="I25" i="8"/>
  <c r="I55" i="8" s="1"/>
  <c r="K25" i="8"/>
  <c r="U25" i="8"/>
  <c r="U55" i="8" s="1"/>
  <c r="W25" i="8"/>
  <c r="AM25" i="8"/>
  <c r="AM55" i="8" s="1"/>
  <c r="BK24" i="8"/>
  <c r="BK25" i="8" s="1"/>
  <c r="S25" i="8"/>
  <c r="S55" i="8" s="1"/>
  <c r="AI25" i="8"/>
  <c r="AK25" i="8"/>
  <c r="AK55" i="8" s="1"/>
  <c r="K42" i="9"/>
  <c r="BA48" i="8"/>
  <c r="BA55" i="8" s="1"/>
  <c r="AW48" i="8"/>
  <c r="AU48" i="8"/>
  <c r="AU55" i="8" s="1"/>
  <c r="AS48" i="8"/>
  <c r="G48" i="8"/>
  <c r="BJ48" i="8"/>
  <c r="BJ55" i="8" s="1"/>
  <c r="BH48" i="8"/>
  <c r="BH55" i="8" s="1"/>
  <c r="BF48" i="8"/>
  <c r="BF55" i="8" s="1"/>
  <c r="BD48" i="8"/>
  <c r="BB48" i="8"/>
  <c r="BB55" i="8" s="1"/>
  <c r="AL48" i="8"/>
  <c r="AL55" i="8" s="1"/>
  <c r="AJ48" i="8"/>
  <c r="AJ55" i="8" s="1"/>
  <c r="AF48" i="8"/>
  <c r="AF55" i="8" s="1"/>
  <c r="AD48" i="8"/>
  <c r="AD55" i="8" s="1"/>
  <c r="X48" i="8"/>
  <c r="T48" i="8"/>
  <c r="T55" i="8" s="1"/>
  <c r="R48" i="8"/>
  <c r="R55" i="8" s="1"/>
  <c r="P48" i="8"/>
  <c r="N48" i="8"/>
  <c r="L48" i="8"/>
  <c r="L55" i="8" s="1"/>
  <c r="J48" i="8"/>
  <c r="J55" i="8" s="1"/>
  <c r="H48" i="8"/>
  <c r="H55" i="8" s="1"/>
  <c r="AY55" i="8"/>
  <c r="E55" i="8"/>
  <c r="BI55" i="8"/>
  <c r="BE55" i="8"/>
  <c r="AW55" i="8"/>
  <c r="AO55" i="8"/>
  <c r="AB55" i="8"/>
  <c r="BC55" i="8"/>
  <c r="AE34" i="8"/>
  <c r="K34" i="8"/>
  <c r="F55" i="8"/>
  <c r="Z55" i="8"/>
  <c r="AV55" i="8"/>
  <c r="D55" i="8"/>
  <c r="N55" i="8"/>
  <c r="BD55" i="8"/>
  <c r="M25" i="8"/>
  <c r="M55" i="8" s="1"/>
  <c r="Y25" i="8"/>
  <c r="AC25" i="8"/>
  <c r="AC55" i="8" s="1"/>
  <c r="AG25" i="8"/>
  <c r="AG55" i="8" s="1"/>
  <c r="AQ25" i="8"/>
  <c r="AS25" i="8"/>
  <c r="AE55" i="8" l="1"/>
  <c r="AI55" i="8"/>
  <c r="AT55" i="8"/>
  <c r="AS55" i="8"/>
  <c r="AQ55" i="8"/>
  <c r="BK48" i="8"/>
  <c r="BK55" i="8" s="1"/>
  <c r="Y55" i="8"/>
  <c r="P55" i="8"/>
  <c r="K55" i="8"/>
  <c r="G55" i="8"/>
  <c r="X55" i="8"/>
</calcChain>
</file>

<file path=xl/sharedStrings.xml><?xml version="1.0" encoding="utf-8"?>
<sst xmlns="http://schemas.openxmlformats.org/spreadsheetml/2006/main" count="153" uniqueCount="112">
  <si>
    <t>A</t>
  </si>
  <si>
    <t>B</t>
  </si>
  <si>
    <t>ELSS</t>
  </si>
  <si>
    <t>Gilt</t>
  </si>
  <si>
    <t>D</t>
  </si>
  <si>
    <t>F</t>
  </si>
  <si>
    <t>INCOME / DEBT ORIENTED SCHEMES</t>
  </si>
  <si>
    <t>GROWTH / EQUITY ORIENTED SCHEMES</t>
  </si>
  <si>
    <t>BALANCED SCHEMES</t>
  </si>
  <si>
    <t>EXCHANGE TRADED FUND</t>
  </si>
  <si>
    <t>FMP</t>
  </si>
  <si>
    <t>Total</t>
  </si>
  <si>
    <t>T15</t>
  </si>
  <si>
    <t>B15</t>
  </si>
  <si>
    <t>Liquid/ Money Market</t>
  </si>
  <si>
    <t>Debt (assured return)</t>
  </si>
  <si>
    <t>Other Debt Schemes</t>
  </si>
  <si>
    <t>Others</t>
  </si>
  <si>
    <t>C</t>
  </si>
  <si>
    <t>Balanced schemes</t>
  </si>
  <si>
    <t>GOLD ETF</t>
  </si>
  <si>
    <t xml:space="preserve">Other ETFs </t>
  </si>
  <si>
    <t>E</t>
  </si>
  <si>
    <t>FUND OF FUNDS INVESTING OVERSEAS</t>
  </si>
  <si>
    <t>Fund of funds investing overseas</t>
  </si>
  <si>
    <t>GRAND TOTAL</t>
  </si>
  <si>
    <t>Fund of Funds Scheme (Domestic)</t>
  </si>
  <si>
    <t>Through Associate Distributors</t>
  </si>
  <si>
    <t>Through Non - Associate Distributors</t>
  </si>
  <si>
    <t xml:space="preserve">T15 : Top 15 cities as identified by AMFI </t>
  </si>
  <si>
    <t xml:space="preserve">B15 : Other than T15  </t>
  </si>
  <si>
    <t xml:space="preserve">Through Direct Plan </t>
  </si>
  <si>
    <t>Scheme Category/ Scheme Name</t>
  </si>
  <si>
    <t xml:space="preserve">1 : Retail Investor </t>
  </si>
  <si>
    <t>2 : Corporates</t>
  </si>
  <si>
    <t>5 : High Networth Individuals</t>
  </si>
  <si>
    <t>I : Contribution of sponsor and its associates in AUM</t>
  </si>
  <si>
    <t>II : Contribution of other than sponsor and its associates in AUM</t>
  </si>
  <si>
    <t>I</t>
  </si>
  <si>
    <t>II</t>
  </si>
  <si>
    <t xml:space="preserve">Scheme names </t>
  </si>
  <si>
    <t>Category of Investor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</si>
  <si>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</si>
  <si>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</si>
  <si>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</si>
  <si>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</si>
  <si>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</si>
  <si>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</si>
  <si>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</si>
  <si>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</si>
  <si>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</si>
  <si>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</si>
  <si>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</si>
  <si>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</si>
  <si>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</si>
  <si>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</si>
  <si>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</si>
  <si>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</si>
  <si>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</si>
  <si>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</si>
  <si>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</si>
  <si>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</si>
  <si>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</si>
  <si>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</si>
  <si>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</si>
  <si>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</si>
  <si>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</si>
  <si>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</si>
  <si>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</si>
  <si>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</si>
  <si>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</si>
  <si>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</si>
  <si>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</si>
  <si>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</si>
  <si>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</si>
  <si>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</si>
  <si>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</si>
  <si>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</si>
  <si>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TOTAL</t>
  </si>
  <si>
    <t>Sl. No.</t>
  </si>
  <si>
    <t>(i)</t>
  </si>
  <si>
    <t>(ii)</t>
  </si>
  <si>
    <t>(iii)</t>
  </si>
  <si>
    <t>(iv)</t>
  </si>
  <si>
    <t>Grand Sub-Total (a+b+c+d+e+f)</t>
  </si>
  <si>
    <t>(v)</t>
  </si>
  <si>
    <t>(vi)</t>
  </si>
  <si>
    <t>Grand Sub-Total</t>
  </si>
  <si>
    <t>Grand Sub-Total (a+b)</t>
  </si>
  <si>
    <t>(a) Sub-Total</t>
  </si>
  <si>
    <t>(b) Sub-Total</t>
  </si>
  <si>
    <t xml:space="preserve">LIQUID SCHEMES </t>
  </si>
  <si>
    <t>OTHER DEBT ORIENTED SCHEMES</t>
  </si>
  <si>
    <t>(f) Sub-Total</t>
  </si>
  <si>
    <t xml:space="preserve"> (e) Sub-Total</t>
  </si>
  <si>
    <t xml:space="preserve"> (d) Sub-Total</t>
  </si>
  <si>
    <t>(c) Sub-Total</t>
  </si>
  <si>
    <t>GOLD EXCHANGE TRADED FUND</t>
  </si>
  <si>
    <t>OTHER EXCHANGE TRADED FUND</t>
  </si>
  <si>
    <t>FUND OF FUNDS INVESTING DOMESTIC</t>
  </si>
  <si>
    <t>Infrastructure Debt Funds</t>
  </si>
  <si>
    <t>3 : Banks/FIs</t>
  </si>
  <si>
    <t>GRAND TOTAL (A+B+C+D+E)</t>
  </si>
  <si>
    <t>4 : FIIs/FPIs</t>
  </si>
  <si>
    <t>Quantum Mutual Fund (All figures in Rs. Crore)</t>
  </si>
  <si>
    <t>Quantum Gold Fund</t>
  </si>
  <si>
    <t>Quantum Liquid / Money Market</t>
  </si>
  <si>
    <t>Telangana</t>
  </si>
  <si>
    <t>Quantum Nifty ETF</t>
  </si>
  <si>
    <t>Note: Name of new states / union territories shall be added alphabetically</t>
  </si>
  <si>
    <t>Table showing State wise /Union Territory wise contribution to AUM of category of schemes as on 30th Sep 17</t>
  </si>
  <si>
    <t>Quantum Mutual Fund: Net Assets Under Management (AUM) as on 30th September 17 (All figures in Rs. Crore)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</si>
</sst>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 * #,##0.0000000000_ ;_ * \-#,##0.0000000000_ ;_ * &quot;-&quot;??_ ;_ @_ "/>
    <numFmt numFmtId="166" formatCode="_ * #,##0.0000_ ;_ * \-#,##0.0000_ ;_ * &quot;-&quot;??_ ;_ @_ "/>
    <numFmt numFmtId="167" formatCode="0.000000"/>
  </numFmts>
  <fonts count="18" x14ac:knownFonts="1">
    <font>
      <sz val="10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4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  <font>
      <sz val="10"/>
      <color indexed="64"/>
      <name val="Arial"/>
      <family val="2"/>
    </font>
    <font>
      <b/>
      <sz val="12"/>
      <name val="Trebuchet MS"/>
      <family val="2"/>
    </font>
    <font>
      <sz val="12"/>
      <name val="Trebuchet MS"/>
      <family val="2"/>
    </font>
    <font>
      <i/>
      <sz val="10"/>
      <color indexed="8"/>
      <name val="Arial"/>
      <family val="2"/>
    </font>
    <font>
      <sz val="9"/>
      <color indexed="8"/>
      <name val="Arial"/>
      <family val="2"/>
      <charset val="1"/>
    </font>
    <font>
      <b/>
      <sz val="10"/>
      <color indexed="8"/>
      <name val="Arial"/>
      <family val="2"/>
      <charset val="1"/>
    </font>
    <font>
      <b/>
      <sz val="12"/>
      <color theme="1"/>
      <name val="Arial"/>
      <family val="2"/>
    </font>
    <font>
      <sz val="10"/>
      <name val="Arial"/>
      <family val="2"/>
      <charset val="1"/>
    </font>
    <font>
      <sz val="10"/>
      <name val="Arial"/>
      <family val="2"/>
    </font>
    <font>
      <b/>
      <sz val="10"/>
      <name val="Arial"/>
      <family val="2"/>
    </font>
    <font>
      <b/>
      <sz val="9"/>
      <color indexed="8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7" fillId="0" borderId="0"/>
    <xf numFmtId="0" fontId="3" fillId="0" borderId="0"/>
    <xf numFmtId="0" fontId="1" fillId="0" borderId="0"/>
  </cellStyleXfs>
  <cellXfs count="116">
    <xf numFmtId="0" fontId="0" fillId="0" borderId="0" xfId="0"/>
    <xf numFmtId="0" fontId="5" fillId="0" borderId="0" xfId="3" applyFont="1"/>
    <xf numFmtId="0" fontId="0" fillId="0" borderId="0" xfId="0" applyBorder="1"/>
    <xf numFmtId="0" fontId="2" fillId="0" borderId="0" xfId="0" applyFont="1" applyBorder="1"/>
    <xf numFmtId="0" fontId="6" fillId="0" borderId="0" xfId="3" applyFont="1"/>
    <xf numFmtId="0" fontId="9" fillId="0" borderId="0" xfId="3" applyFont="1"/>
    <xf numFmtId="0" fontId="8" fillId="0" borderId="0" xfId="3" applyFont="1"/>
    <xf numFmtId="0" fontId="6" fillId="0" borderId="1" xfId="3" applyNumberFormat="1" applyFont="1" applyFill="1" applyBorder="1" applyAlignment="1">
      <alignment horizontal="center" wrapText="1"/>
    </xf>
    <xf numFmtId="0" fontId="6" fillId="0" borderId="2" xfId="3" applyNumberFormat="1" applyFont="1" applyFill="1" applyBorder="1" applyAlignment="1">
      <alignment horizontal="center" wrapText="1"/>
    </xf>
    <xf numFmtId="0" fontId="6" fillId="0" borderId="3" xfId="3" applyNumberFormat="1" applyFont="1" applyFill="1" applyBorder="1" applyAlignment="1">
      <alignment horizontal="center" wrapText="1"/>
    </xf>
    <xf numFmtId="0" fontId="2" fillId="0" borderId="4" xfId="0" applyFont="1" applyBorder="1"/>
    <xf numFmtId="0" fontId="2" fillId="0" borderId="0" xfId="0" applyFont="1" applyFill="1" applyBorder="1"/>
    <xf numFmtId="0" fontId="11" fillId="0" borderId="1" xfId="2" applyFont="1" applyBorder="1" applyAlignment="1">
      <alignment horizontal="center"/>
    </xf>
    <xf numFmtId="0" fontId="11" fillId="0" borderId="1" xfId="2" applyFont="1" applyBorder="1" applyAlignment="1">
      <alignment horizontal="left"/>
    </xf>
    <xf numFmtId="0" fontId="11" fillId="0" borderId="1" xfId="2" applyFont="1" applyBorder="1"/>
    <xf numFmtId="2" fontId="6" fillId="0" borderId="1" xfId="3" applyNumberFormat="1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5" xfId="0" applyBorder="1" applyAlignment="1">
      <alignment horizontal="right" wrapText="1"/>
    </xf>
    <xf numFmtId="0" fontId="2" fillId="0" borderId="5" xfId="0" applyFont="1" applyBorder="1" applyAlignment="1">
      <alignment horizontal="right" wrapText="1"/>
    </xf>
    <xf numFmtId="0" fontId="10" fillId="0" borderId="5" xfId="0" applyFont="1" applyBorder="1" applyAlignment="1">
      <alignment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right"/>
    </xf>
    <xf numFmtId="2" fontId="6" fillId="0" borderId="6" xfId="3" applyNumberFormat="1" applyFont="1" applyFill="1" applyBorder="1"/>
    <xf numFmtId="0" fontId="2" fillId="0" borderId="7" xfId="0" applyFont="1" applyBorder="1"/>
    <xf numFmtId="0" fontId="0" fillId="0" borderId="5" xfId="0" applyBorder="1" applyAlignment="1">
      <alignment wrapText="1"/>
    </xf>
    <xf numFmtId="164" fontId="0" fillId="0" borderId="2" xfId="1" applyFont="1" applyBorder="1"/>
    <xf numFmtId="164" fontId="0" fillId="0" borderId="1" xfId="1" applyFont="1" applyBorder="1"/>
    <xf numFmtId="164" fontId="0" fillId="0" borderId="3" xfId="1" applyFont="1" applyBorder="1"/>
    <xf numFmtId="164" fontId="0" fillId="0" borderId="4" xfId="1" applyFont="1" applyBorder="1"/>
    <xf numFmtId="164" fontId="2" fillId="0" borderId="4" xfId="1" applyFont="1" applyBorder="1"/>
    <xf numFmtId="164" fontId="0" fillId="0" borderId="6" xfId="1" applyFont="1" applyBorder="1"/>
    <xf numFmtId="164" fontId="0" fillId="0" borderId="8" xfId="1" applyFont="1" applyBorder="1"/>
    <xf numFmtId="164" fontId="0" fillId="0" borderId="1" xfId="1" applyFont="1" applyBorder="1" applyAlignment="1">
      <alignment horizontal="center"/>
    </xf>
    <xf numFmtId="164" fontId="0" fillId="0" borderId="2" xfId="1" applyFont="1" applyBorder="1" applyAlignment="1">
      <alignment horizontal="center"/>
    </xf>
    <xf numFmtId="164" fontId="11" fillId="0" borderId="1" xfId="1" applyFont="1" applyBorder="1" applyAlignment="1">
      <alignment horizontal="left"/>
    </xf>
    <xf numFmtId="164" fontId="11" fillId="0" borderId="1" xfId="1" applyFont="1" applyBorder="1"/>
    <xf numFmtId="164" fontId="0" fillId="0" borderId="0" xfId="0" applyNumberFormat="1" applyBorder="1"/>
    <xf numFmtId="164" fontId="6" fillId="0" borderId="1" xfId="1" applyFont="1" applyFill="1" applyBorder="1" applyAlignment="1">
      <alignment horizontal="center" vertical="top" wrapText="1"/>
    </xf>
    <xf numFmtId="164" fontId="0" fillId="0" borderId="0" xfId="1" applyFont="1"/>
    <xf numFmtId="0" fontId="12" fillId="0" borderId="1" xfId="0" applyFont="1" applyBorder="1"/>
    <xf numFmtId="164" fontId="12" fillId="0" borderId="1" xfId="1" applyFont="1" applyBorder="1"/>
    <xf numFmtId="0" fontId="2" fillId="0" borderId="1" xfId="0" applyFont="1" applyBorder="1"/>
    <xf numFmtId="164" fontId="0" fillId="0" borderId="8" xfId="1" applyFont="1" applyBorder="1" applyAlignment="1">
      <alignment horizontal="center"/>
    </xf>
    <xf numFmtId="164" fontId="0" fillId="0" borderId="8" xfId="1" applyFont="1" applyBorder="1" applyAlignment="1">
      <alignment horizontal="center"/>
    </xf>
    <xf numFmtId="164" fontId="0" fillId="0" borderId="10" xfId="1" applyFont="1" applyBorder="1" applyAlignment="1">
      <alignment horizontal="center"/>
    </xf>
    <xf numFmtId="164" fontId="0" fillId="0" borderId="6" xfId="1" applyFont="1" applyBorder="1" applyAlignment="1">
      <alignment horizontal="center"/>
    </xf>
    <xf numFmtId="164" fontId="0" fillId="0" borderId="9" xfId="1" applyFont="1" applyBorder="1" applyAlignment="1">
      <alignment horizontal="center"/>
    </xf>
    <xf numFmtId="164" fontId="0" fillId="0" borderId="5" xfId="1" applyFont="1" applyBorder="1" applyAlignment="1">
      <alignment horizontal="center"/>
    </xf>
    <xf numFmtId="2" fontId="8" fillId="0" borderId="19" xfId="3" applyNumberFormat="1" applyFont="1" applyFill="1" applyBorder="1" applyAlignment="1">
      <alignment horizontal="center" vertical="top" wrapText="1"/>
    </xf>
    <xf numFmtId="2" fontId="8" fillId="0" borderId="20" xfId="3" applyNumberFormat="1" applyFont="1" applyFill="1" applyBorder="1" applyAlignment="1">
      <alignment horizontal="center" vertical="top" wrapText="1"/>
    </xf>
    <xf numFmtId="2" fontId="8" fillId="0" borderId="18" xfId="3" applyNumberFormat="1" applyFont="1" applyFill="1" applyBorder="1" applyAlignment="1">
      <alignment horizontal="center" vertical="top" wrapText="1"/>
    </xf>
    <xf numFmtId="49" fontId="13" fillId="0" borderId="11" xfId="2" applyNumberFormat="1" applyFont="1" applyFill="1" applyBorder="1" applyAlignment="1">
      <alignment horizontal="center" vertical="center" wrapText="1"/>
    </xf>
    <xf numFmtId="49" fontId="13" fillId="0" borderId="4" xfId="2" applyNumberFormat="1" applyFont="1" applyFill="1" applyBorder="1" applyAlignment="1">
      <alignment horizontal="center" vertical="center" wrapText="1"/>
    </xf>
    <xf numFmtId="164" fontId="2" fillId="0" borderId="9" xfId="1" applyFont="1" applyBorder="1" applyAlignment="1">
      <alignment horizontal="center"/>
    </xf>
    <xf numFmtId="164" fontId="2" fillId="0" borderId="10" xfId="1" applyFont="1" applyBorder="1" applyAlignment="1">
      <alignment horizontal="center"/>
    </xf>
    <xf numFmtId="164" fontId="2" fillId="0" borderId="5" xfId="1" applyFont="1" applyBorder="1" applyAlignment="1">
      <alignment horizontal="center"/>
    </xf>
    <xf numFmtId="2" fontId="4" fillId="0" borderId="12" xfId="3" applyNumberFormat="1" applyFont="1" applyFill="1" applyBorder="1" applyAlignment="1">
      <alignment horizontal="center" vertical="top" wrapText="1"/>
    </xf>
    <xf numFmtId="2" fontId="4" fillId="0" borderId="13" xfId="3" applyNumberFormat="1" applyFont="1" applyFill="1" applyBorder="1" applyAlignment="1">
      <alignment horizontal="center" vertical="top" wrapText="1"/>
    </xf>
    <xf numFmtId="2" fontId="4" fillId="0" borderId="14" xfId="3" applyNumberFormat="1" applyFont="1" applyFill="1" applyBorder="1" applyAlignment="1">
      <alignment horizontal="center" vertical="top" wrapText="1"/>
    </xf>
    <xf numFmtId="2" fontId="8" fillId="0" borderId="12" xfId="3" applyNumberFormat="1" applyFont="1" applyFill="1" applyBorder="1" applyAlignment="1">
      <alignment horizontal="center"/>
    </xf>
    <xf numFmtId="2" fontId="8" fillId="0" borderId="13" xfId="3" applyNumberFormat="1" applyFont="1" applyFill="1" applyBorder="1" applyAlignment="1">
      <alignment horizontal="center"/>
    </xf>
    <xf numFmtId="2" fontId="8" fillId="0" borderId="14" xfId="3" applyNumberFormat="1" applyFont="1" applyFill="1" applyBorder="1" applyAlignment="1">
      <alignment horizontal="center"/>
    </xf>
    <xf numFmtId="2" fontId="8" fillId="0" borderId="15" xfId="3" applyNumberFormat="1" applyFont="1" applyFill="1" applyBorder="1" applyAlignment="1">
      <alignment horizontal="center" vertical="top" wrapText="1"/>
    </xf>
    <xf numFmtId="2" fontId="8" fillId="0" borderId="16" xfId="3" applyNumberFormat="1" applyFont="1" applyFill="1" applyBorder="1" applyAlignment="1">
      <alignment horizontal="center" vertical="top" wrapText="1"/>
    </xf>
    <xf numFmtId="2" fontId="8" fillId="0" borderId="17" xfId="3" applyNumberFormat="1" applyFont="1" applyFill="1" applyBorder="1" applyAlignment="1">
      <alignment horizontal="center" vertical="top" wrapText="1"/>
    </xf>
    <xf numFmtId="49" fontId="13" fillId="0" borderId="18" xfId="2" applyNumberFormat="1" applyFont="1" applyFill="1" applyBorder="1" applyAlignment="1">
      <alignment horizontal="center" vertical="center" wrapText="1"/>
    </xf>
    <xf numFmtId="49" fontId="13" fillId="0" borderId="5" xfId="2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2" fontId="8" fillId="0" borderId="12" xfId="3" applyNumberFormat="1" applyFont="1" applyFill="1" applyBorder="1" applyAlignment="1">
      <alignment horizontal="center" vertical="top" wrapText="1"/>
    </xf>
    <xf numFmtId="2" fontId="8" fillId="0" borderId="13" xfId="3" applyNumberFormat="1" applyFont="1" applyFill="1" applyBorder="1" applyAlignment="1">
      <alignment horizontal="center" vertical="top" wrapText="1"/>
    </xf>
    <xf numFmtId="2" fontId="8" fillId="0" borderId="14" xfId="3" applyNumberFormat="1" applyFont="1" applyFill="1" applyBorder="1" applyAlignment="1">
      <alignment horizontal="center" vertical="top" wrapText="1"/>
    </xf>
    <xf numFmtId="3" fontId="8" fillId="0" borderId="21" xfId="3" applyNumberFormat="1" applyFont="1" applyFill="1" applyBorder="1" applyAlignment="1">
      <alignment horizontal="center" vertical="center" wrapText="1"/>
    </xf>
    <xf numFmtId="3" fontId="8" fillId="0" borderId="22" xfId="3" applyNumberFormat="1" applyFont="1" applyFill="1" applyBorder="1" applyAlignment="1">
      <alignment horizontal="center" vertical="center" wrapText="1"/>
    </xf>
    <xf numFmtId="3" fontId="8" fillId="0" borderId="23" xfId="3" applyNumberFormat="1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right" wrapText="1"/>
    </xf>
    <xf numFmtId="164" fontId="0" fillId="0" borderId="5" xfId="1" applyFont="1" applyBorder="1"/>
    <xf numFmtId="0" fontId="0" fillId="0" borderId="10" xfId="0" applyBorder="1" applyAlignment="1">
      <alignment horizontal="right" wrapText="1"/>
    </xf>
    <xf numFmtId="164" fontId="2" fillId="0" borderId="5" xfId="1" applyFont="1" applyBorder="1"/>
    <xf numFmtId="164" fontId="14" fillId="0" borderId="2" xfId="1" applyFont="1" applyBorder="1"/>
    <xf numFmtId="0" fontId="15" fillId="0" borderId="4" xfId="0" applyFont="1" applyBorder="1"/>
    <xf numFmtId="0" fontId="15" fillId="2" borderId="5" xfId="0" applyFont="1" applyFill="1" applyBorder="1" applyAlignment="1">
      <alignment horizontal="right" wrapText="1"/>
    </xf>
    <xf numFmtId="164" fontId="15" fillId="0" borderId="2" xfId="1" applyFont="1" applyBorder="1"/>
    <xf numFmtId="164" fontId="15" fillId="0" borderId="1" xfId="1" applyFont="1" applyBorder="1"/>
    <xf numFmtId="164" fontId="15" fillId="0" borderId="3" xfId="1" applyFont="1" applyBorder="1"/>
    <xf numFmtId="0" fontId="15" fillId="0" borderId="0" xfId="0" applyFont="1" applyBorder="1"/>
    <xf numFmtId="0" fontId="15" fillId="0" borderId="5" xfId="0" applyFont="1" applyBorder="1" applyAlignment="1">
      <alignment horizontal="right" wrapText="1"/>
    </xf>
    <xf numFmtId="164" fontId="16" fillId="0" borderId="2" xfId="1" applyFont="1" applyBorder="1"/>
    <xf numFmtId="0" fontId="16" fillId="0" borderId="4" xfId="0" applyFont="1" applyBorder="1"/>
    <xf numFmtId="0" fontId="15" fillId="0" borderId="5" xfId="0" applyFont="1" applyBorder="1" applyAlignment="1">
      <alignment wrapText="1"/>
    </xf>
    <xf numFmtId="164" fontId="15" fillId="0" borderId="9" xfId="1" applyFont="1" applyBorder="1" applyAlignment="1">
      <alignment horizontal="center"/>
    </xf>
    <xf numFmtId="164" fontId="15" fillId="0" borderId="10" xfId="1" applyFont="1" applyBorder="1" applyAlignment="1">
      <alignment horizontal="center"/>
    </xf>
    <xf numFmtId="164" fontId="15" fillId="0" borderId="5" xfId="1" applyFont="1" applyBorder="1" applyAlignment="1">
      <alignment horizontal="center"/>
    </xf>
    <xf numFmtId="164" fontId="15" fillId="0" borderId="2" xfId="1" applyFont="1" applyFill="1" applyBorder="1"/>
    <xf numFmtId="0" fontId="16" fillId="0" borderId="5" xfId="0" applyFont="1" applyBorder="1" applyAlignment="1">
      <alignment horizontal="right" wrapText="1"/>
    </xf>
    <xf numFmtId="164" fontId="16" fillId="0" borderId="4" xfId="1" applyFont="1" applyBorder="1"/>
    <xf numFmtId="0" fontId="16" fillId="0" borderId="5" xfId="0" applyFont="1" applyBorder="1" applyAlignment="1">
      <alignment wrapText="1"/>
    </xf>
    <xf numFmtId="164" fontId="15" fillId="0" borderId="4" xfId="1" applyFont="1" applyBorder="1"/>
    <xf numFmtId="164" fontId="15" fillId="0" borderId="2" xfId="1" applyNumberFormat="1" applyFont="1" applyBorder="1"/>
    <xf numFmtId="164" fontId="15" fillId="0" borderId="1" xfId="1" applyNumberFormat="1" applyFont="1" applyBorder="1"/>
    <xf numFmtId="165" fontId="15" fillId="0" borderId="1" xfId="1" applyNumberFormat="1" applyFont="1" applyBorder="1"/>
    <xf numFmtId="164" fontId="15" fillId="0" borderId="3" xfId="1" applyNumberFormat="1" applyFont="1" applyBorder="1"/>
    <xf numFmtId="0" fontId="15" fillId="0" borderId="5" xfId="0" applyFont="1" applyFill="1" applyBorder="1" applyAlignment="1">
      <alignment horizontal="right" wrapText="1"/>
    </xf>
    <xf numFmtId="166" fontId="15" fillId="0" borderId="1" xfId="1" applyNumberFormat="1" applyFont="1" applyBorder="1"/>
    <xf numFmtId="164" fontId="15" fillId="0" borderId="0" xfId="0" applyNumberFormat="1" applyFont="1" applyBorder="1"/>
    <xf numFmtId="164" fontId="15" fillId="0" borderId="1" xfId="0" applyNumberFormat="1" applyFont="1" applyBorder="1"/>
    <xf numFmtId="164" fontId="2" fillId="0" borderId="2" xfId="1" applyFont="1" applyBorder="1"/>
    <xf numFmtId="0" fontId="2" fillId="0" borderId="1" xfId="0" applyFont="1" applyBorder="1" applyAlignment="1">
      <alignment horizontal="center"/>
    </xf>
    <xf numFmtId="164" fontId="17" fillId="0" borderId="1" xfId="1" applyFont="1" applyBorder="1" applyAlignment="1">
      <alignment horizontal="left"/>
    </xf>
    <xf numFmtId="167" fontId="0" fillId="0" borderId="0" xfId="0" applyNumberFormat="1"/>
    <xf numFmtId="167" fontId="0" fillId="0" borderId="0" xfId="1" applyNumberFormat="1" applyFont="1"/>
    <xf numFmtId="165" fontId="0" fillId="0" borderId="0" xfId="0" applyNumberFormat="1"/>
    <xf numFmtId="2" fontId="0" fillId="0" borderId="0" xfId="0" applyNumberFormat="1"/>
  </cellXfs>
  <cellStyles count="5">
    <cellStyle name="Comma" xfId="1" builtinId="3"/>
    <cellStyle name="Normal" xfId="0" builtinId="0"/>
    <cellStyle name="Normal 2" xfId="2"/>
    <cellStyle name="Normal 2 2" xfId="3"/>
    <cellStyle name="Normal 3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74"/>
  <sheetViews>
    <sheetView tabSelected="1" zoomScale="85" zoomScaleNormal="85" workbookViewId="0">
      <selection activeCell="B1" sqref="B1:B5"/>
    </sheetView>
  </sheetViews>
  <sheetFormatPr defaultRowHeight="12.75" x14ac:dyDescent="0.2"/>
  <cols>
    <col min="1" max="1" width="8.5703125" style="2" bestFit="1" customWidth="1"/>
    <col min="2" max="2" width="39" style="2" customWidth="1"/>
    <col min="3" max="4" width="15" style="2" bestFit="1" customWidth="1"/>
    <col min="5" max="6" width="6.28515625" style="2" bestFit="1" customWidth="1"/>
    <col min="7" max="7" width="15" style="2" bestFit="1" customWidth="1"/>
    <col min="8" max="8" width="7.85546875" style="2" bestFit="1" customWidth="1"/>
    <col min="9" max="9" width="6.7109375" style="2" bestFit="1" customWidth="1"/>
    <col min="10" max="11" width="5.7109375" style="2" bestFit="1" customWidth="1"/>
    <col min="12" max="12" width="9" style="2" customWidth="1"/>
    <col min="13" max="14" width="13.85546875" style="2" bestFit="1" customWidth="1"/>
    <col min="15" max="16" width="5.140625" style="2" bestFit="1" customWidth="1"/>
    <col min="17" max="17" width="13.85546875" style="2" bestFit="1" customWidth="1"/>
    <col min="18" max="18" width="7.7109375" style="2" bestFit="1" customWidth="1"/>
    <col min="19" max="19" width="6" style="2" bestFit="1" customWidth="1"/>
    <col min="20" max="21" width="5.140625" style="2" bestFit="1" customWidth="1"/>
    <col min="22" max="22" width="6.85546875" style="2" customWidth="1"/>
    <col min="23" max="23" width="5.140625" style="2" bestFit="1" customWidth="1"/>
    <col min="24" max="24" width="12.7109375" style="2" bestFit="1" customWidth="1"/>
    <col min="25" max="27" width="5.140625" style="2" bestFit="1" customWidth="1"/>
    <col min="28" max="28" width="12.7109375" style="2" bestFit="1" customWidth="1"/>
    <col min="29" max="29" width="5.7109375" style="2" bestFit="1" customWidth="1"/>
    <col min="30" max="31" width="5.140625" style="2" bestFit="1" customWidth="1"/>
    <col min="32" max="32" width="12.7109375" style="2" bestFit="1" customWidth="1"/>
    <col min="33" max="37" width="5.140625" style="2" bestFit="1" customWidth="1"/>
    <col min="38" max="38" width="12.7109375" style="2" bestFit="1" customWidth="1"/>
    <col min="39" max="42" width="5.140625" style="2" bestFit="1" customWidth="1"/>
    <col min="43" max="47" width="4.85546875" style="2" bestFit="1" customWidth="1"/>
    <col min="48" max="48" width="6.7109375" style="2" bestFit="1" customWidth="1"/>
    <col min="49" max="49" width="5.7109375" style="2" bestFit="1" customWidth="1"/>
    <col min="50" max="51" width="4.85546875" style="2" bestFit="1" customWidth="1"/>
    <col min="52" max="52" width="6.7109375" style="2" bestFit="1" customWidth="1"/>
    <col min="53" max="53" width="5.7109375" style="2" bestFit="1" customWidth="1"/>
    <col min="54" max="57" width="4.85546875" style="2" bestFit="1" customWidth="1"/>
    <col min="58" max="58" width="6.85546875" style="2" customWidth="1"/>
    <col min="59" max="59" width="5.7109375" style="2" bestFit="1" customWidth="1"/>
    <col min="60" max="61" width="4.85546875" style="2" bestFit="1" customWidth="1"/>
    <col min="62" max="62" width="5.7109375" style="2" bestFit="1" customWidth="1"/>
    <col min="63" max="63" width="17.28515625" style="2" bestFit="1" customWidth="1"/>
    <col min="64" max="256" width="9.140625" style="2"/>
    <col min="257" max="257" width="8.5703125" style="2" bestFit="1" customWidth="1"/>
    <col min="258" max="258" width="39" style="2" customWidth="1"/>
    <col min="259" max="260" width="15" style="2" bestFit="1" customWidth="1"/>
    <col min="261" max="262" width="6.28515625" style="2" bestFit="1" customWidth="1"/>
    <col min="263" max="263" width="15" style="2" bestFit="1" customWidth="1"/>
    <col min="264" max="264" width="7.85546875" style="2" bestFit="1" customWidth="1"/>
    <col min="265" max="265" width="6.7109375" style="2" bestFit="1" customWidth="1"/>
    <col min="266" max="267" width="5.7109375" style="2" bestFit="1" customWidth="1"/>
    <col min="268" max="268" width="9" style="2" customWidth="1"/>
    <col min="269" max="270" width="13.85546875" style="2" bestFit="1" customWidth="1"/>
    <col min="271" max="272" width="5.140625" style="2" bestFit="1" customWidth="1"/>
    <col min="273" max="273" width="13.85546875" style="2" bestFit="1" customWidth="1"/>
    <col min="274" max="274" width="7.7109375" style="2" bestFit="1" customWidth="1"/>
    <col min="275" max="275" width="6" style="2" bestFit="1" customWidth="1"/>
    <col min="276" max="277" width="5.140625" style="2" bestFit="1" customWidth="1"/>
    <col min="278" max="278" width="6.85546875" style="2" customWidth="1"/>
    <col min="279" max="279" width="5.140625" style="2" bestFit="1" customWidth="1"/>
    <col min="280" max="280" width="12.7109375" style="2" bestFit="1" customWidth="1"/>
    <col min="281" max="283" width="5.140625" style="2" bestFit="1" customWidth="1"/>
    <col min="284" max="284" width="12.7109375" style="2" bestFit="1" customWidth="1"/>
    <col min="285" max="285" width="5.7109375" style="2" bestFit="1" customWidth="1"/>
    <col min="286" max="287" width="5.140625" style="2" bestFit="1" customWidth="1"/>
    <col min="288" max="288" width="12.7109375" style="2" bestFit="1" customWidth="1"/>
    <col min="289" max="293" width="5.140625" style="2" bestFit="1" customWidth="1"/>
    <col min="294" max="294" width="12.7109375" style="2" bestFit="1" customWidth="1"/>
    <col min="295" max="298" width="5.140625" style="2" bestFit="1" customWidth="1"/>
    <col min="299" max="303" width="4.85546875" style="2" bestFit="1" customWidth="1"/>
    <col min="304" max="304" width="6.7109375" style="2" bestFit="1" customWidth="1"/>
    <col min="305" max="305" width="5.7109375" style="2" bestFit="1" customWidth="1"/>
    <col min="306" max="307" width="4.85546875" style="2" bestFit="1" customWidth="1"/>
    <col min="308" max="308" width="6.7109375" style="2" bestFit="1" customWidth="1"/>
    <col min="309" max="309" width="5.7109375" style="2" bestFit="1" customWidth="1"/>
    <col min="310" max="313" width="4.85546875" style="2" bestFit="1" customWidth="1"/>
    <col min="314" max="314" width="6.85546875" style="2" customWidth="1"/>
    <col min="315" max="315" width="5.7109375" style="2" bestFit="1" customWidth="1"/>
    <col min="316" max="317" width="4.85546875" style="2" bestFit="1" customWidth="1"/>
    <col min="318" max="318" width="5.7109375" style="2" bestFit="1" customWidth="1"/>
    <col min="319" max="319" width="17.28515625" style="2" bestFit="1" customWidth="1"/>
    <col min="320" max="512" width="9.140625" style="2"/>
    <col min="513" max="513" width="8.5703125" style="2" bestFit="1" customWidth="1"/>
    <col min="514" max="514" width="39" style="2" customWidth="1"/>
    <col min="515" max="516" width="15" style="2" bestFit="1" customWidth="1"/>
    <col min="517" max="518" width="6.28515625" style="2" bestFit="1" customWidth="1"/>
    <col min="519" max="519" width="15" style="2" bestFit="1" customWidth="1"/>
    <col min="520" max="520" width="7.85546875" style="2" bestFit="1" customWidth="1"/>
    <col min="521" max="521" width="6.7109375" style="2" bestFit="1" customWidth="1"/>
    <col min="522" max="523" width="5.7109375" style="2" bestFit="1" customWidth="1"/>
    <col min="524" max="524" width="9" style="2" customWidth="1"/>
    <col min="525" max="526" width="13.85546875" style="2" bestFit="1" customWidth="1"/>
    <col min="527" max="528" width="5.140625" style="2" bestFit="1" customWidth="1"/>
    <col min="529" max="529" width="13.85546875" style="2" bestFit="1" customWidth="1"/>
    <col min="530" max="530" width="7.7109375" style="2" bestFit="1" customWidth="1"/>
    <col min="531" max="531" width="6" style="2" bestFit="1" customWidth="1"/>
    <col min="532" max="533" width="5.140625" style="2" bestFit="1" customWidth="1"/>
    <col min="534" max="534" width="6.85546875" style="2" customWidth="1"/>
    <col min="535" max="535" width="5.140625" style="2" bestFit="1" customWidth="1"/>
    <col min="536" max="536" width="12.7109375" style="2" bestFit="1" customWidth="1"/>
    <col min="537" max="539" width="5.140625" style="2" bestFit="1" customWidth="1"/>
    <col min="540" max="540" width="12.7109375" style="2" bestFit="1" customWidth="1"/>
    <col min="541" max="541" width="5.7109375" style="2" bestFit="1" customWidth="1"/>
    <col min="542" max="543" width="5.140625" style="2" bestFit="1" customWidth="1"/>
    <col min="544" max="544" width="12.7109375" style="2" bestFit="1" customWidth="1"/>
    <col min="545" max="549" width="5.140625" style="2" bestFit="1" customWidth="1"/>
    <col min="550" max="550" width="12.7109375" style="2" bestFit="1" customWidth="1"/>
    <col min="551" max="554" width="5.140625" style="2" bestFit="1" customWidth="1"/>
    <col min="555" max="559" width="4.85546875" style="2" bestFit="1" customWidth="1"/>
    <col min="560" max="560" width="6.7109375" style="2" bestFit="1" customWidth="1"/>
    <col min="561" max="561" width="5.7109375" style="2" bestFit="1" customWidth="1"/>
    <col min="562" max="563" width="4.85546875" style="2" bestFit="1" customWidth="1"/>
    <col min="564" max="564" width="6.7109375" style="2" bestFit="1" customWidth="1"/>
    <col min="565" max="565" width="5.7109375" style="2" bestFit="1" customWidth="1"/>
    <col min="566" max="569" width="4.85546875" style="2" bestFit="1" customWidth="1"/>
    <col min="570" max="570" width="6.85546875" style="2" customWidth="1"/>
    <col min="571" max="571" width="5.7109375" style="2" bestFit="1" customWidth="1"/>
    <col min="572" max="573" width="4.85546875" style="2" bestFit="1" customWidth="1"/>
    <col min="574" max="574" width="5.7109375" style="2" bestFit="1" customWidth="1"/>
    <col min="575" max="575" width="17.28515625" style="2" bestFit="1" customWidth="1"/>
    <col min="576" max="768" width="9.140625" style="2"/>
    <col min="769" max="769" width="8.5703125" style="2" bestFit="1" customWidth="1"/>
    <col min="770" max="770" width="39" style="2" customWidth="1"/>
    <col min="771" max="772" width="15" style="2" bestFit="1" customWidth="1"/>
    <col min="773" max="774" width="6.28515625" style="2" bestFit="1" customWidth="1"/>
    <col min="775" max="775" width="15" style="2" bestFit="1" customWidth="1"/>
    <col min="776" max="776" width="7.85546875" style="2" bestFit="1" customWidth="1"/>
    <col min="777" max="777" width="6.7109375" style="2" bestFit="1" customWidth="1"/>
    <col min="778" max="779" width="5.7109375" style="2" bestFit="1" customWidth="1"/>
    <col min="780" max="780" width="9" style="2" customWidth="1"/>
    <col min="781" max="782" width="13.85546875" style="2" bestFit="1" customWidth="1"/>
    <col min="783" max="784" width="5.140625" style="2" bestFit="1" customWidth="1"/>
    <col min="785" max="785" width="13.85546875" style="2" bestFit="1" customWidth="1"/>
    <col min="786" max="786" width="7.7109375" style="2" bestFit="1" customWidth="1"/>
    <col min="787" max="787" width="6" style="2" bestFit="1" customWidth="1"/>
    <col min="788" max="789" width="5.140625" style="2" bestFit="1" customWidth="1"/>
    <col min="790" max="790" width="6.85546875" style="2" customWidth="1"/>
    <col min="791" max="791" width="5.140625" style="2" bestFit="1" customWidth="1"/>
    <col min="792" max="792" width="12.7109375" style="2" bestFit="1" customWidth="1"/>
    <col min="793" max="795" width="5.140625" style="2" bestFit="1" customWidth="1"/>
    <col min="796" max="796" width="12.7109375" style="2" bestFit="1" customWidth="1"/>
    <col min="797" max="797" width="5.7109375" style="2" bestFit="1" customWidth="1"/>
    <col min="798" max="799" width="5.140625" style="2" bestFit="1" customWidth="1"/>
    <col min="800" max="800" width="12.7109375" style="2" bestFit="1" customWidth="1"/>
    <col min="801" max="805" width="5.140625" style="2" bestFit="1" customWidth="1"/>
    <col min="806" max="806" width="12.7109375" style="2" bestFit="1" customWidth="1"/>
    <col min="807" max="810" width="5.140625" style="2" bestFit="1" customWidth="1"/>
    <col min="811" max="815" width="4.85546875" style="2" bestFit="1" customWidth="1"/>
    <col min="816" max="816" width="6.7109375" style="2" bestFit="1" customWidth="1"/>
    <col min="817" max="817" width="5.7109375" style="2" bestFit="1" customWidth="1"/>
    <col min="818" max="819" width="4.85546875" style="2" bestFit="1" customWidth="1"/>
    <col min="820" max="820" width="6.7109375" style="2" bestFit="1" customWidth="1"/>
    <col min="821" max="821" width="5.7109375" style="2" bestFit="1" customWidth="1"/>
    <col min="822" max="825" width="4.85546875" style="2" bestFit="1" customWidth="1"/>
    <col min="826" max="826" width="6.85546875" style="2" customWidth="1"/>
    <col min="827" max="827" width="5.7109375" style="2" bestFit="1" customWidth="1"/>
    <col min="828" max="829" width="4.85546875" style="2" bestFit="1" customWidth="1"/>
    <col min="830" max="830" width="5.7109375" style="2" bestFit="1" customWidth="1"/>
    <col min="831" max="831" width="17.28515625" style="2" bestFit="1" customWidth="1"/>
    <col min="832" max="1024" width="9.140625" style="2"/>
    <col min="1025" max="1025" width="8.5703125" style="2" bestFit="1" customWidth="1"/>
    <col min="1026" max="1026" width="39" style="2" customWidth="1"/>
    <col min="1027" max="1028" width="15" style="2" bestFit="1" customWidth="1"/>
    <col min="1029" max="1030" width="6.28515625" style="2" bestFit="1" customWidth="1"/>
    <col min="1031" max="1031" width="15" style="2" bestFit="1" customWidth="1"/>
    <col min="1032" max="1032" width="7.85546875" style="2" bestFit="1" customWidth="1"/>
    <col min="1033" max="1033" width="6.7109375" style="2" bestFit="1" customWidth="1"/>
    <col min="1034" max="1035" width="5.7109375" style="2" bestFit="1" customWidth="1"/>
    <col min="1036" max="1036" width="9" style="2" customWidth="1"/>
    <col min="1037" max="1038" width="13.85546875" style="2" bestFit="1" customWidth="1"/>
    <col min="1039" max="1040" width="5.140625" style="2" bestFit="1" customWidth="1"/>
    <col min="1041" max="1041" width="13.85546875" style="2" bestFit="1" customWidth="1"/>
    <col min="1042" max="1042" width="7.7109375" style="2" bestFit="1" customWidth="1"/>
    <col min="1043" max="1043" width="6" style="2" bestFit="1" customWidth="1"/>
    <col min="1044" max="1045" width="5.140625" style="2" bestFit="1" customWidth="1"/>
    <col min="1046" max="1046" width="6.85546875" style="2" customWidth="1"/>
    <col min="1047" max="1047" width="5.140625" style="2" bestFit="1" customWidth="1"/>
    <col min="1048" max="1048" width="12.7109375" style="2" bestFit="1" customWidth="1"/>
    <col min="1049" max="1051" width="5.140625" style="2" bestFit="1" customWidth="1"/>
    <col min="1052" max="1052" width="12.7109375" style="2" bestFit="1" customWidth="1"/>
    <col min="1053" max="1053" width="5.7109375" style="2" bestFit="1" customWidth="1"/>
    <col min="1054" max="1055" width="5.140625" style="2" bestFit="1" customWidth="1"/>
    <col min="1056" max="1056" width="12.7109375" style="2" bestFit="1" customWidth="1"/>
    <col min="1057" max="1061" width="5.140625" style="2" bestFit="1" customWidth="1"/>
    <col min="1062" max="1062" width="12.7109375" style="2" bestFit="1" customWidth="1"/>
    <col min="1063" max="1066" width="5.140625" style="2" bestFit="1" customWidth="1"/>
    <col min="1067" max="1071" width="4.85546875" style="2" bestFit="1" customWidth="1"/>
    <col min="1072" max="1072" width="6.7109375" style="2" bestFit="1" customWidth="1"/>
    <col min="1073" max="1073" width="5.7109375" style="2" bestFit="1" customWidth="1"/>
    <col min="1074" max="1075" width="4.85546875" style="2" bestFit="1" customWidth="1"/>
    <col min="1076" max="1076" width="6.7109375" style="2" bestFit="1" customWidth="1"/>
    <col min="1077" max="1077" width="5.7109375" style="2" bestFit="1" customWidth="1"/>
    <col min="1078" max="1081" width="4.85546875" style="2" bestFit="1" customWidth="1"/>
    <col min="1082" max="1082" width="6.85546875" style="2" customWidth="1"/>
    <col min="1083" max="1083" width="5.7109375" style="2" bestFit="1" customWidth="1"/>
    <col min="1084" max="1085" width="4.85546875" style="2" bestFit="1" customWidth="1"/>
    <col min="1086" max="1086" width="5.7109375" style="2" bestFit="1" customWidth="1"/>
    <col min="1087" max="1087" width="17.28515625" style="2" bestFit="1" customWidth="1"/>
    <col min="1088" max="1280" width="9.140625" style="2"/>
    <col min="1281" max="1281" width="8.5703125" style="2" bestFit="1" customWidth="1"/>
    <col min="1282" max="1282" width="39" style="2" customWidth="1"/>
    <col min="1283" max="1284" width="15" style="2" bestFit="1" customWidth="1"/>
    <col min="1285" max="1286" width="6.28515625" style="2" bestFit="1" customWidth="1"/>
    <col min="1287" max="1287" width="15" style="2" bestFit="1" customWidth="1"/>
    <col min="1288" max="1288" width="7.85546875" style="2" bestFit="1" customWidth="1"/>
    <col min="1289" max="1289" width="6.7109375" style="2" bestFit="1" customWidth="1"/>
    <col min="1290" max="1291" width="5.7109375" style="2" bestFit="1" customWidth="1"/>
    <col min="1292" max="1292" width="9" style="2" customWidth="1"/>
    <col min="1293" max="1294" width="13.85546875" style="2" bestFit="1" customWidth="1"/>
    <col min="1295" max="1296" width="5.140625" style="2" bestFit="1" customWidth="1"/>
    <col min="1297" max="1297" width="13.85546875" style="2" bestFit="1" customWidth="1"/>
    <col min="1298" max="1298" width="7.7109375" style="2" bestFit="1" customWidth="1"/>
    <col min="1299" max="1299" width="6" style="2" bestFit="1" customWidth="1"/>
    <col min="1300" max="1301" width="5.140625" style="2" bestFit="1" customWidth="1"/>
    <col min="1302" max="1302" width="6.85546875" style="2" customWidth="1"/>
    <col min="1303" max="1303" width="5.140625" style="2" bestFit="1" customWidth="1"/>
    <col min="1304" max="1304" width="12.7109375" style="2" bestFit="1" customWidth="1"/>
    <col min="1305" max="1307" width="5.140625" style="2" bestFit="1" customWidth="1"/>
    <col min="1308" max="1308" width="12.7109375" style="2" bestFit="1" customWidth="1"/>
    <col min="1309" max="1309" width="5.7109375" style="2" bestFit="1" customWidth="1"/>
    <col min="1310" max="1311" width="5.140625" style="2" bestFit="1" customWidth="1"/>
    <col min="1312" max="1312" width="12.7109375" style="2" bestFit="1" customWidth="1"/>
    <col min="1313" max="1317" width="5.140625" style="2" bestFit="1" customWidth="1"/>
    <col min="1318" max="1318" width="12.7109375" style="2" bestFit="1" customWidth="1"/>
    <col min="1319" max="1322" width="5.140625" style="2" bestFit="1" customWidth="1"/>
    <col min="1323" max="1327" width="4.85546875" style="2" bestFit="1" customWidth="1"/>
    <col min="1328" max="1328" width="6.7109375" style="2" bestFit="1" customWidth="1"/>
    <col min="1329" max="1329" width="5.7109375" style="2" bestFit="1" customWidth="1"/>
    <col min="1330" max="1331" width="4.85546875" style="2" bestFit="1" customWidth="1"/>
    <col min="1332" max="1332" width="6.7109375" style="2" bestFit="1" customWidth="1"/>
    <col min="1333" max="1333" width="5.7109375" style="2" bestFit="1" customWidth="1"/>
    <col min="1334" max="1337" width="4.85546875" style="2" bestFit="1" customWidth="1"/>
    <col min="1338" max="1338" width="6.85546875" style="2" customWidth="1"/>
    <col min="1339" max="1339" width="5.7109375" style="2" bestFit="1" customWidth="1"/>
    <col min="1340" max="1341" width="4.85546875" style="2" bestFit="1" customWidth="1"/>
    <col min="1342" max="1342" width="5.7109375" style="2" bestFit="1" customWidth="1"/>
    <col min="1343" max="1343" width="17.28515625" style="2" bestFit="1" customWidth="1"/>
    <col min="1344" max="1536" width="9.140625" style="2"/>
    <col min="1537" max="1537" width="8.5703125" style="2" bestFit="1" customWidth="1"/>
    <col min="1538" max="1538" width="39" style="2" customWidth="1"/>
    <col min="1539" max="1540" width="15" style="2" bestFit="1" customWidth="1"/>
    <col min="1541" max="1542" width="6.28515625" style="2" bestFit="1" customWidth="1"/>
    <col min="1543" max="1543" width="15" style="2" bestFit="1" customWidth="1"/>
    <col min="1544" max="1544" width="7.85546875" style="2" bestFit="1" customWidth="1"/>
    <col min="1545" max="1545" width="6.7109375" style="2" bestFit="1" customWidth="1"/>
    <col min="1546" max="1547" width="5.7109375" style="2" bestFit="1" customWidth="1"/>
    <col min="1548" max="1548" width="9" style="2" customWidth="1"/>
    <col min="1549" max="1550" width="13.85546875" style="2" bestFit="1" customWidth="1"/>
    <col min="1551" max="1552" width="5.140625" style="2" bestFit="1" customWidth="1"/>
    <col min="1553" max="1553" width="13.85546875" style="2" bestFit="1" customWidth="1"/>
    <col min="1554" max="1554" width="7.7109375" style="2" bestFit="1" customWidth="1"/>
    <col min="1555" max="1555" width="6" style="2" bestFit="1" customWidth="1"/>
    <col min="1556" max="1557" width="5.140625" style="2" bestFit="1" customWidth="1"/>
    <col min="1558" max="1558" width="6.85546875" style="2" customWidth="1"/>
    <col min="1559" max="1559" width="5.140625" style="2" bestFit="1" customWidth="1"/>
    <col min="1560" max="1560" width="12.7109375" style="2" bestFit="1" customWidth="1"/>
    <col min="1561" max="1563" width="5.140625" style="2" bestFit="1" customWidth="1"/>
    <col min="1564" max="1564" width="12.7109375" style="2" bestFit="1" customWidth="1"/>
    <col min="1565" max="1565" width="5.7109375" style="2" bestFit="1" customWidth="1"/>
    <col min="1566" max="1567" width="5.140625" style="2" bestFit="1" customWidth="1"/>
    <col min="1568" max="1568" width="12.7109375" style="2" bestFit="1" customWidth="1"/>
    <col min="1569" max="1573" width="5.140625" style="2" bestFit="1" customWidth="1"/>
    <col min="1574" max="1574" width="12.7109375" style="2" bestFit="1" customWidth="1"/>
    <col min="1575" max="1578" width="5.140625" style="2" bestFit="1" customWidth="1"/>
    <col min="1579" max="1583" width="4.85546875" style="2" bestFit="1" customWidth="1"/>
    <col min="1584" max="1584" width="6.7109375" style="2" bestFit="1" customWidth="1"/>
    <col min="1585" max="1585" width="5.7109375" style="2" bestFit="1" customWidth="1"/>
    <col min="1586" max="1587" width="4.85546875" style="2" bestFit="1" customWidth="1"/>
    <col min="1588" max="1588" width="6.7109375" style="2" bestFit="1" customWidth="1"/>
    <col min="1589" max="1589" width="5.7109375" style="2" bestFit="1" customWidth="1"/>
    <col min="1590" max="1593" width="4.85546875" style="2" bestFit="1" customWidth="1"/>
    <col min="1594" max="1594" width="6.85546875" style="2" customWidth="1"/>
    <col min="1595" max="1595" width="5.7109375" style="2" bestFit="1" customWidth="1"/>
    <col min="1596" max="1597" width="4.85546875" style="2" bestFit="1" customWidth="1"/>
    <col min="1598" max="1598" width="5.7109375" style="2" bestFit="1" customWidth="1"/>
    <col min="1599" max="1599" width="17.28515625" style="2" bestFit="1" customWidth="1"/>
    <col min="1600" max="1792" width="9.140625" style="2"/>
    <col min="1793" max="1793" width="8.5703125" style="2" bestFit="1" customWidth="1"/>
    <col min="1794" max="1794" width="39" style="2" customWidth="1"/>
    <col min="1795" max="1796" width="15" style="2" bestFit="1" customWidth="1"/>
    <col min="1797" max="1798" width="6.28515625" style="2" bestFit="1" customWidth="1"/>
    <col min="1799" max="1799" width="15" style="2" bestFit="1" customWidth="1"/>
    <col min="1800" max="1800" width="7.85546875" style="2" bestFit="1" customWidth="1"/>
    <col min="1801" max="1801" width="6.7109375" style="2" bestFit="1" customWidth="1"/>
    <col min="1802" max="1803" width="5.7109375" style="2" bestFit="1" customWidth="1"/>
    <col min="1804" max="1804" width="9" style="2" customWidth="1"/>
    <col min="1805" max="1806" width="13.85546875" style="2" bestFit="1" customWidth="1"/>
    <col min="1807" max="1808" width="5.140625" style="2" bestFit="1" customWidth="1"/>
    <col min="1809" max="1809" width="13.85546875" style="2" bestFit="1" customWidth="1"/>
    <col min="1810" max="1810" width="7.7109375" style="2" bestFit="1" customWidth="1"/>
    <col min="1811" max="1811" width="6" style="2" bestFit="1" customWidth="1"/>
    <col min="1812" max="1813" width="5.140625" style="2" bestFit="1" customWidth="1"/>
    <col min="1814" max="1814" width="6.85546875" style="2" customWidth="1"/>
    <col min="1815" max="1815" width="5.140625" style="2" bestFit="1" customWidth="1"/>
    <col min="1816" max="1816" width="12.7109375" style="2" bestFit="1" customWidth="1"/>
    <col min="1817" max="1819" width="5.140625" style="2" bestFit="1" customWidth="1"/>
    <col min="1820" max="1820" width="12.7109375" style="2" bestFit="1" customWidth="1"/>
    <col min="1821" max="1821" width="5.7109375" style="2" bestFit="1" customWidth="1"/>
    <col min="1822" max="1823" width="5.140625" style="2" bestFit="1" customWidth="1"/>
    <col min="1824" max="1824" width="12.7109375" style="2" bestFit="1" customWidth="1"/>
    <col min="1825" max="1829" width="5.140625" style="2" bestFit="1" customWidth="1"/>
    <col min="1830" max="1830" width="12.7109375" style="2" bestFit="1" customWidth="1"/>
    <col min="1831" max="1834" width="5.140625" style="2" bestFit="1" customWidth="1"/>
    <col min="1835" max="1839" width="4.85546875" style="2" bestFit="1" customWidth="1"/>
    <col min="1840" max="1840" width="6.7109375" style="2" bestFit="1" customWidth="1"/>
    <col min="1841" max="1841" width="5.7109375" style="2" bestFit="1" customWidth="1"/>
    <col min="1842" max="1843" width="4.85546875" style="2" bestFit="1" customWidth="1"/>
    <col min="1844" max="1844" width="6.7109375" style="2" bestFit="1" customWidth="1"/>
    <col min="1845" max="1845" width="5.7109375" style="2" bestFit="1" customWidth="1"/>
    <col min="1846" max="1849" width="4.85546875" style="2" bestFit="1" customWidth="1"/>
    <col min="1850" max="1850" width="6.85546875" style="2" customWidth="1"/>
    <col min="1851" max="1851" width="5.7109375" style="2" bestFit="1" customWidth="1"/>
    <col min="1852" max="1853" width="4.85546875" style="2" bestFit="1" customWidth="1"/>
    <col min="1854" max="1854" width="5.7109375" style="2" bestFit="1" customWidth="1"/>
    <col min="1855" max="1855" width="17.28515625" style="2" bestFit="1" customWidth="1"/>
    <col min="1856" max="2048" width="9.140625" style="2"/>
    <col min="2049" max="2049" width="8.5703125" style="2" bestFit="1" customWidth="1"/>
    <col min="2050" max="2050" width="39" style="2" customWidth="1"/>
    <col min="2051" max="2052" width="15" style="2" bestFit="1" customWidth="1"/>
    <col min="2053" max="2054" width="6.28515625" style="2" bestFit="1" customWidth="1"/>
    <col min="2055" max="2055" width="15" style="2" bestFit="1" customWidth="1"/>
    <col min="2056" max="2056" width="7.85546875" style="2" bestFit="1" customWidth="1"/>
    <col min="2057" max="2057" width="6.7109375" style="2" bestFit="1" customWidth="1"/>
    <col min="2058" max="2059" width="5.7109375" style="2" bestFit="1" customWidth="1"/>
    <col min="2060" max="2060" width="9" style="2" customWidth="1"/>
    <col min="2061" max="2062" width="13.85546875" style="2" bestFit="1" customWidth="1"/>
    <col min="2063" max="2064" width="5.140625" style="2" bestFit="1" customWidth="1"/>
    <col min="2065" max="2065" width="13.85546875" style="2" bestFit="1" customWidth="1"/>
    <col min="2066" max="2066" width="7.7109375" style="2" bestFit="1" customWidth="1"/>
    <col min="2067" max="2067" width="6" style="2" bestFit="1" customWidth="1"/>
    <col min="2068" max="2069" width="5.140625" style="2" bestFit="1" customWidth="1"/>
    <col min="2070" max="2070" width="6.85546875" style="2" customWidth="1"/>
    <col min="2071" max="2071" width="5.140625" style="2" bestFit="1" customWidth="1"/>
    <col min="2072" max="2072" width="12.7109375" style="2" bestFit="1" customWidth="1"/>
    <col min="2073" max="2075" width="5.140625" style="2" bestFit="1" customWidth="1"/>
    <col min="2076" max="2076" width="12.7109375" style="2" bestFit="1" customWidth="1"/>
    <col min="2077" max="2077" width="5.7109375" style="2" bestFit="1" customWidth="1"/>
    <col min="2078" max="2079" width="5.140625" style="2" bestFit="1" customWidth="1"/>
    <col min="2080" max="2080" width="12.7109375" style="2" bestFit="1" customWidth="1"/>
    <col min="2081" max="2085" width="5.140625" style="2" bestFit="1" customWidth="1"/>
    <col min="2086" max="2086" width="12.7109375" style="2" bestFit="1" customWidth="1"/>
    <col min="2087" max="2090" width="5.140625" style="2" bestFit="1" customWidth="1"/>
    <col min="2091" max="2095" width="4.85546875" style="2" bestFit="1" customWidth="1"/>
    <col min="2096" max="2096" width="6.7109375" style="2" bestFit="1" customWidth="1"/>
    <col min="2097" max="2097" width="5.7109375" style="2" bestFit="1" customWidth="1"/>
    <col min="2098" max="2099" width="4.85546875" style="2" bestFit="1" customWidth="1"/>
    <col min="2100" max="2100" width="6.7109375" style="2" bestFit="1" customWidth="1"/>
    <col min="2101" max="2101" width="5.7109375" style="2" bestFit="1" customWidth="1"/>
    <col min="2102" max="2105" width="4.85546875" style="2" bestFit="1" customWidth="1"/>
    <col min="2106" max="2106" width="6.85546875" style="2" customWidth="1"/>
    <col min="2107" max="2107" width="5.7109375" style="2" bestFit="1" customWidth="1"/>
    <col min="2108" max="2109" width="4.85546875" style="2" bestFit="1" customWidth="1"/>
    <col min="2110" max="2110" width="5.7109375" style="2" bestFit="1" customWidth="1"/>
    <col min="2111" max="2111" width="17.28515625" style="2" bestFit="1" customWidth="1"/>
    <col min="2112" max="2304" width="9.140625" style="2"/>
    <col min="2305" max="2305" width="8.5703125" style="2" bestFit="1" customWidth="1"/>
    <col min="2306" max="2306" width="39" style="2" customWidth="1"/>
    <col min="2307" max="2308" width="15" style="2" bestFit="1" customWidth="1"/>
    <col min="2309" max="2310" width="6.28515625" style="2" bestFit="1" customWidth="1"/>
    <col min="2311" max="2311" width="15" style="2" bestFit="1" customWidth="1"/>
    <col min="2312" max="2312" width="7.85546875" style="2" bestFit="1" customWidth="1"/>
    <col min="2313" max="2313" width="6.7109375" style="2" bestFit="1" customWidth="1"/>
    <col min="2314" max="2315" width="5.7109375" style="2" bestFit="1" customWidth="1"/>
    <col min="2316" max="2316" width="9" style="2" customWidth="1"/>
    <col min="2317" max="2318" width="13.85546875" style="2" bestFit="1" customWidth="1"/>
    <col min="2319" max="2320" width="5.140625" style="2" bestFit="1" customWidth="1"/>
    <col min="2321" max="2321" width="13.85546875" style="2" bestFit="1" customWidth="1"/>
    <col min="2322" max="2322" width="7.7109375" style="2" bestFit="1" customWidth="1"/>
    <col min="2323" max="2323" width="6" style="2" bestFit="1" customWidth="1"/>
    <col min="2324" max="2325" width="5.140625" style="2" bestFit="1" customWidth="1"/>
    <col min="2326" max="2326" width="6.85546875" style="2" customWidth="1"/>
    <col min="2327" max="2327" width="5.140625" style="2" bestFit="1" customWidth="1"/>
    <col min="2328" max="2328" width="12.7109375" style="2" bestFit="1" customWidth="1"/>
    <col min="2329" max="2331" width="5.140625" style="2" bestFit="1" customWidth="1"/>
    <col min="2332" max="2332" width="12.7109375" style="2" bestFit="1" customWidth="1"/>
    <col min="2333" max="2333" width="5.7109375" style="2" bestFit="1" customWidth="1"/>
    <col min="2334" max="2335" width="5.140625" style="2" bestFit="1" customWidth="1"/>
    <col min="2336" max="2336" width="12.7109375" style="2" bestFit="1" customWidth="1"/>
    <col min="2337" max="2341" width="5.140625" style="2" bestFit="1" customWidth="1"/>
    <col min="2342" max="2342" width="12.7109375" style="2" bestFit="1" customWidth="1"/>
    <col min="2343" max="2346" width="5.140625" style="2" bestFit="1" customWidth="1"/>
    <col min="2347" max="2351" width="4.85546875" style="2" bestFit="1" customWidth="1"/>
    <col min="2352" max="2352" width="6.7109375" style="2" bestFit="1" customWidth="1"/>
    <col min="2353" max="2353" width="5.7109375" style="2" bestFit="1" customWidth="1"/>
    <col min="2354" max="2355" width="4.85546875" style="2" bestFit="1" customWidth="1"/>
    <col min="2356" max="2356" width="6.7109375" style="2" bestFit="1" customWidth="1"/>
    <col min="2357" max="2357" width="5.7109375" style="2" bestFit="1" customWidth="1"/>
    <col min="2358" max="2361" width="4.85546875" style="2" bestFit="1" customWidth="1"/>
    <col min="2362" max="2362" width="6.85546875" style="2" customWidth="1"/>
    <col min="2363" max="2363" width="5.7109375" style="2" bestFit="1" customWidth="1"/>
    <col min="2364" max="2365" width="4.85546875" style="2" bestFit="1" customWidth="1"/>
    <col min="2366" max="2366" width="5.7109375" style="2" bestFit="1" customWidth="1"/>
    <col min="2367" max="2367" width="17.28515625" style="2" bestFit="1" customWidth="1"/>
    <col min="2368" max="2560" width="9.140625" style="2"/>
    <col min="2561" max="2561" width="8.5703125" style="2" bestFit="1" customWidth="1"/>
    <col min="2562" max="2562" width="39" style="2" customWidth="1"/>
    <col min="2563" max="2564" width="15" style="2" bestFit="1" customWidth="1"/>
    <col min="2565" max="2566" width="6.28515625" style="2" bestFit="1" customWidth="1"/>
    <col min="2567" max="2567" width="15" style="2" bestFit="1" customWidth="1"/>
    <col min="2568" max="2568" width="7.85546875" style="2" bestFit="1" customWidth="1"/>
    <col min="2569" max="2569" width="6.7109375" style="2" bestFit="1" customWidth="1"/>
    <col min="2570" max="2571" width="5.7109375" style="2" bestFit="1" customWidth="1"/>
    <col min="2572" max="2572" width="9" style="2" customWidth="1"/>
    <col min="2573" max="2574" width="13.85546875" style="2" bestFit="1" customWidth="1"/>
    <col min="2575" max="2576" width="5.140625" style="2" bestFit="1" customWidth="1"/>
    <col min="2577" max="2577" width="13.85546875" style="2" bestFit="1" customWidth="1"/>
    <col min="2578" max="2578" width="7.7109375" style="2" bestFit="1" customWidth="1"/>
    <col min="2579" max="2579" width="6" style="2" bestFit="1" customWidth="1"/>
    <col min="2580" max="2581" width="5.140625" style="2" bestFit="1" customWidth="1"/>
    <col min="2582" max="2582" width="6.85546875" style="2" customWidth="1"/>
    <col min="2583" max="2583" width="5.140625" style="2" bestFit="1" customWidth="1"/>
    <col min="2584" max="2584" width="12.7109375" style="2" bestFit="1" customWidth="1"/>
    <col min="2585" max="2587" width="5.140625" style="2" bestFit="1" customWidth="1"/>
    <col min="2588" max="2588" width="12.7109375" style="2" bestFit="1" customWidth="1"/>
    <col min="2589" max="2589" width="5.7109375" style="2" bestFit="1" customWidth="1"/>
    <col min="2590" max="2591" width="5.140625" style="2" bestFit="1" customWidth="1"/>
    <col min="2592" max="2592" width="12.7109375" style="2" bestFit="1" customWidth="1"/>
    <col min="2593" max="2597" width="5.140625" style="2" bestFit="1" customWidth="1"/>
    <col min="2598" max="2598" width="12.7109375" style="2" bestFit="1" customWidth="1"/>
    <col min="2599" max="2602" width="5.140625" style="2" bestFit="1" customWidth="1"/>
    <col min="2603" max="2607" width="4.85546875" style="2" bestFit="1" customWidth="1"/>
    <col min="2608" max="2608" width="6.7109375" style="2" bestFit="1" customWidth="1"/>
    <col min="2609" max="2609" width="5.7109375" style="2" bestFit="1" customWidth="1"/>
    <col min="2610" max="2611" width="4.85546875" style="2" bestFit="1" customWidth="1"/>
    <col min="2612" max="2612" width="6.7109375" style="2" bestFit="1" customWidth="1"/>
    <col min="2613" max="2613" width="5.7109375" style="2" bestFit="1" customWidth="1"/>
    <col min="2614" max="2617" width="4.85546875" style="2" bestFit="1" customWidth="1"/>
    <col min="2618" max="2618" width="6.85546875" style="2" customWidth="1"/>
    <col min="2619" max="2619" width="5.7109375" style="2" bestFit="1" customWidth="1"/>
    <col min="2620" max="2621" width="4.85546875" style="2" bestFit="1" customWidth="1"/>
    <col min="2622" max="2622" width="5.7109375" style="2" bestFit="1" customWidth="1"/>
    <col min="2623" max="2623" width="17.28515625" style="2" bestFit="1" customWidth="1"/>
    <col min="2624" max="2816" width="9.140625" style="2"/>
    <col min="2817" max="2817" width="8.5703125" style="2" bestFit="1" customWidth="1"/>
    <col min="2818" max="2818" width="39" style="2" customWidth="1"/>
    <col min="2819" max="2820" width="15" style="2" bestFit="1" customWidth="1"/>
    <col min="2821" max="2822" width="6.28515625" style="2" bestFit="1" customWidth="1"/>
    <col min="2823" max="2823" width="15" style="2" bestFit="1" customWidth="1"/>
    <col min="2824" max="2824" width="7.85546875" style="2" bestFit="1" customWidth="1"/>
    <col min="2825" max="2825" width="6.7109375" style="2" bestFit="1" customWidth="1"/>
    <col min="2826" max="2827" width="5.7109375" style="2" bestFit="1" customWidth="1"/>
    <col min="2828" max="2828" width="9" style="2" customWidth="1"/>
    <col min="2829" max="2830" width="13.85546875" style="2" bestFit="1" customWidth="1"/>
    <col min="2831" max="2832" width="5.140625" style="2" bestFit="1" customWidth="1"/>
    <col min="2833" max="2833" width="13.85546875" style="2" bestFit="1" customWidth="1"/>
    <col min="2834" max="2834" width="7.7109375" style="2" bestFit="1" customWidth="1"/>
    <col min="2835" max="2835" width="6" style="2" bestFit="1" customWidth="1"/>
    <col min="2836" max="2837" width="5.140625" style="2" bestFit="1" customWidth="1"/>
    <col min="2838" max="2838" width="6.85546875" style="2" customWidth="1"/>
    <col min="2839" max="2839" width="5.140625" style="2" bestFit="1" customWidth="1"/>
    <col min="2840" max="2840" width="12.7109375" style="2" bestFit="1" customWidth="1"/>
    <col min="2841" max="2843" width="5.140625" style="2" bestFit="1" customWidth="1"/>
    <col min="2844" max="2844" width="12.7109375" style="2" bestFit="1" customWidth="1"/>
    <col min="2845" max="2845" width="5.7109375" style="2" bestFit="1" customWidth="1"/>
    <col min="2846" max="2847" width="5.140625" style="2" bestFit="1" customWidth="1"/>
    <col min="2848" max="2848" width="12.7109375" style="2" bestFit="1" customWidth="1"/>
    <col min="2849" max="2853" width="5.140625" style="2" bestFit="1" customWidth="1"/>
    <col min="2854" max="2854" width="12.7109375" style="2" bestFit="1" customWidth="1"/>
    <col min="2855" max="2858" width="5.140625" style="2" bestFit="1" customWidth="1"/>
    <col min="2859" max="2863" width="4.85546875" style="2" bestFit="1" customWidth="1"/>
    <col min="2864" max="2864" width="6.7109375" style="2" bestFit="1" customWidth="1"/>
    <col min="2865" max="2865" width="5.7109375" style="2" bestFit="1" customWidth="1"/>
    <col min="2866" max="2867" width="4.85546875" style="2" bestFit="1" customWidth="1"/>
    <col min="2868" max="2868" width="6.7109375" style="2" bestFit="1" customWidth="1"/>
    <col min="2869" max="2869" width="5.7109375" style="2" bestFit="1" customWidth="1"/>
    <col min="2870" max="2873" width="4.85546875" style="2" bestFit="1" customWidth="1"/>
    <col min="2874" max="2874" width="6.85546875" style="2" customWidth="1"/>
    <col min="2875" max="2875" width="5.7109375" style="2" bestFit="1" customWidth="1"/>
    <col min="2876" max="2877" width="4.85546875" style="2" bestFit="1" customWidth="1"/>
    <col min="2878" max="2878" width="5.7109375" style="2" bestFit="1" customWidth="1"/>
    <col min="2879" max="2879" width="17.28515625" style="2" bestFit="1" customWidth="1"/>
    <col min="2880" max="3072" width="9.140625" style="2"/>
    <col min="3073" max="3073" width="8.5703125" style="2" bestFit="1" customWidth="1"/>
    <col min="3074" max="3074" width="39" style="2" customWidth="1"/>
    <col min="3075" max="3076" width="15" style="2" bestFit="1" customWidth="1"/>
    <col min="3077" max="3078" width="6.28515625" style="2" bestFit="1" customWidth="1"/>
    <col min="3079" max="3079" width="15" style="2" bestFit="1" customWidth="1"/>
    <col min="3080" max="3080" width="7.85546875" style="2" bestFit="1" customWidth="1"/>
    <col min="3081" max="3081" width="6.7109375" style="2" bestFit="1" customWidth="1"/>
    <col min="3082" max="3083" width="5.7109375" style="2" bestFit="1" customWidth="1"/>
    <col min="3084" max="3084" width="9" style="2" customWidth="1"/>
    <col min="3085" max="3086" width="13.85546875" style="2" bestFit="1" customWidth="1"/>
    <col min="3087" max="3088" width="5.140625" style="2" bestFit="1" customWidth="1"/>
    <col min="3089" max="3089" width="13.85546875" style="2" bestFit="1" customWidth="1"/>
    <col min="3090" max="3090" width="7.7109375" style="2" bestFit="1" customWidth="1"/>
    <col min="3091" max="3091" width="6" style="2" bestFit="1" customWidth="1"/>
    <col min="3092" max="3093" width="5.140625" style="2" bestFit="1" customWidth="1"/>
    <col min="3094" max="3094" width="6.85546875" style="2" customWidth="1"/>
    <col min="3095" max="3095" width="5.140625" style="2" bestFit="1" customWidth="1"/>
    <col min="3096" max="3096" width="12.7109375" style="2" bestFit="1" customWidth="1"/>
    <col min="3097" max="3099" width="5.140625" style="2" bestFit="1" customWidth="1"/>
    <col min="3100" max="3100" width="12.7109375" style="2" bestFit="1" customWidth="1"/>
    <col min="3101" max="3101" width="5.7109375" style="2" bestFit="1" customWidth="1"/>
    <col min="3102" max="3103" width="5.140625" style="2" bestFit="1" customWidth="1"/>
    <col min="3104" max="3104" width="12.7109375" style="2" bestFit="1" customWidth="1"/>
    <col min="3105" max="3109" width="5.140625" style="2" bestFit="1" customWidth="1"/>
    <col min="3110" max="3110" width="12.7109375" style="2" bestFit="1" customWidth="1"/>
    <col min="3111" max="3114" width="5.140625" style="2" bestFit="1" customWidth="1"/>
    <col min="3115" max="3119" width="4.85546875" style="2" bestFit="1" customWidth="1"/>
    <col min="3120" max="3120" width="6.7109375" style="2" bestFit="1" customWidth="1"/>
    <col min="3121" max="3121" width="5.7109375" style="2" bestFit="1" customWidth="1"/>
    <col min="3122" max="3123" width="4.85546875" style="2" bestFit="1" customWidth="1"/>
    <col min="3124" max="3124" width="6.7109375" style="2" bestFit="1" customWidth="1"/>
    <col min="3125" max="3125" width="5.7109375" style="2" bestFit="1" customWidth="1"/>
    <col min="3126" max="3129" width="4.85546875" style="2" bestFit="1" customWidth="1"/>
    <col min="3130" max="3130" width="6.85546875" style="2" customWidth="1"/>
    <col min="3131" max="3131" width="5.7109375" style="2" bestFit="1" customWidth="1"/>
    <col min="3132" max="3133" width="4.85546875" style="2" bestFit="1" customWidth="1"/>
    <col min="3134" max="3134" width="5.7109375" style="2" bestFit="1" customWidth="1"/>
    <col min="3135" max="3135" width="17.28515625" style="2" bestFit="1" customWidth="1"/>
    <col min="3136" max="3328" width="9.140625" style="2"/>
    <col min="3329" max="3329" width="8.5703125" style="2" bestFit="1" customWidth="1"/>
    <col min="3330" max="3330" width="39" style="2" customWidth="1"/>
    <col min="3331" max="3332" width="15" style="2" bestFit="1" customWidth="1"/>
    <col min="3333" max="3334" width="6.28515625" style="2" bestFit="1" customWidth="1"/>
    <col min="3335" max="3335" width="15" style="2" bestFit="1" customWidth="1"/>
    <col min="3336" max="3336" width="7.85546875" style="2" bestFit="1" customWidth="1"/>
    <col min="3337" max="3337" width="6.7109375" style="2" bestFit="1" customWidth="1"/>
    <col min="3338" max="3339" width="5.7109375" style="2" bestFit="1" customWidth="1"/>
    <col min="3340" max="3340" width="9" style="2" customWidth="1"/>
    <col min="3341" max="3342" width="13.85546875" style="2" bestFit="1" customWidth="1"/>
    <col min="3343" max="3344" width="5.140625" style="2" bestFit="1" customWidth="1"/>
    <col min="3345" max="3345" width="13.85546875" style="2" bestFit="1" customWidth="1"/>
    <col min="3346" max="3346" width="7.7109375" style="2" bestFit="1" customWidth="1"/>
    <col min="3347" max="3347" width="6" style="2" bestFit="1" customWidth="1"/>
    <col min="3348" max="3349" width="5.140625" style="2" bestFit="1" customWidth="1"/>
    <col min="3350" max="3350" width="6.85546875" style="2" customWidth="1"/>
    <col min="3351" max="3351" width="5.140625" style="2" bestFit="1" customWidth="1"/>
    <col min="3352" max="3352" width="12.7109375" style="2" bestFit="1" customWidth="1"/>
    <col min="3353" max="3355" width="5.140625" style="2" bestFit="1" customWidth="1"/>
    <col min="3356" max="3356" width="12.7109375" style="2" bestFit="1" customWidth="1"/>
    <col min="3357" max="3357" width="5.7109375" style="2" bestFit="1" customWidth="1"/>
    <col min="3358" max="3359" width="5.140625" style="2" bestFit="1" customWidth="1"/>
    <col min="3360" max="3360" width="12.7109375" style="2" bestFit="1" customWidth="1"/>
    <col min="3361" max="3365" width="5.140625" style="2" bestFit="1" customWidth="1"/>
    <col min="3366" max="3366" width="12.7109375" style="2" bestFit="1" customWidth="1"/>
    <col min="3367" max="3370" width="5.140625" style="2" bestFit="1" customWidth="1"/>
    <col min="3371" max="3375" width="4.85546875" style="2" bestFit="1" customWidth="1"/>
    <col min="3376" max="3376" width="6.7109375" style="2" bestFit="1" customWidth="1"/>
    <col min="3377" max="3377" width="5.7109375" style="2" bestFit="1" customWidth="1"/>
    <col min="3378" max="3379" width="4.85546875" style="2" bestFit="1" customWidth="1"/>
    <col min="3380" max="3380" width="6.7109375" style="2" bestFit="1" customWidth="1"/>
    <col min="3381" max="3381" width="5.7109375" style="2" bestFit="1" customWidth="1"/>
    <col min="3382" max="3385" width="4.85546875" style="2" bestFit="1" customWidth="1"/>
    <col min="3386" max="3386" width="6.85546875" style="2" customWidth="1"/>
    <col min="3387" max="3387" width="5.7109375" style="2" bestFit="1" customWidth="1"/>
    <col min="3388" max="3389" width="4.85546875" style="2" bestFit="1" customWidth="1"/>
    <col min="3390" max="3390" width="5.7109375" style="2" bestFit="1" customWidth="1"/>
    <col min="3391" max="3391" width="17.28515625" style="2" bestFit="1" customWidth="1"/>
    <col min="3392" max="3584" width="9.140625" style="2"/>
    <col min="3585" max="3585" width="8.5703125" style="2" bestFit="1" customWidth="1"/>
    <col min="3586" max="3586" width="39" style="2" customWidth="1"/>
    <col min="3587" max="3588" width="15" style="2" bestFit="1" customWidth="1"/>
    <col min="3589" max="3590" width="6.28515625" style="2" bestFit="1" customWidth="1"/>
    <col min="3591" max="3591" width="15" style="2" bestFit="1" customWidth="1"/>
    <col min="3592" max="3592" width="7.85546875" style="2" bestFit="1" customWidth="1"/>
    <col min="3593" max="3593" width="6.7109375" style="2" bestFit="1" customWidth="1"/>
    <col min="3594" max="3595" width="5.7109375" style="2" bestFit="1" customWidth="1"/>
    <col min="3596" max="3596" width="9" style="2" customWidth="1"/>
    <col min="3597" max="3598" width="13.85546875" style="2" bestFit="1" customWidth="1"/>
    <col min="3599" max="3600" width="5.140625" style="2" bestFit="1" customWidth="1"/>
    <col min="3601" max="3601" width="13.85546875" style="2" bestFit="1" customWidth="1"/>
    <col min="3602" max="3602" width="7.7109375" style="2" bestFit="1" customWidth="1"/>
    <col min="3603" max="3603" width="6" style="2" bestFit="1" customWidth="1"/>
    <col min="3604" max="3605" width="5.140625" style="2" bestFit="1" customWidth="1"/>
    <col min="3606" max="3606" width="6.85546875" style="2" customWidth="1"/>
    <col min="3607" max="3607" width="5.140625" style="2" bestFit="1" customWidth="1"/>
    <col min="3608" max="3608" width="12.7109375" style="2" bestFit="1" customWidth="1"/>
    <col min="3609" max="3611" width="5.140625" style="2" bestFit="1" customWidth="1"/>
    <col min="3612" max="3612" width="12.7109375" style="2" bestFit="1" customWidth="1"/>
    <col min="3613" max="3613" width="5.7109375" style="2" bestFit="1" customWidth="1"/>
    <col min="3614" max="3615" width="5.140625" style="2" bestFit="1" customWidth="1"/>
    <col min="3616" max="3616" width="12.7109375" style="2" bestFit="1" customWidth="1"/>
    <col min="3617" max="3621" width="5.140625" style="2" bestFit="1" customWidth="1"/>
    <col min="3622" max="3622" width="12.7109375" style="2" bestFit="1" customWidth="1"/>
    <col min="3623" max="3626" width="5.140625" style="2" bestFit="1" customWidth="1"/>
    <col min="3627" max="3631" width="4.85546875" style="2" bestFit="1" customWidth="1"/>
    <col min="3632" max="3632" width="6.7109375" style="2" bestFit="1" customWidth="1"/>
    <col min="3633" max="3633" width="5.7109375" style="2" bestFit="1" customWidth="1"/>
    <col min="3634" max="3635" width="4.85546875" style="2" bestFit="1" customWidth="1"/>
    <col min="3636" max="3636" width="6.7109375" style="2" bestFit="1" customWidth="1"/>
    <col min="3637" max="3637" width="5.7109375" style="2" bestFit="1" customWidth="1"/>
    <col min="3638" max="3641" width="4.85546875" style="2" bestFit="1" customWidth="1"/>
    <col min="3642" max="3642" width="6.85546875" style="2" customWidth="1"/>
    <col min="3643" max="3643" width="5.7109375" style="2" bestFit="1" customWidth="1"/>
    <col min="3644" max="3645" width="4.85546875" style="2" bestFit="1" customWidth="1"/>
    <col min="3646" max="3646" width="5.7109375" style="2" bestFit="1" customWidth="1"/>
    <col min="3647" max="3647" width="17.28515625" style="2" bestFit="1" customWidth="1"/>
    <col min="3648" max="3840" width="9.140625" style="2"/>
    <col min="3841" max="3841" width="8.5703125" style="2" bestFit="1" customWidth="1"/>
    <col min="3842" max="3842" width="39" style="2" customWidth="1"/>
    <col min="3843" max="3844" width="15" style="2" bestFit="1" customWidth="1"/>
    <col min="3845" max="3846" width="6.28515625" style="2" bestFit="1" customWidth="1"/>
    <col min="3847" max="3847" width="15" style="2" bestFit="1" customWidth="1"/>
    <col min="3848" max="3848" width="7.85546875" style="2" bestFit="1" customWidth="1"/>
    <col min="3849" max="3849" width="6.7109375" style="2" bestFit="1" customWidth="1"/>
    <col min="3850" max="3851" width="5.7109375" style="2" bestFit="1" customWidth="1"/>
    <col min="3852" max="3852" width="9" style="2" customWidth="1"/>
    <col min="3853" max="3854" width="13.85546875" style="2" bestFit="1" customWidth="1"/>
    <col min="3855" max="3856" width="5.140625" style="2" bestFit="1" customWidth="1"/>
    <col min="3857" max="3857" width="13.85546875" style="2" bestFit="1" customWidth="1"/>
    <col min="3858" max="3858" width="7.7109375" style="2" bestFit="1" customWidth="1"/>
    <col min="3859" max="3859" width="6" style="2" bestFit="1" customWidth="1"/>
    <col min="3860" max="3861" width="5.140625" style="2" bestFit="1" customWidth="1"/>
    <col min="3862" max="3862" width="6.85546875" style="2" customWidth="1"/>
    <col min="3863" max="3863" width="5.140625" style="2" bestFit="1" customWidth="1"/>
    <col min="3864" max="3864" width="12.7109375" style="2" bestFit="1" customWidth="1"/>
    <col min="3865" max="3867" width="5.140625" style="2" bestFit="1" customWidth="1"/>
    <col min="3868" max="3868" width="12.7109375" style="2" bestFit="1" customWidth="1"/>
    <col min="3869" max="3869" width="5.7109375" style="2" bestFit="1" customWidth="1"/>
    <col min="3870" max="3871" width="5.140625" style="2" bestFit="1" customWidth="1"/>
    <col min="3872" max="3872" width="12.7109375" style="2" bestFit="1" customWidth="1"/>
    <col min="3873" max="3877" width="5.140625" style="2" bestFit="1" customWidth="1"/>
    <col min="3878" max="3878" width="12.7109375" style="2" bestFit="1" customWidth="1"/>
    <col min="3879" max="3882" width="5.140625" style="2" bestFit="1" customWidth="1"/>
    <col min="3883" max="3887" width="4.85546875" style="2" bestFit="1" customWidth="1"/>
    <col min="3888" max="3888" width="6.7109375" style="2" bestFit="1" customWidth="1"/>
    <col min="3889" max="3889" width="5.7109375" style="2" bestFit="1" customWidth="1"/>
    <col min="3890" max="3891" width="4.85546875" style="2" bestFit="1" customWidth="1"/>
    <col min="3892" max="3892" width="6.7109375" style="2" bestFit="1" customWidth="1"/>
    <col min="3893" max="3893" width="5.7109375" style="2" bestFit="1" customWidth="1"/>
    <col min="3894" max="3897" width="4.85546875" style="2" bestFit="1" customWidth="1"/>
    <col min="3898" max="3898" width="6.85546875" style="2" customWidth="1"/>
    <col min="3899" max="3899" width="5.7109375" style="2" bestFit="1" customWidth="1"/>
    <col min="3900" max="3901" width="4.85546875" style="2" bestFit="1" customWidth="1"/>
    <col min="3902" max="3902" width="5.7109375" style="2" bestFit="1" customWidth="1"/>
    <col min="3903" max="3903" width="17.28515625" style="2" bestFit="1" customWidth="1"/>
    <col min="3904" max="4096" width="9.140625" style="2"/>
    <col min="4097" max="4097" width="8.5703125" style="2" bestFit="1" customWidth="1"/>
    <col min="4098" max="4098" width="39" style="2" customWidth="1"/>
    <col min="4099" max="4100" width="15" style="2" bestFit="1" customWidth="1"/>
    <col min="4101" max="4102" width="6.28515625" style="2" bestFit="1" customWidth="1"/>
    <col min="4103" max="4103" width="15" style="2" bestFit="1" customWidth="1"/>
    <col min="4104" max="4104" width="7.85546875" style="2" bestFit="1" customWidth="1"/>
    <col min="4105" max="4105" width="6.7109375" style="2" bestFit="1" customWidth="1"/>
    <col min="4106" max="4107" width="5.7109375" style="2" bestFit="1" customWidth="1"/>
    <col min="4108" max="4108" width="9" style="2" customWidth="1"/>
    <col min="4109" max="4110" width="13.85546875" style="2" bestFit="1" customWidth="1"/>
    <col min="4111" max="4112" width="5.140625" style="2" bestFit="1" customWidth="1"/>
    <col min="4113" max="4113" width="13.85546875" style="2" bestFit="1" customWidth="1"/>
    <col min="4114" max="4114" width="7.7109375" style="2" bestFit="1" customWidth="1"/>
    <col min="4115" max="4115" width="6" style="2" bestFit="1" customWidth="1"/>
    <col min="4116" max="4117" width="5.140625" style="2" bestFit="1" customWidth="1"/>
    <col min="4118" max="4118" width="6.85546875" style="2" customWidth="1"/>
    <col min="4119" max="4119" width="5.140625" style="2" bestFit="1" customWidth="1"/>
    <col min="4120" max="4120" width="12.7109375" style="2" bestFit="1" customWidth="1"/>
    <col min="4121" max="4123" width="5.140625" style="2" bestFit="1" customWidth="1"/>
    <col min="4124" max="4124" width="12.7109375" style="2" bestFit="1" customWidth="1"/>
    <col min="4125" max="4125" width="5.7109375" style="2" bestFit="1" customWidth="1"/>
    <col min="4126" max="4127" width="5.140625" style="2" bestFit="1" customWidth="1"/>
    <col min="4128" max="4128" width="12.7109375" style="2" bestFit="1" customWidth="1"/>
    <col min="4129" max="4133" width="5.140625" style="2" bestFit="1" customWidth="1"/>
    <col min="4134" max="4134" width="12.7109375" style="2" bestFit="1" customWidth="1"/>
    <col min="4135" max="4138" width="5.140625" style="2" bestFit="1" customWidth="1"/>
    <col min="4139" max="4143" width="4.85546875" style="2" bestFit="1" customWidth="1"/>
    <col min="4144" max="4144" width="6.7109375" style="2" bestFit="1" customWidth="1"/>
    <col min="4145" max="4145" width="5.7109375" style="2" bestFit="1" customWidth="1"/>
    <col min="4146" max="4147" width="4.85546875" style="2" bestFit="1" customWidth="1"/>
    <col min="4148" max="4148" width="6.7109375" style="2" bestFit="1" customWidth="1"/>
    <col min="4149" max="4149" width="5.7109375" style="2" bestFit="1" customWidth="1"/>
    <col min="4150" max="4153" width="4.85546875" style="2" bestFit="1" customWidth="1"/>
    <col min="4154" max="4154" width="6.85546875" style="2" customWidth="1"/>
    <col min="4155" max="4155" width="5.7109375" style="2" bestFit="1" customWidth="1"/>
    <col min="4156" max="4157" width="4.85546875" style="2" bestFit="1" customWidth="1"/>
    <col min="4158" max="4158" width="5.7109375" style="2" bestFit="1" customWidth="1"/>
    <col min="4159" max="4159" width="17.28515625" style="2" bestFit="1" customWidth="1"/>
    <col min="4160" max="4352" width="9.140625" style="2"/>
    <col min="4353" max="4353" width="8.5703125" style="2" bestFit="1" customWidth="1"/>
    <col min="4354" max="4354" width="39" style="2" customWidth="1"/>
    <col min="4355" max="4356" width="15" style="2" bestFit="1" customWidth="1"/>
    <col min="4357" max="4358" width="6.28515625" style="2" bestFit="1" customWidth="1"/>
    <col min="4359" max="4359" width="15" style="2" bestFit="1" customWidth="1"/>
    <col min="4360" max="4360" width="7.85546875" style="2" bestFit="1" customWidth="1"/>
    <col min="4361" max="4361" width="6.7109375" style="2" bestFit="1" customWidth="1"/>
    <col min="4362" max="4363" width="5.7109375" style="2" bestFit="1" customWidth="1"/>
    <col min="4364" max="4364" width="9" style="2" customWidth="1"/>
    <col min="4365" max="4366" width="13.85546875" style="2" bestFit="1" customWidth="1"/>
    <col min="4367" max="4368" width="5.140625" style="2" bestFit="1" customWidth="1"/>
    <col min="4369" max="4369" width="13.85546875" style="2" bestFit="1" customWidth="1"/>
    <col min="4370" max="4370" width="7.7109375" style="2" bestFit="1" customWidth="1"/>
    <col min="4371" max="4371" width="6" style="2" bestFit="1" customWidth="1"/>
    <col min="4372" max="4373" width="5.140625" style="2" bestFit="1" customWidth="1"/>
    <col min="4374" max="4374" width="6.85546875" style="2" customWidth="1"/>
    <col min="4375" max="4375" width="5.140625" style="2" bestFit="1" customWidth="1"/>
    <col min="4376" max="4376" width="12.7109375" style="2" bestFit="1" customWidth="1"/>
    <col min="4377" max="4379" width="5.140625" style="2" bestFit="1" customWidth="1"/>
    <col min="4380" max="4380" width="12.7109375" style="2" bestFit="1" customWidth="1"/>
    <col min="4381" max="4381" width="5.7109375" style="2" bestFit="1" customWidth="1"/>
    <col min="4382" max="4383" width="5.140625" style="2" bestFit="1" customWidth="1"/>
    <col min="4384" max="4384" width="12.7109375" style="2" bestFit="1" customWidth="1"/>
    <col min="4385" max="4389" width="5.140625" style="2" bestFit="1" customWidth="1"/>
    <col min="4390" max="4390" width="12.7109375" style="2" bestFit="1" customWidth="1"/>
    <col min="4391" max="4394" width="5.140625" style="2" bestFit="1" customWidth="1"/>
    <col min="4395" max="4399" width="4.85546875" style="2" bestFit="1" customWidth="1"/>
    <col min="4400" max="4400" width="6.7109375" style="2" bestFit="1" customWidth="1"/>
    <col min="4401" max="4401" width="5.7109375" style="2" bestFit="1" customWidth="1"/>
    <col min="4402" max="4403" width="4.85546875" style="2" bestFit="1" customWidth="1"/>
    <col min="4404" max="4404" width="6.7109375" style="2" bestFit="1" customWidth="1"/>
    <col min="4405" max="4405" width="5.7109375" style="2" bestFit="1" customWidth="1"/>
    <col min="4406" max="4409" width="4.85546875" style="2" bestFit="1" customWidth="1"/>
    <col min="4410" max="4410" width="6.85546875" style="2" customWidth="1"/>
    <col min="4411" max="4411" width="5.7109375" style="2" bestFit="1" customWidth="1"/>
    <col min="4412" max="4413" width="4.85546875" style="2" bestFit="1" customWidth="1"/>
    <col min="4414" max="4414" width="5.7109375" style="2" bestFit="1" customWidth="1"/>
    <col min="4415" max="4415" width="17.28515625" style="2" bestFit="1" customWidth="1"/>
    <col min="4416" max="4608" width="9.140625" style="2"/>
    <col min="4609" max="4609" width="8.5703125" style="2" bestFit="1" customWidth="1"/>
    <col min="4610" max="4610" width="39" style="2" customWidth="1"/>
    <col min="4611" max="4612" width="15" style="2" bestFit="1" customWidth="1"/>
    <col min="4613" max="4614" width="6.28515625" style="2" bestFit="1" customWidth="1"/>
    <col min="4615" max="4615" width="15" style="2" bestFit="1" customWidth="1"/>
    <col min="4616" max="4616" width="7.85546875" style="2" bestFit="1" customWidth="1"/>
    <col min="4617" max="4617" width="6.7109375" style="2" bestFit="1" customWidth="1"/>
    <col min="4618" max="4619" width="5.7109375" style="2" bestFit="1" customWidth="1"/>
    <col min="4620" max="4620" width="9" style="2" customWidth="1"/>
    <col min="4621" max="4622" width="13.85546875" style="2" bestFit="1" customWidth="1"/>
    <col min="4623" max="4624" width="5.140625" style="2" bestFit="1" customWidth="1"/>
    <col min="4625" max="4625" width="13.85546875" style="2" bestFit="1" customWidth="1"/>
    <col min="4626" max="4626" width="7.7109375" style="2" bestFit="1" customWidth="1"/>
    <col min="4627" max="4627" width="6" style="2" bestFit="1" customWidth="1"/>
    <col min="4628" max="4629" width="5.140625" style="2" bestFit="1" customWidth="1"/>
    <col min="4630" max="4630" width="6.85546875" style="2" customWidth="1"/>
    <col min="4631" max="4631" width="5.140625" style="2" bestFit="1" customWidth="1"/>
    <col min="4632" max="4632" width="12.7109375" style="2" bestFit="1" customWidth="1"/>
    <col min="4633" max="4635" width="5.140625" style="2" bestFit="1" customWidth="1"/>
    <col min="4636" max="4636" width="12.7109375" style="2" bestFit="1" customWidth="1"/>
    <col min="4637" max="4637" width="5.7109375" style="2" bestFit="1" customWidth="1"/>
    <col min="4638" max="4639" width="5.140625" style="2" bestFit="1" customWidth="1"/>
    <col min="4640" max="4640" width="12.7109375" style="2" bestFit="1" customWidth="1"/>
    <col min="4641" max="4645" width="5.140625" style="2" bestFit="1" customWidth="1"/>
    <col min="4646" max="4646" width="12.7109375" style="2" bestFit="1" customWidth="1"/>
    <col min="4647" max="4650" width="5.140625" style="2" bestFit="1" customWidth="1"/>
    <col min="4651" max="4655" width="4.85546875" style="2" bestFit="1" customWidth="1"/>
    <col min="4656" max="4656" width="6.7109375" style="2" bestFit="1" customWidth="1"/>
    <col min="4657" max="4657" width="5.7109375" style="2" bestFit="1" customWidth="1"/>
    <col min="4658" max="4659" width="4.85546875" style="2" bestFit="1" customWidth="1"/>
    <col min="4660" max="4660" width="6.7109375" style="2" bestFit="1" customWidth="1"/>
    <col min="4661" max="4661" width="5.7109375" style="2" bestFit="1" customWidth="1"/>
    <col min="4662" max="4665" width="4.85546875" style="2" bestFit="1" customWidth="1"/>
    <col min="4666" max="4666" width="6.85546875" style="2" customWidth="1"/>
    <col min="4667" max="4667" width="5.7109375" style="2" bestFit="1" customWidth="1"/>
    <col min="4668" max="4669" width="4.85546875" style="2" bestFit="1" customWidth="1"/>
    <col min="4670" max="4670" width="5.7109375" style="2" bestFit="1" customWidth="1"/>
    <col min="4671" max="4671" width="17.28515625" style="2" bestFit="1" customWidth="1"/>
    <col min="4672" max="4864" width="9.140625" style="2"/>
    <col min="4865" max="4865" width="8.5703125" style="2" bestFit="1" customWidth="1"/>
    <col min="4866" max="4866" width="39" style="2" customWidth="1"/>
    <col min="4867" max="4868" width="15" style="2" bestFit="1" customWidth="1"/>
    <col min="4869" max="4870" width="6.28515625" style="2" bestFit="1" customWidth="1"/>
    <col min="4871" max="4871" width="15" style="2" bestFit="1" customWidth="1"/>
    <col min="4872" max="4872" width="7.85546875" style="2" bestFit="1" customWidth="1"/>
    <col min="4873" max="4873" width="6.7109375" style="2" bestFit="1" customWidth="1"/>
    <col min="4874" max="4875" width="5.7109375" style="2" bestFit="1" customWidth="1"/>
    <col min="4876" max="4876" width="9" style="2" customWidth="1"/>
    <col min="4877" max="4878" width="13.85546875" style="2" bestFit="1" customWidth="1"/>
    <col min="4879" max="4880" width="5.140625" style="2" bestFit="1" customWidth="1"/>
    <col min="4881" max="4881" width="13.85546875" style="2" bestFit="1" customWidth="1"/>
    <col min="4882" max="4882" width="7.7109375" style="2" bestFit="1" customWidth="1"/>
    <col min="4883" max="4883" width="6" style="2" bestFit="1" customWidth="1"/>
    <col min="4884" max="4885" width="5.140625" style="2" bestFit="1" customWidth="1"/>
    <col min="4886" max="4886" width="6.85546875" style="2" customWidth="1"/>
    <col min="4887" max="4887" width="5.140625" style="2" bestFit="1" customWidth="1"/>
    <col min="4888" max="4888" width="12.7109375" style="2" bestFit="1" customWidth="1"/>
    <col min="4889" max="4891" width="5.140625" style="2" bestFit="1" customWidth="1"/>
    <col min="4892" max="4892" width="12.7109375" style="2" bestFit="1" customWidth="1"/>
    <col min="4893" max="4893" width="5.7109375" style="2" bestFit="1" customWidth="1"/>
    <col min="4894" max="4895" width="5.140625" style="2" bestFit="1" customWidth="1"/>
    <col min="4896" max="4896" width="12.7109375" style="2" bestFit="1" customWidth="1"/>
    <col min="4897" max="4901" width="5.140625" style="2" bestFit="1" customWidth="1"/>
    <col min="4902" max="4902" width="12.7109375" style="2" bestFit="1" customWidth="1"/>
    <col min="4903" max="4906" width="5.140625" style="2" bestFit="1" customWidth="1"/>
    <col min="4907" max="4911" width="4.85546875" style="2" bestFit="1" customWidth="1"/>
    <col min="4912" max="4912" width="6.7109375" style="2" bestFit="1" customWidth="1"/>
    <col min="4913" max="4913" width="5.7109375" style="2" bestFit="1" customWidth="1"/>
    <col min="4914" max="4915" width="4.85546875" style="2" bestFit="1" customWidth="1"/>
    <col min="4916" max="4916" width="6.7109375" style="2" bestFit="1" customWidth="1"/>
    <col min="4917" max="4917" width="5.7109375" style="2" bestFit="1" customWidth="1"/>
    <col min="4918" max="4921" width="4.85546875" style="2" bestFit="1" customWidth="1"/>
    <col min="4922" max="4922" width="6.85546875" style="2" customWidth="1"/>
    <col min="4923" max="4923" width="5.7109375" style="2" bestFit="1" customWidth="1"/>
    <col min="4924" max="4925" width="4.85546875" style="2" bestFit="1" customWidth="1"/>
    <col min="4926" max="4926" width="5.7109375" style="2" bestFit="1" customWidth="1"/>
    <col min="4927" max="4927" width="17.28515625" style="2" bestFit="1" customWidth="1"/>
    <col min="4928" max="5120" width="9.140625" style="2"/>
    <col min="5121" max="5121" width="8.5703125" style="2" bestFit="1" customWidth="1"/>
    <col min="5122" max="5122" width="39" style="2" customWidth="1"/>
    <col min="5123" max="5124" width="15" style="2" bestFit="1" customWidth="1"/>
    <col min="5125" max="5126" width="6.28515625" style="2" bestFit="1" customWidth="1"/>
    <col min="5127" max="5127" width="15" style="2" bestFit="1" customWidth="1"/>
    <col min="5128" max="5128" width="7.85546875" style="2" bestFit="1" customWidth="1"/>
    <col min="5129" max="5129" width="6.7109375" style="2" bestFit="1" customWidth="1"/>
    <col min="5130" max="5131" width="5.7109375" style="2" bestFit="1" customWidth="1"/>
    <col min="5132" max="5132" width="9" style="2" customWidth="1"/>
    <col min="5133" max="5134" width="13.85546875" style="2" bestFit="1" customWidth="1"/>
    <col min="5135" max="5136" width="5.140625" style="2" bestFit="1" customWidth="1"/>
    <col min="5137" max="5137" width="13.85546875" style="2" bestFit="1" customWidth="1"/>
    <col min="5138" max="5138" width="7.7109375" style="2" bestFit="1" customWidth="1"/>
    <col min="5139" max="5139" width="6" style="2" bestFit="1" customWidth="1"/>
    <col min="5140" max="5141" width="5.140625" style="2" bestFit="1" customWidth="1"/>
    <col min="5142" max="5142" width="6.85546875" style="2" customWidth="1"/>
    <col min="5143" max="5143" width="5.140625" style="2" bestFit="1" customWidth="1"/>
    <col min="5144" max="5144" width="12.7109375" style="2" bestFit="1" customWidth="1"/>
    <col min="5145" max="5147" width="5.140625" style="2" bestFit="1" customWidth="1"/>
    <col min="5148" max="5148" width="12.7109375" style="2" bestFit="1" customWidth="1"/>
    <col min="5149" max="5149" width="5.7109375" style="2" bestFit="1" customWidth="1"/>
    <col min="5150" max="5151" width="5.140625" style="2" bestFit="1" customWidth="1"/>
    <col min="5152" max="5152" width="12.7109375" style="2" bestFit="1" customWidth="1"/>
    <col min="5153" max="5157" width="5.140625" style="2" bestFit="1" customWidth="1"/>
    <col min="5158" max="5158" width="12.7109375" style="2" bestFit="1" customWidth="1"/>
    <col min="5159" max="5162" width="5.140625" style="2" bestFit="1" customWidth="1"/>
    <col min="5163" max="5167" width="4.85546875" style="2" bestFit="1" customWidth="1"/>
    <col min="5168" max="5168" width="6.7109375" style="2" bestFit="1" customWidth="1"/>
    <col min="5169" max="5169" width="5.7109375" style="2" bestFit="1" customWidth="1"/>
    <col min="5170" max="5171" width="4.85546875" style="2" bestFit="1" customWidth="1"/>
    <col min="5172" max="5172" width="6.7109375" style="2" bestFit="1" customWidth="1"/>
    <col min="5173" max="5173" width="5.7109375" style="2" bestFit="1" customWidth="1"/>
    <col min="5174" max="5177" width="4.85546875" style="2" bestFit="1" customWidth="1"/>
    <col min="5178" max="5178" width="6.85546875" style="2" customWidth="1"/>
    <col min="5179" max="5179" width="5.7109375" style="2" bestFit="1" customWidth="1"/>
    <col min="5180" max="5181" width="4.85546875" style="2" bestFit="1" customWidth="1"/>
    <col min="5182" max="5182" width="5.7109375" style="2" bestFit="1" customWidth="1"/>
    <col min="5183" max="5183" width="17.28515625" style="2" bestFit="1" customWidth="1"/>
    <col min="5184" max="5376" width="9.140625" style="2"/>
    <col min="5377" max="5377" width="8.5703125" style="2" bestFit="1" customWidth="1"/>
    <col min="5378" max="5378" width="39" style="2" customWidth="1"/>
    <col min="5379" max="5380" width="15" style="2" bestFit="1" customWidth="1"/>
    <col min="5381" max="5382" width="6.28515625" style="2" bestFit="1" customWidth="1"/>
    <col min="5383" max="5383" width="15" style="2" bestFit="1" customWidth="1"/>
    <col min="5384" max="5384" width="7.85546875" style="2" bestFit="1" customWidth="1"/>
    <col min="5385" max="5385" width="6.7109375" style="2" bestFit="1" customWidth="1"/>
    <col min="5386" max="5387" width="5.7109375" style="2" bestFit="1" customWidth="1"/>
    <col min="5388" max="5388" width="9" style="2" customWidth="1"/>
    <col min="5389" max="5390" width="13.85546875" style="2" bestFit="1" customWidth="1"/>
    <col min="5391" max="5392" width="5.140625" style="2" bestFit="1" customWidth="1"/>
    <col min="5393" max="5393" width="13.85546875" style="2" bestFit="1" customWidth="1"/>
    <col min="5394" max="5394" width="7.7109375" style="2" bestFit="1" customWidth="1"/>
    <col min="5395" max="5395" width="6" style="2" bestFit="1" customWidth="1"/>
    <col min="5396" max="5397" width="5.140625" style="2" bestFit="1" customWidth="1"/>
    <col min="5398" max="5398" width="6.85546875" style="2" customWidth="1"/>
    <col min="5399" max="5399" width="5.140625" style="2" bestFit="1" customWidth="1"/>
    <col min="5400" max="5400" width="12.7109375" style="2" bestFit="1" customWidth="1"/>
    <col min="5401" max="5403" width="5.140625" style="2" bestFit="1" customWidth="1"/>
    <col min="5404" max="5404" width="12.7109375" style="2" bestFit="1" customWidth="1"/>
    <col min="5405" max="5405" width="5.7109375" style="2" bestFit="1" customWidth="1"/>
    <col min="5406" max="5407" width="5.140625" style="2" bestFit="1" customWidth="1"/>
    <col min="5408" max="5408" width="12.7109375" style="2" bestFit="1" customWidth="1"/>
    <col min="5409" max="5413" width="5.140625" style="2" bestFit="1" customWidth="1"/>
    <col min="5414" max="5414" width="12.7109375" style="2" bestFit="1" customWidth="1"/>
    <col min="5415" max="5418" width="5.140625" style="2" bestFit="1" customWidth="1"/>
    <col min="5419" max="5423" width="4.85546875" style="2" bestFit="1" customWidth="1"/>
    <col min="5424" max="5424" width="6.7109375" style="2" bestFit="1" customWidth="1"/>
    <col min="5425" max="5425" width="5.7109375" style="2" bestFit="1" customWidth="1"/>
    <col min="5426" max="5427" width="4.85546875" style="2" bestFit="1" customWidth="1"/>
    <col min="5428" max="5428" width="6.7109375" style="2" bestFit="1" customWidth="1"/>
    <col min="5429" max="5429" width="5.7109375" style="2" bestFit="1" customWidth="1"/>
    <col min="5430" max="5433" width="4.85546875" style="2" bestFit="1" customWidth="1"/>
    <col min="5434" max="5434" width="6.85546875" style="2" customWidth="1"/>
    <col min="5435" max="5435" width="5.7109375" style="2" bestFit="1" customWidth="1"/>
    <col min="5436" max="5437" width="4.85546875" style="2" bestFit="1" customWidth="1"/>
    <col min="5438" max="5438" width="5.7109375" style="2" bestFit="1" customWidth="1"/>
    <col min="5439" max="5439" width="17.28515625" style="2" bestFit="1" customWidth="1"/>
    <col min="5440" max="5632" width="9.140625" style="2"/>
    <col min="5633" max="5633" width="8.5703125" style="2" bestFit="1" customWidth="1"/>
    <col min="5634" max="5634" width="39" style="2" customWidth="1"/>
    <col min="5635" max="5636" width="15" style="2" bestFit="1" customWidth="1"/>
    <col min="5637" max="5638" width="6.28515625" style="2" bestFit="1" customWidth="1"/>
    <col min="5639" max="5639" width="15" style="2" bestFit="1" customWidth="1"/>
    <col min="5640" max="5640" width="7.85546875" style="2" bestFit="1" customWidth="1"/>
    <col min="5641" max="5641" width="6.7109375" style="2" bestFit="1" customWidth="1"/>
    <col min="5642" max="5643" width="5.7109375" style="2" bestFit="1" customWidth="1"/>
    <col min="5644" max="5644" width="9" style="2" customWidth="1"/>
    <col min="5645" max="5646" width="13.85546875" style="2" bestFit="1" customWidth="1"/>
    <col min="5647" max="5648" width="5.140625" style="2" bestFit="1" customWidth="1"/>
    <col min="5649" max="5649" width="13.85546875" style="2" bestFit="1" customWidth="1"/>
    <col min="5650" max="5650" width="7.7109375" style="2" bestFit="1" customWidth="1"/>
    <col min="5651" max="5651" width="6" style="2" bestFit="1" customWidth="1"/>
    <col min="5652" max="5653" width="5.140625" style="2" bestFit="1" customWidth="1"/>
    <col min="5654" max="5654" width="6.85546875" style="2" customWidth="1"/>
    <col min="5655" max="5655" width="5.140625" style="2" bestFit="1" customWidth="1"/>
    <col min="5656" max="5656" width="12.7109375" style="2" bestFit="1" customWidth="1"/>
    <col min="5657" max="5659" width="5.140625" style="2" bestFit="1" customWidth="1"/>
    <col min="5660" max="5660" width="12.7109375" style="2" bestFit="1" customWidth="1"/>
    <col min="5661" max="5661" width="5.7109375" style="2" bestFit="1" customWidth="1"/>
    <col min="5662" max="5663" width="5.140625" style="2" bestFit="1" customWidth="1"/>
    <col min="5664" max="5664" width="12.7109375" style="2" bestFit="1" customWidth="1"/>
    <col min="5665" max="5669" width="5.140625" style="2" bestFit="1" customWidth="1"/>
    <col min="5670" max="5670" width="12.7109375" style="2" bestFit="1" customWidth="1"/>
    <col min="5671" max="5674" width="5.140625" style="2" bestFit="1" customWidth="1"/>
    <col min="5675" max="5679" width="4.85546875" style="2" bestFit="1" customWidth="1"/>
    <col min="5680" max="5680" width="6.7109375" style="2" bestFit="1" customWidth="1"/>
    <col min="5681" max="5681" width="5.7109375" style="2" bestFit="1" customWidth="1"/>
    <col min="5682" max="5683" width="4.85546875" style="2" bestFit="1" customWidth="1"/>
    <col min="5684" max="5684" width="6.7109375" style="2" bestFit="1" customWidth="1"/>
    <col min="5685" max="5685" width="5.7109375" style="2" bestFit="1" customWidth="1"/>
    <col min="5686" max="5689" width="4.85546875" style="2" bestFit="1" customWidth="1"/>
    <col min="5690" max="5690" width="6.85546875" style="2" customWidth="1"/>
    <col min="5691" max="5691" width="5.7109375" style="2" bestFit="1" customWidth="1"/>
    <col min="5692" max="5693" width="4.85546875" style="2" bestFit="1" customWidth="1"/>
    <col min="5694" max="5694" width="5.7109375" style="2" bestFit="1" customWidth="1"/>
    <col min="5695" max="5695" width="17.28515625" style="2" bestFit="1" customWidth="1"/>
    <col min="5696" max="5888" width="9.140625" style="2"/>
    <col min="5889" max="5889" width="8.5703125" style="2" bestFit="1" customWidth="1"/>
    <col min="5890" max="5890" width="39" style="2" customWidth="1"/>
    <col min="5891" max="5892" width="15" style="2" bestFit="1" customWidth="1"/>
    <col min="5893" max="5894" width="6.28515625" style="2" bestFit="1" customWidth="1"/>
    <col min="5895" max="5895" width="15" style="2" bestFit="1" customWidth="1"/>
    <col min="5896" max="5896" width="7.85546875" style="2" bestFit="1" customWidth="1"/>
    <col min="5897" max="5897" width="6.7109375" style="2" bestFit="1" customWidth="1"/>
    <col min="5898" max="5899" width="5.7109375" style="2" bestFit="1" customWidth="1"/>
    <col min="5900" max="5900" width="9" style="2" customWidth="1"/>
    <col min="5901" max="5902" width="13.85546875" style="2" bestFit="1" customWidth="1"/>
    <col min="5903" max="5904" width="5.140625" style="2" bestFit="1" customWidth="1"/>
    <col min="5905" max="5905" width="13.85546875" style="2" bestFit="1" customWidth="1"/>
    <col min="5906" max="5906" width="7.7109375" style="2" bestFit="1" customWidth="1"/>
    <col min="5907" max="5907" width="6" style="2" bestFit="1" customWidth="1"/>
    <col min="5908" max="5909" width="5.140625" style="2" bestFit="1" customWidth="1"/>
    <col min="5910" max="5910" width="6.85546875" style="2" customWidth="1"/>
    <col min="5911" max="5911" width="5.140625" style="2" bestFit="1" customWidth="1"/>
    <col min="5912" max="5912" width="12.7109375" style="2" bestFit="1" customWidth="1"/>
    <col min="5913" max="5915" width="5.140625" style="2" bestFit="1" customWidth="1"/>
    <col min="5916" max="5916" width="12.7109375" style="2" bestFit="1" customWidth="1"/>
    <col min="5917" max="5917" width="5.7109375" style="2" bestFit="1" customWidth="1"/>
    <col min="5918" max="5919" width="5.140625" style="2" bestFit="1" customWidth="1"/>
    <col min="5920" max="5920" width="12.7109375" style="2" bestFit="1" customWidth="1"/>
    <col min="5921" max="5925" width="5.140625" style="2" bestFit="1" customWidth="1"/>
    <col min="5926" max="5926" width="12.7109375" style="2" bestFit="1" customWidth="1"/>
    <col min="5927" max="5930" width="5.140625" style="2" bestFit="1" customWidth="1"/>
    <col min="5931" max="5935" width="4.85546875" style="2" bestFit="1" customWidth="1"/>
    <col min="5936" max="5936" width="6.7109375" style="2" bestFit="1" customWidth="1"/>
    <col min="5937" max="5937" width="5.7109375" style="2" bestFit="1" customWidth="1"/>
    <col min="5938" max="5939" width="4.85546875" style="2" bestFit="1" customWidth="1"/>
    <col min="5940" max="5940" width="6.7109375" style="2" bestFit="1" customWidth="1"/>
    <col min="5941" max="5941" width="5.7109375" style="2" bestFit="1" customWidth="1"/>
    <col min="5942" max="5945" width="4.85546875" style="2" bestFit="1" customWidth="1"/>
    <col min="5946" max="5946" width="6.85546875" style="2" customWidth="1"/>
    <col min="5947" max="5947" width="5.7109375" style="2" bestFit="1" customWidth="1"/>
    <col min="5948" max="5949" width="4.85546875" style="2" bestFit="1" customWidth="1"/>
    <col min="5950" max="5950" width="5.7109375" style="2" bestFit="1" customWidth="1"/>
    <col min="5951" max="5951" width="17.28515625" style="2" bestFit="1" customWidth="1"/>
    <col min="5952" max="6144" width="9.140625" style="2"/>
    <col min="6145" max="6145" width="8.5703125" style="2" bestFit="1" customWidth="1"/>
    <col min="6146" max="6146" width="39" style="2" customWidth="1"/>
    <col min="6147" max="6148" width="15" style="2" bestFit="1" customWidth="1"/>
    <col min="6149" max="6150" width="6.28515625" style="2" bestFit="1" customWidth="1"/>
    <col min="6151" max="6151" width="15" style="2" bestFit="1" customWidth="1"/>
    <col min="6152" max="6152" width="7.85546875" style="2" bestFit="1" customWidth="1"/>
    <col min="6153" max="6153" width="6.7109375" style="2" bestFit="1" customWidth="1"/>
    <col min="6154" max="6155" width="5.7109375" style="2" bestFit="1" customWidth="1"/>
    <col min="6156" max="6156" width="9" style="2" customWidth="1"/>
    <col min="6157" max="6158" width="13.85546875" style="2" bestFit="1" customWidth="1"/>
    <col min="6159" max="6160" width="5.140625" style="2" bestFit="1" customWidth="1"/>
    <col min="6161" max="6161" width="13.85546875" style="2" bestFit="1" customWidth="1"/>
    <col min="6162" max="6162" width="7.7109375" style="2" bestFit="1" customWidth="1"/>
    <col min="6163" max="6163" width="6" style="2" bestFit="1" customWidth="1"/>
    <col min="6164" max="6165" width="5.140625" style="2" bestFit="1" customWidth="1"/>
    <col min="6166" max="6166" width="6.85546875" style="2" customWidth="1"/>
    <col min="6167" max="6167" width="5.140625" style="2" bestFit="1" customWidth="1"/>
    <col min="6168" max="6168" width="12.7109375" style="2" bestFit="1" customWidth="1"/>
    <col min="6169" max="6171" width="5.140625" style="2" bestFit="1" customWidth="1"/>
    <col min="6172" max="6172" width="12.7109375" style="2" bestFit="1" customWidth="1"/>
    <col min="6173" max="6173" width="5.7109375" style="2" bestFit="1" customWidth="1"/>
    <col min="6174" max="6175" width="5.140625" style="2" bestFit="1" customWidth="1"/>
    <col min="6176" max="6176" width="12.7109375" style="2" bestFit="1" customWidth="1"/>
    <col min="6177" max="6181" width="5.140625" style="2" bestFit="1" customWidth="1"/>
    <col min="6182" max="6182" width="12.7109375" style="2" bestFit="1" customWidth="1"/>
    <col min="6183" max="6186" width="5.140625" style="2" bestFit="1" customWidth="1"/>
    <col min="6187" max="6191" width="4.85546875" style="2" bestFit="1" customWidth="1"/>
    <col min="6192" max="6192" width="6.7109375" style="2" bestFit="1" customWidth="1"/>
    <col min="6193" max="6193" width="5.7109375" style="2" bestFit="1" customWidth="1"/>
    <col min="6194" max="6195" width="4.85546875" style="2" bestFit="1" customWidth="1"/>
    <col min="6196" max="6196" width="6.7109375" style="2" bestFit="1" customWidth="1"/>
    <col min="6197" max="6197" width="5.7109375" style="2" bestFit="1" customWidth="1"/>
    <col min="6198" max="6201" width="4.85546875" style="2" bestFit="1" customWidth="1"/>
    <col min="6202" max="6202" width="6.85546875" style="2" customWidth="1"/>
    <col min="6203" max="6203" width="5.7109375" style="2" bestFit="1" customWidth="1"/>
    <col min="6204" max="6205" width="4.85546875" style="2" bestFit="1" customWidth="1"/>
    <col min="6206" max="6206" width="5.7109375" style="2" bestFit="1" customWidth="1"/>
    <col min="6207" max="6207" width="17.28515625" style="2" bestFit="1" customWidth="1"/>
    <col min="6208" max="6400" width="9.140625" style="2"/>
    <col min="6401" max="6401" width="8.5703125" style="2" bestFit="1" customWidth="1"/>
    <col min="6402" max="6402" width="39" style="2" customWidth="1"/>
    <col min="6403" max="6404" width="15" style="2" bestFit="1" customWidth="1"/>
    <col min="6405" max="6406" width="6.28515625" style="2" bestFit="1" customWidth="1"/>
    <col min="6407" max="6407" width="15" style="2" bestFit="1" customWidth="1"/>
    <col min="6408" max="6408" width="7.85546875" style="2" bestFit="1" customWidth="1"/>
    <col min="6409" max="6409" width="6.7109375" style="2" bestFit="1" customWidth="1"/>
    <col min="6410" max="6411" width="5.7109375" style="2" bestFit="1" customWidth="1"/>
    <col min="6412" max="6412" width="9" style="2" customWidth="1"/>
    <col min="6413" max="6414" width="13.85546875" style="2" bestFit="1" customWidth="1"/>
    <col min="6415" max="6416" width="5.140625" style="2" bestFit="1" customWidth="1"/>
    <col min="6417" max="6417" width="13.85546875" style="2" bestFit="1" customWidth="1"/>
    <col min="6418" max="6418" width="7.7109375" style="2" bestFit="1" customWidth="1"/>
    <col min="6419" max="6419" width="6" style="2" bestFit="1" customWidth="1"/>
    <col min="6420" max="6421" width="5.140625" style="2" bestFit="1" customWidth="1"/>
    <col min="6422" max="6422" width="6.85546875" style="2" customWidth="1"/>
    <col min="6423" max="6423" width="5.140625" style="2" bestFit="1" customWidth="1"/>
    <col min="6424" max="6424" width="12.7109375" style="2" bestFit="1" customWidth="1"/>
    <col min="6425" max="6427" width="5.140625" style="2" bestFit="1" customWidth="1"/>
    <col min="6428" max="6428" width="12.7109375" style="2" bestFit="1" customWidth="1"/>
    <col min="6429" max="6429" width="5.7109375" style="2" bestFit="1" customWidth="1"/>
    <col min="6430" max="6431" width="5.140625" style="2" bestFit="1" customWidth="1"/>
    <col min="6432" max="6432" width="12.7109375" style="2" bestFit="1" customWidth="1"/>
    <col min="6433" max="6437" width="5.140625" style="2" bestFit="1" customWidth="1"/>
    <col min="6438" max="6438" width="12.7109375" style="2" bestFit="1" customWidth="1"/>
    <col min="6439" max="6442" width="5.140625" style="2" bestFit="1" customWidth="1"/>
    <col min="6443" max="6447" width="4.85546875" style="2" bestFit="1" customWidth="1"/>
    <col min="6448" max="6448" width="6.7109375" style="2" bestFit="1" customWidth="1"/>
    <col min="6449" max="6449" width="5.7109375" style="2" bestFit="1" customWidth="1"/>
    <col min="6450" max="6451" width="4.85546875" style="2" bestFit="1" customWidth="1"/>
    <col min="6452" max="6452" width="6.7109375" style="2" bestFit="1" customWidth="1"/>
    <col min="6453" max="6453" width="5.7109375" style="2" bestFit="1" customWidth="1"/>
    <col min="6454" max="6457" width="4.85546875" style="2" bestFit="1" customWidth="1"/>
    <col min="6458" max="6458" width="6.85546875" style="2" customWidth="1"/>
    <col min="6459" max="6459" width="5.7109375" style="2" bestFit="1" customWidth="1"/>
    <col min="6460" max="6461" width="4.85546875" style="2" bestFit="1" customWidth="1"/>
    <col min="6462" max="6462" width="5.7109375" style="2" bestFit="1" customWidth="1"/>
    <col min="6463" max="6463" width="17.28515625" style="2" bestFit="1" customWidth="1"/>
    <col min="6464" max="6656" width="9.140625" style="2"/>
    <col min="6657" max="6657" width="8.5703125" style="2" bestFit="1" customWidth="1"/>
    <col min="6658" max="6658" width="39" style="2" customWidth="1"/>
    <col min="6659" max="6660" width="15" style="2" bestFit="1" customWidth="1"/>
    <col min="6661" max="6662" width="6.28515625" style="2" bestFit="1" customWidth="1"/>
    <col min="6663" max="6663" width="15" style="2" bestFit="1" customWidth="1"/>
    <col min="6664" max="6664" width="7.85546875" style="2" bestFit="1" customWidth="1"/>
    <col min="6665" max="6665" width="6.7109375" style="2" bestFit="1" customWidth="1"/>
    <col min="6666" max="6667" width="5.7109375" style="2" bestFit="1" customWidth="1"/>
    <col min="6668" max="6668" width="9" style="2" customWidth="1"/>
    <col min="6669" max="6670" width="13.85546875" style="2" bestFit="1" customWidth="1"/>
    <col min="6671" max="6672" width="5.140625" style="2" bestFit="1" customWidth="1"/>
    <col min="6673" max="6673" width="13.85546875" style="2" bestFit="1" customWidth="1"/>
    <col min="6674" max="6674" width="7.7109375" style="2" bestFit="1" customWidth="1"/>
    <col min="6675" max="6675" width="6" style="2" bestFit="1" customWidth="1"/>
    <col min="6676" max="6677" width="5.140625" style="2" bestFit="1" customWidth="1"/>
    <col min="6678" max="6678" width="6.85546875" style="2" customWidth="1"/>
    <col min="6679" max="6679" width="5.140625" style="2" bestFit="1" customWidth="1"/>
    <col min="6680" max="6680" width="12.7109375" style="2" bestFit="1" customWidth="1"/>
    <col min="6681" max="6683" width="5.140625" style="2" bestFit="1" customWidth="1"/>
    <col min="6684" max="6684" width="12.7109375" style="2" bestFit="1" customWidth="1"/>
    <col min="6685" max="6685" width="5.7109375" style="2" bestFit="1" customWidth="1"/>
    <col min="6686" max="6687" width="5.140625" style="2" bestFit="1" customWidth="1"/>
    <col min="6688" max="6688" width="12.7109375" style="2" bestFit="1" customWidth="1"/>
    <col min="6689" max="6693" width="5.140625" style="2" bestFit="1" customWidth="1"/>
    <col min="6694" max="6694" width="12.7109375" style="2" bestFit="1" customWidth="1"/>
    <col min="6695" max="6698" width="5.140625" style="2" bestFit="1" customWidth="1"/>
    <col min="6699" max="6703" width="4.85546875" style="2" bestFit="1" customWidth="1"/>
    <col min="6704" max="6704" width="6.7109375" style="2" bestFit="1" customWidth="1"/>
    <col min="6705" max="6705" width="5.7109375" style="2" bestFit="1" customWidth="1"/>
    <col min="6706" max="6707" width="4.85546875" style="2" bestFit="1" customWidth="1"/>
    <col min="6708" max="6708" width="6.7109375" style="2" bestFit="1" customWidth="1"/>
    <col min="6709" max="6709" width="5.7109375" style="2" bestFit="1" customWidth="1"/>
    <col min="6710" max="6713" width="4.85546875" style="2" bestFit="1" customWidth="1"/>
    <col min="6714" max="6714" width="6.85546875" style="2" customWidth="1"/>
    <col min="6715" max="6715" width="5.7109375" style="2" bestFit="1" customWidth="1"/>
    <col min="6716" max="6717" width="4.85546875" style="2" bestFit="1" customWidth="1"/>
    <col min="6718" max="6718" width="5.7109375" style="2" bestFit="1" customWidth="1"/>
    <col min="6719" max="6719" width="17.28515625" style="2" bestFit="1" customWidth="1"/>
    <col min="6720" max="6912" width="9.140625" style="2"/>
    <col min="6913" max="6913" width="8.5703125" style="2" bestFit="1" customWidth="1"/>
    <col min="6914" max="6914" width="39" style="2" customWidth="1"/>
    <col min="6915" max="6916" width="15" style="2" bestFit="1" customWidth="1"/>
    <col min="6917" max="6918" width="6.28515625" style="2" bestFit="1" customWidth="1"/>
    <col min="6919" max="6919" width="15" style="2" bestFit="1" customWidth="1"/>
    <col min="6920" max="6920" width="7.85546875" style="2" bestFit="1" customWidth="1"/>
    <col min="6921" max="6921" width="6.7109375" style="2" bestFit="1" customWidth="1"/>
    <col min="6922" max="6923" width="5.7109375" style="2" bestFit="1" customWidth="1"/>
    <col min="6924" max="6924" width="9" style="2" customWidth="1"/>
    <col min="6925" max="6926" width="13.85546875" style="2" bestFit="1" customWidth="1"/>
    <col min="6927" max="6928" width="5.140625" style="2" bestFit="1" customWidth="1"/>
    <col min="6929" max="6929" width="13.85546875" style="2" bestFit="1" customWidth="1"/>
    <col min="6930" max="6930" width="7.7109375" style="2" bestFit="1" customWidth="1"/>
    <col min="6931" max="6931" width="6" style="2" bestFit="1" customWidth="1"/>
    <col min="6932" max="6933" width="5.140625" style="2" bestFit="1" customWidth="1"/>
    <col min="6934" max="6934" width="6.85546875" style="2" customWidth="1"/>
    <col min="6935" max="6935" width="5.140625" style="2" bestFit="1" customWidth="1"/>
    <col min="6936" max="6936" width="12.7109375" style="2" bestFit="1" customWidth="1"/>
    <col min="6937" max="6939" width="5.140625" style="2" bestFit="1" customWidth="1"/>
    <col min="6940" max="6940" width="12.7109375" style="2" bestFit="1" customWidth="1"/>
    <col min="6941" max="6941" width="5.7109375" style="2" bestFit="1" customWidth="1"/>
    <col min="6942" max="6943" width="5.140625" style="2" bestFit="1" customWidth="1"/>
    <col min="6944" max="6944" width="12.7109375" style="2" bestFit="1" customWidth="1"/>
    <col min="6945" max="6949" width="5.140625" style="2" bestFit="1" customWidth="1"/>
    <col min="6950" max="6950" width="12.7109375" style="2" bestFit="1" customWidth="1"/>
    <col min="6951" max="6954" width="5.140625" style="2" bestFit="1" customWidth="1"/>
    <col min="6955" max="6959" width="4.85546875" style="2" bestFit="1" customWidth="1"/>
    <col min="6960" max="6960" width="6.7109375" style="2" bestFit="1" customWidth="1"/>
    <col min="6961" max="6961" width="5.7109375" style="2" bestFit="1" customWidth="1"/>
    <col min="6962" max="6963" width="4.85546875" style="2" bestFit="1" customWidth="1"/>
    <col min="6964" max="6964" width="6.7109375" style="2" bestFit="1" customWidth="1"/>
    <col min="6965" max="6965" width="5.7109375" style="2" bestFit="1" customWidth="1"/>
    <col min="6966" max="6969" width="4.85546875" style="2" bestFit="1" customWidth="1"/>
    <col min="6970" max="6970" width="6.85546875" style="2" customWidth="1"/>
    <col min="6971" max="6971" width="5.7109375" style="2" bestFit="1" customWidth="1"/>
    <col min="6972" max="6973" width="4.85546875" style="2" bestFit="1" customWidth="1"/>
    <col min="6974" max="6974" width="5.7109375" style="2" bestFit="1" customWidth="1"/>
    <col min="6975" max="6975" width="17.28515625" style="2" bestFit="1" customWidth="1"/>
    <col min="6976" max="7168" width="9.140625" style="2"/>
    <col min="7169" max="7169" width="8.5703125" style="2" bestFit="1" customWidth="1"/>
    <col min="7170" max="7170" width="39" style="2" customWidth="1"/>
    <col min="7171" max="7172" width="15" style="2" bestFit="1" customWidth="1"/>
    <col min="7173" max="7174" width="6.28515625" style="2" bestFit="1" customWidth="1"/>
    <col min="7175" max="7175" width="15" style="2" bestFit="1" customWidth="1"/>
    <col min="7176" max="7176" width="7.85546875" style="2" bestFit="1" customWidth="1"/>
    <col min="7177" max="7177" width="6.7109375" style="2" bestFit="1" customWidth="1"/>
    <col min="7178" max="7179" width="5.7109375" style="2" bestFit="1" customWidth="1"/>
    <col min="7180" max="7180" width="9" style="2" customWidth="1"/>
    <col min="7181" max="7182" width="13.85546875" style="2" bestFit="1" customWidth="1"/>
    <col min="7183" max="7184" width="5.140625" style="2" bestFit="1" customWidth="1"/>
    <col min="7185" max="7185" width="13.85546875" style="2" bestFit="1" customWidth="1"/>
    <col min="7186" max="7186" width="7.7109375" style="2" bestFit="1" customWidth="1"/>
    <col min="7187" max="7187" width="6" style="2" bestFit="1" customWidth="1"/>
    <col min="7188" max="7189" width="5.140625" style="2" bestFit="1" customWidth="1"/>
    <col min="7190" max="7190" width="6.85546875" style="2" customWidth="1"/>
    <col min="7191" max="7191" width="5.140625" style="2" bestFit="1" customWidth="1"/>
    <col min="7192" max="7192" width="12.7109375" style="2" bestFit="1" customWidth="1"/>
    <col min="7193" max="7195" width="5.140625" style="2" bestFit="1" customWidth="1"/>
    <col min="7196" max="7196" width="12.7109375" style="2" bestFit="1" customWidth="1"/>
    <col min="7197" max="7197" width="5.7109375" style="2" bestFit="1" customWidth="1"/>
    <col min="7198" max="7199" width="5.140625" style="2" bestFit="1" customWidth="1"/>
    <col min="7200" max="7200" width="12.7109375" style="2" bestFit="1" customWidth="1"/>
    <col min="7201" max="7205" width="5.140625" style="2" bestFit="1" customWidth="1"/>
    <col min="7206" max="7206" width="12.7109375" style="2" bestFit="1" customWidth="1"/>
    <col min="7207" max="7210" width="5.140625" style="2" bestFit="1" customWidth="1"/>
    <col min="7211" max="7215" width="4.85546875" style="2" bestFit="1" customWidth="1"/>
    <col min="7216" max="7216" width="6.7109375" style="2" bestFit="1" customWidth="1"/>
    <col min="7217" max="7217" width="5.7109375" style="2" bestFit="1" customWidth="1"/>
    <col min="7218" max="7219" width="4.85546875" style="2" bestFit="1" customWidth="1"/>
    <col min="7220" max="7220" width="6.7109375" style="2" bestFit="1" customWidth="1"/>
    <col min="7221" max="7221" width="5.7109375" style="2" bestFit="1" customWidth="1"/>
    <col min="7222" max="7225" width="4.85546875" style="2" bestFit="1" customWidth="1"/>
    <col min="7226" max="7226" width="6.85546875" style="2" customWidth="1"/>
    <col min="7227" max="7227" width="5.7109375" style="2" bestFit="1" customWidth="1"/>
    <col min="7228" max="7229" width="4.85546875" style="2" bestFit="1" customWidth="1"/>
    <col min="7230" max="7230" width="5.7109375" style="2" bestFit="1" customWidth="1"/>
    <col min="7231" max="7231" width="17.28515625" style="2" bestFit="1" customWidth="1"/>
    <col min="7232" max="7424" width="9.140625" style="2"/>
    <col min="7425" max="7425" width="8.5703125" style="2" bestFit="1" customWidth="1"/>
    <col min="7426" max="7426" width="39" style="2" customWidth="1"/>
    <col min="7427" max="7428" width="15" style="2" bestFit="1" customWidth="1"/>
    <col min="7429" max="7430" width="6.28515625" style="2" bestFit="1" customWidth="1"/>
    <col min="7431" max="7431" width="15" style="2" bestFit="1" customWidth="1"/>
    <col min="7432" max="7432" width="7.85546875" style="2" bestFit="1" customWidth="1"/>
    <col min="7433" max="7433" width="6.7109375" style="2" bestFit="1" customWidth="1"/>
    <col min="7434" max="7435" width="5.7109375" style="2" bestFit="1" customWidth="1"/>
    <col min="7436" max="7436" width="9" style="2" customWidth="1"/>
    <col min="7437" max="7438" width="13.85546875" style="2" bestFit="1" customWidth="1"/>
    <col min="7439" max="7440" width="5.140625" style="2" bestFit="1" customWidth="1"/>
    <col min="7441" max="7441" width="13.85546875" style="2" bestFit="1" customWidth="1"/>
    <col min="7442" max="7442" width="7.7109375" style="2" bestFit="1" customWidth="1"/>
    <col min="7443" max="7443" width="6" style="2" bestFit="1" customWidth="1"/>
    <col min="7444" max="7445" width="5.140625" style="2" bestFit="1" customWidth="1"/>
    <col min="7446" max="7446" width="6.85546875" style="2" customWidth="1"/>
    <col min="7447" max="7447" width="5.140625" style="2" bestFit="1" customWidth="1"/>
    <col min="7448" max="7448" width="12.7109375" style="2" bestFit="1" customWidth="1"/>
    <col min="7449" max="7451" width="5.140625" style="2" bestFit="1" customWidth="1"/>
    <col min="7452" max="7452" width="12.7109375" style="2" bestFit="1" customWidth="1"/>
    <col min="7453" max="7453" width="5.7109375" style="2" bestFit="1" customWidth="1"/>
    <col min="7454" max="7455" width="5.140625" style="2" bestFit="1" customWidth="1"/>
    <col min="7456" max="7456" width="12.7109375" style="2" bestFit="1" customWidth="1"/>
    <col min="7457" max="7461" width="5.140625" style="2" bestFit="1" customWidth="1"/>
    <col min="7462" max="7462" width="12.7109375" style="2" bestFit="1" customWidth="1"/>
    <col min="7463" max="7466" width="5.140625" style="2" bestFit="1" customWidth="1"/>
    <col min="7467" max="7471" width="4.85546875" style="2" bestFit="1" customWidth="1"/>
    <col min="7472" max="7472" width="6.7109375" style="2" bestFit="1" customWidth="1"/>
    <col min="7473" max="7473" width="5.7109375" style="2" bestFit="1" customWidth="1"/>
    <col min="7474" max="7475" width="4.85546875" style="2" bestFit="1" customWidth="1"/>
    <col min="7476" max="7476" width="6.7109375" style="2" bestFit="1" customWidth="1"/>
    <col min="7477" max="7477" width="5.7109375" style="2" bestFit="1" customWidth="1"/>
    <col min="7478" max="7481" width="4.85546875" style="2" bestFit="1" customWidth="1"/>
    <col min="7482" max="7482" width="6.85546875" style="2" customWidth="1"/>
    <col min="7483" max="7483" width="5.7109375" style="2" bestFit="1" customWidth="1"/>
    <col min="7484" max="7485" width="4.85546875" style="2" bestFit="1" customWidth="1"/>
    <col min="7486" max="7486" width="5.7109375" style="2" bestFit="1" customWidth="1"/>
    <col min="7487" max="7487" width="17.28515625" style="2" bestFit="1" customWidth="1"/>
    <col min="7488" max="7680" width="9.140625" style="2"/>
    <col min="7681" max="7681" width="8.5703125" style="2" bestFit="1" customWidth="1"/>
    <col min="7682" max="7682" width="39" style="2" customWidth="1"/>
    <col min="7683" max="7684" width="15" style="2" bestFit="1" customWidth="1"/>
    <col min="7685" max="7686" width="6.28515625" style="2" bestFit="1" customWidth="1"/>
    <col min="7687" max="7687" width="15" style="2" bestFit="1" customWidth="1"/>
    <col min="7688" max="7688" width="7.85546875" style="2" bestFit="1" customWidth="1"/>
    <col min="7689" max="7689" width="6.7109375" style="2" bestFit="1" customWidth="1"/>
    <col min="7690" max="7691" width="5.7109375" style="2" bestFit="1" customWidth="1"/>
    <col min="7692" max="7692" width="9" style="2" customWidth="1"/>
    <col min="7693" max="7694" width="13.85546875" style="2" bestFit="1" customWidth="1"/>
    <col min="7695" max="7696" width="5.140625" style="2" bestFit="1" customWidth="1"/>
    <col min="7697" max="7697" width="13.85546875" style="2" bestFit="1" customWidth="1"/>
    <col min="7698" max="7698" width="7.7109375" style="2" bestFit="1" customWidth="1"/>
    <col min="7699" max="7699" width="6" style="2" bestFit="1" customWidth="1"/>
    <col min="7700" max="7701" width="5.140625" style="2" bestFit="1" customWidth="1"/>
    <col min="7702" max="7702" width="6.85546875" style="2" customWidth="1"/>
    <col min="7703" max="7703" width="5.140625" style="2" bestFit="1" customWidth="1"/>
    <col min="7704" max="7704" width="12.7109375" style="2" bestFit="1" customWidth="1"/>
    <col min="7705" max="7707" width="5.140625" style="2" bestFit="1" customWidth="1"/>
    <col min="7708" max="7708" width="12.7109375" style="2" bestFit="1" customWidth="1"/>
    <col min="7709" max="7709" width="5.7109375" style="2" bestFit="1" customWidth="1"/>
    <col min="7710" max="7711" width="5.140625" style="2" bestFit="1" customWidth="1"/>
    <col min="7712" max="7712" width="12.7109375" style="2" bestFit="1" customWidth="1"/>
    <col min="7713" max="7717" width="5.140625" style="2" bestFit="1" customWidth="1"/>
    <col min="7718" max="7718" width="12.7109375" style="2" bestFit="1" customWidth="1"/>
    <col min="7719" max="7722" width="5.140625" style="2" bestFit="1" customWidth="1"/>
    <col min="7723" max="7727" width="4.85546875" style="2" bestFit="1" customWidth="1"/>
    <col min="7728" max="7728" width="6.7109375" style="2" bestFit="1" customWidth="1"/>
    <col min="7729" max="7729" width="5.7109375" style="2" bestFit="1" customWidth="1"/>
    <col min="7730" max="7731" width="4.85546875" style="2" bestFit="1" customWidth="1"/>
    <col min="7732" max="7732" width="6.7109375" style="2" bestFit="1" customWidth="1"/>
    <col min="7733" max="7733" width="5.7109375" style="2" bestFit="1" customWidth="1"/>
    <col min="7734" max="7737" width="4.85546875" style="2" bestFit="1" customWidth="1"/>
    <col min="7738" max="7738" width="6.85546875" style="2" customWidth="1"/>
    <col min="7739" max="7739" width="5.7109375" style="2" bestFit="1" customWidth="1"/>
    <col min="7740" max="7741" width="4.85546875" style="2" bestFit="1" customWidth="1"/>
    <col min="7742" max="7742" width="5.7109375" style="2" bestFit="1" customWidth="1"/>
    <col min="7743" max="7743" width="17.28515625" style="2" bestFit="1" customWidth="1"/>
    <col min="7744" max="7936" width="9.140625" style="2"/>
    <col min="7937" max="7937" width="8.5703125" style="2" bestFit="1" customWidth="1"/>
    <col min="7938" max="7938" width="39" style="2" customWidth="1"/>
    <col min="7939" max="7940" width="15" style="2" bestFit="1" customWidth="1"/>
    <col min="7941" max="7942" width="6.28515625" style="2" bestFit="1" customWidth="1"/>
    <col min="7943" max="7943" width="15" style="2" bestFit="1" customWidth="1"/>
    <col min="7944" max="7944" width="7.85546875" style="2" bestFit="1" customWidth="1"/>
    <col min="7945" max="7945" width="6.7109375" style="2" bestFit="1" customWidth="1"/>
    <col min="7946" max="7947" width="5.7109375" style="2" bestFit="1" customWidth="1"/>
    <col min="7948" max="7948" width="9" style="2" customWidth="1"/>
    <col min="7949" max="7950" width="13.85546875" style="2" bestFit="1" customWidth="1"/>
    <col min="7951" max="7952" width="5.140625" style="2" bestFit="1" customWidth="1"/>
    <col min="7953" max="7953" width="13.85546875" style="2" bestFit="1" customWidth="1"/>
    <col min="7954" max="7954" width="7.7109375" style="2" bestFit="1" customWidth="1"/>
    <col min="7955" max="7955" width="6" style="2" bestFit="1" customWidth="1"/>
    <col min="7956" max="7957" width="5.140625" style="2" bestFit="1" customWidth="1"/>
    <col min="7958" max="7958" width="6.85546875" style="2" customWidth="1"/>
    <col min="7959" max="7959" width="5.140625" style="2" bestFit="1" customWidth="1"/>
    <col min="7960" max="7960" width="12.7109375" style="2" bestFit="1" customWidth="1"/>
    <col min="7961" max="7963" width="5.140625" style="2" bestFit="1" customWidth="1"/>
    <col min="7964" max="7964" width="12.7109375" style="2" bestFit="1" customWidth="1"/>
    <col min="7965" max="7965" width="5.7109375" style="2" bestFit="1" customWidth="1"/>
    <col min="7966" max="7967" width="5.140625" style="2" bestFit="1" customWidth="1"/>
    <col min="7968" max="7968" width="12.7109375" style="2" bestFit="1" customWidth="1"/>
    <col min="7969" max="7973" width="5.140625" style="2" bestFit="1" customWidth="1"/>
    <col min="7974" max="7974" width="12.7109375" style="2" bestFit="1" customWidth="1"/>
    <col min="7975" max="7978" width="5.140625" style="2" bestFit="1" customWidth="1"/>
    <col min="7979" max="7983" width="4.85546875" style="2" bestFit="1" customWidth="1"/>
    <col min="7984" max="7984" width="6.7109375" style="2" bestFit="1" customWidth="1"/>
    <col min="7985" max="7985" width="5.7109375" style="2" bestFit="1" customWidth="1"/>
    <col min="7986" max="7987" width="4.85546875" style="2" bestFit="1" customWidth="1"/>
    <col min="7988" max="7988" width="6.7109375" style="2" bestFit="1" customWidth="1"/>
    <col min="7989" max="7989" width="5.7109375" style="2" bestFit="1" customWidth="1"/>
    <col min="7990" max="7993" width="4.85546875" style="2" bestFit="1" customWidth="1"/>
    <col min="7994" max="7994" width="6.85546875" style="2" customWidth="1"/>
    <col min="7995" max="7995" width="5.7109375" style="2" bestFit="1" customWidth="1"/>
    <col min="7996" max="7997" width="4.85546875" style="2" bestFit="1" customWidth="1"/>
    <col min="7998" max="7998" width="5.7109375" style="2" bestFit="1" customWidth="1"/>
    <col min="7999" max="7999" width="17.28515625" style="2" bestFit="1" customWidth="1"/>
    <col min="8000" max="8192" width="9.140625" style="2"/>
    <col min="8193" max="8193" width="8.5703125" style="2" bestFit="1" customWidth="1"/>
    <col min="8194" max="8194" width="39" style="2" customWidth="1"/>
    <col min="8195" max="8196" width="15" style="2" bestFit="1" customWidth="1"/>
    <col min="8197" max="8198" width="6.28515625" style="2" bestFit="1" customWidth="1"/>
    <col min="8199" max="8199" width="15" style="2" bestFit="1" customWidth="1"/>
    <col min="8200" max="8200" width="7.85546875" style="2" bestFit="1" customWidth="1"/>
    <col min="8201" max="8201" width="6.7109375" style="2" bestFit="1" customWidth="1"/>
    <col min="8202" max="8203" width="5.7109375" style="2" bestFit="1" customWidth="1"/>
    <col min="8204" max="8204" width="9" style="2" customWidth="1"/>
    <col min="8205" max="8206" width="13.85546875" style="2" bestFit="1" customWidth="1"/>
    <col min="8207" max="8208" width="5.140625" style="2" bestFit="1" customWidth="1"/>
    <col min="8209" max="8209" width="13.85546875" style="2" bestFit="1" customWidth="1"/>
    <col min="8210" max="8210" width="7.7109375" style="2" bestFit="1" customWidth="1"/>
    <col min="8211" max="8211" width="6" style="2" bestFit="1" customWidth="1"/>
    <col min="8212" max="8213" width="5.140625" style="2" bestFit="1" customWidth="1"/>
    <col min="8214" max="8214" width="6.85546875" style="2" customWidth="1"/>
    <col min="8215" max="8215" width="5.140625" style="2" bestFit="1" customWidth="1"/>
    <col min="8216" max="8216" width="12.7109375" style="2" bestFit="1" customWidth="1"/>
    <col min="8217" max="8219" width="5.140625" style="2" bestFit="1" customWidth="1"/>
    <col min="8220" max="8220" width="12.7109375" style="2" bestFit="1" customWidth="1"/>
    <col min="8221" max="8221" width="5.7109375" style="2" bestFit="1" customWidth="1"/>
    <col min="8222" max="8223" width="5.140625" style="2" bestFit="1" customWidth="1"/>
    <col min="8224" max="8224" width="12.7109375" style="2" bestFit="1" customWidth="1"/>
    <col min="8225" max="8229" width="5.140625" style="2" bestFit="1" customWidth="1"/>
    <col min="8230" max="8230" width="12.7109375" style="2" bestFit="1" customWidth="1"/>
    <col min="8231" max="8234" width="5.140625" style="2" bestFit="1" customWidth="1"/>
    <col min="8235" max="8239" width="4.85546875" style="2" bestFit="1" customWidth="1"/>
    <col min="8240" max="8240" width="6.7109375" style="2" bestFit="1" customWidth="1"/>
    <col min="8241" max="8241" width="5.7109375" style="2" bestFit="1" customWidth="1"/>
    <col min="8242" max="8243" width="4.85546875" style="2" bestFit="1" customWidth="1"/>
    <col min="8244" max="8244" width="6.7109375" style="2" bestFit="1" customWidth="1"/>
    <col min="8245" max="8245" width="5.7109375" style="2" bestFit="1" customWidth="1"/>
    <col min="8246" max="8249" width="4.85546875" style="2" bestFit="1" customWidth="1"/>
    <col min="8250" max="8250" width="6.85546875" style="2" customWidth="1"/>
    <col min="8251" max="8251" width="5.7109375" style="2" bestFit="1" customWidth="1"/>
    <col min="8252" max="8253" width="4.85546875" style="2" bestFit="1" customWidth="1"/>
    <col min="8254" max="8254" width="5.7109375" style="2" bestFit="1" customWidth="1"/>
    <col min="8255" max="8255" width="17.28515625" style="2" bestFit="1" customWidth="1"/>
    <col min="8256" max="8448" width="9.140625" style="2"/>
    <col min="8449" max="8449" width="8.5703125" style="2" bestFit="1" customWidth="1"/>
    <col min="8450" max="8450" width="39" style="2" customWidth="1"/>
    <col min="8451" max="8452" width="15" style="2" bestFit="1" customWidth="1"/>
    <col min="8453" max="8454" width="6.28515625" style="2" bestFit="1" customWidth="1"/>
    <col min="8455" max="8455" width="15" style="2" bestFit="1" customWidth="1"/>
    <col min="8456" max="8456" width="7.85546875" style="2" bestFit="1" customWidth="1"/>
    <col min="8457" max="8457" width="6.7109375" style="2" bestFit="1" customWidth="1"/>
    <col min="8458" max="8459" width="5.7109375" style="2" bestFit="1" customWidth="1"/>
    <col min="8460" max="8460" width="9" style="2" customWidth="1"/>
    <col min="8461" max="8462" width="13.85546875" style="2" bestFit="1" customWidth="1"/>
    <col min="8463" max="8464" width="5.140625" style="2" bestFit="1" customWidth="1"/>
    <col min="8465" max="8465" width="13.85546875" style="2" bestFit="1" customWidth="1"/>
    <col min="8466" max="8466" width="7.7109375" style="2" bestFit="1" customWidth="1"/>
    <col min="8467" max="8467" width="6" style="2" bestFit="1" customWidth="1"/>
    <col min="8468" max="8469" width="5.140625" style="2" bestFit="1" customWidth="1"/>
    <col min="8470" max="8470" width="6.85546875" style="2" customWidth="1"/>
    <col min="8471" max="8471" width="5.140625" style="2" bestFit="1" customWidth="1"/>
    <col min="8472" max="8472" width="12.7109375" style="2" bestFit="1" customWidth="1"/>
    <col min="8473" max="8475" width="5.140625" style="2" bestFit="1" customWidth="1"/>
    <col min="8476" max="8476" width="12.7109375" style="2" bestFit="1" customWidth="1"/>
    <col min="8477" max="8477" width="5.7109375" style="2" bestFit="1" customWidth="1"/>
    <col min="8478" max="8479" width="5.140625" style="2" bestFit="1" customWidth="1"/>
    <col min="8480" max="8480" width="12.7109375" style="2" bestFit="1" customWidth="1"/>
    <col min="8481" max="8485" width="5.140625" style="2" bestFit="1" customWidth="1"/>
    <col min="8486" max="8486" width="12.7109375" style="2" bestFit="1" customWidth="1"/>
    <col min="8487" max="8490" width="5.140625" style="2" bestFit="1" customWidth="1"/>
    <col min="8491" max="8495" width="4.85546875" style="2" bestFit="1" customWidth="1"/>
    <col min="8496" max="8496" width="6.7109375" style="2" bestFit="1" customWidth="1"/>
    <col min="8497" max="8497" width="5.7109375" style="2" bestFit="1" customWidth="1"/>
    <col min="8498" max="8499" width="4.85546875" style="2" bestFit="1" customWidth="1"/>
    <col min="8500" max="8500" width="6.7109375" style="2" bestFit="1" customWidth="1"/>
    <col min="8501" max="8501" width="5.7109375" style="2" bestFit="1" customWidth="1"/>
    <col min="8502" max="8505" width="4.85546875" style="2" bestFit="1" customWidth="1"/>
    <col min="8506" max="8506" width="6.85546875" style="2" customWidth="1"/>
    <col min="8507" max="8507" width="5.7109375" style="2" bestFit="1" customWidth="1"/>
    <col min="8508" max="8509" width="4.85546875" style="2" bestFit="1" customWidth="1"/>
    <col min="8510" max="8510" width="5.7109375" style="2" bestFit="1" customWidth="1"/>
    <col min="8511" max="8511" width="17.28515625" style="2" bestFit="1" customWidth="1"/>
    <col min="8512" max="8704" width="9.140625" style="2"/>
    <col min="8705" max="8705" width="8.5703125" style="2" bestFit="1" customWidth="1"/>
    <col min="8706" max="8706" width="39" style="2" customWidth="1"/>
    <col min="8707" max="8708" width="15" style="2" bestFit="1" customWidth="1"/>
    <col min="8709" max="8710" width="6.28515625" style="2" bestFit="1" customWidth="1"/>
    <col min="8711" max="8711" width="15" style="2" bestFit="1" customWidth="1"/>
    <col min="8712" max="8712" width="7.85546875" style="2" bestFit="1" customWidth="1"/>
    <col min="8713" max="8713" width="6.7109375" style="2" bestFit="1" customWidth="1"/>
    <col min="8714" max="8715" width="5.7109375" style="2" bestFit="1" customWidth="1"/>
    <col min="8716" max="8716" width="9" style="2" customWidth="1"/>
    <col min="8717" max="8718" width="13.85546875" style="2" bestFit="1" customWidth="1"/>
    <col min="8719" max="8720" width="5.140625" style="2" bestFit="1" customWidth="1"/>
    <col min="8721" max="8721" width="13.85546875" style="2" bestFit="1" customWidth="1"/>
    <col min="8722" max="8722" width="7.7109375" style="2" bestFit="1" customWidth="1"/>
    <col min="8723" max="8723" width="6" style="2" bestFit="1" customWidth="1"/>
    <col min="8724" max="8725" width="5.140625" style="2" bestFit="1" customWidth="1"/>
    <col min="8726" max="8726" width="6.85546875" style="2" customWidth="1"/>
    <col min="8727" max="8727" width="5.140625" style="2" bestFit="1" customWidth="1"/>
    <col min="8728" max="8728" width="12.7109375" style="2" bestFit="1" customWidth="1"/>
    <col min="8729" max="8731" width="5.140625" style="2" bestFit="1" customWidth="1"/>
    <col min="8732" max="8732" width="12.7109375" style="2" bestFit="1" customWidth="1"/>
    <col min="8733" max="8733" width="5.7109375" style="2" bestFit="1" customWidth="1"/>
    <col min="8734" max="8735" width="5.140625" style="2" bestFit="1" customWidth="1"/>
    <col min="8736" max="8736" width="12.7109375" style="2" bestFit="1" customWidth="1"/>
    <col min="8737" max="8741" width="5.140625" style="2" bestFit="1" customWidth="1"/>
    <col min="8742" max="8742" width="12.7109375" style="2" bestFit="1" customWidth="1"/>
    <col min="8743" max="8746" width="5.140625" style="2" bestFit="1" customWidth="1"/>
    <col min="8747" max="8751" width="4.85546875" style="2" bestFit="1" customWidth="1"/>
    <col min="8752" max="8752" width="6.7109375" style="2" bestFit="1" customWidth="1"/>
    <col min="8753" max="8753" width="5.7109375" style="2" bestFit="1" customWidth="1"/>
    <col min="8754" max="8755" width="4.85546875" style="2" bestFit="1" customWidth="1"/>
    <col min="8756" max="8756" width="6.7109375" style="2" bestFit="1" customWidth="1"/>
    <col min="8757" max="8757" width="5.7109375" style="2" bestFit="1" customWidth="1"/>
    <col min="8758" max="8761" width="4.85546875" style="2" bestFit="1" customWidth="1"/>
    <col min="8762" max="8762" width="6.85546875" style="2" customWidth="1"/>
    <col min="8763" max="8763" width="5.7109375" style="2" bestFit="1" customWidth="1"/>
    <col min="8764" max="8765" width="4.85546875" style="2" bestFit="1" customWidth="1"/>
    <col min="8766" max="8766" width="5.7109375" style="2" bestFit="1" customWidth="1"/>
    <col min="8767" max="8767" width="17.28515625" style="2" bestFit="1" customWidth="1"/>
    <col min="8768" max="8960" width="9.140625" style="2"/>
    <col min="8961" max="8961" width="8.5703125" style="2" bestFit="1" customWidth="1"/>
    <col min="8962" max="8962" width="39" style="2" customWidth="1"/>
    <col min="8963" max="8964" width="15" style="2" bestFit="1" customWidth="1"/>
    <col min="8965" max="8966" width="6.28515625" style="2" bestFit="1" customWidth="1"/>
    <col min="8967" max="8967" width="15" style="2" bestFit="1" customWidth="1"/>
    <col min="8968" max="8968" width="7.85546875" style="2" bestFit="1" customWidth="1"/>
    <col min="8969" max="8969" width="6.7109375" style="2" bestFit="1" customWidth="1"/>
    <col min="8970" max="8971" width="5.7109375" style="2" bestFit="1" customWidth="1"/>
    <col min="8972" max="8972" width="9" style="2" customWidth="1"/>
    <col min="8973" max="8974" width="13.85546875" style="2" bestFit="1" customWidth="1"/>
    <col min="8975" max="8976" width="5.140625" style="2" bestFit="1" customWidth="1"/>
    <col min="8977" max="8977" width="13.85546875" style="2" bestFit="1" customWidth="1"/>
    <col min="8978" max="8978" width="7.7109375" style="2" bestFit="1" customWidth="1"/>
    <col min="8979" max="8979" width="6" style="2" bestFit="1" customWidth="1"/>
    <col min="8980" max="8981" width="5.140625" style="2" bestFit="1" customWidth="1"/>
    <col min="8982" max="8982" width="6.85546875" style="2" customWidth="1"/>
    <col min="8983" max="8983" width="5.140625" style="2" bestFit="1" customWidth="1"/>
    <col min="8984" max="8984" width="12.7109375" style="2" bestFit="1" customWidth="1"/>
    <col min="8985" max="8987" width="5.140625" style="2" bestFit="1" customWidth="1"/>
    <col min="8988" max="8988" width="12.7109375" style="2" bestFit="1" customWidth="1"/>
    <col min="8989" max="8989" width="5.7109375" style="2" bestFit="1" customWidth="1"/>
    <col min="8990" max="8991" width="5.140625" style="2" bestFit="1" customWidth="1"/>
    <col min="8992" max="8992" width="12.7109375" style="2" bestFit="1" customWidth="1"/>
    <col min="8993" max="8997" width="5.140625" style="2" bestFit="1" customWidth="1"/>
    <col min="8998" max="8998" width="12.7109375" style="2" bestFit="1" customWidth="1"/>
    <col min="8999" max="9002" width="5.140625" style="2" bestFit="1" customWidth="1"/>
    <col min="9003" max="9007" width="4.85546875" style="2" bestFit="1" customWidth="1"/>
    <col min="9008" max="9008" width="6.7109375" style="2" bestFit="1" customWidth="1"/>
    <col min="9009" max="9009" width="5.7109375" style="2" bestFit="1" customWidth="1"/>
    <col min="9010" max="9011" width="4.85546875" style="2" bestFit="1" customWidth="1"/>
    <col min="9012" max="9012" width="6.7109375" style="2" bestFit="1" customWidth="1"/>
    <col min="9013" max="9013" width="5.7109375" style="2" bestFit="1" customWidth="1"/>
    <col min="9014" max="9017" width="4.85546875" style="2" bestFit="1" customWidth="1"/>
    <col min="9018" max="9018" width="6.85546875" style="2" customWidth="1"/>
    <col min="9019" max="9019" width="5.7109375" style="2" bestFit="1" customWidth="1"/>
    <col min="9020" max="9021" width="4.85546875" style="2" bestFit="1" customWidth="1"/>
    <col min="9022" max="9022" width="5.7109375" style="2" bestFit="1" customWidth="1"/>
    <col min="9023" max="9023" width="17.28515625" style="2" bestFit="1" customWidth="1"/>
    <col min="9024" max="9216" width="9.140625" style="2"/>
    <col min="9217" max="9217" width="8.5703125" style="2" bestFit="1" customWidth="1"/>
    <col min="9218" max="9218" width="39" style="2" customWidth="1"/>
    <col min="9219" max="9220" width="15" style="2" bestFit="1" customWidth="1"/>
    <col min="9221" max="9222" width="6.28515625" style="2" bestFit="1" customWidth="1"/>
    <col min="9223" max="9223" width="15" style="2" bestFit="1" customWidth="1"/>
    <col min="9224" max="9224" width="7.85546875" style="2" bestFit="1" customWidth="1"/>
    <col min="9225" max="9225" width="6.7109375" style="2" bestFit="1" customWidth="1"/>
    <col min="9226" max="9227" width="5.7109375" style="2" bestFit="1" customWidth="1"/>
    <col min="9228" max="9228" width="9" style="2" customWidth="1"/>
    <col min="9229" max="9230" width="13.85546875" style="2" bestFit="1" customWidth="1"/>
    <col min="9231" max="9232" width="5.140625" style="2" bestFit="1" customWidth="1"/>
    <col min="9233" max="9233" width="13.85546875" style="2" bestFit="1" customWidth="1"/>
    <col min="9234" max="9234" width="7.7109375" style="2" bestFit="1" customWidth="1"/>
    <col min="9235" max="9235" width="6" style="2" bestFit="1" customWidth="1"/>
    <col min="9236" max="9237" width="5.140625" style="2" bestFit="1" customWidth="1"/>
    <col min="9238" max="9238" width="6.85546875" style="2" customWidth="1"/>
    <col min="9239" max="9239" width="5.140625" style="2" bestFit="1" customWidth="1"/>
    <col min="9240" max="9240" width="12.7109375" style="2" bestFit="1" customWidth="1"/>
    <col min="9241" max="9243" width="5.140625" style="2" bestFit="1" customWidth="1"/>
    <col min="9244" max="9244" width="12.7109375" style="2" bestFit="1" customWidth="1"/>
    <col min="9245" max="9245" width="5.7109375" style="2" bestFit="1" customWidth="1"/>
    <col min="9246" max="9247" width="5.140625" style="2" bestFit="1" customWidth="1"/>
    <col min="9248" max="9248" width="12.7109375" style="2" bestFit="1" customWidth="1"/>
    <col min="9249" max="9253" width="5.140625" style="2" bestFit="1" customWidth="1"/>
    <col min="9254" max="9254" width="12.7109375" style="2" bestFit="1" customWidth="1"/>
    <col min="9255" max="9258" width="5.140625" style="2" bestFit="1" customWidth="1"/>
    <col min="9259" max="9263" width="4.85546875" style="2" bestFit="1" customWidth="1"/>
    <col min="9264" max="9264" width="6.7109375" style="2" bestFit="1" customWidth="1"/>
    <col min="9265" max="9265" width="5.7109375" style="2" bestFit="1" customWidth="1"/>
    <col min="9266" max="9267" width="4.85546875" style="2" bestFit="1" customWidth="1"/>
    <col min="9268" max="9268" width="6.7109375" style="2" bestFit="1" customWidth="1"/>
    <col min="9269" max="9269" width="5.7109375" style="2" bestFit="1" customWidth="1"/>
    <col min="9270" max="9273" width="4.85546875" style="2" bestFit="1" customWidth="1"/>
    <col min="9274" max="9274" width="6.85546875" style="2" customWidth="1"/>
    <col min="9275" max="9275" width="5.7109375" style="2" bestFit="1" customWidth="1"/>
    <col min="9276" max="9277" width="4.85546875" style="2" bestFit="1" customWidth="1"/>
    <col min="9278" max="9278" width="5.7109375" style="2" bestFit="1" customWidth="1"/>
    <col min="9279" max="9279" width="17.28515625" style="2" bestFit="1" customWidth="1"/>
    <col min="9280" max="9472" width="9.140625" style="2"/>
    <col min="9473" max="9473" width="8.5703125" style="2" bestFit="1" customWidth="1"/>
    <col min="9474" max="9474" width="39" style="2" customWidth="1"/>
    <col min="9475" max="9476" width="15" style="2" bestFit="1" customWidth="1"/>
    <col min="9477" max="9478" width="6.28515625" style="2" bestFit="1" customWidth="1"/>
    <col min="9479" max="9479" width="15" style="2" bestFit="1" customWidth="1"/>
    <col min="9480" max="9480" width="7.85546875" style="2" bestFit="1" customWidth="1"/>
    <col min="9481" max="9481" width="6.7109375" style="2" bestFit="1" customWidth="1"/>
    <col min="9482" max="9483" width="5.7109375" style="2" bestFit="1" customWidth="1"/>
    <col min="9484" max="9484" width="9" style="2" customWidth="1"/>
    <col min="9485" max="9486" width="13.85546875" style="2" bestFit="1" customWidth="1"/>
    <col min="9487" max="9488" width="5.140625" style="2" bestFit="1" customWidth="1"/>
    <col min="9489" max="9489" width="13.85546875" style="2" bestFit="1" customWidth="1"/>
    <col min="9490" max="9490" width="7.7109375" style="2" bestFit="1" customWidth="1"/>
    <col min="9491" max="9491" width="6" style="2" bestFit="1" customWidth="1"/>
    <col min="9492" max="9493" width="5.140625" style="2" bestFit="1" customWidth="1"/>
    <col min="9494" max="9494" width="6.85546875" style="2" customWidth="1"/>
    <col min="9495" max="9495" width="5.140625" style="2" bestFit="1" customWidth="1"/>
    <col min="9496" max="9496" width="12.7109375" style="2" bestFit="1" customWidth="1"/>
    <col min="9497" max="9499" width="5.140625" style="2" bestFit="1" customWidth="1"/>
    <col min="9500" max="9500" width="12.7109375" style="2" bestFit="1" customWidth="1"/>
    <col min="9501" max="9501" width="5.7109375" style="2" bestFit="1" customWidth="1"/>
    <col min="9502" max="9503" width="5.140625" style="2" bestFit="1" customWidth="1"/>
    <col min="9504" max="9504" width="12.7109375" style="2" bestFit="1" customWidth="1"/>
    <col min="9505" max="9509" width="5.140625" style="2" bestFit="1" customWidth="1"/>
    <col min="9510" max="9510" width="12.7109375" style="2" bestFit="1" customWidth="1"/>
    <col min="9511" max="9514" width="5.140625" style="2" bestFit="1" customWidth="1"/>
    <col min="9515" max="9519" width="4.85546875" style="2" bestFit="1" customWidth="1"/>
    <col min="9520" max="9520" width="6.7109375" style="2" bestFit="1" customWidth="1"/>
    <col min="9521" max="9521" width="5.7109375" style="2" bestFit="1" customWidth="1"/>
    <col min="9522" max="9523" width="4.85546875" style="2" bestFit="1" customWidth="1"/>
    <col min="9524" max="9524" width="6.7109375" style="2" bestFit="1" customWidth="1"/>
    <col min="9525" max="9525" width="5.7109375" style="2" bestFit="1" customWidth="1"/>
    <col min="9526" max="9529" width="4.85546875" style="2" bestFit="1" customWidth="1"/>
    <col min="9530" max="9530" width="6.85546875" style="2" customWidth="1"/>
    <col min="9531" max="9531" width="5.7109375" style="2" bestFit="1" customWidth="1"/>
    <col min="9532" max="9533" width="4.85546875" style="2" bestFit="1" customWidth="1"/>
    <col min="9534" max="9534" width="5.7109375" style="2" bestFit="1" customWidth="1"/>
    <col min="9535" max="9535" width="17.28515625" style="2" bestFit="1" customWidth="1"/>
    <col min="9536" max="9728" width="9.140625" style="2"/>
    <col min="9729" max="9729" width="8.5703125" style="2" bestFit="1" customWidth="1"/>
    <col min="9730" max="9730" width="39" style="2" customWidth="1"/>
    <col min="9731" max="9732" width="15" style="2" bestFit="1" customWidth="1"/>
    <col min="9733" max="9734" width="6.28515625" style="2" bestFit="1" customWidth="1"/>
    <col min="9735" max="9735" width="15" style="2" bestFit="1" customWidth="1"/>
    <col min="9736" max="9736" width="7.85546875" style="2" bestFit="1" customWidth="1"/>
    <col min="9737" max="9737" width="6.7109375" style="2" bestFit="1" customWidth="1"/>
    <col min="9738" max="9739" width="5.7109375" style="2" bestFit="1" customWidth="1"/>
    <col min="9740" max="9740" width="9" style="2" customWidth="1"/>
    <col min="9741" max="9742" width="13.85546875" style="2" bestFit="1" customWidth="1"/>
    <col min="9743" max="9744" width="5.140625" style="2" bestFit="1" customWidth="1"/>
    <col min="9745" max="9745" width="13.85546875" style="2" bestFit="1" customWidth="1"/>
    <col min="9746" max="9746" width="7.7109375" style="2" bestFit="1" customWidth="1"/>
    <col min="9747" max="9747" width="6" style="2" bestFit="1" customWidth="1"/>
    <col min="9748" max="9749" width="5.140625" style="2" bestFit="1" customWidth="1"/>
    <col min="9750" max="9750" width="6.85546875" style="2" customWidth="1"/>
    <col min="9751" max="9751" width="5.140625" style="2" bestFit="1" customWidth="1"/>
    <col min="9752" max="9752" width="12.7109375" style="2" bestFit="1" customWidth="1"/>
    <col min="9753" max="9755" width="5.140625" style="2" bestFit="1" customWidth="1"/>
    <col min="9756" max="9756" width="12.7109375" style="2" bestFit="1" customWidth="1"/>
    <col min="9757" max="9757" width="5.7109375" style="2" bestFit="1" customWidth="1"/>
    <col min="9758" max="9759" width="5.140625" style="2" bestFit="1" customWidth="1"/>
    <col min="9760" max="9760" width="12.7109375" style="2" bestFit="1" customWidth="1"/>
    <col min="9761" max="9765" width="5.140625" style="2" bestFit="1" customWidth="1"/>
    <col min="9766" max="9766" width="12.7109375" style="2" bestFit="1" customWidth="1"/>
    <col min="9767" max="9770" width="5.140625" style="2" bestFit="1" customWidth="1"/>
    <col min="9771" max="9775" width="4.85546875" style="2" bestFit="1" customWidth="1"/>
    <col min="9776" max="9776" width="6.7109375" style="2" bestFit="1" customWidth="1"/>
    <col min="9777" max="9777" width="5.7109375" style="2" bestFit="1" customWidth="1"/>
    <col min="9778" max="9779" width="4.85546875" style="2" bestFit="1" customWidth="1"/>
    <col min="9780" max="9780" width="6.7109375" style="2" bestFit="1" customWidth="1"/>
    <col min="9781" max="9781" width="5.7109375" style="2" bestFit="1" customWidth="1"/>
    <col min="9782" max="9785" width="4.85546875" style="2" bestFit="1" customWidth="1"/>
    <col min="9786" max="9786" width="6.85546875" style="2" customWidth="1"/>
    <col min="9787" max="9787" width="5.7109375" style="2" bestFit="1" customWidth="1"/>
    <col min="9788" max="9789" width="4.85546875" style="2" bestFit="1" customWidth="1"/>
    <col min="9790" max="9790" width="5.7109375" style="2" bestFit="1" customWidth="1"/>
    <col min="9791" max="9791" width="17.28515625" style="2" bestFit="1" customWidth="1"/>
    <col min="9792" max="9984" width="9.140625" style="2"/>
    <col min="9985" max="9985" width="8.5703125" style="2" bestFit="1" customWidth="1"/>
    <col min="9986" max="9986" width="39" style="2" customWidth="1"/>
    <col min="9987" max="9988" width="15" style="2" bestFit="1" customWidth="1"/>
    <col min="9989" max="9990" width="6.28515625" style="2" bestFit="1" customWidth="1"/>
    <col min="9991" max="9991" width="15" style="2" bestFit="1" customWidth="1"/>
    <col min="9992" max="9992" width="7.85546875" style="2" bestFit="1" customWidth="1"/>
    <col min="9993" max="9993" width="6.7109375" style="2" bestFit="1" customWidth="1"/>
    <col min="9994" max="9995" width="5.7109375" style="2" bestFit="1" customWidth="1"/>
    <col min="9996" max="9996" width="9" style="2" customWidth="1"/>
    <col min="9997" max="9998" width="13.85546875" style="2" bestFit="1" customWidth="1"/>
    <col min="9999" max="10000" width="5.140625" style="2" bestFit="1" customWidth="1"/>
    <col min="10001" max="10001" width="13.85546875" style="2" bestFit="1" customWidth="1"/>
    <col min="10002" max="10002" width="7.7109375" style="2" bestFit="1" customWidth="1"/>
    <col min="10003" max="10003" width="6" style="2" bestFit="1" customWidth="1"/>
    <col min="10004" max="10005" width="5.140625" style="2" bestFit="1" customWidth="1"/>
    <col min="10006" max="10006" width="6.85546875" style="2" customWidth="1"/>
    <col min="10007" max="10007" width="5.140625" style="2" bestFit="1" customWidth="1"/>
    <col min="10008" max="10008" width="12.7109375" style="2" bestFit="1" customWidth="1"/>
    <col min="10009" max="10011" width="5.140625" style="2" bestFit="1" customWidth="1"/>
    <col min="10012" max="10012" width="12.7109375" style="2" bestFit="1" customWidth="1"/>
    <col min="10013" max="10013" width="5.7109375" style="2" bestFit="1" customWidth="1"/>
    <col min="10014" max="10015" width="5.140625" style="2" bestFit="1" customWidth="1"/>
    <col min="10016" max="10016" width="12.7109375" style="2" bestFit="1" customWidth="1"/>
    <col min="10017" max="10021" width="5.140625" style="2" bestFit="1" customWidth="1"/>
    <col min="10022" max="10022" width="12.7109375" style="2" bestFit="1" customWidth="1"/>
    <col min="10023" max="10026" width="5.140625" style="2" bestFit="1" customWidth="1"/>
    <col min="10027" max="10031" width="4.85546875" style="2" bestFit="1" customWidth="1"/>
    <col min="10032" max="10032" width="6.7109375" style="2" bestFit="1" customWidth="1"/>
    <col min="10033" max="10033" width="5.7109375" style="2" bestFit="1" customWidth="1"/>
    <col min="10034" max="10035" width="4.85546875" style="2" bestFit="1" customWidth="1"/>
    <col min="10036" max="10036" width="6.7109375" style="2" bestFit="1" customWidth="1"/>
    <col min="10037" max="10037" width="5.7109375" style="2" bestFit="1" customWidth="1"/>
    <col min="10038" max="10041" width="4.85546875" style="2" bestFit="1" customWidth="1"/>
    <col min="10042" max="10042" width="6.85546875" style="2" customWidth="1"/>
    <col min="10043" max="10043" width="5.7109375" style="2" bestFit="1" customWidth="1"/>
    <col min="10044" max="10045" width="4.85546875" style="2" bestFit="1" customWidth="1"/>
    <col min="10046" max="10046" width="5.7109375" style="2" bestFit="1" customWidth="1"/>
    <col min="10047" max="10047" width="17.28515625" style="2" bestFit="1" customWidth="1"/>
    <col min="10048" max="10240" width="9.140625" style="2"/>
    <col min="10241" max="10241" width="8.5703125" style="2" bestFit="1" customWidth="1"/>
    <col min="10242" max="10242" width="39" style="2" customWidth="1"/>
    <col min="10243" max="10244" width="15" style="2" bestFit="1" customWidth="1"/>
    <col min="10245" max="10246" width="6.28515625" style="2" bestFit="1" customWidth="1"/>
    <col min="10247" max="10247" width="15" style="2" bestFit="1" customWidth="1"/>
    <col min="10248" max="10248" width="7.85546875" style="2" bestFit="1" customWidth="1"/>
    <col min="10249" max="10249" width="6.7109375" style="2" bestFit="1" customWidth="1"/>
    <col min="10250" max="10251" width="5.7109375" style="2" bestFit="1" customWidth="1"/>
    <col min="10252" max="10252" width="9" style="2" customWidth="1"/>
    <col min="10253" max="10254" width="13.85546875" style="2" bestFit="1" customWidth="1"/>
    <col min="10255" max="10256" width="5.140625" style="2" bestFit="1" customWidth="1"/>
    <col min="10257" max="10257" width="13.85546875" style="2" bestFit="1" customWidth="1"/>
    <col min="10258" max="10258" width="7.7109375" style="2" bestFit="1" customWidth="1"/>
    <col min="10259" max="10259" width="6" style="2" bestFit="1" customWidth="1"/>
    <col min="10260" max="10261" width="5.140625" style="2" bestFit="1" customWidth="1"/>
    <col min="10262" max="10262" width="6.85546875" style="2" customWidth="1"/>
    <col min="10263" max="10263" width="5.140625" style="2" bestFit="1" customWidth="1"/>
    <col min="10264" max="10264" width="12.7109375" style="2" bestFit="1" customWidth="1"/>
    <col min="10265" max="10267" width="5.140625" style="2" bestFit="1" customWidth="1"/>
    <col min="10268" max="10268" width="12.7109375" style="2" bestFit="1" customWidth="1"/>
    <col min="10269" max="10269" width="5.7109375" style="2" bestFit="1" customWidth="1"/>
    <col min="10270" max="10271" width="5.140625" style="2" bestFit="1" customWidth="1"/>
    <col min="10272" max="10272" width="12.7109375" style="2" bestFit="1" customWidth="1"/>
    <col min="10273" max="10277" width="5.140625" style="2" bestFit="1" customWidth="1"/>
    <col min="10278" max="10278" width="12.7109375" style="2" bestFit="1" customWidth="1"/>
    <col min="10279" max="10282" width="5.140625" style="2" bestFit="1" customWidth="1"/>
    <col min="10283" max="10287" width="4.85546875" style="2" bestFit="1" customWidth="1"/>
    <col min="10288" max="10288" width="6.7109375" style="2" bestFit="1" customWidth="1"/>
    <col min="10289" max="10289" width="5.7109375" style="2" bestFit="1" customWidth="1"/>
    <col min="10290" max="10291" width="4.85546875" style="2" bestFit="1" customWidth="1"/>
    <col min="10292" max="10292" width="6.7109375" style="2" bestFit="1" customWidth="1"/>
    <col min="10293" max="10293" width="5.7109375" style="2" bestFit="1" customWidth="1"/>
    <col min="10294" max="10297" width="4.85546875" style="2" bestFit="1" customWidth="1"/>
    <col min="10298" max="10298" width="6.85546875" style="2" customWidth="1"/>
    <col min="10299" max="10299" width="5.7109375" style="2" bestFit="1" customWidth="1"/>
    <col min="10300" max="10301" width="4.85546875" style="2" bestFit="1" customWidth="1"/>
    <col min="10302" max="10302" width="5.7109375" style="2" bestFit="1" customWidth="1"/>
    <col min="10303" max="10303" width="17.28515625" style="2" bestFit="1" customWidth="1"/>
    <col min="10304" max="10496" width="9.140625" style="2"/>
    <col min="10497" max="10497" width="8.5703125" style="2" bestFit="1" customWidth="1"/>
    <col min="10498" max="10498" width="39" style="2" customWidth="1"/>
    <col min="10499" max="10500" width="15" style="2" bestFit="1" customWidth="1"/>
    <col min="10501" max="10502" width="6.28515625" style="2" bestFit="1" customWidth="1"/>
    <col min="10503" max="10503" width="15" style="2" bestFit="1" customWidth="1"/>
    <col min="10504" max="10504" width="7.85546875" style="2" bestFit="1" customWidth="1"/>
    <col min="10505" max="10505" width="6.7109375" style="2" bestFit="1" customWidth="1"/>
    <col min="10506" max="10507" width="5.7109375" style="2" bestFit="1" customWidth="1"/>
    <col min="10508" max="10508" width="9" style="2" customWidth="1"/>
    <col min="10509" max="10510" width="13.85546875" style="2" bestFit="1" customWidth="1"/>
    <col min="10511" max="10512" width="5.140625" style="2" bestFit="1" customWidth="1"/>
    <col min="10513" max="10513" width="13.85546875" style="2" bestFit="1" customWidth="1"/>
    <col min="10514" max="10514" width="7.7109375" style="2" bestFit="1" customWidth="1"/>
    <col min="10515" max="10515" width="6" style="2" bestFit="1" customWidth="1"/>
    <col min="10516" max="10517" width="5.140625" style="2" bestFit="1" customWidth="1"/>
    <col min="10518" max="10518" width="6.85546875" style="2" customWidth="1"/>
    <col min="10519" max="10519" width="5.140625" style="2" bestFit="1" customWidth="1"/>
    <col min="10520" max="10520" width="12.7109375" style="2" bestFit="1" customWidth="1"/>
    <col min="10521" max="10523" width="5.140625" style="2" bestFit="1" customWidth="1"/>
    <col min="10524" max="10524" width="12.7109375" style="2" bestFit="1" customWidth="1"/>
    <col min="10525" max="10525" width="5.7109375" style="2" bestFit="1" customWidth="1"/>
    <col min="10526" max="10527" width="5.140625" style="2" bestFit="1" customWidth="1"/>
    <col min="10528" max="10528" width="12.7109375" style="2" bestFit="1" customWidth="1"/>
    <col min="10529" max="10533" width="5.140625" style="2" bestFit="1" customWidth="1"/>
    <col min="10534" max="10534" width="12.7109375" style="2" bestFit="1" customWidth="1"/>
    <col min="10535" max="10538" width="5.140625" style="2" bestFit="1" customWidth="1"/>
    <col min="10539" max="10543" width="4.85546875" style="2" bestFit="1" customWidth="1"/>
    <col min="10544" max="10544" width="6.7109375" style="2" bestFit="1" customWidth="1"/>
    <col min="10545" max="10545" width="5.7109375" style="2" bestFit="1" customWidth="1"/>
    <col min="10546" max="10547" width="4.85546875" style="2" bestFit="1" customWidth="1"/>
    <col min="10548" max="10548" width="6.7109375" style="2" bestFit="1" customWidth="1"/>
    <col min="10549" max="10549" width="5.7109375" style="2" bestFit="1" customWidth="1"/>
    <col min="10550" max="10553" width="4.85546875" style="2" bestFit="1" customWidth="1"/>
    <col min="10554" max="10554" width="6.85546875" style="2" customWidth="1"/>
    <col min="10555" max="10555" width="5.7109375" style="2" bestFit="1" customWidth="1"/>
    <col min="10556" max="10557" width="4.85546875" style="2" bestFit="1" customWidth="1"/>
    <col min="10558" max="10558" width="5.7109375" style="2" bestFit="1" customWidth="1"/>
    <col min="10559" max="10559" width="17.28515625" style="2" bestFit="1" customWidth="1"/>
    <col min="10560" max="10752" width="9.140625" style="2"/>
    <col min="10753" max="10753" width="8.5703125" style="2" bestFit="1" customWidth="1"/>
    <col min="10754" max="10754" width="39" style="2" customWidth="1"/>
    <col min="10755" max="10756" width="15" style="2" bestFit="1" customWidth="1"/>
    <col min="10757" max="10758" width="6.28515625" style="2" bestFit="1" customWidth="1"/>
    <col min="10759" max="10759" width="15" style="2" bestFit="1" customWidth="1"/>
    <col min="10760" max="10760" width="7.85546875" style="2" bestFit="1" customWidth="1"/>
    <col min="10761" max="10761" width="6.7109375" style="2" bestFit="1" customWidth="1"/>
    <col min="10762" max="10763" width="5.7109375" style="2" bestFit="1" customWidth="1"/>
    <col min="10764" max="10764" width="9" style="2" customWidth="1"/>
    <col min="10765" max="10766" width="13.85546875" style="2" bestFit="1" customWidth="1"/>
    <col min="10767" max="10768" width="5.140625" style="2" bestFit="1" customWidth="1"/>
    <col min="10769" max="10769" width="13.85546875" style="2" bestFit="1" customWidth="1"/>
    <col min="10770" max="10770" width="7.7109375" style="2" bestFit="1" customWidth="1"/>
    <col min="10771" max="10771" width="6" style="2" bestFit="1" customWidth="1"/>
    <col min="10772" max="10773" width="5.140625" style="2" bestFit="1" customWidth="1"/>
    <col min="10774" max="10774" width="6.85546875" style="2" customWidth="1"/>
    <col min="10775" max="10775" width="5.140625" style="2" bestFit="1" customWidth="1"/>
    <col min="10776" max="10776" width="12.7109375" style="2" bestFit="1" customWidth="1"/>
    <col min="10777" max="10779" width="5.140625" style="2" bestFit="1" customWidth="1"/>
    <col min="10780" max="10780" width="12.7109375" style="2" bestFit="1" customWidth="1"/>
    <col min="10781" max="10781" width="5.7109375" style="2" bestFit="1" customWidth="1"/>
    <col min="10782" max="10783" width="5.140625" style="2" bestFit="1" customWidth="1"/>
    <col min="10784" max="10784" width="12.7109375" style="2" bestFit="1" customWidth="1"/>
    <col min="10785" max="10789" width="5.140625" style="2" bestFit="1" customWidth="1"/>
    <col min="10790" max="10790" width="12.7109375" style="2" bestFit="1" customWidth="1"/>
    <col min="10791" max="10794" width="5.140625" style="2" bestFit="1" customWidth="1"/>
    <col min="10795" max="10799" width="4.85546875" style="2" bestFit="1" customWidth="1"/>
    <col min="10800" max="10800" width="6.7109375" style="2" bestFit="1" customWidth="1"/>
    <col min="10801" max="10801" width="5.7109375" style="2" bestFit="1" customWidth="1"/>
    <col min="10802" max="10803" width="4.85546875" style="2" bestFit="1" customWidth="1"/>
    <col min="10804" max="10804" width="6.7109375" style="2" bestFit="1" customWidth="1"/>
    <col min="10805" max="10805" width="5.7109375" style="2" bestFit="1" customWidth="1"/>
    <col min="10806" max="10809" width="4.85546875" style="2" bestFit="1" customWidth="1"/>
    <col min="10810" max="10810" width="6.85546875" style="2" customWidth="1"/>
    <col min="10811" max="10811" width="5.7109375" style="2" bestFit="1" customWidth="1"/>
    <col min="10812" max="10813" width="4.85546875" style="2" bestFit="1" customWidth="1"/>
    <col min="10814" max="10814" width="5.7109375" style="2" bestFit="1" customWidth="1"/>
    <col min="10815" max="10815" width="17.28515625" style="2" bestFit="1" customWidth="1"/>
    <col min="10816" max="11008" width="9.140625" style="2"/>
    <col min="11009" max="11009" width="8.5703125" style="2" bestFit="1" customWidth="1"/>
    <col min="11010" max="11010" width="39" style="2" customWidth="1"/>
    <col min="11011" max="11012" width="15" style="2" bestFit="1" customWidth="1"/>
    <col min="11013" max="11014" width="6.28515625" style="2" bestFit="1" customWidth="1"/>
    <col min="11015" max="11015" width="15" style="2" bestFit="1" customWidth="1"/>
    <col min="11016" max="11016" width="7.85546875" style="2" bestFit="1" customWidth="1"/>
    <col min="11017" max="11017" width="6.7109375" style="2" bestFit="1" customWidth="1"/>
    <col min="11018" max="11019" width="5.7109375" style="2" bestFit="1" customWidth="1"/>
    <col min="11020" max="11020" width="9" style="2" customWidth="1"/>
    <col min="11021" max="11022" width="13.85546875" style="2" bestFit="1" customWidth="1"/>
    <col min="11023" max="11024" width="5.140625" style="2" bestFit="1" customWidth="1"/>
    <col min="11025" max="11025" width="13.85546875" style="2" bestFit="1" customWidth="1"/>
    <col min="11026" max="11026" width="7.7109375" style="2" bestFit="1" customWidth="1"/>
    <col min="11027" max="11027" width="6" style="2" bestFit="1" customWidth="1"/>
    <col min="11028" max="11029" width="5.140625" style="2" bestFit="1" customWidth="1"/>
    <col min="11030" max="11030" width="6.85546875" style="2" customWidth="1"/>
    <col min="11031" max="11031" width="5.140625" style="2" bestFit="1" customWidth="1"/>
    <col min="11032" max="11032" width="12.7109375" style="2" bestFit="1" customWidth="1"/>
    <col min="11033" max="11035" width="5.140625" style="2" bestFit="1" customWidth="1"/>
    <col min="11036" max="11036" width="12.7109375" style="2" bestFit="1" customWidth="1"/>
    <col min="11037" max="11037" width="5.7109375" style="2" bestFit="1" customWidth="1"/>
    <col min="11038" max="11039" width="5.140625" style="2" bestFit="1" customWidth="1"/>
    <col min="11040" max="11040" width="12.7109375" style="2" bestFit="1" customWidth="1"/>
    <col min="11041" max="11045" width="5.140625" style="2" bestFit="1" customWidth="1"/>
    <col min="11046" max="11046" width="12.7109375" style="2" bestFit="1" customWidth="1"/>
    <col min="11047" max="11050" width="5.140625" style="2" bestFit="1" customWidth="1"/>
    <col min="11051" max="11055" width="4.85546875" style="2" bestFit="1" customWidth="1"/>
    <col min="11056" max="11056" width="6.7109375" style="2" bestFit="1" customWidth="1"/>
    <col min="11057" max="11057" width="5.7109375" style="2" bestFit="1" customWidth="1"/>
    <col min="11058" max="11059" width="4.85546875" style="2" bestFit="1" customWidth="1"/>
    <col min="11060" max="11060" width="6.7109375" style="2" bestFit="1" customWidth="1"/>
    <col min="11061" max="11061" width="5.7109375" style="2" bestFit="1" customWidth="1"/>
    <col min="11062" max="11065" width="4.85546875" style="2" bestFit="1" customWidth="1"/>
    <col min="11066" max="11066" width="6.85546875" style="2" customWidth="1"/>
    <col min="11067" max="11067" width="5.7109375" style="2" bestFit="1" customWidth="1"/>
    <col min="11068" max="11069" width="4.85546875" style="2" bestFit="1" customWidth="1"/>
    <col min="11070" max="11070" width="5.7109375" style="2" bestFit="1" customWidth="1"/>
    <col min="11071" max="11071" width="17.28515625" style="2" bestFit="1" customWidth="1"/>
    <col min="11072" max="11264" width="9.140625" style="2"/>
    <col min="11265" max="11265" width="8.5703125" style="2" bestFit="1" customWidth="1"/>
    <col min="11266" max="11266" width="39" style="2" customWidth="1"/>
    <col min="11267" max="11268" width="15" style="2" bestFit="1" customWidth="1"/>
    <col min="11269" max="11270" width="6.28515625" style="2" bestFit="1" customWidth="1"/>
    <col min="11271" max="11271" width="15" style="2" bestFit="1" customWidth="1"/>
    <col min="11272" max="11272" width="7.85546875" style="2" bestFit="1" customWidth="1"/>
    <col min="11273" max="11273" width="6.7109375" style="2" bestFit="1" customWidth="1"/>
    <col min="11274" max="11275" width="5.7109375" style="2" bestFit="1" customWidth="1"/>
    <col min="11276" max="11276" width="9" style="2" customWidth="1"/>
    <col min="11277" max="11278" width="13.85546875" style="2" bestFit="1" customWidth="1"/>
    <col min="11279" max="11280" width="5.140625" style="2" bestFit="1" customWidth="1"/>
    <col min="11281" max="11281" width="13.85546875" style="2" bestFit="1" customWidth="1"/>
    <col min="11282" max="11282" width="7.7109375" style="2" bestFit="1" customWidth="1"/>
    <col min="11283" max="11283" width="6" style="2" bestFit="1" customWidth="1"/>
    <col min="11284" max="11285" width="5.140625" style="2" bestFit="1" customWidth="1"/>
    <col min="11286" max="11286" width="6.85546875" style="2" customWidth="1"/>
    <col min="11287" max="11287" width="5.140625" style="2" bestFit="1" customWidth="1"/>
    <col min="11288" max="11288" width="12.7109375" style="2" bestFit="1" customWidth="1"/>
    <col min="11289" max="11291" width="5.140625" style="2" bestFit="1" customWidth="1"/>
    <col min="11292" max="11292" width="12.7109375" style="2" bestFit="1" customWidth="1"/>
    <col min="11293" max="11293" width="5.7109375" style="2" bestFit="1" customWidth="1"/>
    <col min="11294" max="11295" width="5.140625" style="2" bestFit="1" customWidth="1"/>
    <col min="11296" max="11296" width="12.7109375" style="2" bestFit="1" customWidth="1"/>
    <col min="11297" max="11301" width="5.140625" style="2" bestFit="1" customWidth="1"/>
    <col min="11302" max="11302" width="12.7109375" style="2" bestFit="1" customWidth="1"/>
    <col min="11303" max="11306" width="5.140625" style="2" bestFit="1" customWidth="1"/>
    <col min="11307" max="11311" width="4.85546875" style="2" bestFit="1" customWidth="1"/>
    <col min="11312" max="11312" width="6.7109375" style="2" bestFit="1" customWidth="1"/>
    <col min="11313" max="11313" width="5.7109375" style="2" bestFit="1" customWidth="1"/>
    <col min="11314" max="11315" width="4.85546875" style="2" bestFit="1" customWidth="1"/>
    <col min="11316" max="11316" width="6.7109375" style="2" bestFit="1" customWidth="1"/>
    <col min="11317" max="11317" width="5.7109375" style="2" bestFit="1" customWidth="1"/>
    <col min="11318" max="11321" width="4.85546875" style="2" bestFit="1" customWidth="1"/>
    <col min="11322" max="11322" width="6.85546875" style="2" customWidth="1"/>
    <col min="11323" max="11323" width="5.7109375" style="2" bestFit="1" customWidth="1"/>
    <col min="11324" max="11325" width="4.85546875" style="2" bestFit="1" customWidth="1"/>
    <col min="11326" max="11326" width="5.7109375" style="2" bestFit="1" customWidth="1"/>
    <col min="11327" max="11327" width="17.28515625" style="2" bestFit="1" customWidth="1"/>
    <col min="11328" max="11520" width="9.140625" style="2"/>
    <col min="11521" max="11521" width="8.5703125" style="2" bestFit="1" customWidth="1"/>
    <col min="11522" max="11522" width="39" style="2" customWidth="1"/>
    <col min="11523" max="11524" width="15" style="2" bestFit="1" customWidth="1"/>
    <col min="11525" max="11526" width="6.28515625" style="2" bestFit="1" customWidth="1"/>
    <col min="11527" max="11527" width="15" style="2" bestFit="1" customWidth="1"/>
    <col min="11528" max="11528" width="7.85546875" style="2" bestFit="1" customWidth="1"/>
    <col min="11529" max="11529" width="6.7109375" style="2" bestFit="1" customWidth="1"/>
    <col min="11530" max="11531" width="5.7109375" style="2" bestFit="1" customWidth="1"/>
    <col min="11532" max="11532" width="9" style="2" customWidth="1"/>
    <col min="11533" max="11534" width="13.85546875" style="2" bestFit="1" customWidth="1"/>
    <col min="11535" max="11536" width="5.140625" style="2" bestFit="1" customWidth="1"/>
    <col min="11537" max="11537" width="13.85546875" style="2" bestFit="1" customWidth="1"/>
    <col min="11538" max="11538" width="7.7109375" style="2" bestFit="1" customWidth="1"/>
    <col min="11539" max="11539" width="6" style="2" bestFit="1" customWidth="1"/>
    <col min="11540" max="11541" width="5.140625" style="2" bestFit="1" customWidth="1"/>
    <col min="11542" max="11542" width="6.85546875" style="2" customWidth="1"/>
    <col min="11543" max="11543" width="5.140625" style="2" bestFit="1" customWidth="1"/>
    <col min="11544" max="11544" width="12.7109375" style="2" bestFit="1" customWidth="1"/>
    <col min="11545" max="11547" width="5.140625" style="2" bestFit="1" customWidth="1"/>
    <col min="11548" max="11548" width="12.7109375" style="2" bestFit="1" customWidth="1"/>
    <col min="11549" max="11549" width="5.7109375" style="2" bestFit="1" customWidth="1"/>
    <col min="11550" max="11551" width="5.140625" style="2" bestFit="1" customWidth="1"/>
    <col min="11552" max="11552" width="12.7109375" style="2" bestFit="1" customWidth="1"/>
    <col min="11553" max="11557" width="5.140625" style="2" bestFit="1" customWidth="1"/>
    <col min="11558" max="11558" width="12.7109375" style="2" bestFit="1" customWidth="1"/>
    <col min="11559" max="11562" width="5.140625" style="2" bestFit="1" customWidth="1"/>
    <col min="11563" max="11567" width="4.85546875" style="2" bestFit="1" customWidth="1"/>
    <col min="11568" max="11568" width="6.7109375" style="2" bestFit="1" customWidth="1"/>
    <col min="11569" max="11569" width="5.7109375" style="2" bestFit="1" customWidth="1"/>
    <col min="11570" max="11571" width="4.85546875" style="2" bestFit="1" customWidth="1"/>
    <col min="11572" max="11572" width="6.7109375" style="2" bestFit="1" customWidth="1"/>
    <col min="11573" max="11573" width="5.7109375" style="2" bestFit="1" customWidth="1"/>
    <col min="11574" max="11577" width="4.85546875" style="2" bestFit="1" customWidth="1"/>
    <col min="11578" max="11578" width="6.85546875" style="2" customWidth="1"/>
    <col min="11579" max="11579" width="5.7109375" style="2" bestFit="1" customWidth="1"/>
    <col min="11580" max="11581" width="4.85546875" style="2" bestFit="1" customWidth="1"/>
    <col min="11582" max="11582" width="5.7109375" style="2" bestFit="1" customWidth="1"/>
    <col min="11583" max="11583" width="17.28515625" style="2" bestFit="1" customWidth="1"/>
    <col min="11584" max="11776" width="9.140625" style="2"/>
    <col min="11777" max="11777" width="8.5703125" style="2" bestFit="1" customWidth="1"/>
    <col min="11778" max="11778" width="39" style="2" customWidth="1"/>
    <col min="11779" max="11780" width="15" style="2" bestFit="1" customWidth="1"/>
    <col min="11781" max="11782" width="6.28515625" style="2" bestFit="1" customWidth="1"/>
    <col min="11783" max="11783" width="15" style="2" bestFit="1" customWidth="1"/>
    <col min="11784" max="11784" width="7.85546875" style="2" bestFit="1" customWidth="1"/>
    <col min="11785" max="11785" width="6.7109375" style="2" bestFit="1" customWidth="1"/>
    <col min="11786" max="11787" width="5.7109375" style="2" bestFit="1" customWidth="1"/>
    <col min="11788" max="11788" width="9" style="2" customWidth="1"/>
    <col min="11789" max="11790" width="13.85546875" style="2" bestFit="1" customWidth="1"/>
    <col min="11791" max="11792" width="5.140625" style="2" bestFit="1" customWidth="1"/>
    <col min="11793" max="11793" width="13.85546875" style="2" bestFit="1" customWidth="1"/>
    <col min="11794" max="11794" width="7.7109375" style="2" bestFit="1" customWidth="1"/>
    <col min="11795" max="11795" width="6" style="2" bestFit="1" customWidth="1"/>
    <col min="11796" max="11797" width="5.140625" style="2" bestFit="1" customWidth="1"/>
    <col min="11798" max="11798" width="6.85546875" style="2" customWidth="1"/>
    <col min="11799" max="11799" width="5.140625" style="2" bestFit="1" customWidth="1"/>
    <col min="11800" max="11800" width="12.7109375" style="2" bestFit="1" customWidth="1"/>
    <col min="11801" max="11803" width="5.140625" style="2" bestFit="1" customWidth="1"/>
    <col min="11804" max="11804" width="12.7109375" style="2" bestFit="1" customWidth="1"/>
    <col min="11805" max="11805" width="5.7109375" style="2" bestFit="1" customWidth="1"/>
    <col min="11806" max="11807" width="5.140625" style="2" bestFit="1" customWidth="1"/>
    <col min="11808" max="11808" width="12.7109375" style="2" bestFit="1" customWidth="1"/>
    <col min="11809" max="11813" width="5.140625" style="2" bestFit="1" customWidth="1"/>
    <col min="11814" max="11814" width="12.7109375" style="2" bestFit="1" customWidth="1"/>
    <col min="11815" max="11818" width="5.140625" style="2" bestFit="1" customWidth="1"/>
    <col min="11819" max="11823" width="4.85546875" style="2" bestFit="1" customWidth="1"/>
    <col min="11824" max="11824" width="6.7109375" style="2" bestFit="1" customWidth="1"/>
    <col min="11825" max="11825" width="5.7109375" style="2" bestFit="1" customWidth="1"/>
    <col min="11826" max="11827" width="4.85546875" style="2" bestFit="1" customWidth="1"/>
    <col min="11828" max="11828" width="6.7109375" style="2" bestFit="1" customWidth="1"/>
    <col min="11829" max="11829" width="5.7109375" style="2" bestFit="1" customWidth="1"/>
    <col min="11830" max="11833" width="4.85546875" style="2" bestFit="1" customWidth="1"/>
    <col min="11834" max="11834" width="6.85546875" style="2" customWidth="1"/>
    <col min="11835" max="11835" width="5.7109375" style="2" bestFit="1" customWidth="1"/>
    <col min="11836" max="11837" width="4.85546875" style="2" bestFit="1" customWidth="1"/>
    <col min="11838" max="11838" width="5.7109375" style="2" bestFit="1" customWidth="1"/>
    <col min="11839" max="11839" width="17.28515625" style="2" bestFit="1" customWidth="1"/>
    <col min="11840" max="12032" width="9.140625" style="2"/>
    <col min="12033" max="12033" width="8.5703125" style="2" bestFit="1" customWidth="1"/>
    <col min="12034" max="12034" width="39" style="2" customWidth="1"/>
    <col min="12035" max="12036" width="15" style="2" bestFit="1" customWidth="1"/>
    <col min="12037" max="12038" width="6.28515625" style="2" bestFit="1" customWidth="1"/>
    <col min="12039" max="12039" width="15" style="2" bestFit="1" customWidth="1"/>
    <col min="12040" max="12040" width="7.85546875" style="2" bestFit="1" customWidth="1"/>
    <col min="12041" max="12041" width="6.7109375" style="2" bestFit="1" customWidth="1"/>
    <col min="12042" max="12043" width="5.7109375" style="2" bestFit="1" customWidth="1"/>
    <col min="12044" max="12044" width="9" style="2" customWidth="1"/>
    <col min="12045" max="12046" width="13.85546875" style="2" bestFit="1" customWidth="1"/>
    <col min="12047" max="12048" width="5.140625" style="2" bestFit="1" customWidth="1"/>
    <col min="12049" max="12049" width="13.85546875" style="2" bestFit="1" customWidth="1"/>
    <col min="12050" max="12050" width="7.7109375" style="2" bestFit="1" customWidth="1"/>
    <col min="12051" max="12051" width="6" style="2" bestFit="1" customWidth="1"/>
    <col min="12052" max="12053" width="5.140625" style="2" bestFit="1" customWidth="1"/>
    <col min="12054" max="12054" width="6.85546875" style="2" customWidth="1"/>
    <col min="12055" max="12055" width="5.140625" style="2" bestFit="1" customWidth="1"/>
    <col min="12056" max="12056" width="12.7109375" style="2" bestFit="1" customWidth="1"/>
    <col min="12057" max="12059" width="5.140625" style="2" bestFit="1" customWidth="1"/>
    <col min="12060" max="12060" width="12.7109375" style="2" bestFit="1" customWidth="1"/>
    <col min="12061" max="12061" width="5.7109375" style="2" bestFit="1" customWidth="1"/>
    <col min="12062" max="12063" width="5.140625" style="2" bestFit="1" customWidth="1"/>
    <col min="12064" max="12064" width="12.7109375" style="2" bestFit="1" customWidth="1"/>
    <col min="12065" max="12069" width="5.140625" style="2" bestFit="1" customWidth="1"/>
    <col min="12070" max="12070" width="12.7109375" style="2" bestFit="1" customWidth="1"/>
    <col min="12071" max="12074" width="5.140625" style="2" bestFit="1" customWidth="1"/>
    <col min="12075" max="12079" width="4.85546875" style="2" bestFit="1" customWidth="1"/>
    <col min="12080" max="12080" width="6.7109375" style="2" bestFit="1" customWidth="1"/>
    <col min="12081" max="12081" width="5.7109375" style="2" bestFit="1" customWidth="1"/>
    <col min="12082" max="12083" width="4.85546875" style="2" bestFit="1" customWidth="1"/>
    <col min="12084" max="12084" width="6.7109375" style="2" bestFit="1" customWidth="1"/>
    <col min="12085" max="12085" width="5.7109375" style="2" bestFit="1" customWidth="1"/>
    <col min="12086" max="12089" width="4.85546875" style="2" bestFit="1" customWidth="1"/>
    <col min="12090" max="12090" width="6.85546875" style="2" customWidth="1"/>
    <col min="12091" max="12091" width="5.7109375" style="2" bestFit="1" customWidth="1"/>
    <col min="12092" max="12093" width="4.85546875" style="2" bestFit="1" customWidth="1"/>
    <col min="12094" max="12094" width="5.7109375" style="2" bestFit="1" customWidth="1"/>
    <col min="12095" max="12095" width="17.28515625" style="2" bestFit="1" customWidth="1"/>
    <col min="12096" max="12288" width="9.140625" style="2"/>
    <col min="12289" max="12289" width="8.5703125" style="2" bestFit="1" customWidth="1"/>
    <col min="12290" max="12290" width="39" style="2" customWidth="1"/>
    <col min="12291" max="12292" width="15" style="2" bestFit="1" customWidth="1"/>
    <col min="12293" max="12294" width="6.28515625" style="2" bestFit="1" customWidth="1"/>
    <col min="12295" max="12295" width="15" style="2" bestFit="1" customWidth="1"/>
    <col min="12296" max="12296" width="7.85546875" style="2" bestFit="1" customWidth="1"/>
    <col min="12297" max="12297" width="6.7109375" style="2" bestFit="1" customWidth="1"/>
    <col min="12298" max="12299" width="5.7109375" style="2" bestFit="1" customWidth="1"/>
    <col min="12300" max="12300" width="9" style="2" customWidth="1"/>
    <col min="12301" max="12302" width="13.85546875" style="2" bestFit="1" customWidth="1"/>
    <col min="12303" max="12304" width="5.140625" style="2" bestFit="1" customWidth="1"/>
    <col min="12305" max="12305" width="13.85546875" style="2" bestFit="1" customWidth="1"/>
    <col min="12306" max="12306" width="7.7109375" style="2" bestFit="1" customWidth="1"/>
    <col min="12307" max="12307" width="6" style="2" bestFit="1" customWidth="1"/>
    <col min="12308" max="12309" width="5.140625" style="2" bestFit="1" customWidth="1"/>
    <col min="12310" max="12310" width="6.85546875" style="2" customWidth="1"/>
    <col min="12311" max="12311" width="5.140625" style="2" bestFit="1" customWidth="1"/>
    <col min="12312" max="12312" width="12.7109375" style="2" bestFit="1" customWidth="1"/>
    <col min="12313" max="12315" width="5.140625" style="2" bestFit="1" customWidth="1"/>
    <col min="12316" max="12316" width="12.7109375" style="2" bestFit="1" customWidth="1"/>
    <col min="12317" max="12317" width="5.7109375" style="2" bestFit="1" customWidth="1"/>
    <col min="12318" max="12319" width="5.140625" style="2" bestFit="1" customWidth="1"/>
    <col min="12320" max="12320" width="12.7109375" style="2" bestFit="1" customWidth="1"/>
    <col min="12321" max="12325" width="5.140625" style="2" bestFit="1" customWidth="1"/>
    <col min="12326" max="12326" width="12.7109375" style="2" bestFit="1" customWidth="1"/>
    <col min="12327" max="12330" width="5.140625" style="2" bestFit="1" customWidth="1"/>
    <col min="12331" max="12335" width="4.85546875" style="2" bestFit="1" customWidth="1"/>
    <col min="12336" max="12336" width="6.7109375" style="2" bestFit="1" customWidth="1"/>
    <col min="12337" max="12337" width="5.7109375" style="2" bestFit="1" customWidth="1"/>
    <col min="12338" max="12339" width="4.85546875" style="2" bestFit="1" customWidth="1"/>
    <col min="12340" max="12340" width="6.7109375" style="2" bestFit="1" customWidth="1"/>
    <col min="12341" max="12341" width="5.7109375" style="2" bestFit="1" customWidth="1"/>
    <col min="12342" max="12345" width="4.85546875" style="2" bestFit="1" customWidth="1"/>
    <col min="12346" max="12346" width="6.85546875" style="2" customWidth="1"/>
    <col min="12347" max="12347" width="5.7109375" style="2" bestFit="1" customWidth="1"/>
    <col min="12348" max="12349" width="4.85546875" style="2" bestFit="1" customWidth="1"/>
    <col min="12350" max="12350" width="5.7109375" style="2" bestFit="1" customWidth="1"/>
    <col min="12351" max="12351" width="17.28515625" style="2" bestFit="1" customWidth="1"/>
    <col min="12352" max="12544" width="9.140625" style="2"/>
    <col min="12545" max="12545" width="8.5703125" style="2" bestFit="1" customWidth="1"/>
    <col min="12546" max="12546" width="39" style="2" customWidth="1"/>
    <col min="12547" max="12548" width="15" style="2" bestFit="1" customWidth="1"/>
    <col min="12549" max="12550" width="6.28515625" style="2" bestFit="1" customWidth="1"/>
    <col min="12551" max="12551" width="15" style="2" bestFit="1" customWidth="1"/>
    <col min="12552" max="12552" width="7.85546875" style="2" bestFit="1" customWidth="1"/>
    <col min="12553" max="12553" width="6.7109375" style="2" bestFit="1" customWidth="1"/>
    <col min="12554" max="12555" width="5.7109375" style="2" bestFit="1" customWidth="1"/>
    <col min="12556" max="12556" width="9" style="2" customWidth="1"/>
    <col min="12557" max="12558" width="13.85546875" style="2" bestFit="1" customWidth="1"/>
    <col min="12559" max="12560" width="5.140625" style="2" bestFit="1" customWidth="1"/>
    <col min="12561" max="12561" width="13.85546875" style="2" bestFit="1" customWidth="1"/>
    <col min="12562" max="12562" width="7.7109375" style="2" bestFit="1" customWidth="1"/>
    <col min="12563" max="12563" width="6" style="2" bestFit="1" customWidth="1"/>
    <col min="12564" max="12565" width="5.140625" style="2" bestFit="1" customWidth="1"/>
    <col min="12566" max="12566" width="6.85546875" style="2" customWidth="1"/>
    <col min="12567" max="12567" width="5.140625" style="2" bestFit="1" customWidth="1"/>
    <col min="12568" max="12568" width="12.7109375" style="2" bestFit="1" customWidth="1"/>
    <col min="12569" max="12571" width="5.140625" style="2" bestFit="1" customWidth="1"/>
    <col min="12572" max="12572" width="12.7109375" style="2" bestFit="1" customWidth="1"/>
    <col min="12573" max="12573" width="5.7109375" style="2" bestFit="1" customWidth="1"/>
    <col min="12574" max="12575" width="5.140625" style="2" bestFit="1" customWidth="1"/>
    <col min="12576" max="12576" width="12.7109375" style="2" bestFit="1" customWidth="1"/>
    <col min="12577" max="12581" width="5.140625" style="2" bestFit="1" customWidth="1"/>
    <col min="12582" max="12582" width="12.7109375" style="2" bestFit="1" customWidth="1"/>
    <col min="12583" max="12586" width="5.140625" style="2" bestFit="1" customWidth="1"/>
    <col min="12587" max="12591" width="4.85546875" style="2" bestFit="1" customWidth="1"/>
    <col min="12592" max="12592" width="6.7109375" style="2" bestFit="1" customWidth="1"/>
    <col min="12593" max="12593" width="5.7109375" style="2" bestFit="1" customWidth="1"/>
    <col min="12594" max="12595" width="4.85546875" style="2" bestFit="1" customWidth="1"/>
    <col min="12596" max="12596" width="6.7109375" style="2" bestFit="1" customWidth="1"/>
    <col min="12597" max="12597" width="5.7109375" style="2" bestFit="1" customWidth="1"/>
    <col min="12598" max="12601" width="4.85546875" style="2" bestFit="1" customWidth="1"/>
    <col min="12602" max="12602" width="6.85546875" style="2" customWidth="1"/>
    <col min="12603" max="12603" width="5.7109375" style="2" bestFit="1" customWidth="1"/>
    <col min="12604" max="12605" width="4.85546875" style="2" bestFit="1" customWidth="1"/>
    <col min="12606" max="12606" width="5.7109375" style="2" bestFit="1" customWidth="1"/>
    <col min="12607" max="12607" width="17.28515625" style="2" bestFit="1" customWidth="1"/>
    <col min="12608" max="12800" width="9.140625" style="2"/>
    <col min="12801" max="12801" width="8.5703125" style="2" bestFit="1" customWidth="1"/>
    <col min="12802" max="12802" width="39" style="2" customWidth="1"/>
    <col min="12803" max="12804" width="15" style="2" bestFit="1" customWidth="1"/>
    <col min="12805" max="12806" width="6.28515625" style="2" bestFit="1" customWidth="1"/>
    <col min="12807" max="12807" width="15" style="2" bestFit="1" customWidth="1"/>
    <col min="12808" max="12808" width="7.85546875" style="2" bestFit="1" customWidth="1"/>
    <col min="12809" max="12809" width="6.7109375" style="2" bestFit="1" customWidth="1"/>
    <col min="12810" max="12811" width="5.7109375" style="2" bestFit="1" customWidth="1"/>
    <col min="12812" max="12812" width="9" style="2" customWidth="1"/>
    <col min="12813" max="12814" width="13.85546875" style="2" bestFit="1" customWidth="1"/>
    <col min="12815" max="12816" width="5.140625" style="2" bestFit="1" customWidth="1"/>
    <col min="12817" max="12817" width="13.85546875" style="2" bestFit="1" customWidth="1"/>
    <col min="12818" max="12818" width="7.7109375" style="2" bestFit="1" customWidth="1"/>
    <col min="12819" max="12819" width="6" style="2" bestFit="1" customWidth="1"/>
    <col min="12820" max="12821" width="5.140625" style="2" bestFit="1" customWidth="1"/>
    <col min="12822" max="12822" width="6.85546875" style="2" customWidth="1"/>
    <col min="12823" max="12823" width="5.140625" style="2" bestFit="1" customWidth="1"/>
    <col min="12824" max="12824" width="12.7109375" style="2" bestFit="1" customWidth="1"/>
    <col min="12825" max="12827" width="5.140625" style="2" bestFit="1" customWidth="1"/>
    <col min="12828" max="12828" width="12.7109375" style="2" bestFit="1" customWidth="1"/>
    <col min="12829" max="12829" width="5.7109375" style="2" bestFit="1" customWidth="1"/>
    <col min="12830" max="12831" width="5.140625" style="2" bestFit="1" customWidth="1"/>
    <col min="12832" max="12832" width="12.7109375" style="2" bestFit="1" customWidth="1"/>
    <col min="12833" max="12837" width="5.140625" style="2" bestFit="1" customWidth="1"/>
    <col min="12838" max="12838" width="12.7109375" style="2" bestFit="1" customWidth="1"/>
    <col min="12839" max="12842" width="5.140625" style="2" bestFit="1" customWidth="1"/>
    <col min="12843" max="12847" width="4.85546875" style="2" bestFit="1" customWidth="1"/>
    <col min="12848" max="12848" width="6.7109375" style="2" bestFit="1" customWidth="1"/>
    <col min="12849" max="12849" width="5.7109375" style="2" bestFit="1" customWidth="1"/>
    <col min="12850" max="12851" width="4.85546875" style="2" bestFit="1" customWidth="1"/>
    <col min="12852" max="12852" width="6.7109375" style="2" bestFit="1" customWidth="1"/>
    <col min="12853" max="12853" width="5.7109375" style="2" bestFit="1" customWidth="1"/>
    <col min="12854" max="12857" width="4.85546875" style="2" bestFit="1" customWidth="1"/>
    <col min="12858" max="12858" width="6.85546875" style="2" customWidth="1"/>
    <col min="12859" max="12859" width="5.7109375" style="2" bestFit="1" customWidth="1"/>
    <col min="12860" max="12861" width="4.85546875" style="2" bestFit="1" customWidth="1"/>
    <col min="12862" max="12862" width="5.7109375" style="2" bestFit="1" customWidth="1"/>
    <col min="12863" max="12863" width="17.28515625" style="2" bestFit="1" customWidth="1"/>
    <col min="12864" max="13056" width="9.140625" style="2"/>
    <col min="13057" max="13057" width="8.5703125" style="2" bestFit="1" customWidth="1"/>
    <col min="13058" max="13058" width="39" style="2" customWidth="1"/>
    <col min="13059" max="13060" width="15" style="2" bestFit="1" customWidth="1"/>
    <col min="13061" max="13062" width="6.28515625" style="2" bestFit="1" customWidth="1"/>
    <col min="13063" max="13063" width="15" style="2" bestFit="1" customWidth="1"/>
    <col min="13064" max="13064" width="7.85546875" style="2" bestFit="1" customWidth="1"/>
    <col min="13065" max="13065" width="6.7109375" style="2" bestFit="1" customWidth="1"/>
    <col min="13066" max="13067" width="5.7109375" style="2" bestFit="1" customWidth="1"/>
    <col min="13068" max="13068" width="9" style="2" customWidth="1"/>
    <col min="13069" max="13070" width="13.85546875" style="2" bestFit="1" customWidth="1"/>
    <col min="13071" max="13072" width="5.140625" style="2" bestFit="1" customWidth="1"/>
    <col min="13073" max="13073" width="13.85546875" style="2" bestFit="1" customWidth="1"/>
    <col min="13074" max="13074" width="7.7109375" style="2" bestFit="1" customWidth="1"/>
    <col min="13075" max="13075" width="6" style="2" bestFit="1" customWidth="1"/>
    <col min="13076" max="13077" width="5.140625" style="2" bestFit="1" customWidth="1"/>
    <col min="13078" max="13078" width="6.85546875" style="2" customWidth="1"/>
    <col min="13079" max="13079" width="5.140625" style="2" bestFit="1" customWidth="1"/>
    <col min="13080" max="13080" width="12.7109375" style="2" bestFit="1" customWidth="1"/>
    <col min="13081" max="13083" width="5.140625" style="2" bestFit="1" customWidth="1"/>
    <col min="13084" max="13084" width="12.7109375" style="2" bestFit="1" customWidth="1"/>
    <col min="13085" max="13085" width="5.7109375" style="2" bestFit="1" customWidth="1"/>
    <col min="13086" max="13087" width="5.140625" style="2" bestFit="1" customWidth="1"/>
    <col min="13088" max="13088" width="12.7109375" style="2" bestFit="1" customWidth="1"/>
    <col min="13089" max="13093" width="5.140625" style="2" bestFit="1" customWidth="1"/>
    <col min="13094" max="13094" width="12.7109375" style="2" bestFit="1" customWidth="1"/>
    <col min="13095" max="13098" width="5.140625" style="2" bestFit="1" customWidth="1"/>
    <col min="13099" max="13103" width="4.85546875" style="2" bestFit="1" customWidth="1"/>
    <col min="13104" max="13104" width="6.7109375" style="2" bestFit="1" customWidth="1"/>
    <col min="13105" max="13105" width="5.7109375" style="2" bestFit="1" customWidth="1"/>
    <col min="13106" max="13107" width="4.85546875" style="2" bestFit="1" customWidth="1"/>
    <col min="13108" max="13108" width="6.7109375" style="2" bestFit="1" customWidth="1"/>
    <col min="13109" max="13109" width="5.7109375" style="2" bestFit="1" customWidth="1"/>
    <col min="13110" max="13113" width="4.85546875" style="2" bestFit="1" customWidth="1"/>
    <col min="13114" max="13114" width="6.85546875" style="2" customWidth="1"/>
    <col min="13115" max="13115" width="5.7109375" style="2" bestFit="1" customWidth="1"/>
    <col min="13116" max="13117" width="4.85546875" style="2" bestFit="1" customWidth="1"/>
    <col min="13118" max="13118" width="5.7109375" style="2" bestFit="1" customWidth="1"/>
    <col min="13119" max="13119" width="17.28515625" style="2" bestFit="1" customWidth="1"/>
    <col min="13120" max="13312" width="9.140625" style="2"/>
    <col min="13313" max="13313" width="8.5703125" style="2" bestFit="1" customWidth="1"/>
    <col min="13314" max="13314" width="39" style="2" customWidth="1"/>
    <col min="13315" max="13316" width="15" style="2" bestFit="1" customWidth="1"/>
    <col min="13317" max="13318" width="6.28515625" style="2" bestFit="1" customWidth="1"/>
    <col min="13319" max="13319" width="15" style="2" bestFit="1" customWidth="1"/>
    <col min="13320" max="13320" width="7.85546875" style="2" bestFit="1" customWidth="1"/>
    <col min="13321" max="13321" width="6.7109375" style="2" bestFit="1" customWidth="1"/>
    <col min="13322" max="13323" width="5.7109375" style="2" bestFit="1" customWidth="1"/>
    <col min="13324" max="13324" width="9" style="2" customWidth="1"/>
    <col min="13325" max="13326" width="13.85546875" style="2" bestFit="1" customWidth="1"/>
    <col min="13327" max="13328" width="5.140625" style="2" bestFit="1" customWidth="1"/>
    <col min="13329" max="13329" width="13.85546875" style="2" bestFit="1" customWidth="1"/>
    <col min="13330" max="13330" width="7.7109375" style="2" bestFit="1" customWidth="1"/>
    <col min="13331" max="13331" width="6" style="2" bestFit="1" customWidth="1"/>
    <col min="13332" max="13333" width="5.140625" style="2" bestFit="1" customWidth="1"/>
    <col min="13334" max="13334" width="6.85546875" style="2" customWidth="1"/>
    <col min="13335" max="13335" width="5.140625" style="2" bestFit="1" customWidth="1"/>
    <col min="13336" max="13336" width="12.7109375" style="2" bestFit="1" customWidth="1"/>
    <col min="13337" max="13339" width="5.140625" style="2" bestFit="1" customWidth="1"/>
    <col min="13340" max="13340" width="12.7109375" style="2" bestFit="1" customWidth="1"/>
    <col min="13341" max="13341" width="5.7109375" style="2" bestFit="1" customWidth="1"/>
    <col min="13342" max="13343" width="5.140625" style="2" bestFit="1" customWidth="1"/>
    <col min="13344" max="13344" width="12.7109375" style="2" bestFit="1" customWidth="1"/>
    <col min="13345" max="13349" width="5.140625" style="2" bestFit="1" customWidth="1"/>
    <col min="13350" max="13350" width="12.7109375" style="2" bestFit="1" customWidth="1"/>
    <col min="13351" max="13354" width="5.140625" style="2" bestFit="1" customWidth="1"/>
    <col min="13355" max="13359" width="4.85546875" style="2" bestFit="1" customWidth="1"/>
    <col min="13360" max="13360" width="6.7109375" style="2" bestFit="1" customWidth="1"/>
    <col min="13361" max="13361" width="5.7109375" style="2" bestFit="1" customWidth="1"/>
    <col min="13362" max="13363" width="4.85546875" style="2" bestFit="1" customWidth="1"/>
    <col min="13364" max="13364" width="6.7109375" style="2" bestFit="1" customWidth="1"/>
    <col min="13365" max="13365" width="5.7109375" style="2" bestFit="1" customWidth="1"/>
    <col min="13366" max="13369" width="4.85546875" style="2" bestFit="1" customWidth="1"/>
    <col min="13370" max="13370" width="6.85546875" style="2" customWidth="1"/>
    <col min="13371" max="13371" width="5.7109375" style="2" bestFit="1" customWidth="1"/>
    <col min="13372" max="13373" width="4.85546875" style="2" bestFit="1" customWidth="1"/>
    <col min="13374" max="13374" width="5.7109375" style="2" bestFit="1" customWidth="1"/>
    <col min="13375" max="13375" width="17.28515625" style="2" bestFit="1" customWidth="1"/>
    <col min="13376" max="13568" width="9.140625" style="2"/>
    <col min="13569" max="13569" width="8.5703125" style="2" bestFit="1" customWidth="1"/>
    <col min="13570" max="13570" width="39" style="2" customWidth="1"/>
    <col min="13571" max="13572" width="15" style="2" bestFit="1" customWidth="1"/>
    <col min="13573" max="13574" width="6.28515625" style="2" bestFit="1" customWidth="1"/>
    <col min="13575" max="13575" width="15" style="2" bestFit="1" customWidth="1"/>
    <col min="13576" max="13576" width="7.85546875" style="2" bestFit="1" customWidth="1"/>
    <col min="13577" max="13577" width="6.7109375" style="2" bestFit="1" customWidth="1"/>
    <col min="13578" max="13579" width="5.7109375" style="2" bestFit="1" customWidth="1"/>
    <col min="13580" max="13580" width="9" style="2" customWidth="1"/>
    <col min="13581" max="13582" width="13.85546875" style="2" bestFit="1" customWidth="1"/>
    <col min="13583" max="13584" width="5.140625" style="2" bestFit="1" customWidth="1"/>
    <col min="13585" max="13585" width="13.85546875" style="2" bestFit="1" customWidth="1"/>
    <col min="13586" max="13586" width="7.7109375" style="2" bestFit="1" customWidth="1"/>
    <col min="13587" max="13587" width="6" style="2" bestFit="1" customWidth="1"/>
    <col min="13588" max="13589" width="5.140625" style="2" bestFit="1" customWidth="1"/>
    <col min="13590" max="13590" width="6.85546875" style="2" customWidth="1"/>
    <col min="13591" max="13591" width="5.140625" style="2" bestFit="1" customWidth="1"/>
    <col min="13592" max="13592" width="12.7109375" style="2" bestFit="1" customWidth="1"/>
    <col min="13593" max="13595" width="5.140625" style="2" bestFit="1" customWidth="1"/>
    <col min="13596" max="13596" width="12.7109375" style="2" bestFit="1" customWidth="1"/>
    <col min="13597" max="13597" width="5.7109375" style="2" bestFit="1" customWidth="1"/>
    <col min="13598" max="13599" width="5.140625" style="2" bestFit="1" customWidth="1"/>
    <col min="13600" max="13600" width="12.7109375" style="2" bestFit="1" customWidth="1"/>
    <col min="13601" max="13605" width="5.140625" style="2" bestFit="1" customWidth="1"/>
    <col min="13606" max="13606" width="12.7109375" style="2" bestFit="1" customWidth="1"/>
    <col min="13607" max="13610" width="5.140625" style="2" bestFit="1" customWidth="1"/>
    <col min="13611" max="13615" width="4.85546875" style="2" bestFit="1" customWidth="1"/>
    <col min="13616" max="13616" width="6.7109375" style="2" bestFit="1" customWidth="1"/>
    <col min="13617" max="13617" width="5.7109375" style="2" bestFit="1" customWidth="1"/>
    <col min="13618" max="13619" width="4.85546875" style="2" bestFit="1" customWidth="1"/>
    <col min="13620" max="13620" width="6.7109375" style="2" bestFit="1" customWidth="1"/>
    <col min="13621" max="13621" width="5.7109375" style="2" bestFit="1" customWidth="1"/>
    <col min="13622" max="13625" width="4.85546875" style="2" bestFit="1" customWidth="1"/>
    <col min="13626" max="13626" width="6.85546875" style="2" customWidth="1"/>
    <col min="13627" max="13627" width="5.7109375" style="2" bestFit="1" customWidth="1"/>
    <col min="13628" max="13629" width="4.85546875" style="2" bestFit="1" customWidth="1"/>
    <col min="13630" max="13630" width="5.7109375" style="2" bestFit="1" customWidth="1"/>
    <col min="13631" max="13631" width="17.28515625" style="2" bestFit="1" customWidth="1"/>
    <col min="13632" max="13824" width="9.140625" style="2"/>
    <col min="13825" max="13825" width="8.5703125" style="2" bestFit="1" customWidth="1"/>
    <col min="13826" max="13826" width="39" style="2" customWidth="1"/>
    <col min="13827" max="13828" width="15" style="2" bestFit="1" customWidth="1"/>
    <col min="13829" max="13830" width="6.28515625" style="2" bestFit="1" customWidth="1"/>
    <col min="13831" max="13831" width="15" style="2" bestFit="1" customWidth="1"/>
    <col min="13832" max="13832" width="7.85546875" style="2" bestFit="1" customWidth="1"/>
    <col min="13833" max="13833" width="6.7109375" style="2" bestFit="1" customWidth="1"/>
    <col min="13834" max="13835" width="5.7109375" style="2" bestFit="1" customWidth="1"/>
    <col min="13836" max="13836" width="9" style="2" customWidth="1"/>
    <col min="13837" max="13838" width="13.85546875" style="2" bestFit="1" customWidth="1"/>
    <col min="13839" max="13840" width="5.140625" style="2" bestFit="1" customWidth="1"/>
    <col min="13841" max="13841" width="13.85546875" style="2" bestFit="1" customWidth="1"/>
    <col min="13842" max="13842" width="7.7109375" style="2" bestFit="1" customWidth="1"/>
    <col min="13843" max="13843" width="6" style="2" bestFit="1" customWidth="1"/>
    <col min="13844" max="13845" width="5.140625" style="2" bestFit="1" customWidth="1"/>
    <col min="13846" max="13846" width="6.85546875" style="2" customWidth="1"/>
    <col min="13847" max="13847" width="5.140625" style="2" bestFit="1" customWidth="1"/>
    <col min="13848" max="13848" width="12.7109375" style="2" bestFit="1" customWidth="1"/>
    <col min="13849" max="13851" width="5.140625" style="2" bestFit="1" customWidth="1"/>
    <col min="13852" max="13852" width="12.7109375" style="2" bestFit="1" customWidth="1"/>
    <col min="13853" max="13853" width="5.7109375" style="2" bestFit="1" customWidth="1"/>
    <col min="13854" max="13855" width="5.140625" style="2" bestFit="1" customWidth="1"/>
    <col min="13856" max="13856" width="12.7109375" style="2" bestFit="1" customWidth="1"/>
    <col min="13857" max="13861" width="5.140625" style="2" bestFit="1" customWidth="1"/>
    <col min="13862" max="13862" width="12.7109375" style="2" bestFit="1" customWidth="1"/>
    <col min="13863" max="13866" width="5.140625" style="2" bestFit="1" customWidth="1"/>
    <col min="13867" max="13871" width="4.85546875" style="2" bestFit="1" customWidth="1"/>
    <col min="13872" max="13872" width="6.7109375" style="2" bestFit="1" customWidth="1"/>
    <col min="13873" max="13873" width="5.7109375" style="2" bestFit="1" customWidth="1"/>
    <col min="13874" max="13875" width="4.85546875" style="2" bestFit="1" customWidth="1"/>
    <col min="13876" max="13876" width="6.7109375" style="2" bestFit="1" customWidth="1"/>
    <col min="13877" max="13877" width="5.7109375" style="2" bestFit="1" customWidth="1"/>
    <col min="13878" max="13881" width="4.85546875" style="2" bestFit="1" customWidth="1"/>
    <col min="13882" max="13882" width="6.85546875" style="2" customWidth="1"/>
    <col min="13883" max="13883" width="5.7109375" style="2" bestFit="1" customWidth="1"/>
    <col min="13884" max="13885" width="4.85546875" style="2" bestFit="1" customWidth="1"/>
    <col min="13886" max="13886" width="5.7109375" style="2" bestFit="1" customWidth="1"/>
    <col min="13887" max="13887" width="17.28515625" style="2" bestFit="1" customWidth="1"/>
    <col min="13888" max="14080" width="9.140625" style="2"/>
    <col min="14081" max="14081" width="8.5703125" style="2" bestFit="1" customWidth="1"/>
    <col min="14082" max="14082" width="39" style="2" customWidth="1"/>
    <col min="14083" max="14084" width="15" style="2" bestFit="1" customWidth="1"/>
    <col min="14085" max="14086" width="6.28515625" style="2" bestFit="1" customWidth="1"/>
    <col min="14087" max="14087" width="15" style="2" bestFit="1" customWidth="1"/>
    <col min="14088" max="14088" width="7.85546875" style="2" bestFit="1" customWidth="1"/>
    <col min="14089" max="14089" width="6.7109375" style="2" bestFit="1" customWidth="1"/>
    <col min="14090" max="14091" width="5.7109375" style="2" bestFit="1" customWidth="1"/>
    <col min="14092" max="14092" width="9" style="2" customWidth="1"/>
    <col min="14093" max="14094" width="13.85546875" style="2" bestFit="1" customWidth="1"/>
    <col min="14095" max="14096" width="5.140625" style="2" bestFit="1" customWidth="1"/>
    <col min="14097" max="14097" width="13.85546875" style="2" bestFit="1" customWidth="1"/>
    <col min="14098" max="14098" width="7.7109375" style="2" bestFit="1" customWidth="1"/>
    <col min="14099" max="14099" width="6" style="2" bestFit="1" customWidth="1"/>
    <col min="14100" max="14101" width="5.140625" style="2" bestFit="1" customWidth="1"/>
    <col min="14102" max="14102" width="6.85546875" style="2" customWidth="1"/>
    <col min="14103" max="14103" width="5.140625" style="2" bestFit="1" customWidth="1"/>
    <col min="14104" max="14104" width="12.7109375" style="2" bestFit="1" customWidth="1"/>
    <col min="14105" max="14107" width="5.140625" style="2" bestFit="1" customWidth="1"/>
    <col min="14108" max="14108" width="12.7109375" style="2" bestFit="1" customWidth="1"/>
    <col min="14109" max="14109" width="5.7109375" style="2" bestFit="1" customWidth="1"/>
    <col min="14110" max="14111" width="5.140625" style="2" bestFit="1" customWidth="1"/>
    <col min="14112" max="14112" width="12.7109375" style="2" bestFit="1" customWidth="1"/>
    <col min="14113" max="14117" width="5.140625" style="2" bestFit="1" customWidth="1"/>
    <col min="14118" max="14118" width="12.7109375" style="2" bestFit="1" customWidth="1"/>
    <col min="14119" max="14122" width="5.140625" style="2" bestFit="1" customWidth="1"/>
    <col min="14123" max="14127" width="4.85546875" style="2" bestFit="1" customWidth="1"/>
    <col min="14128" max="14128" width="6.7109375" style="2" bestFit="1" customWidth="1"/>
    <col min="14129" max="14129" width="5.7109375" style="2" bestFit="1" customWidth="1"/>
    <col min="14130" max="14131" width="4.85546875" style="2" bestFit="1" customWidth="1"/>
    <col min="14132" max="14132" width="6.7109375" style="2" bestFit="1" customWidth="1"/>
    <col min="14133" max="14133" width="5.7109375" style="2" bestFit="1" customWidth="1"/>
    <col min="14134" max="14137" width="4.85546875" style="2" bestFit="1" customWidth="1"/>
    <col min="14138" max="14138" width="6.85546875" style="2" customWidth="1"/>
    <col min="14139" max="14139" width="5.7109375" style="2" bestFit="1" customWidth="1"/>
    <col min="14140" max="14141" width="4.85546875" style="2" bestFit="1" customWidth="1"/>
    <col min="14142" max="14142" width="5.7109375" style="2" bestFit="1" customWidth="1"/>
    <col min="14143" max="14143" width="17.28515625" style="2" bestFit="1" customWidth="1"/>
    <col min="14144" max="14336" width="9.140625" style="2"/>
    <col min="14337" max="14337" width="8.5703125" style="2" bestFit="1" customWidth="1"/>
    <col min="14338" max="14338" width="39" style="2" customWidth="1"/>
    <col min="14339" max="14340" width="15" style="2" bestFit="1" customWidth="1"/>
    <col min="14341" max="14342" width="6.28515625" style="2" bestFit="1" customWidth="1"/>
    <col min="14343" max="14343" width="15" style="2" bestFit="1" customWidth="1"/>
    <col min="14344" max="14344" width="7.85546875" style="2" bestFit="1" customWidth="1"/>
    <col min="14345" max="14345" width="6.7109375" style="2" bestFit="1" customWidth="1"/>
    <col min="14346" max="14347" width="5.7109375" style="2" bestFit="1" customWidth="1"/>
    <col min="14348" max="14348" width="9" style="2" customWidth="1"/>
    <col min="14349" max="14350" width="13.85546875" style="2" bestFit="1" customWidth="1"/>
    <col min="14351" max="14352" width="5.140625" style="2" bestFit="1" customWidth="1"/>
    <col min="14353" max="14353" width="13.85546875" style="2" bestFit="1" customWidth="1"/>
    <col min="14354" max="14354" width="7.7109375" style="2" bestFit="1" customWidth="1"/>
    <col min="14355" max="14355" width="6" style="2" bestFit="1" customWidth="1"/>
    <col min="14356" max="14357" width="5.140625" style="2" bestFit="1" customWidth="1"/>
    <col min="14358" max="14358" width="6.85546875" style="2" customWidth="1"/>
    <col min="14359" max="14359" width="5.140625" style="2" bestFit="1" customWidth="1"/>
    <col min="14360" max="14360" width="12.7109375" style="2" bestFit="1" customWidth="1"/>
    <col min="14361" max="14363" width="5.140625" style="2" bestFit="1" customWidth="1"/>
    <col min="14364" max="14364" width="12.7109375" style="2" bestFit="1" customWidth="1"/>
    <col min="14365" max="14365" width="5.7109375" style="2" bestFit="1" customWidth="1"/>
    <col min="14366" max="14367" width="5.140625" style="2" bestFit="1" customWidth="1"/>
    <col min="14368" max="14368" width="12.7109375" style="2" bestFit="1" customWidth="1"/>
    <col min="14369" max="14373" width="5.140625" style="2" bestFit="1" customWidth="1"/>
    <col min="14374" max="14374" width="12.7109375" style="2" bestFit="1" customWidth="1"/>
    <col min="14375" max="14378" width="5.140625" style="2" bestFit="1" customWidth="1"/>
    <col min="14379" max="14383" width="4.85546875" style="2" bestFit="1" customWidth="1"/>
    <col min="14384" max="14384" width="6.7109375" style="2" bestFit="1" customWidth="1"/>
    <col min="14385" max="14385" width="5.7109375" style="2" bestFit="1" customWidth="1"/>
    <col min="14386" max="14387" width="4.85546875" style="2" bestFit="1" customWidth="1"/>
    <col min="14388" max="14388" width="6.7109375" style="2" bestFit="1" customWidth="1"/>
    <col min="14389" max="14389" width="5.7109375" style="2" bestFit="1" customWidth="1"/>
    <col min="14390" max="14393" width="4.85546875" style="2" bestFit="1" customWidth="1"/>
    <col min="14394" max="14394" width="6.85546875" style="2" customWidth="1"/>
    <col min="14395" max="14395" width="5.7109375" style="2" bestFit="1" customWidth="1"/>
    <col min="14396" max="14397" width="4.85546875" style="2" bestFit="1" customWidth="1"/>
    <col min="14398" max="14398" width="5.7109375" style="2" bestFit="1" customWidth="1"/>
    <col min="14399" max="14399" width="17.28515625" style="2" bestFit="1" customWidth="1"/>
    <col min="14400" max="14592" width="9.140625" style="2"/>
    <col min="14593" max="14593" width="8.5703125" style="2" bestFit="1" customWidth="1"/>
    <col min="14594" max="14594" width="39" style="2" customWidth="1"/>
    <col min="14595" max="14596" width="15" style="2" bestFit="1" customWidth="1"/>
    <col min="14597" max="14598" width="6.28515625" style="2" bestFit="1" customWidth="1"/>
    <col min="14599" max="14599" width="15" style="2" bestFit="1" customWidth="1"/>
    <col min="14600" max="14600" width="7.85546875" style="2" bestFit="1" customWidth="1"/>
    <col min="14601" max="14601" width="6.7109375" style="2" bestFit="1" customWidth="1"/>
    <col min="14602" max="14603" width="5.7109375" style="2" bestFit="1" customWidth="1"/>
    <col min="14604" max="14604" width="9" style="2" customWidth="1"/>
    <col min="14605" max="14606" width="13.85546875" style="2" bestFit="1" customWidth="1"/>
    <col min="14607" max="14608" width="5.140625" style="2" bestFit="1" customWidth="1"/>
    <col min="14609" max="14609" width="13.85546875" style="2" bestFit="1" customWidth="1"/>
    <col min="14610" max="14610" width="7.7109375" style="2" bestFit="1" customWidth="1"/>
    <col min="14611" max="14611" width="6" style="2" bestFit="1" customWidth="1"/>
    <col min="14612" max="14613" width="5.140625" style="2" bestFit="1" customWidth="1"/>
    <col min="14614" max="14614" width="6.85546875" style="2" customWidth="1"/>
    <col min="14615" max="14615" width="5.140625" style="2" bestFit="1" customWidth="1"/>
    <col min="14616" max="14616" width="12.7109375" style="2" bestFit="1" customWidth="1"/>
    <col min="14617" max="14619" width="5.140625" style="2" bestFit="1" customWidth="1"/>
    <col min="14620" max="14620" width="12.7109375" style="2" bestFit="1" customWidth="1"/>
    <col min="14621" max="14621" width="5.7109375" style="2" bestFit="1" customWidth="1"/>
    <col min="14622" max="14623" width="5.140625" style="2" bestFit="1" customWidth="1"/>
    <col min="14624" max="14624" width="12.7109375" style="2" bestFit="1" customWidth="1"/>
    <col min="14625" max="14629" width="5.140625" style="2" bestFit="1" customWidth="1"/>
    <col min="14630" max="14630" width="12.7109375" style="2" bestFit="1" customWidth="1"/>
    <col min="14631" max="14634" width="5.140625" style="2" bestFit="1" customWidth="1"/>
    <col min="14635" max="14639" width="4.85546875" style="2" bestFit="1" customWidth="1"/>
    <col min="14640" max="14640" width="6.7109375" style="2" bestFit="1" customWidth="1"/>
    <col min="14641" max="14641" width="5.7109375" style="2" bestFit="1" customWidth="1"/>
    <col min="14642" max="14643" width="4.85546875" style="2" bestFit="1" customWidth="1"/>
    <col min="14644" max="14644" width="6.7109375" style="2" bestFit="1" customWidth="1"/>
    <col min="14645" max="14645" width="5.7109375" style="2" bestFit="1" customWidth="1"/>
    <col min="14646" max="14649" width="4.85546875" style="2" bestFit="1" customWidth="1"/>
    <col min="14650" max="14650" width="6.85546875" style="2" customWidth="1"/>
    <col min="14651" max="14651" width="5.7109375" style="2" bestFit="1" customWidth="1"/>
    <col min="14652" max="14653" width="4.85546875" style="2" bestFit="1" customWidth="1"/>
    <col min="14654" max="14654" width="5.7109375" style="2" bestFit="1" customWidth="1"/>
    <col min="14655" max="14655" width="17.28515625" style="2" bestFit="1" customWidth="1"/>
    <col min="14656" max="14848" width="9.140625" style="2"/>
    <col min="14849" max="14849" width="8.5703125" style="2" bestFit="1" customWidth="1"/>
    <col min="14850" max="14850" width="39" style="2" customWidth="1"/>
    <col min="14851" max="14852" width="15" style="2" bestFit="1" customWidth="1"/>
    <col min="14853" max="14854" width="6.28515625" style="2" bestFit="1" customWidth="1"/>
    <col min="14855" max="14855" width="15" style="2" bestFit="1" customWidth="1"/>
    <col min="14856" max="14856" width="7.85546875" style="2" bestFit="1" customWidth="1"/>
    <col min="14857" max="14857" width="6.7109375" style="2" bestFit="1" customWidth="1"/>
    <col min="14858" max="14859" width="5.7109375" style="2" bestFit="1" customWidth="1"/>
    <col min="14860" max="14860" width="9" style="2" customWidth="1"/>
    <col min="14861" max="14862" width="13.85546875" style="2" bestFit="1" customWidth="1"/>
    <col min="14863" max="14864" width="5.140625" style="2" bestFit="1" customWidth="1"/>
    <col min="14865" max="14865" width="13.85546875" style="2" bestFit="1" customWidth="1"/>
    <col min="14866" max="14866" width="7.7109375" style="2" bestFit="1" customWidth="1"/>
    <col min="14867" max="14867" width="6" style="2" bestFit="1" customWidth="1"/>
    <col min="14868" max="14869" width="5.140625" style="2" bestFit="1" customWidth="1"/>
    <col min="14870" max="14870" width="6.85546875" style="2" customWidth="1"/>
    <col min="14871" max="14871" width="5.140625" style="2" bestFit="1" customWidth="1"/>
    <col min="14872" max="14872" width="12.7109375" style="2" bestFit="1" customWidth="1"/>
    <col min="14873" max="14875" width="5.140625" style="2" bestFit="1" customWidth="1"/>
    <col min="14876" max="14876" width="12.7109375" style="2" bestFit="1" customWidth="1"/>
    <col min="14877" max="14877" width="5.7109375" style="2" bestFit="1" customWidth="1"/>
    <col min="14878" max="14879" width="5.140625" style="2" bestFit="1" customWidth="1"/>
    <col min="14880" max="14880" width="12.7109375" style="2" bestFit="1" customWidth="1"/>
    <col min="14881" max="14885" width="5.140625" style="2" bestFit="1" customWidth="1"/>
    <col min="14886" max="14886" width="12.7109375" style="2" bestFit="1" customWidth="1"/>
    <col min="14887" max="14890" width="5.140625" style="2" bestFit="1" customWidth="1"/>
    <col min="14891" max="14895" width="4.85546875" style="2" bestFit="1" customWidth="1"/>
    <col min="14896" max="14896" width="6.7109375" style="2" bestFit="1" customWidth="1"/>
    <col min="14897" max="14897" width="5.7109375" style="2" bestFit="1" customWidth="1"/>
    <col min="14898" max="14899" width="4.85546875" style="2" bestFit="1" customWidth="1"/>
    <col min="14900" max="14900" width="6.7109375" style="2" bestFit="1" customWidth="1"/>
    <col min="14901" max="14901" width="5.7109375" style="2" bestFit="1" customWidth="1"/>
    <col min="14902" max="14905" width="4.85546875" style="2" bestFit="1" customWidth="1"/>
    <col min="14906" max="14906" width="6.85546875" style="2" customWidth="1"/>
    <col min="14907" max="14907" width="5.7109375" style="2" bestFit="1" customWidth="1"/>
    <col min="14908" max="14909" width="4.85546875" style="2" bestFit="1" customWidth="1"/>
    <col min="14910" max="14910" width="5.7109375" style="2" bestFit="1" customWidth="1"/>
    <col min="14911" max="14911" width="17.28515625" style="2" bestFit="1" customWidth="1"/>
    <col min="14912" max="15104" width="9.140625" style="2"/>
    <col min="15105" max="15105" width="8.5703125" style="2" bestFit="1" customWidth="1"/>
    <col min="15106" max="15106" width="39" style="2" customWidth="1"/>
    <col min="15107" max="15108" width="15" style="2" bestFit="1" customWidth="1"/>
    <col min="15109" max="15110" width="6.28515625" style="2" bestFit="1" customWidth="1"/>
    <col min="15111" max="15111" width="15" style="2" bestFit="1" customWidth="1"/>
    <col min="15112" max="15112" width="7.85546875" style="2" bestFit="1" customWidth="1"/>
    <col min="15113" max="15113" width="6.7109375" style="2" bestFit="1" customWidth="1"/>
    <col min="15114" max="15115" width="5.7109375" style="2" bestFit="1" customWidth="1"/>
    <col min="15116" max="15116" width="9" style="2" customWidth="1"/>
    <col min="15117" max="15118" width="13.85546875" style="2" bestFit="1" customWidth="1"/>
    <col min="15119" max="15120" width="5.140625" style="2" bestFit="1" customWidth="1"/>
    <col min="15121" max="15121" width="13.85546875" style="2" bestFit="1" customWidth="1"/>
    <col min="15122" max="15122" width="7.7109375" style="2" bestFit="1" customWidth="1"/>
    <col min="15123" max="15123" width="6" style="2" bestFit="1" customWidth="1"/>
    <col min="15124" max="15125" width="5.140625" style="2" bestFit="1" customWidth="1"/>
    <col min="15126" max="15126" width="6.85546875" style="2" customWidth="1"/>
    <col min="15127" max="15127" width="5.140625" style="2" bestFit="1" customWidth="1"/>
    <col min="15128" max="15128" width="12.7109375" style="2" bestFit="1" customWidth="1"/>
    <col min="15129" max="15131" width="5.140625" style="2" bestFit="1" customWidth="1"/>
    <col min="15132" max="15132" width="12.7109375" style="2" bestFit="1" customWidth="1"/>
    <col min="15133" max="15133" width="5.7109375" style="2" bestFit="1" customWidth="1"/>
    <col min="15134" max="15135" width="5.140625" style="2" bestFit="1" customWidth="1"/>
    <col min="15136" max="15136" width="12.7109375" style="2" bestFit="1" customWidth="1"/>
    <col min="15137" max="15141" width="5.140625" style="2" bestFit="1" customWidth="1"/>
    <col min="15142" max="15142" width="12.7109375" style="2" bestFit="1" customWidth="1"/>
    <col min="15143" max="15146" width="5.140625" style="2" bestFit="1" customWidth="1"/>
    <col min="15147" max="15151" width="4.85546875" style="2" bestFit="1" customWidth="1"/>
    <col min="15152" max="15152" width="6.7109375" style="2" bestFit="1" customWidth="1"/>
    <col min="15153" max="15153" width="5.7109375" style="2" bestFit="1" customWidth="1"/>
    <col min="15154" max="15155" width="4.85546875" style="2" bestFit="1" customWidth="1"/>
    <col min="15156" max="15156" width="6.7109375" style="2" bestFit="1" customWidth="1"/>
    <col min="15157" max="15157" width="5.7109375" style="2" bestFit="1" customWidth="1"/>
    <col min="15158" max="15161" width="4.85546875" style="2" bestFit="1" customWidth="1"/>
    <col min="15162" max="15162" width="6.85546875" style="2" customWidth="1"/>
    <col min="15163" max="15163" width="5.7109375" style="2" bestFit="1" customWidth="1"/>
    <col min="15164" max="15165" width="4.85546875" style="2" bestFit="1" customWidth="1"/>
    <col min="15166" max="15166" width="5.7109375" style="2" bestFit="1" customWidth="1"/>
    <col min="15167" max="15167" width="17.28515625" style="2" bestFit="1" customWidth="1"/>
    <col min="15168" max="15360" width="9.140625" style="2"/>
    <col min="15361" max="15361" width="8.5703125" style="2" bestFit="1" customWidth="1"/>
    <col min="15362" max="15362" width="39" style="2" customWidth="1"/>
    <col min="15363" max="15364" width="15" style="2" bestFit="1" customWidth="1"/>
    <col min="15365" max="15366" width="6.28515625" style="2" bestFit="1" customWidth="1"/>
    <col min="15367" max="15367" width="15" style="2" bestFit="1" customWidth="1"/>
    <col min="15368" max="15368" width="7.85546875" style="2" bestFit="1" customWidth="1"/>
    <col min="15369" max="15369" width="6.7109375" style="2" bestFit="1" customWidth="1"/>
    <col min="15370" max="15371" width="5.7109375" style="2" bestFit="1" customWidth="1"/>
    <col min="15372" max="15372" width="9" style="2" customWidth="1"/>
    <col min="15373" max="15374" width="13.85546875" style="2" bestFit="1" customWidth="1"/>
    <col min="15375" max="15376" width="5.140625" style="2" bestFit="1" customWidth="1"/>
    <col min="15377" max="15377" width="13.85546875" style="2" bestFit="1" customWidth="1"/>
    <col min="15378" max="15378" width="7.7109375" style="2" bestFit="1" customWidth="1"/>
    <col min="15379" max="15379" width="6" style="2" bestFit="1" customWidth="1"/>
    <col min="15380" max="15381" width="5.140625" style="2" bestFit="1" customWidth="1"/>
    <col min="15382" max="15382" width="6.85546875" style="2" customWidth="1"/>
    <col min="15383" max="15383" width="5.140625" style="2" bestFit="1" customWidth="1"/>
    <col min="15384" max="15384" width="12.7109375" style="2" bestFit="1" customWidth="1"/>
    <col min="15385" max="15387" width="5.140625" style="2" bestFit="1" customWidth="1"/>
    <col min="15388" max="15388" width="12.7109375" style="2" bestFit="1" customWidth="1"/>
    <col min="15389" max="15389" width="5.7109375" style="2" bestFit="1" customWidth="1"/>
    <col min="15390" max="15391" width="5.140625" style="2" bestFit="1" customWidth="1"/>
    <col min="15392" max="15392" width="12.7109375" style="2" bestFit="1" customWidth="1"/>
    <col min="15393" max="15397" width="5.140625" style="2" bestFit="1" customWidth="1"/>
    <col min="15398" max="15398" width="12.7109375" style="2" bestFit="1" customWidth="1"/>
    <col min="15399" max="15402" width="5.140625" style="2" bestFit="1" customWidth="1"/>
    <col min="15403" max="15407" width="4.85546875" style="2" bestFit="1" customWidth="1"/>
    <col min="15408" max="15408" width="6.7109375" style="2" bestFit="1" customWidth="1"/>
    <col min="15409" max="15409" width="5.7109375" style="2" bestFit="1" customWidth="1"/>
    <col min="15410" max="15411" width="4.85546875" style="2" bestFit="1" customWidth="1"/>
    <col min="15412" max="15412" width="6.7109375" style="2" bestFit="1" customWidth="1"/>
    <col min="15413" max="15413" width="5.7109375" style="2" bestFit="1" customWidth="1"/>
    <col min="15414" max="15417" width="4.85546875" style="2" bestFit="1" customWidth="1"/>
    <col min="15418" max="15418" width="6.85546875" style="2" customWidth="1"/>
    <col min="15419" max="15419" width="5.7109375" style="2" bestFit="1" customWidth="1"/>
    <col min="15420" max="15421" width="4.85546875" style="2" bestFit="1" customWidth="1"/>
    <col min="15422" max="15422" width="5.7109375" style="2" bestFit="1" customWidth="1"/>
    <col min="15423" max="15423" width="17.28515625" style="2" bestFit="1" customWidth="1"/>
    <col min="15424" max="15616" width="9.140625" style="2"/>
    <col min="15617" max="15617" width="8.5703125" style="2" bestFit="1" customWidth="1"/>
    <col min="15618" max="15618" width="39" style="2" customWidth="1"/>
    <col min="15619" max="15620" width="15" style="2" bestFit="1" customWidth="1"/>
    <col min="15621" max="15622" width="6.28515625" style="2" bestFit="1" customWidth="1"/>
    <col min="15623" max="15623" width="15" style="2" bestFit="1" customWidth="1"/>
    <col min="15624" max="15624" width="7.85546875" style="2" bestFit="1" customWidth="1"/>
    <col min="15625" max="15625" width="6.7109375" style="2" bestFit="1" customWidth="1"/>
    <col min="15626" max="15627" width="5.7109375" style="2" bestFit="1" customWidth="1"/>
    <col min="15628" max="15628" width="9" style="2" customWidth="1"/>
    <col min="15629" max="15630" width="13.85546875" style="2" bestFit="1" customWidth="1"/>
    <col min="15631" max="15632" width="5.140625" style="2" bestFit="1" customWidth="1"/>
    <col min="15633" max="15633" width="13.85546875" style="2" bestFit="1" customWidth="1"/>
    <col min="15634" max="15634" width="7.7109375" style="2" bestFit="1" customWidth="1"/>
    <col min="15635" max="15635" width="6" style="2" bestFit="1" customWidth="1"/>
    <col min="15636" max="15637" width="5.140625" style="2" bestFit="1" customWidth="1"/>
    <col min="15638" max="15638" width="6.85546875" style="2" customWidth="1"/>
    <col min="15639" max="15639" width="5.140625" style="2" bestFit="1" customWidth="1"/>
    <col min="15640" max="15640" width="12.7109375" style="2" bestFit="1" customWidth="1"/>
    <col min="15641" max="15643" width="5.140625" style="2" bestFit="1" customWidth="1"/>
    <col min="15644" max="15644" width="12.7109375" style="2" bestFit="1" customWidth="1"/>
    <col min="15645" max="15645" width="5.7109375" style="2" bestFit="1" customWidth="1"/>
    <col min="15646" max="15647" width="5.140625" style="2" bestFit="1" customWidth="1"/>
    <col min="15648" max="15648" width="12.7109375" style="2" bestFit="1" customWidth="1"/>
    <col min="15649" max="15653" width="5.140625" style="2" bestFit="1" customWidth="1"/>
    <col min="15654" max="15654" width="12.7109375" style="2" bestFit="1" customWidth="1"/>
    <col min="15655" max="15658" width="5.140625" style="2" bestFit="1" customWidth="1"/>
    <col min="15659" max="15663" width="4.85546875" style="2" bestFit="1" customWidth="1"/>
    <col min="15664" max="15664" width="6.7109375" style="2" bestFit="1" customWidth="1"/>
    <col min="15665" max="15665" width="5.7109375" style="2" bestFit="1" customWidth="1"/>
    <col min="15666" max="15667" width="4.85546875" style="2" bestFit="1" customWidth="1"/>
    <col min="15668" max="15668" width="6.7109375" style="2" bestFit="1" customWidth="1"/>
    <col min="15669" max="15669" width="5.7109375" style="2" bestFit="1" customWidth="1"/>
    <col min="15670" max="15673" width="4.85546875" style="2" bestFit="1" customWidth="1"/>
    <col min="15674" max="15674" width="6.85546875" style="2" customWidth="1"/>
    <col min="15675" max="15675" width="5.7109375" style="2" bestFit="1" customWidth="1"/>
    <col min="15676" max="15677" width="4.85546875" style="2" bestFit="1" customWidth="1"/>
    <col min="15678" max="15678" width="5.7109375" style="2" bestFit="1" customWidth="1"/>
    <col min="15679" max="15679" width="17.28515625" style="2" bestFit="1" customWidth="1"/>
    <col min="15680" max="15872" width="9.140625" style="2"/>
    <col min="15873" max="15873" width="8.5703125" style="2" bestFit="1" customWidth="1"/>
    <col min="15874" max="15874" width="39" style="2" customWidth="1"/>
    <col min="15875" max="15876" width="15" style="2" bestFit="1" customWidth="1"/>
    <col min="15877" max="15878" width="6.28515625" style="2" bestFit="1" customWidth="1"/>
    <col min="15879" max="15879" width="15" style="2" bestFit="1" customWidth="1"/>
    <col min="15880" max="15880" width="7.85546875" style="2" bestFit="1" customWidth="1"/>
    <col min="15881" max="15881" width="6.7109375" style="2" bestFit="1" customWidth="1"/>
    <col min="15882" max="15883" width="5.7109375" style="2" bestFit="1" customWidth="1"/>
    <col min="15884" max="15884" width="9" style="2" customWidth="1"/>
    <col min="15885" max="15886" width="13.85546875" style="2" bestFit="1" customWidth="1"/>
    <col min="15887" max="15888" width="5.140625" style="2" bestFit="1" customWidth="1"/>
    <col min="15889" max="15889" width="13.85546875" style="2" bestFit="1" customWidth="1"/>
    <col min="15890" max="15890" width="7.7109375" style="2" bestFit="1" customWidth="1"/>
    <col min="15891" max="15891" width="6" style="2" bestFit="1" customWidth="1"/>
    <col min="15892" max="15893" width="5.140625" style="2" bestFit="1" customWidth="1"/>
    <col min="15894" max="15894" width="6.85546875" style="2" customWidth="1"/>
    <col min="15895" max="15895" width="5.140625" style="2" bestFit="1" customWidth="1"/>
    <col min="15896" max="15896" width="12.7109375" style="2" bestFit="1" customWidth="1"/>
    <col min="15897" max="15899" width="5.140625" style="2" bestFit="1" customWidth="1"/>
    <col min="15900" max="15900" width="12.7109375" style="2" bestFit="1" customWidth="1"/>
    <col min="15901" max="15901" width="5.7109375" style="2" bestFit="1" customWidth="1"/>
    <col min="15902" max="15903" width="5.140625" style="2" bestFit="1" customWidth="1"/>
    <col min="15904" max="15904" width="12.7109375" style="2" bestFit="1" customWidth="1"/>
    <col min="15905" max="15909" width="5.140625" style="2" bestFit="1" customWidth="1"/>
    <col min="15910" max="15910" width="12.7109375" style="2" bestFit="1" customWidth="1"/>
    <col min="15911" max="15914" width="5.140625" style="2" bestFit="1" customWidth="1"/>
    <col min="15915" max="15919" width="4.85546875" style="2" bestFit="1" customWidth="1"/>
    <col min="15920" max="15920" width="6.7109375" style="2" bestFit="1" customWidth="1"/>
    <col min="15921" max="15921" width="5.7109375" style="2" bestFit="1" customWidth="1"/>
    <col min="15922" max="15923" width="4.85546875" style="2" bestFit="1" customWidth="1"/>
    <col min="15924" max="15924" width="6.7109375" style="2" bestFit="1" customWidth="1"/>
    <col min="15925" max="15925" width="5.7109375" style="2" bestFit="1" customWidth="1"/>
    <col min="15926" max="15929" width="4.85546875" style="2" bestFit="1" customWidth="1"/>
    <col min="15930" max="15930" width="6.85546875" style="2" customWidth="1"/>
    <col min="15931" max="15931" width="5.7109375" style="2" bestFit="1" customWidth="1"/>
    <col min="15932" max="15933" width="4.85546875" style="2" bestFit="1" customWidth="1"/>
    <col min="15934" max="15934" width="5.7109375" style="2" bestFit="1" customWidth="1"/>
    <col min="15935" max="15935" width="17.28515625" style="2" bestFit="1" customWidth="1"/>
    <col min="15936" max="16128" width="9.140625" style="2"/>
    <col min="16129" max="16129" width="8.5703125" style="2" bestFit="1" customWidth="1"/>
    <col min="16130" max="16130" width="39" style="2" customWidth="1"/>
    <col min="16131" max="16132" width="15" style="2" bestFit="1" customWidth="1"/>
    <col min="16133" max="16134" width="6.28515625" style="2" bestFit="1" customWidth="1"/>
    <col min="16135" max="16135" width="15" style="2" bestFit="1" customWidth="1"/>
    <col min="16136" max="16136" width="7.85546875" style="2" bestFit="1" customWidth="1"/>
    <col min="16137" max="16137" width="6.7109375" style="2" bestFit="1" customWidth="1"/>
    <col min="16138" max="16139" width="5.7109375" style="2" bestFit="1" customWidth="1"/>
    <col min="16140" max="16140" width="9" style="2" customWidth="1"/>
    <col min="16141" max="16142" width="13.85546875" style="2" bestFit="1" customWidth="1"/>
    <col min="16143" max="16144" width="5.140625" style="2" bestFit="1" customWidth="1"/>
    <col min="16145" max="16145" width="13.85546875" style="2" bestFit="1" customWidth="1"/>
    <col min="16146" max="16146" width="7.7109375" style="2" bestFit="1" customWidth="1"/>
    <col min="16147" max="16147" width="6" style="2" bestFit="1" customWidth="1"/>
    <col min="16148" max="16149" width="5.140625" style="2" bestFit="1" customWidth="1"/>
    <col min="16150" max="16150" width="6.85546875" style="2" customWidth="1"/>
    <col min="16151" max="16151" width="5.140625" style="2" bestFit="1" customWidth="1"/>
    <col min="16152" max="16152" width="12.7109375" style="2" bestFit="1" customWidth="1"/>
    <col min="16153" max="16155" width="5.140625" style="2" bestFit="1" customWidth="1"/>
    <col min="16156" max="16156" width="12.7109375" style="2" bestFit="1" customWidth="1"/>
    <col min="16157" max="16157" width="5.7109375" style="2" bestFit="1" customWidth="1"/>
    <col min="16158" max="16159" width="5.140625" style="2" bestFit="1" customWidth="1"/>
    <col min="16160" max="16160" width="12.7109375" style="2" bestFit="1" customWidth="1"/>
    <col min="16161" max="16165" width="5.140625" style="2" bestFit="1" customWidth="1"/>
    <col min="16166" max="16166" width="12.7109375" style="2" bestFit="1" customWidth="1"/>
    <col min="16167" max="16170" width="5.140625" style="2" bestFit="1" customWidth="1"/>
    <col min="16171" max="16175" width="4.85546875" style="2" bestFit="1" customWidth="1"/>
    <col min="16176" max="16176" width="6.7109375" style="2" bestFit="1" customWidth="1"/>
    <col min="16177" max="16177" width="5.7109375" style="2" bestFit="1" customWidth="1"/>
    <col min="16178" max="16179" width="4.85546875" style="2" bestFit="1" customWidth="1"/>
    <col min="16180" max="16180" width="6.7109375" style="2" bestFit="1" customWidth="1"/>
    <col min="16181" max="16181" width="5.7109375" style="2" bestFit="1" customWidth="1"/>
    <col min="16182" max="16185" width="4.85546875" style="2" bestFit="1" customWidth="1"/>
    <col min="16186" max="16186" width="6.85546875" style="2" customWidth="1"/>
    <col min="16187" max="16187" width="5.7109375" style="2" bestFit="1" customWidth="1"/>
    <col min="16188" max="16189" width="4.85546875" style="2" bestFit="1" customWidth="1"/>
    <col min="16190" max="16190" width="5.7109375" style="2" bestFit="1" customWidth="1"/>
    <col min="16191" max="16191" width="17.28515625" style="2" bestFit="1" customWidth="1"/>
    <col min="16192" max="16384" width="9.140625" style="2"/>
  </cols>
  <sheetData>
    <row r="1" spans="1:63" s="1" customFormat="1" ht="19.5" thickBot="1" x14ac:dyDescent="0.35">
      <c r="A1" s="53" t="s">
        <v>79</v>
      </c>
      <c r="B1" s="67" t="s">
        <v>32</v>
      </c>
      <c r="C1" s="58" t="s">
        <v>111</v>
      </c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  <c r="BJ1" s="59"/>
      <c r="BK1" s="60"/>
    </row>
    <row r="2" spans="1:63" s="5" customFormat="1" ht="18.75" thickBot="1" x14ac:dyDescent="0.4">
      <c r="A2" s="54"/>
      <c r="B2" s="68"/>
      <c r="C2" s="72" t="s">
        <v>31</v>
      </c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4"/>
      <c r="W2" s="72" t="s">
        <v>27</v>
      </c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4"/>
      <c r="AQ2" s="72" t="s">
        <v>28</v>
      </c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  <c r="BE2" s="73"/>
      <c r="BF2" s="73"/>
      <c r="BG2" s="73"/>
      <c r="BH2" s="73"/>
      <c r="BI2" s="73"/>
      <c r="BJ2" s="74"/>
      <c r="BK2" s="75" t="s">
        <v>25</v>
      </c>
    </row>
    <row r="3" spans="1:63" s="6" customFormat="1" ht="18.75" thickBot="1" x14ac:dyDescent="0.4">
      <c r="A3" s="54"/>
      <c r="B3" s="68"/>
      <c r="C3" s="61" t="s">
        <v>12</v>
      </c>
      <c r="D3" s="62"/>
      <c r="E3" s="62"/>
      <c r="F3" s="62"/>
      <c r="G3" s="62"/>
      <c r="H3" s="62"/>
      <c r="I3" s="62"/>
      <c r="J3" s="62"/>
      <c r="K3" s="62"/>
      <c r="L3" s="63"/>
      <c r="M3" s="61" t="s">
        <v>13</v>
      </c>
      <c r="N3" s="62"/>
      <c r="O3" s="62"/>
      <c r="P3" s="62"/>
      <c r="Q3" s="62"/>
      <c r="R3" s="62"/>
      <c r="S3" s="62"/>
      <c r="T3" s="62"/>
      <c r="U3" s="62"/>
      <c r="V3" s="63"/>
      <c r="W3" s="61" t="s">
        <v>12</v>
      </c>
      <c r="X3" s="62"/>
      <c r="Y3" s="62"/>
      <c r="Z3" s="62"/>
      <c r="AA3" s="62"/>
      <c r="AB3" s="62"/>
      <c r="AC3" s="62"/>
      <c r="AD3" s="62"/>
      <c r="AE3" s="62"/>
      <c r="AF3" s="63"/>
      <c r="AG3" s="61" t="s">
        <v>13</v>
      </c>
      <c r="AH3" s="62"/>
      <c r="AI3" s="62"/>
      <c r="AJ3" s="62"/>
      <c r="AK3" s="62"/>
      <c r="AL3" s="62"/>
      <c r="AM3" s="62"/>
      <c r="AN3" s="62"/>
      <c r="AO3" s="62"/>
      <c r="AP3" s="63"/>
      <c r="AQ3" s="61" t="s">
        <v>12</v>
      </c>
      <c r="AR3" s="62"/>
      <c r="AS3" s="62"/>
      <c r="AT3" s="62"/>
      <c r="AU3" s="62"/>
      <c r="AV3" s="62"/>
      <c r="AW3" s="62"/>
      <c r="AX3" s="62"/>
      <c r="AY3" s="62"/>
      <c r="AZ3" s="63"/>
      <c r="BA3" s="61" t="s">
        <v>13</v>
      </c>
      <c r="BB3" s="62"/>
      <c r="BC3" s="62"/>
      <c r="BD3" s="62"/>
      <c r="BE3" s="62"/>
      <c r="BF3" s="62"/>
      <c r="BG3" s="62"/>
      <c r="BH3" s="62"/>
      <c r="BI3" s="62"/>
      <c r="BJ3" s="63"/>
      <c r="BK3" s="76"/>
    </row>
    <row r="4" spans="1:63" s="6" customFormat="1" ht="18" x14ac:dyDescent="0.35">
      <c r="A4" s="54"/>
      <c r="B4" s="68"/>
      <c r="C4" s="50" t="s">
        <v>38</v>
      </c>
      <c r="D4" s="51"/>
      <c r="E4" s="51"/>
      <c r="F4" s="51"/>
      <c r="G4" s="52"/>
      <c r="H4" s="64" t="s">
        <v>39</v>
      </c>
      <c r="I4" s="65"/>
      <c r="J4" s="65"/>
      <c r="K4" s="65"/>
      <c r="L4" s="66"/>
      <c r="M4" s="50" t="s">
        <v>38</v>
      </c>
      <c r="N4" s="51"/>
      <c r="O4" s="51"/>
      <c r="P4" s="51"/>
      <c r="Q4" s="52"/>
      <c r="R4" s="64" t="s">
        <v>39</v>
      </c>
      <c r="S4" s="65"/>
      <c r="T4" s="65"/>
      <c r="U4" s="65"/>
      <c r="V4" s="66"/>
      <c r="W4" s="50" t="s">
        <v>38</v>
      </c>
      <c r="X4" s="51"/>
      <c r="Y4" s="51"/>
      <c r="Z4" s="51"/>
      <c r="AA4" s="52"/>
      <c r="AB4" s="64" t="s">
        <v>39</v>
      </c>
      <c r="AC4" s="65"/>
      <c r="AD4" s="65"/>
      <c r="AE4" s="65"/>
      <c r="AF4" s="66"/>
      <c r="AG4" s="50" t="s">
        <v>38</v>
      </c>
      <c r="AH4" s="51"/>
      <c r="AI4" s="51"/>
      <c r="AJ4" s="51"/>
      <c r="AK4" s="52"/>
      <c r="AL4" s="64" t="s">
        <v>39</v>
      </c>
      <c r="AM4" s="65"/>
      <c r="AN4" s="65"/>
      <c r="AO4" s="65"/>
      <c r="AP4" s="66"/>
      <c r="AQ4" s="50" t="s">
        <v>38</v>
      </c>
      <c r="AR4" s="51"/>
      <c r="AS4" s="51"/>
      <c r="AT4" s="51"/>
      <c r="AU4" s="52"/>
      <c r="AV4" s="64" t="s">
        <v>39</v>
      </c>
      <c r="AW4" s="65"/>
      <c r="AX4" s="65"/>
      <c r="AY4" s="65"/>
      <c r="AZ4" s="66"/>
      <c r="BA4" s="50" t="s">
        <v>38</v>
      </c>
      <c r="BB4" s="51"/>
      <c r="BC4" s="51"/>
      <c r="BD4" s="51"/>
      <c r="BE4" s="52"/>
      <c r="BF4" s="64" t="s">
        <v>39</v>
      </c>
      <c r="BG4" s="65"/>
      <c r="BH4" s="65"/>
      <c r="BI4" s="65"/>
      <c r="BJ4" s="66"/>
      <c r="BK4" s="76"/>
    </row>
    <row r="5" spans="1:63" s="4" customFormat="1" ht="15" customHeight="1" x14ac:dyDescent="0.3">
      <c r="A5" s="54"/>
      <c r="B5" s="68"/>
      <c r="C5" s="8">
        <v>1</v>
      </c>
      <c r="D5" s="7">
        <v>2</v>
      </c>
      <c r="E5" s="7">
        <v>3</v>
      </c>
      <c r="F5" s="7">
        <v>4</v>
      </c>
      <c r="G5" s="9">
        <v>5</v>
      </c>
      <c r="H5" s="8">
        <v>1</v>
      </c>
      <c r="I5" s="7">
        <v>2</v>
      </c>
      <c r="J5" s="7">
        <v>3</v>
      </c>
      <c r="K5" s="7">
        <v>4</v>
      </c>
      <c r="L5" s="9">
        <v>5</v>
      </c>
      <c r="M5" s="8">
        <v>1</v>
      </c>
      <c r="N5" s="7">
        <v>2</v>
      </c>
      <c r="O5" s="7">
        <v>3</v>
      </c>
      <c r="P5" s="7">
        <v>4</v>
      </c>
      <c r="Q5" s="9">
        <v>5</v>
      </c>
      <c r="R5" s="8">
        <v>1</v>
      </c>
      <c r="S5" s="7">
        <v>2</v>
      </c>
      <c r="T5" s="7">
        <v>3</v>
      </c>
      <c r="U5" s="7">
        <v>4</v>
      </c>
      <c r="V5" s="9">
        <v>5</v>
      </c>
      <c r="W5" s="8">
        <v>1</v>
      </c>
      <c r="X5" s="7">
        <v>2</v>
      </c>
      <c r="Y5" s="7">
        <v>3</v>
      </c>
      <c r="Z5" s="7">
        <v>4</v>
      </c>
      <c r="AA5" s="9">
        <v>5</v>
      </c>
      <c r="AB5" s="8">
        <v>1</v>
      </c>
      <c r="AC5" s="7">
        <v>2</v>
      </c>
      <c r="AD5" s="7">
        <v>3</v>
      </c>
      <c r="AE5" s="7">
        <v>4</v>
      </c>
      <c r="AF5" s="9">
        <v>5</v>
      </c>
      <c r="AG5" s="8">
        <v>1</v>
      </c>
      <c r="AH5" s="7">
        <v>2</v>
      </c>
      <c r="AI5" s="7">
        <v>3</v>
      </c>
      <c r="AJ5" s="7">
        <v>4</v>
      </c>
      <c r="AK5" s="9">
        <v>5</v>
      </c>
      <c r="AL5" s="8">
        <v>1</v>
      </c>
      <c r="AM5" s="7">
        <v>2</v>
      </c>
      <c r="AN5" s="7">
        <v>3</v>
      </c>
      <c r="AO5" s="7">
        <v>4</v>
      </c>
      <c r="AP5" s="9">
        <v>5</v>
      </c>
      <c r="AQ5" s="8">
        <v>1</v>
      </c>
      <c r="AR5" s="7">
        <v>2</v>
      </c>
      <c r="AS5" s="7">
        <v>3</v>
      </c>
      <c r="AT5" s="7">
        <v>4</v>
      </c>
      <c r="AU5" s="9">
        <v>5</v>
      </c>
      <c r="AV5" s="8">
        <v>1</v>
      </c>
      <c r="AW5" s="7">
        <v>2</v>
      </c>
      <c r="AX5" s="7">
        <v>3</v>
      </c>
      <c r="AY5" s="7">
        <v>4</v>
      </c>
      <c r="AZ5" s="9">
        <v>5</v>
      </c>
      <c r="BA5" s="8">
        <v>1</v>
      </c>
      <c r="BB5" s="7">
        <v>2</v>
      </c>
      <c r="BC5" s="7">
        <v>3</v>
      </c>
      <c r="BD5" s="7">
        <v>4</v>
      </c>
      <c r="BE5" s="9">
        <v>5</v>
      </c>
      <c r="BF5" s="8">
        <v>1</v>
      </c>
      <c r="BG5" s="7">
        <v>2</v>
      </c>
      <c r="BH5" s="7">
        <v>3</v>
      </c>
      <c r="BI5" s="7">
        <v>4</v>
      </c>
      <c r="BJ5" s="9">
        <v>5</v>
      </c>
      <c r="BK5" s="77"/>
    </row>
    <row r="6" spans="1:63" x14ac:dyDescent="0.2">
      <c r="A6" s="10" t="s">
        <v>0</v>
      </c>
      <c r="B6" s="17" t="s">
        <v>6</v>
      </c>
      <c r="C6" s="69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0"/>
      <c r="BC6" s="70"/>
      <c r="BD6" s="70"/>
      <c r="BE6" s="70"/>
      <c r="BF6" s="70"/>
      <c r="BG6" s="70"/>
      <c r="BH6" s="70"/>
      <c r="BI6" s="70"/>
      <c r="BJ6" s="70"/>
      <c r="BK6" s="71"/>
    </row>
    <row r="7" spans="1:63" x14ac:dyDescent="0.2">
      <c r="A7" s="10" t="s">
        <v>80</v>
      </c>
      <c r="B7" s="18" t="s">
        <v>14</v>
      </c>
      <c r="C7" s="69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70"/>
      <c r="BK7" s="71"/>
    </row>
    <row r="8" spans="1:63" x14ac:dyDescent="0.2">
      <c r="A8" s="10"/>
      <c r="B8" s="78" t="s">
        <v>106</v>
      </c>
      <c r="C8" s="27">
        <v>0</v>
      </c>
      <c r="D8" s="28">
        <v>32.425611765666396</v>
      </c>
      <c r="E8" s="28">
        <v>0</v>
      </c>
      <c r="F8" s="28">
        <v>0</v>
      </c>
      <c r="G8" s="29">
        <v>3.3635780400000002E-2</v>
      </c>
      <c r="H8" s="28">
        <v>22.885759053741541</v>
      </c>
      <c r="I8" s="28">
        <v>9.0115188048995023</v>
      </c>
      <c r="J8" s="28">
        <v>0</v>
      </c>
      <c r="K8" s="28">
        <v>0</v>
      </c>
      <c r="L8" s="28">
        <v>39.377080640689705</v>
      </c>
      <c r="M8" s="28">
        <v>0</v>
      </c>
      <c r="N8" s="28">
        <v>0</v>
      </c>
      <c r="O8" s="28">
        <v>0</v>
      </c>
      <c r="P8" s="28">
        <v>0</v>
      </c>
      <c r="Q8" s="28">
        <v>0</v>
      </c>
      <c r="R8" s="27">
        <v>7.4707329833786025</v>
      </c>
      <c r="S8" s="28">
        <v>0</v>
      </c>
      <c r="T8" s="28">
        <v>0</v>
      </c>
      <c r="U8" s="28">
        <v>0</v>
      </c>
      <c r="V8" s="29">
        <v>6.0114853546650977</v>
      </c>
      <c r="W8" s="27">
        <v>0</v>
      </c>
      <c r="X8" s="28">
        <v>0.63942761636659995</v>
      </c>
      <c r="Y8" s="28">
        <v>0</v>
      </c>
      <c r="Z8" s="28">
        <v>0</v>
      </c>
      <c r="AA8" s="29">
        <v>0</v>
      </c>
      <c r="AB8" s="27">
        <v>5.4181038232699992E-2</v>
      </c>
      <c r="AC8" s="28">
        <v>0</v>
      </c>
      <c r="AD8" s="28">
        <v>0</v>
      </c>
      <c r="AE8" s="28">
        <v>0</v>
      </c>
      <c r="AF8" s="29">
        <v>8.5404696799800006E-2</v>
      </c>
      <c r="AG8" s="27">
        <v>0</v>
      </c>
      <c r="AH8" s="28">
        <v>0</v>
      </c>
      <c r="AI8" s="28">
        <v>0</v>
      </c>
      <c r="AJ8" s="28">
        <v>0</v>
      </c>
      <c r="AK8" s="29">
        <v>0</v>
      </c>
      <c r="AL8" s="27">
        <v>0</v>
      </c>
      <c r="AM8" s="28">
        <v>0</v>
      </c>
      <c r="AN8" s="28">
        <v>0</v>
      </c>
      <c r="AO8" s="28">
        <v>0</v>
      </c>
      <c r="AP8" s="29">
        <v>0</v>
      </c>
      <c r="AQ8" s="28">
        <v>0</v>
      </c>
      <c r="AR8" s="28">
        <v>0</v>
      </c>
      <c r="AS8" s="28">
        <v>0</v>
      </c>
      <c r="AT8" s="28">
        <v>0</v>
      </c>
      <c r="AU8" s="28">
        <v>0</v>
      </c>
      <c r="AV8" s="27">
        <v>1.8577155262263003</v>
      </c>
      <c r="AW8" s="28">
        <v>2.00755897E-2</v>
      </c>
      <c r="AX8" s="28">
        <v>0</v>
      </c>
      <c r="AY8" s="28">
        <v>0</v>
      </c>
      <c r="AZ8" s="29">
        <v>2.0851977052658999</v>
      </c>
      <c r="BA8" s="27">
        <v>0</v>
      </c>
      <c r="BB8" s="28">
        <v>0</v>
      </c>
      <c r="BC8" s="28">
        <v>0</v>
      </c>
      <c r="BD8" s="28">
        <v>0</v>
      </c>
      <c r="BE8" s="29">
        <v>0</v>
      </c>
      <c r="BF8" s="27">
        <v>0.38148560503080009</v>
      </c>
      <c r="BG8" s="28">
        <v>0</v>
      </c>
      <c r="BH8" s="28">
        <v>0</v>
      </c>
      <c r="BI8" s="28">
        <v>0</v>
      </c>
      <c r="BJ8" s="29">
        <v>0.64844291353310013</v>
      </c>
      <c r="BK8" s="79">
        <f>SUM(C8:BJ8)</f>
        <v>122.98775507459605</v>
      </c>
    </row>
    <row r="9" spans="1:63" x14ac:dyDescent="0.2">
      <c r="A9" s="10"/>
      <c r="B9" s="80" t="s">
        <v>89</v>
      </c>
      <c r="C9" s="27">
        <f>C8</f>
        <v>0</v>
      </c>
      <c r="D9" s="28">
        <f>D8</f>
        <v>32.425611765666396</v>
      </c>
      <c r="E9" s="28">
        <f t="shared" ref="E9:BJ9" si="0">E8</f>
        <v>0</v>
      </c>
      <c r="F9" s="28">
        <f t="shared" si="0"/>
        <v>0</v>
      </c>
      <c r="G9" s="29">
        <f t="shared" si="0"/>
        <v>3.3635780400000002E-2</v>
      </c>
      <c r="H9" s="28">
        <f t="shared" si="0"/>
        <v>22.885759053741541</v>
      </c>
      <c r="I9" s="28">
        <f t="shared" si="0"/>
        <v>9.0115188048995023</v>
      </c>
      <c r="J9" s="28">
        <f t="shared" si="0"/>
        <v>0</v>
      </c>
      <c r="K9" s="28">
        <f t="shared" si="0"/>
        <v>0</v>
      </c>
      <c r="L9" s="28">
        <f t="shared" si="0"/>
        <v>39.377080640689705</v>
      </c>
      <c r="M9" s="28">
        <f t="shared" si="0"/>
        <v>0</v>
      </c>
      <c r="N9" s="28">
        <f t="shared" si="0"/>
        <v>0</v>
      </c>
      <c r="O9" s="28">
        <f t="shared" si="0"/>
        <v>0</v>
      </c>
      <c r="P9" s="28">
        <f t="shared" si="0"/>
        <v>0</v>
      </c>
      <c r="Q9" s="28">
        <f t="shared" si="0"/>
        <v>0</v>
      </c>
      <c r="R9" s="27">
        <f t="shared" si="0"/>
        <v>7.4707329833786025</v>
      </c>
      <c r="S9" s="28">
        <f t="shared" si="0"/>
        <v>0</v>
      </c>
      <c r="T9" s="28">
        <f t="shared" si="0"/>
        <v>0</v>
      </c>
      <c r="U9" s="28">
        <f t="shared" si="0"/>
        <v>0</v>
      </c>
      <c r="V9" s="29">
        <f t="shared" si="0"/>
        <v>6.0114853546650977</v>
      </c>
      <c r="W9" s="27">
        <f t="shared" si="0"/>
        <v>0</v>
      </c>
      <c r="X9" s="28">
        <f t="shared" si="0"/>
        <v>0.63942761636659995</v>
      </c>
      <c r="Y9" s="28">
        <f t="shared" si="0"/>
        <v>0</v>
      </c>
      <c r="Z9" s="28">
        <f t="shared" si="0"/>
        <v>0</v>
      </c>
      <c r="AA9" s="29">
        <f t="shared" si="0"/>
        <v>0</v>
      </c>
      <c r="AB9" s="27">
        <f t="shared" si="0"/>
        <v>5.4181038232699992E-2</v>
      </c>
      <c r="AC9" s="28">
        <f t="shared" si="0"/>
        <v>0</v>
      </c>
      <c r="AD9" s="28">
        <f t="shared" si="0"/>
        <v>0</v>
      </c>
      <c r="AE9" s="28">
        <f t="shared" si="0"/>
        <v>0</v>
      </c>
      <c r="AF9" s="29">
        <f t="shared" si="0"/>
        <v>8.5404696799800006E-2</v>
      </c>
      <c r="AG9" s="27">
        <f t="shared" si="0"/>
        <v>0</v>
      </c>
      <c r="AH9" s="28">
        <f t="shared" si="0"/>
        <v>0</v>
      </c>
      <c r="AI9" s="28">
        <f t="shared" si="0"/>
        <v>0</v>
      </c>
      <c r="AJ9" s="28">
        <f t="shared" si="0"/>
        <v>0</v>
      </c>
      <c r="AK9" s="29">
        <f t="shared" si="0"/>
        <v>0</v>
      </c>
      <c r="AL9" s="27">
        <f t="shared" si="0"/>
        <v>0</v>
      </c>
      <c r="AM9" s="28">
        <f t="shared" si="0"/>
        <v>0</v>
      </c>
      <c r="AN9" s="28">
        <f t="shared" si="0"/>
        <v>0</v>
      </c>
      <c r="AO9" s="28">
        <f t="shared" si="0"/>
        <v>0</v>
      </c>
      <c r="AP9" s="29">
        <f t="shared" si="0"/>
        <v>0</v>
      </c>
      <c r="AQ9" s="28">
        <f t="shared" si="0"/>
        <v>0</v>
      </c>
      <c r="AR9" s="28">
        <f t="shared" si="0"/>
        <v>0</v>
      </c>
      <c r="AS9" s="28">
        <f t="shared" si="0"/>
        <v>0</v>
      </c>
      <c r="AT9" s="28">
        <f t="shared" si="0"/>
        <v>0</v>
      </c>
      <c r="AU9" s="28">
        <f t="shared" si="0"/>
        <v>0</v>
      </c>
      <c r="AV9" s="27">
        <f t="shared" si="0"/>
        <v>1.8577155262263003</v>
      </c>
      <c r="AW9" s="28">
        <f t="shared" si="0"/>
        <v>2.00755897E-2</v>
      </c>
      <c r="AX9" s="28">
        <f t="shared" si="0"/>
        <v>0</v>
      </c>
      <c r="AY9" s="28">
        <f t="shared" si="0"/>
        <v>0</v>
      </c>
      <c r="AZ9" s="29">
        <f t="shared" si="0"/>
        <v>2.0851977052658999</v>
      </c>
      <c r="BA9" s="27">
        <f t="shared" si="0"/>
        <v>0</v>
      </c>
      <c r="BB9" s="28">
        <f t="shared" si="0"/>
        <v>0</v>
      </c>
      <c r="BC9" s="28">
        <f t="shared" si="0"/>
        <v>0</v>
      </c>
      <c r="BD9" s="28">
        <f t="shared" si="0"/>
        <v>0</v>
      </c>
      <c r="BE9" s="29">
        <f t="shared" si="0"/>
        <v>0</v>
      </c>
      <c r="BF9" s="27">
        <f t="shared" si="0"/>
        <v>0.38148560503080009</v>
      </c>
      <c r="BG9" s="28">
        <f t="shared" si="0"/>
        <v>0</v>
      </c>
      <c r="BH9" s="28">
        <f t="shared" si="0"/>
        <v>0</v>
      </c>
      <c r="BI9" s="28">
        <f t="shared" si="0"/>
        <v>0</v>
      </c>
      <c r="BJ9" s="29">
        <f t="shared" si="0"/>
        <v>0.64844291353310013</v>
      </c>
      <c r="BK9" s="81">
        <f>+BK8</f>
        <v>122.98775507459605</v>
      </c>
    </row>
    <row r="10" spans="1:63" x14ac:dyDescent="0.2">
      <c r="A10" s="10" t="s">
        <v>81</v>
      </c>
      <c r="B10" s="18" t="s">
        <v>3</v>
      </c>
      <c r="C10" s="48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9"/>
    </row>
    <row r="11" spans="1:63" x14ac:dyDescent="0.2">
      <c r="A11" s="10"/>
      <c r="B11" s="19" t="s">
        <v>40</v>
      </c>
      <c r="C11" s="27">
        <v>0</v>
      </c>
      <c r="D11" s="28">
        <v>0</v>
      </c>
      <c r="E11" s="28">
        <v>0</v>
      </c>
      <c r="F11" s="28">
        <v>0</v>
      </c>
      <c r="G11" s="29">
        <v>0</v>
      </c>
      <c r="H11" s="27">
        <v>0</v>
      </c>
      <c r="I11" s="28">
        <v>0</v>
      </c>
      <c r="J11" s="28">
        <v>0</v>
      </c>
      <c r="K11" s="28">
        <v>0</v>
      </c>
      <c r="L11" s="29">
        <v>0</v>
      </c>
      <c r="M11" s="27">
        <v>0</v>
      </c>
      <c r="N11" s="28">
        <v>0</v>
      </c>
      <c r="O11" s="28">
        <v>0</v>
      </c>
      <c r="P11" s="28">
        <v>0</v>
      </c>
      <c r="Q11" s="29">
        <v>0</v>
      </c>
      <c r="R11" s="27">
        <v>0</v>
      </c>
      <c r="S11" s="28">
        <v>0</v>
      </c>
      <c r="T11" s="28">
        <v>0</v>
      </c>
      <c r="U11" s="28">
        <v>0</v>
      </c>
      <c r="V11" s="29">
        <v>0</v>
      </c>
      <c r="W11" s="27">
        <v>0</v>
      </c>
      <c r="X11" s="28">
        <v>0</v>
      </c>
      <c r="Y11" s="28">
        <v>0</v>
      </c>
      <c r="Z11" s="28">
        <v>0</v>
      </c>
      <c r="AA11" s="29">
        <v>0</v>
      </c>
      <c r="AB11" s="27">
        <v>0</v>
      </c>
      <c r="AC11" s="28">
        <v>0</v>
      </c>
      <c r="AD11" s="28">
        <v>0</v>
      </c>
      <c r="AE11" s="28">
        <v>0</v>
      </c>
      <c r="AF11" s="29">
        <v>0</v>
      </c>
      <c r="AG11" s="27">
        <v>0</v>
      </c>
      <c r="AH11" s="28">
        <v>0</v>
      </c>
      <c r="AI11" s="28">
        <v>0</v>
      </c>
      <c r="AJ11" s="28">
        <v>0</v>
      </c>
      <c r="AK11" s="29">
        <v>0</v>
      </c>
      <c r="AL11" s="27">
        <v>0</v>
      </c>
      <c r="AM11" s="28">
        <v>0</v>
      </c>
      <c r="AN11" s="28">
        <v>0</v>
      </c>
      <c r="AO11" s="28">
        <v>0</v>
      </c>
      <c r="AP11" s="29">
        <v>0</v>
      </c>
      <c r="AQ11" s="27">
        <v>0</v>
      </c>
      <c r="AR11" s="28">
        <v>0</v>
      </c>
      <c r="AS11" s="28">
        <v>0</v>
      </c>
      <c r="AT11" s="28">
        <v>0</v>
      </c>
      <c r="AU11" s="29">
        <v>0</v>
      </c>
      <c r="AV11" s="27">
        <v>0</v>
      </c>
      <c r="AW11" s="28">
        <v>0</v>
      </c>
      <c r="AX11" s="28">
        <v>0</v>
      </c>
      <c r="AY11" s="28">
        <v>0</v>
      </c>
      <c r="AZ11" s="29">
        <v>0</v>
      </c>
      <c r="BA11" s="27">
        <v>0</v>
      </c>
      <c r="BB11" s="28">
        <v>0</v>
      </c>
      <c r="BC11" s="28">
        <v>0</v>
      </c>
      <c r="BD11" s="28">
        <v>0</v>
      </c>
      <c r="BE11" s="29">
        <v>0</v>
      </c>
      <c r="BF11" s="27">
        <v>0</v>
      </c>
      <c r="BG11" s="28">
        <v>0</v>
      </c>
      <c r="BH11" s="28">
        <v>0</v>
      </c>
      <c r="BI11" s="28">
        <v>0</v>
      </c>
      <c r="BJ11" s="29">
        <v>0</v>
      </c>
      <c r="BK11" s="30">
        <v>0</v>
      </c>
    </row>
    <row r="12" spans="1:63" x14ac:dyDescent="0.2">
      <c r="A12" s="10"/>
      <c r="B12" s="19" t="s">
        <v>90</v>
      </c>
      <c r="C12" s="27">
        <v>0</v>
      </c>
      <c r="D12" s="28">
        <v>0</v>
      </c>
      <c r="E12" s="28">
        <v>0</v>
      </c>
      <c r="F12" s="28">
        <v>0</v>
      </c>
      <c r="G12" s="29">
        <v>0</v>
      </c>
      <c r="H12" s="27">
        <v>0</v>
      </c>
      <c r="I12" s="28">
        <v>0</v>
      </c>
      <c r="J12" s="28">
        <v>0</v>
      </c>
      <c r="K12" s="28">
        <v>0</v>
      </c>
      <c r="L12" s="29">
        <v>0</v>
      </c>
      <c r="M12" s="27">
        <v>0</v>
      </c>
      <c r="N12" s="28">
        <v>0</v>
      </c>
      <c r="O12" s="28">
        <v>0</v>
      </c>
      <c r="P12" s="28">
        <v>0</v>
      </c>
      <c r="Q12" s="29">
        <v>0</v>
      </c>
      <c r="R12" s="27">
        <v>0</v>
      </c>
      <c r="S12" s="28">
        <v>0</v>
      </c>
      <c r="T12" s="28">
        <v>0</v>
      </c>
      <c r="U12" s="28">
        <v>0</v>
      </c>
      <c r="V12" s="29">
        <v>0</v>
      </c>
      <c r="W12" s="27">
        <v>0</v>
      </c>
      <c r="X12" s="28">
        <v>0</v>
      </c>
      <c r="Y12" s="28">
        <v>0</v>
      </c>
      <c r="Z12" s="28">
        <v>0</v>
      </c>
      <c r="AA12" s="29">
        <v>0</v>
      </c>
      <c r="AB12" s="27">
        <v>0</v>
      </c>
      <c r="AC12" s="28">
        <v>0</v>
      </c>
      <c r="AD12" s="28">
        <v>0</v>
      </c>
      <c r="AE12" s="28">
        <v>0</v>
      </c>
      <c r="AF12" s="29">
        <v>0</v>
      </c>
      <c r="AG12" s="27">
        <v>0</v>
      </c>
      <c r="AH12" s="28">
        <v>0</v>
      </c>
      <c r="AI12" s="28">
        <v>0</v>
      </c>
      <c r="AJ12" s="28">
        <v>0</v>
      </c>
      <c r="AK12" s="29">
        <v>0</v>
      </c>
      <c r="AL12" s="27">
        <v>0</v>
      </c>
      <c r="AM12" s="28">
        <v>0</v>
      </c>
      <c r="AN12" s="28">
        <v>0</v>
      </c>
      <c r="AO12" s="28">
        <v>0</v>
      </c>
      <c r="AP12" s="29">
        <v>0</v>
      </c>
      <c r="AQ12" s="27">
        <v>0</v>
      </c>
      <c r="AR12" s="28">
        <v>0</v>
      </c>
      <c r="AS12" s="28">
        <v>0</v>
      </c>
      <c r="AT12" s="28">
        <v>0</v>
      </c>
      <c r="AU12" s="29">
        <v>0</v>
      </c>
      <c r="AV12" s="27">
        <v>0</v>
      </c>
      <c r="AW12" s="28">
        <v>0</v>
      </c>
      <c r="AX12" s="28">
        <v>0</v>
      </c>
      <c r="AY12" s="28">
        <v>0</v>
      </c>
      <c r="AZ12" s="29">
        <v>0</v>
      </c>
      <c r="BA12" s="27">
        <v>0</v>
      </c>
      <c r="BB12" s="28">
        <v>0</v>
      </c>
      <c r="BC12" s="28">
        <v>0</v>
      </c>
      <c r="BD12" s="28">
        <v>0</v>
      </c>
      <c r="BE12" s="29">
        <v>0</v>
      </c>
      <c r="BF12" s="27">
        <v>0</v>
      </c>
      <c r="BG12" s="28">
        <v>0</v>
      </c>
      <c r="BH12" s="28">
        <v>0</v>
      </c>
      <c r="BI12" s="28">
        <v>0</v>
      </c>
      <c r="BJ12" s="29">
        <v>0</v>
      </c>
      <c r="BK12" s="30">
        <v>0</v>
      </c>
    </row>
    <row r="13" spans="1:63" x14ac:dyDescent="0.2">
      <c r="A13" s="10" t="s">
        <v>82</v>
      </c>
      <c r="B13" s="18" t="s">
        <v>10</v>
      </c>
      <c r="C13" s="48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9"/>
    </row>
    <row r="14" spans="1:63" x14ac:dyDescent="0.2">
      <c r="A14" s="10"/>
      <c r="B14" s="19" t="s">
        <v>40</v>
      </c>
      <c r="C14" s="27">
        <v>0</v>
      </c>
      <c r="D14" s="28">
        <v>0</v>
      </c>
      <c r="E14" s="28">
        <v>0</v>
      </c>
      <c r="F14" s="28">
        <v>0</v>
      </c>
      <c r="G14" s="29">
        <v>0</v>
      </c>
      <c r="H14" s="27">
        <v>0</v>
      </c>
      <c r="I14" s="28">
        <v>0</v>
      </c>
      <c r="J14" s="28">
        <v>0</v>
      </c>
      <c r="K14" s="28">
        <v>0</v>
      </c>
      <c r="L14" s="29">
        <v>0</v>
      </c>
      <c r="M14" s="27">
        <v>0</v>
      </c>
      <c r="N14" s="28">
        <v>0</v>
      </c>
      <c r="O14" s="28">
        <v>0</v>
      </c>
      <c r="P14" s="28">
        <v>0</v>
      </c>
      <c r="Q14" s="29">
        <v>0</v>
      </c>
      <c r="R14" s="27">
        <v>0</v>
      </c>
      <c r="S14" s="28">
        <v>0</v>
      </c>
      <c r="T14" s="28">
        <v>0</v>
      </c>
      <c r="U14" s="28">
        <v>0</v>
      </c>
      <c r="V14" s="29">
        <v>0</v>
      </c>
      <c r="W14" s="27">
        <v>0</v>
      </c>
      <c r="X14" s="28">
        <v>0</v>
      </c>
      <c r="Y14" s="28">
        <v>0</v>
      </c>
      <c r="Z14" s="28">
        <v>0</v>
      </c>
      <c r="AA14" s="29">
        <v>0</v>
      </c>
      <c r="AB14" s="27">
        <v>0</v>
      </c>
      <c r="AC14" s="28">
        <v>0</v>
      </c>
      <c r="AD14" s="28">
        <v>0</v>
      </c>
      <c r="AE14" s="28">
        <v>0</v>
      </c>
      <c r="AF14" s="29">
        <v>0</v>
      </c>
      <c r="AG14" s="27">
        <v>0</v>
      </c>
      <c r="AH14" s="28">
        <v>0</v>
      </c>
      <c r="AI14" s="28">
        <v>0</v>
      </c>
      <c r="AJ14" s="28">
        <v>0</v>
      </c>
      <c r="AK14" s="29">
        <v>0</v>
      </c>
      <c r="AL14" s="27">
        <v>0</v>
      </c>
      <c r="AM14" s="28">
        <v>0</v>
      </c>
      <c r="AN14" s="28">
        <v>0</v>
      </c>
      <c r="AO14" s="28">
        <v>0</v>
      </c>
      <c r="AP14" s="29">
        <v>0</v>
      </c>
      <c r="AQ14" s="27">
        <v>0</v>
      </c>
      <c r="AR14" s="28">
        <v>0</v>
      </c>
      <c r="AS14" s="28">
        <v>0</v>
      </c>
      <c r="AT14" s="28">
        <v>0</v>
      </c>
      <c r="AU14" s="29">
        <v>0</v>
      </c>
      <c r="AV14" s="27">
        <v>0</v>
      </c>
      <c r="AW14" s="28">
        <v>0</v>
      </c>
      <c r="AX14" s="28">
        <v>0</v>
      </c>
      <c r="AY14" s="28">
        <v>0</v>
      </c>
      <c r="AZ14" s="29">
        <v>0</v>
      </c>
      <c r="BA14" s="27">
        <v>0</v>
      </c>
      <c r="BB14" s="28">
        <v>0</v>
      </c>
      <c r="BC14" s="28">
        <v>0</v>
      </c>
      <c r="BD14" s="28">
        <v>0</v>
      </c>
      <c r="BE14" s="29">
        <v>0</v>
      </c>
      <c r="BF14" s="27">
        <v>0</v>
      </c>
      <c r="BG14" s="28">
        <v>0</v>
      </c>
      <c r="BH14" s="28">
        <v>0</v>
      </c>
      <c r="BI14" s="28">
        <v>0</v>
      </c>
      <c r="BJ14" s="29">
        <v>0</v>
      </c>
      <c r="BK14" s="30">
        <v>0</v>
      </c>
    </row>
    <row r="15" spans="1:63" x14ac:dyDescent="0.2">
      <c r="A15" s="10"/>
      <c r="B15" s="19" t="s">
        <v>96</v>
      </c>
      <c r="C15" s="27">
        <v>0</v>
      </c>
      <c r="D15" s="28">
        <v>0</v>
      </c>
      <c r="E15" s="28">
        <v>0</v>
      </c>
      <c r="F15" s="28">
        <v>0</v>
      </c>
      <c r="G15" s="29">
        <v>0</v>
      </c>
      <c r="H15" s="27">
        <v>0</v>
      </c>
      <c r="I15" s="28">
        <v>0</v>
      </c>
      <c r="J15" s="28">
        <v>0</v>
      </c>
      <c r="K15" s="28">
        <v>0</v>
      </c>
      <c r="L15" s="29">
        <v>0</v>
      </c>
      <c r="M15" s="27">
        <v>0</v>
      </c>
      <c r="N15" s="28">
        <v>0</v>
      </c>
      <c r="O15" s="28">
        <v>0</v>
      </c>
      <c r="P15" s="28">
        <v>0</v>
      </c>
      <c r="Q15" s="29">
        <v>0</v>
      </c>
      <c r="R15" s="27">
        <v>0</v>
      </c>
      <c r="S15" s="28">
        <v>0</v>
      </c>
      <c r="T15" s="28">
        <v>0</v>
      </c>
      <c r="U15" s="28">
        <v>0</v>
      </c>
      <c r="V15" s="29">
        <v>0</v>
      </c>
      <c r="W15" s="27">
        <v>0</v>
      </c>
      <c r="X15" s="28">
        <v>0</v>
      </c>
      <c r="Y15" s="28">
        <v>0</v>
      </c>
      <c r="Z15" s="28">
        <v>0</v>
      </c>
      <c r="AA15" s="29">
        <v>0</v>
      </c>
      <c r="AB15" s="27">
        <v>0</v>
      </c>
      <c r="AC15" s="28">
        <v>0</v>
      </c>
      <c r="AD15" s="28">
        <v>0</v>
      </c>
      <c r="AE15" s="28">
        <v>0</v>
      </c>
      <c r="AF15" s="29">
        <v>0</v>
      </c>
      <c r="AG15" s="27">
        <v>0</v>
      </c>
      <c r="AH15" s="28">
        <v>0</v>
      </c>
      <c r="AI15" s="28">
        <v>0</v>
      </c>
      <c r="AJ15" s="28">
        <v>0</v>
      </c>
      <c r="AK15" s="29">
        <v>0</v>
      </c>
      <c r="AL15" s="27">
        <v>0</v>
      </c>
      <c r="AM15" s="28">
        <v>0</v>
      </c>
      <c r="AN15" s="28">
        <v>0</v>
      </c>
      <c r="AO15" s="28">
        <v>0</v>
      </c>
      <c r="AP15" s="29">
        <v>0</v>
      </c>
      <c r="AQ15" s="27">
        <v>0</v>
      </c>
      <c r="AR15" s="28">
        <v>0</v>
      </c>
      <c r="AS15" s="28">
        <v>0</v>
      </c>
      <c r="AT15" s="28">
        <v>0</v>
      </c>
      <c r="AU15" s="29">
        <v>0</v>
      </c>
      <c r="AV15" s="27">
        <v>0</v>
      </c>
      <c r="AW15" s="28">
        <v>0</v>
      </c>
      <c r="AX15" s="28">
        <v>0</v>
      </c>
      <c r="AY15" s="28">
        <v>0</v>
      </c>
      <c r="AZ15" s="29">
        <v>0</v>
      </c>
      <c r="BA15" s="27">
        <v>0</v>
      </c>
      <c r="BB15" s="28">
        <v>0</v>
      </c>
      <c r="BC15" s="28">
        <v>0</v>
      </c>
      <c r="BD15" s="28">
        <v>0</v>
      </c>
      <c r="BE15" s="29">
        <v>0</v>
      </c>
      <c r="BF15" s="27">
        <v>0</v>
      </c>
      <c r="BG15" s="28">
        <v>0</v>
      </c>
      <c r="BH15" s="28">
        <v>0</v>
      </c>
      <c r="BI15" s="28">
        <v>0</v>
      </c>
      <c r="BJ15" s="29">
        <v>0</v>
      </c>
      <c r="BK15" s="30">
        <v>0</v>
      </c>
    </row>
    <row r="16" spans="1:63" x14ac:dyDescent="0.2">
      <c r="A16" s="10" t="s">
        <v>83</v>
      </c>
      <c r="B16" s="18" t="s">
        <v>15</v>
      </c>
      <c r="C16" s="48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9"/>
    </row>
    <row r="17" spans="1:63" x14ac:dyDescent="0.2">
      <c r="A17" s="10"/>
      <c r="B17" s="19" t="s">
        <v>40</v>
      </c>
      <c r="C17" s="27">
        <v>0</v>
      </c>
      <c r="D17" s="28">
        <v>0</v>
      </c>
      <c r="E17" s="28">
        <v>0</v>
      </c>
      <c r="F17" s="28">
        <v>0</v>
      </c>
      <c r="G17" s="29">
        <v>0</v>
      </c>
      <c r="H17" s="27">
        <v>0</v>
      </c>
      <c r="I17" s="28">
        <v>0</v>
      </c>
      <c r="J17" s="28">
        <v>0</v>
      </c>
      <c r="K17" s="28">
        <v>0</v>
      </c>
      <c r="L17" s="29">
        <v>0</v>
      </c>
      <c r="M17" s="27">
        <v>0</v>
      </c>
      <c r="N17" s="28">
        <v>0</v>
      </c>
      <c r="O17" s="28">
        <v>0</v>
      </c>
      <c r="P17" s="28">
        <v>0</v>
      </c>
      <c r="Q17" s="29">
        <v>0</v>
      </c>
      <c r="R17" s="27">
        <v>0</v>
      </c>
      <c r="S17" s="28">
        <v>0</v>
      </c>
      <c r="T17" s="28">
        <v>0</v>
      </c>
      <c r="U17" s="28">
        <v>0</v>
      </c>
      <c r="V17" s="29">
        <v>0</v>
      </c>
      <c r="W17" s="27">
        <v>0</v>
      </c>
      <c r="X17" s="28">
        <v>0</v>
      </c>
      <c r="Y17" s="28">
        <v>0</v>
      </c>
      <c r="Z17" s="28">
        <v>0</v>
      </c>
      <c r="AA17" s="29">
        <v>0</v>
      </c>
      <c r="AB17" s="27">
        <v>0</v>
      </c>
      <c r="AC17" s="28">
        <v>0</v>
      </c>
      <c r="AD17" s="28">
        <v>0</v>
      </c>
      <c r="AE17" s="28">
        <v>0</v>
      </c>
      <c r="AF17" s="29">
        <v>0</v>
      </c>
      <c r="AG17" s="27">
        <v>0</v>
      </c>
      <c r="AH17" s="28">
        <v>0</v>
      </c>
      <c r="AI17" s="28">
        <v>0</v>
      </c>
      <c r="AJ17" s="28">
        <v>0</v>
      </c>
      <c r="AK17" s="29">
        <v>0</v>
      </c>
      <c r="AL17" s="27">
        <v>0</v>
      </c>
      <c r="AM17" s="28">
        <v>0</v>
      </c>
      <c r="AN17" s="28">
        <v>0</v>
      </c>
      <c r="AO17" s="28">
        <v>0</v>
      </c>
      <c r="AP17" s="29">
        <v>0</v>
      </c>
      <c r="AQ17" s="27">
        <v>0</v>
      </c>
      <c r="AR17" s="28">
        <v>0</v>
      </c>
      <c r="AS17" s="28">
        <v>0</v>
      </c>
      <c r="AT17" s="28">
        <v>0</v>
      </c>
      <c r="AU17" s="29">
        <v>0</v>
      </c>
      <c r="AV17" s="27">
        <v>0</v>
      </c>
      <c r="AW17" s="28">
        <v>0</v>
      </c>
      <c r="AX17" s="28">
        <v>0</v>
      </c>
      <c r="AY17" s="28">
        <v>0</v>
      </c>
      <c r="AZ17" s="29">
        <v>0</v>
      </c>
      <c r="BA17" s="27">
        <v>0</v>
      </c>
      <c r="BB17" s="28">
        <v>0</v>
      </c>
      <c r="BC17" s="28">
        <v>0</v>
      </c>
      <c r="BD17" s="28">
        <v>0</v>
      </c>
      <c r="BE17" s="29">
        <v>0</v>
      </c>
      <c r="BF17" s="27">
        <v>0</v>
      </c>
      <c r="BG17" s="28">
        <v>0</v>
      </c>
      <c r="BH17" s="28">
        <v>0</v>
      </c>
      <c r="BI17" s="28">
        <v>0</v>
      </c>
      <c r="BJ17" s="29">
        <v>0</v>
      </c>
      <c r="BK17" s="30">
        <v>0</v>
      </c>
    </row>
    <row r="18" spans="1:63" x14ac:dyDescent="0.2">
      <c r="A18" s="10"/>
      <c r="B18" s="19" t="s">
        <v>95</v>
      </c>
      <c r="C18" s="27">
        <v>0</v>
      </c>
      <c r="D18" s="28">
        <v>0</v>
      </c>
      <c r="E18" s="28">
        <v>0</v>
      </c>
      <c r="F18" s="28">
        <v>0</v>
      </c>
      <c r="G18" s="29">
        <v>0</v>
      </c>
      <c r="H18" s="27">
        <v>0</v>
      </c>
      <c r="I18" s="28">
        <v>0</v>
      </c>
      <c r="J18" s="28">
        <v>0</v>
      </c>
      <c r="K18" s="28">
        <v>0</v>
      </c>
      <c r="L18" s="29">
        <v>0</v>
      </c>
      <c r="M18" s="27">
        <v>0</v>
      </c>
      <c r="N18" s="28">
        <v>0</v>
      </c>
      <c r="O18" s="28">
        <v>0</v>
      </c>
      <c r="P18" s="28">
        <v>0</v>
      </c>
      <c r="Q18" s="29">
        <v>0</v>
      </c>
      <c r="R18" s="27">
        <v>0</v>
      </c>
      <c r="S18" s="28">
        <v>0</v>
      </c>
      <c r="T18" s="28">
        <v>0</v>
      </c>
      <c r="U18" s="28">
        <v>0</v>
      </c>
      <c r="V18" s="29">
        <v>0</v>
      </c>
      <c r="W18" s="27">
        <v>0</v>
      </c>
      <c r="X18" s="28">
        <v>0</v>
      </c>
      <c r="Y18" s="28">
        <v>0</v>
      </c>
      <c r="Z18" s="28">
        <v>0</v>
      </c>
      <c r="AA18" s="29">
        <v>0</v>
      </c>
      <c r="AB18" s="27">
        <v>0</v>
      </c>
      <c r="AC18" s="28">
        <v>0</v>
      </c>
      <c r="AD18" s="28">
        <v>0</v>
      </c>
      <c r="AE18" s="28">
        <v>0</v>
      </c>
      <c r="AF18" s="29">
        <v>0</v>
      </c>
      <c r="AG18" s="27">
        <v>0</v>
      </c>
      <c r="AH18" s="28">
        <v>0</v>
      </c>
      <c r="AI18" s="28">
        <v>0</v>
      </c>
      <c r="AJ18" s="28">
        <v>0</v>
      </c>
      <c r="AK18" s="29">
        <v>0</v>
      </c>
      <c r="AL18" s="27">
        <v>0</v>
      </c>
      <c r="AM18" s="28">
        <v>0</v>
      </c>
      <c r="AN18" s="28">
        <v>0</v>
      </c>
      <c r="AO18" s="28">
        <v>0</v>
      </c>
      <c r="AP18" s="29">
        <v>0</v>
      </c>
      <c r="AQ18" s="27">
        <v>0</v>
      </c>
      <c r="AR18" s="28">
        <v>0</v>
      </c>
      <c r="AS18" s="28">
        <v>0</v>
      </c>
      <c r="AT18" s="28">
        <v>0</v>
      </c>
      <c r="AU18" s="29">
        <v>0</v>
      </c>
      <c r="AV18" s="27">
        <v>0</v>
      </c>
      <c r="AW18" s="28">
        <v>0</v>
      </c>
      <c r="AX18" s="28">
        <v>0</v>
      </c>
      <c r="AY18" s="28">
        <v>0</v>
      </c>
      <c r="AZ18" s="29">
        <v>0</v>
      </c>
      <c r="BA18" s="27">
        <v>0</v>
      </c>
      <c r="BB18" s="28">
        <v>0</v>
      </c>
      <c r="BC18" s="28">
        <v>0</v>
      </c>
      <c r="BD18" s="28">
        <v>0</v>
      </c>
      <c r="BE18" s="29">
        <v>0</v>
      </c>
      <c r="BF18" s="27">
        <v>0</v>
      </c>
      <c r="BG18" s="28">
        <v>0</v>
      </c>
      <c r="BH18" s="28">
        <v>0</v>
      </c>
      <c r="BI18" s="28">
        <v>0</v>
      </c>
      <c r="BJ18" s="29">
        <v>0</v>
      </c>
      <c r="BK18" s="30">
        <v>0</v>
      </c>
    </row>
    <row r="19" spans="1:63" x14ac:dyDescent="0.2">
      <c r="A19" s="10" t="s">
        <v>85</v>
      </c>
      <c r="B19" s="26" t="s">
        <v>100</v>
      </c>
      <c r="C19" s="48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9"/>
    </row>
    <row r="20" spans="1:63" x14ac:dyDescent="0.2">
      <c r="A20" s="10"/>
      <c r="B20" s="19" t="s">
        <v>40</v>
      </c>
      <c r="C20" s="27">
        <v>0</v>
      </c>
      <c r="D20" s="28">
        <v>0</v>
      </c>
      <c r="E20" s="28">
        <v>0</v>
      </c>
      <c r="F20" s="28">
        <v>0</v>
      </c>
      <c r="G20" s="29">
        <v>0</v>
      </c>
      <c r="H20" s="27">
        <v>0</v>
      </c>
      <c r="I20" s="28">
        <v>0</v>
      </c>
      <c r="J20" s="28">
        <v>0</v>
      </c>
      <c r="K20" s="28">
        <v>0</v>
      </c>
      <c r="L20" s="29">
        <v>0</v>
      </c>
      <c r="M20" s="27">
        <v>0</v>
      </c>
      <c r="N20" s="28">
        <v>0</v>
      </c>
      <c r="O20" s="28">
        <v>0</v>
      </c>
      <c r="P20" s="28">
        <v>0</v>
      </c>
      <c r="Q20" s="29">
        <v>0</v>
      </c>
      <c r="R20" s="27">
        <v>0</v>
      </c>
      <c r="S20" s="28">
        <v>0</v>
      </c>
      <c r="T20" s="28">
        <v>0</v>
      </c>
      <c r="U20" s="28">
        <v>0</v>
      </c>
      <c r="V20" s="29">
        <v>0</v>
      </c>
      <c r="W20" s="27">
        <v>0</v>
      </c>
      <c r="X20" s="28">
        <v>0</v>
      </c>
      <c r="Y20" s="28">
        <v>0</v>
      </c>
      <c r="Z20" s="28">
        <v>0</v>
      </c>
      <c r="AA20" s="29">
        <v>0</v>
      </c>
      <c r="AB20" s="27">
        <v>0</v>
      </c>
      <c r="AC20" s="28">
        <v>0</v>
      </c>
      <c r="AD20" s="28">
        <v>0</v>
      </c>
      <c r="AE20" s="28">
        <v>0</v>
      </c>
      <c r="AF20" s="29">
        <v>0</v>
      </c>
      <c r="AG20" s="27">
        <v>0</v>
      </c>
      <c r="AH20" s="28">
        <v>0</v>
      </c>
      <c r="AI20" s="28">
        <v>0</v>
      </c>
      <c r="AJ20" s="28">
        <v>0</v>
      </c>
      <c r="AK20" s="29">
        <v>0</v>
      </c>
      <c r="AL20" s="27">
        <v>0</v>
      </c>
      <c r="AM20" s="28">
        <v>0</v>
      </c>
      <c r="AN20" s="28">
        <v>0</v>
      </c>
      <c r="AO20" s="28">
        <v>0</v>
      </c>
      <c r="AP20" s="29">
        <v>0</v>
      </c>
      <c r="AQ20" s="27">
        <v>0</v>
      </c>
      <c r="AR20" s="28">
        <v>0</v>
      </c>
      <c r="AS20" s="28">
        <v>0</v>
      </c>
      <c r="AT20" s="28">
        <v>0</v>
      </c>
      <c r="AU20" s="29">
        <v>0</v>
      </c>
      <c r="AV20" s="27">
        <v>0</v>
      </c>
      <c r="AW20" s="28">
        <v>0</v>
      </c>
      <c r="AX20" s="28">
        <v>0</v>
      </c>
      <c r="AY20" s="28">
        <v>0</v>
      </c>
      <c r="AZ20" s="29">
        <v>0</v>
      </c>
      <c r="BA20" s="27">
        <v>0</v>
      </c>
      <c r="BB20" s="28">
        <v>0</v>
      </c>
      <c r="BC20" s="28">
        <v>0</v>
      </c>
      <c r="BD20" s="28">
        <v>0</v>
      </c>
      <c r="BE20" s="29">
        <v>0</v>
      </c>
      <c r="BF20" s="27">
        <v>0</v>
      </c>
      <c r="BG20" s="28">
        <v>0</v>
      </c>
      <c r="BH20" s="28">
        <v>0</v>
      </c>
      <c r="BI20" s="28">
        <v>0</v>
      </c>
      <c r="BJ20" s="29">
        <v>0</v>
      </c>
      <c r="BK20" s="30">
        <v>0</v>
      </c>
    </row>
    <row r="21" spans="1:63" x14ac:dyDescent="0.2">
      <c r="A21" s="10"/>
      <c r="B21" s="19" t="s">
        <v>94</v>
      </c>
      <c r="C21" s="27">
        <v>0</v>
      </c>
      <c r="D21" s="28">
        <v>0</v>
      </c>
      <c r="E21" s="28">
        <v>0</v>
      </c>
      <c r="F21" s="28">
        <v>0</v>
      </c>
      <c r="G21" s="29">
        <v>0</v>
      </c>
      <c r="H21" s="27">
        <v>0</v>
      </c>
      <c r="I21" s="28">
        <v>0</v>
      </c>
      <c r="J21" s="28">
        <v>0</v>
      </c>
      <c r="K21" s="28">
        <v>0</v>
      </c>
      <c r="L21" s="29">
        <v>0</v>
      </c>
      <c r="M21" s="27">
        <v>0</v>
      </c>
      <c r="N21" s="28">
        <v>0</v>
      </c>
      <c r="O21" s="28">
        <v>0</v>
      </c>
      <c r="P21" s="28">
        <v>0</v>
      </c>
      <c r="Q21" s="29">
        <v>0</v>
      </c>
      <c r="R21" s="27">
        <v>0</v>
      </c>
      <c r="S21" s="28">
        <v>0</v>
      </c>
      <c r="T21" s="28">
        <v>0</v>
      </c>
      <c r="U21" s="28">
        <v>0</v>
      </c>
      <c r="V21" s="29">
        <v>0</v>
      </c>
      <c r="W21" s="27">
        <v>0</v>
      </c>
      <c r="X21" s="28">
        <v>0</v>
      </c>
      <c r="Y21" s="28">
        <v>0</v>
      </c>
      <c r="Z21" s="28">
        <v>0</v>
      </c>
      <c r="AA21" s="29">
        <v>0</v>
      </c>
      <c r="AB21" s="27">
        <v>0</v>
      </c>
      <c r="AC21" s="28">
        <v>0</v>
      </c>
      <c r="AD21" s="28">
        <v>0</v>
      </c>
      <c r="AE21" s="28">
        <v>0</v>
      </c>
      <c r="AF21" s="29">
        <v>0</v>
      </c>
      <c r="AG21" s="27">
        <v>0</v>
      </c>
      <c r="AH21" s="28">
        <v>0</v>
      </c>
      <c r="AI21" s="28">
        <v>0</v>
      </c>
      <c r="AJ21" s="28">
        <v>0</v>
      </c>
      <c r="AK21" s="29">
        <v>0</v>
      </c>
      <c r="AL21" s="27">
        <v>0</v>
      </c>
      <c r="AM21" s="28">
        <v>0</v>
      </c>
      <c r="AN21" s="28">
        <v>0</v>
      </c>
      <c r="AO21" s="28">
        <v>0</v>
      </c>
      <c r="AP21" s="29">
        <v>0</v>
      </c>
      <c r="AQ21" s="27">
        <v>0</v>
      </c>
      <c r="AR21" s="28">
        <v>0</v>
      </c>
      <c r="AS21" s="28">
        <v>0</v>
      </c>
      <c r="AT21" s="28">
        <v>0</v>
      </c>
      <c r="AU21" s="29">
        <v>0</v>
      </c>
      <c r="AV21" s="27">
        <v>0</v>
      </c>
      <c r="AW21" s="28">
        <v>0</v>
      </c>
      <c r="AX21" s="28">
        <v>0</v>
      </c>
      <c r="AY21" s="28">
        <v>0</v>
      </c>
      <c r="AZ21" s="29">
        <v>0</v>
      </c>
      <c r="BA21" s="27">
        <v>0</v>
      </c>
      <c r="BB21" s="28">
        <v>0</v>
      </c>
      <c r="BC21" s="28">
        <v>0</v>
      </c>
      <c r="BD21" s="28">
        <v>0</v>
      </c>
      <c r="BE21" s="29">
        <v>0</v>
      </c>
      <c r="BF21" s="27">
        <v>0</v>
      </c>
      <c r="BG21" s="28">
        <v>0</v>
      </c>
      <c r="BH21" s="28">
        <v>0</v>
      </c>
      <c r="BI21" s="28">
        <v>0</v>
      </c>
      <c r="BJ21" s="29">
        <v>0</v>
      </c>
      <c r="BK21" s="30">
        <v>0</v>
      </c>
    </row>
    <row r="22" spans="1:63" x14ac:dyDescent="0.2">
      <c r="A22" s="10" t="s">
        <v>86</v>
      </c>
      <c r="B22" s="18" t="s">
        <v>16</v>
      </c>
      <c r="C22" s="48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9"/>
    </row>
    <row r="23" spans="1:63" x14ac:dyDescent="0.2">
      <c r="A23" s="10"/>
      <c r="B23" s="19" t="s">
        <v>40</v>
      </c>
      <c r="C23" s="27">
        <v>0</v>
      </c>
      <c r="D23" s="28">
        <v>19.478694903566499</v>
      </c>
      <c r="E23" s="28">
        <v>0</v>
      </c>
      <c r="F23" s="28">
        <v>0</v>
      </c>
      <c r="G23" s="29">
        <v>0</v>
      </c>
      <c r="H23" s="27">
        <v>23.401321199254436</v>
      </c>
      <c r="I23" s="28">
        <v>2.9007631090664998</v>
      </c>
      <c r="J23" s="28">
        <v>0</v>
      </c>
      <c r="K23" s="28">
        <v>0</v>
      </c>
      <c r="L23" s="29">
        <v>29.149100051826998</v>
      </c>
      <c r="M23" s="27">
        <v>0</v>
      </c>
      <c r="N23" s="28">
        <v>0</v>
      </c>
      <c r="O23" s="28">
        <v>0</v>
      </c>
      <c r="P23" s="28">
        <v>0</v>
      </c>
      <c r="Q23" s="29">
        <v>0</v>
      </c>
      <c r="R23" s="82">
        <v>5.4640343757449923</v>
      </c>
      <c r="S23" s="28">
        <v>0</v>
      </c>
      <c r="T23" s="28">
        <v>0</v>
      </c>
      <c r="U23" s="28">
        <v>0</v>
      </c>
      <c r="V23" s="29">
        <v>3.9605572254324</v>
      </c>
      <c r="W23" s="27">
        <v>0</v>
      </c>
      <c r="X23" s="28">
        <v>0</v>
      </c>
      <c r="Y23" s="28">
        <v>0</v>
      </c>
      <c r="Z23" s="28">
        <v>0</v>
      </c>
      <c r="AA23" s="29">
        <v>0</v>
      </c>
      <c r="AB23" s="27">
        <v>2.5914224997999999E-3</v>
      </c>
      <c r="AC23" s="28">
        <v>0</v>
      </c>
      <c r="AD23" s="28">
        <v>0</v>
      </c>
      <c r="AE23" s="28">
        <v>0</v>
      </c>
      <c r="AF23" s="29">
        <v>0</v>
      </c>
      <c r="AG23" s="27">
        <v>0</v>
      </c>
      <c r="AH23" s="28">
        <v>0</v>
      </c>
      <c r="AI23" s="28">
        <v>0</v>
      </c>
      <c r="AJ23" s="28">
        <v>0</v>
      </c>
      <c r="AK23" s="29">
        <v>0</v>
      </c>
      <c r="AL23" s="27">
        <v>0</v>
      </c>
      <c r="AM23" s="28">
        <v>0</v>
      </c>
      <c r="AN23" s="28">
        <v>0</v>
      </c>
      <c r="AO23" s="28">
        <v>0</v>
      </c>
      <c r="AP23" s="29">
        <v>0</v>
      </c>
      <c r="AQ23" s="27">
        <v>0</v>
      </c>
      <c r="AR23" s="28">
        <v>0</v>
      </c>
      <c r="AS23" s="28">
        <v>0</v>
      </c>
      <c r="AT23" s="28">
        <v>0</v>
      </c>
      <c r="AU23" s="29">
        <v>0</v>
      </c>
      <c r="AV23" s="27">
        <v>1.2768399525289</v>
      </c>
      <c r="AW23" s="28">
        <v>1.9028945755997999</v>
      </c>
      <c r="AX23" s="28">
        <v>0</v>
      </c>
      <c r="AY23" s="28">
        <v>0</v>
      </c>
      <c r="AZ23" s="29">
        <v>2.6282260942328004</v>
      </c>
      <c r="BA23" s="27">
        <v>0</v>
      </c>
      <c r="BB23" s="28">
        <v>0</v>
      </c>
      <c r="BC23" s="28">
        <v>0</v>
      </c>
      <c r="BD23" s="28">
        <v>0</v>
      </c>
      <c r="BE23" s="29">
        <v>0</v>
      </c>
      <c r="BF23" s="27">
        <v>0.63149286136340033</v>
      </c>
      <c r="BG23" s="28">
        <v>5.9981799999999995E-5</v>
      </c>
      <c r="BH23" s="28">
        <v>0</v>
      </c>
      <c r="BI23" s="28">
        <v>0</v>
      </c>
      <c r="BJ23" s="29">
        <v>0.31833765569979999</v>
      </c>
      <c r="BK23" s="79">
        <f>SUM(C23:BJ23)</f>
        <v>91.114913408616346</v>
      </c>
    </row>
    <row r="24" spans="1:63" x14ac:dyDescent="0.2">
      <c r="A24" s="10"/>
      <c r="B24" s="19" t="s">
        <v>93</v>
      </c>
      <c r="C24" s="27">
        <v>0</v>
      </c>
      <c r="D24" s="28">
        <f>D23</f>
        <v>19.478694903566499</v>
      </c>
      <c r="E24" s="28">
        <f t="shared" ref="E24:BJ24" si="1">E23</f>
        <v>0</v>
      </c>
      <c r="F24" s="28">
        <f t="shared" si="1"/>
        <v>0</v>
      </c>
      <c r="G24" s="29">
        <f t="shared" si="1"/>
        <v>0</v>
      </c>
      <c r="H24" s="27">
        <f t="shared" si="1"/>
        <v>23.401321199254436</v>
      </c>
      <c r="I24" s="28">
        <f t="shared" si="1"/>
        <v>2.9007631090664998</v>
      </c>
      <c r="J24" s="28">
        <f t="shared" si="1"/>
        <v>0</v>
      </c>
      <c r="K24" s="28">
        <f t="shared" si="1"/>
        <v>0</v>
      </c>
      <c r="L24" s="29">
        <f t="shared" si="1"/>
        <v>29.149100051826998</v>
      </c>
      <c r="M24" s="27">
        <f t="shared" si="1"/>
        <v>0</v>
      </c>
      <c r="N24" s="28">
        <f t="shared" si="1"/>
        <v>0</v>
      </c>
      <c r="O24" s="28">
        <f t="shared" si="1"/>
        <v>0</v>
      </c>
      <c r="P24" s="28">
        <f t="shared" si="1"/>
        <v>0</v>
      </c>
      <c r="Q24" s="29">
        <f t="shared" si="1"/>
        <v>0</v>
      </c>
      <c r="R24" s="27">
        <f t="shared" si="1"/>
        <v>5.4640343757449923</v>
      </c>
      <c r="S24" s="28">
        <f t="shared" si="1"/>
        <v>0</v>
      </c>
      <c r="T24" s="28">
        <f t="shared" si="1"/>
        <v>0</v>
      </c>
      <c r="U24" s="28">
        <f t="shared" si="1"/>
        <v>0</v>
      </c>
      <c r="V24" s="29">
        <f t="shared" si="1"/>
        <v>3.9605572254324</v>
      </c>
      <c r="W24" s="27">
        <f t="shared" si="1"/>
        <v>0</v>
      </c>
      <c r="X24" s="28">
        <f t="shared" si="1"/>
        <v>0</v>
      </c>
      <c r="Y24" s="28">
        <f t="shared" si="1"/>
        <v>0</v>
      </c>
      <c r="Z24" s="28">
        <f t="shared" si="1"/>
        <v>0</v>
      </c>
      <c r="AA24" s="29">
        <f t="shared" si="1"/>
        <v>0</v>
      </c>
      <c r="AB24" s="27">
        <f t="shared" si="1"/>
        <v>2.5914224997999999E-3</v>
      </c>
      <c r="AC24" s="28">
        <f t="shared" si="1"/>
        <v>0</v>
      </c>
      <c r="AD24" s="28">
        <f t="shared" si="1"/>
        <v>0</v>
      </c>
      <c r="AE24" s="28">
        <f t="shared" si="1"/>
        <v>0</v>
      </c>
      <c r="AF24" s="29">
        <f t="shared" si="1"/>
        <v>0</v>
      </c>
      <c r="AG24" s="27">
        <f t="shared" si="1"/>
        <v>0</v>
      </c>
      <c r="AH24" s="28">
        <f t="shared" si="1"/>
        <v>0</v>
      </c>
      <c r="AI24" s="28">
        <f t="shared" si="1"/>
        <v>0</v>
      </c>
      <c r="AJ24" s="28">
        <f t="shared" si="1"/>
        <v>0</v>
      </c>
      <c r="AK24" s="29">
        <f t="shared" si="1"/>
        <v>0</v>
      </c>
      <c r="AL24" s="27">
        <f t="shared" si="1"/>
        <v>0</v>
      </c>
      <c r="AM24" s="28">
        <f t="shared" si="1"/>
        <v>0</v>
      </c>
      <c r="AN24" s="28">
        <f t="shared" si="1"/>
        <v>0</v>
      </c>
      <c r="AO24" s="28">
        <f t="shared" si="1"/>
        <v>0</v>
      </c>
      <c r="AP24" s="29">
        <f t="shared" si="1"/>
        <v>0</v>
      </c>
      <c r="AQ24" s="27">
        <f t="shared" si="1"/>
        <v>0</v>
      </c>
      <c r="AR24" s="28">
        <f t="shared" si="1"/>
        <v>0</v>
      </c>
      <c r="AS24" s="28">
        <f t="shared" si="1"/>
        <v>0</v>
      </c>
      <c r="AT24" s="28">
        <f t="shared" si="1"/>
        <v>0</v>
      </c>
      <c r="AU24" s="29">
        <f t="shared" si="1"/>
        <v>0</v>
      </c>
      <c r="AV24" s="27">
        <f t="shared" si="1"/>
        <v>1.2768399525289</v>
      </c>
      <c r="AW24" s="28">
        <f t="shared" si="1"/>
        <v>1.9028945755997999</v>
      </c>
      <c r="AX24" s="28">
        <f t="shared" si="1"/>
        <v>0</v>
      </c>
      <c r="AY24" s="28">
        <f t="shared" si="1"/>
        <v>0</v>
      </c>
      <c r="AZ24" s="29">
        <f t="shared" si="1"/>
        <v>2.6282260942328004</v>
      </c>
      <c r="BA24" s="27">
        <f t="shared" si="1"/>
        <v>0</v>
      </c>
      <c r="BB24" s="28">
        <f t="shared" si="1"/>
        <v>0</v>
      </c>
      <c r="BC24" s="28">
        <f t="shared" si="1"/>
        <v>0</v>
      </c>
      <c r="BD24" s="28">
        <f t="shared" si="1"/>
        <v>0</v>
      </c>
      <c r="BE24" s="29">
        <f t="shared" si="1"/>
        <v>0</v>
      </c>
      <c r="BF24" s="27">
        <f t="shared" si="1"/>
        <v>0.63149286136340033</v>
      </c>
      <c r="BG24" s="28">
        <f t="shared" si="1"/>
        <v>5.9981799999999995E-5</v>
      </c>
      <c r="BH24" s="28">
        <f t="shared" si="1"/>
        <v>0</v>
      </c>
      <c r="BI24" s="28">
        <f t="shared" si="1"/>
        <v>0</v>
      </c>
      <c r="BJ24" s="29">
        <f t="shared" si="1"/>
        <v>0.31833765569979999</v>
      </c>
      <c r="BK24" s="30">
        <f>SUM(C24:BJ24)</f>
        <v>91.114913408616346</v>
      </c>
    </row>
    <row r="25" spans="1:63" x14ac:dyDescent="0.2">
      <c r="A25" s="10"/>
      <c r="B25" s="20" t="s">
        <v>84</v>
      </c>
      <c r="C25" s="27">
        <f>+C9+C12+C15+C18+C21+C24</f>
        <v>0</v>
      </c>
      <c r="D25" s="28">
        <f>+D9+D12+D15+D18+D21+D24</f>
        <v>51.904306669232895</v>
      </c>
      <c r="E25" s="28">
        <f t="shared" ref="E25:BK25" si="2">+E9+E12+E15+E18+E21+E24</f>
        <v>0</v>
      </c>
      <c r="F25" s="28">
        <f t="shared" si="2"/>
        <v>0</v>
      </c>
      <c r="G25" s="29">
        <f t="shared" si="2"/>
        <v>3.3635780400000002E-2</v>
      </c>
      <c r="H25" s="27">
        <f t="shared" si="2"/>
        <v>46.287080252995978</v>
      </c>
      <c r="I25" s="28">
        <f t="shared" si="2"/>
        <v>11.912281913966002</v>
      </c>
      <c r="J25" s="28">
        <f t="shared" si="2"/>
        <v>0</v>
      </c>
      <c r="K25" s="28">
        <f t="shared" si="2"/>
        <v>0</v>
      </c>
      <c r="L25" s="29">
        <f>+L9+L12+L15+L18+L21+L24</f>
        <v>68.526180692516704</v>
      </c>
      <c r="M25" s="27">
        <f t="shared" si="2"/>
        <v>0</v>
      </c>
      <c r="N25" s="28">
        <f t="shared" si="2"/>
        <v>0</v>
      </c>
      <c r="O25" s="28">
        <f t="shared" si="2"/>
        <v>0</v>
      </c>
      <c r="P25" s="28">
        <f t="shared" si="2"/>
        <v>0</v>
      </c>
      <c r="Q25" s="29">
        <f t="shared" si="2"/>
        <v>0</v>
      </c>
      <c r="R25" s="27">
        <f t="shared" si="2"/>
        <v>12.934767359123594</v>
      </c>
      <c r="S25" s="28">
        <f t="shared" si="2"/>
        <v>0</v>
      </c>
      <c r="T25" s="28">
        <f t="shared" si="2"/>
        <v>0</v>
      </c>
      <c r="U25" s="28">
        <f t="shared" si="2"/>
        <v>0</v>
      </c>
      <c r="V25" s="29">
        <f t="shared" si="2"/>
        <v>9.9720425800974972</v>
      </c>
      <c r="W25" s="27">
        <f t="shared" si="2"/>
        <v>0</v>
      </c>
      <c r="X25" s="28">
        <f t="shared" si="2"/>
        <v>0.63942761636659995</v>
      </c>
      <c r="Y25" s="28">
        <f t="shared" si="2"/>
        <v>0</v>
      </c>
      <c r="Z25" s="28">
        <f t="shared" si="2"/>
        <v>0</v>
      </c>
      <c r="AA25" s="29">
        <f t="shared" si="2"/>
        <v>0</v>
      </c>
      <c r="AB25" s="27">
        <f t="shared" si="2"/>
        <v>5.6772460732499995E-2</v>
      </c>
      <c r="AC25" s="28">
        <f t="shared" si="2"/>
        <v>0</v>
      </c>
      <c r="AD25" s="28">
        <f t="shared" si="2"/>
        <v>0</v>
      </c>
      <c r="AE25" s="28">
        <f t="shared" si="2"/>
        <v>0</v>
      </c>
      <c r="AF25" s="29">
        <f t="shared" si="2"/>
        <v>8.5404696799800006E-2</v>
      </c>
      <c r="AG25" s="27">
        <f t="shared" si="2"/>
        <v>0</v>
      </c>
      <c r="AH25" s="28">
        <f t="shared" si="2"/>
        <v>0</v>
      </c>
      <c r="AI25" s="28">
        <f t="shared" si="2"/>
        <v>0</v>
      </c>
      <c r="AJ25" s="28">
        <f t="shared" si="2"/>
        <v>0</v>
      </c>
      <c r="AK25" s="29">
        <f t="shared" si="2"/>
        <v>0</v>
      </c>
      <c r="AL25" s="27">
        <f t="shared" si="2"/>
        <v>0</v>
      </c>
      <c r="AM25" s="28">
        <f t="shared" si="2"/>
        <v>0</v>
      </c>
      <c r="AN25" s="28">
        <f t="shared" si="2"/>
        <v>0</v>
      </c>
      <c r="AO25" s="28">
        <f t="shared" si="2"/>
        <v>0</v>
      </c>
      <c r="AP25" s="29">
        <f t="shared" si="2"/>
        <v>0</v>
      </c>
      <c r="AQ25" s="27">
        <f t="shared" si="2"/>
        <v>0</v>
      </c>
      <c r="AR25" s="28">
        <f t="shared" si="2"/>
        <v>0</v>
      </c>
      <c r="AS25" s="28">
        <f t="shared" si="2"/>
        <v>0</v>
      </c>
      <c r="AT25" s="28">
        <f t="shared" si="2"/>
        <v>0</v>
      </c>
      <c r="AU25" s="29">
        <f t="shared" si="2"/>
        <v>0</v>
      </c>
      <c r="AV25" s="27">
        <f t="shared" si="2"/>
        <v>3.1345554787552006</v>
      </c>
      <c r="AW25" s="28">
        <f t="shared" si="2"/>
        <v>1.9229701652997999</v>
      </c>
      <c r="AX25" s="28">
        <f t="shared" si="2"/>
        <v>0</v>
      </c>
      <c r="AY25" s="28">
        <f t="shared" si="2"/>
        <v>0</v>
      </c>
      <c r="AZ25" s="29">
        <f t="shared" si="2"/>
        <v>4.7134237994987007</v>
      </c>
      <c r="BA25" s="27">
        <f t="shared" si="2"/>
        <v>0</v>
      </c>
      <c r="BB25" s="28">
        <f t="shared" si="2"/>
        <v>0</v>
      </c>
      <c r="BC25" s="28">
        <f t="shared" si="2"/>
        <v>0</v>
      </c>
      <c r="BD25" s="28">
        <f t="shared" si="2"/>
        <v>0</v>
      </c>
      <c r="BE25" s="29">
        <f t="shared" si="2"/>
        <v>0</v>
      </c>
      <c r="BF25" s="27">
        <f t="shared" si="2"/>
        <v>1.0129784663942005</v>
      </c>
      <c r="BG25" s="28">
        <f t="shared" si="2"/>
        <v>5.9981799999999995E-5</v>
      </c>
      <c r="BH25" s="28">
        <f t="shared" si="2"/>
        <v>0</v>
      </c>
      <c r="BI25" s="28">
        <f t="shared" si="2"/>
        <v>0</v>
      </c>
      <c r="BJ25" s="29">
        <f t="shared" si="2"/>
        <v>0.96678056923290012</v>
      </c>
      <c r="BK25" s="31">
        <f t="shared" si="2"/>
        <v>214.1026684832124</v>
      </c>
    </row>
    <row r="26" spans="1:63" ht="3.75" customHeight="1" x14ac:dyDescent="0.2">
      <c r="A26" s="10"/>
      <c r="B26" s="21"/>
      <c r="C26" s="48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9"/>
    </row>
    <row r="27" spans="1:63" x14ac:dyDescent="0.2">
      <c r="A27" s="10" t="s">
        <v>1</v>
      </c>
      <c r="B27" s="17" t="s">
        <v>7</v>
      </c>
      <c r="C27" s="48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9"/>
    </row>
    <row r="28" spans="1:63" s="3" customFormat="1" x14ac:dyDescent="0.2">
      <c r="A28" s="10" t="s">
        <v>80</v>
      </c>
      <c r="B28" s="18" t="s">
        <v>2</v>
      </c>
      <c r="C28" s="55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56"/>
      <c r="BK28" s="57"/>
    </row>
    <row r="29" spans="1:63" s="88" customFormat="1" x14ac:dyDescent="0.2">
      <c r="A29" s="83"/>
      <c r="B29" s="84" t="s">
        <v>2</v>
      </c>
      <c r="C29" s="85">
        <v>0</v>
      </c>
      <c r="D29" s="86">
        <v>0.25218969720000001</v>
      </c>
      <c r="E29" s="86">
        <v>0</v>
      </c>
      <c r="F29" s="86">
        <v>0</v>
      </c>
      <c r="G29" s="87">
        <v>0</v>
      </c>
      <c r="H29" s="27">
        <v>37.020798503913944</v>
      </c>
      <c r="I29" s="28">
        <v>0</v>
      </c>
      <c r="J29" s="28">
        <v>0</v>
      </c>
      <c r="K29" s="28">
        <v>0</v>
      </c>
      <c r="L29" s="29">
        <v>4.4640815452278009</v>
      </c>
      <c r="M29" s="85">
        <v>0</v>
      </c>
      <c r="N29" s="86">
        <v>0</v>
      </c>
      <c r="O29" s="86">
        <v>0</v>
      </c>
      <c r="P29" s="86">
        <v>0</v>
      </c>
      <c r="Q29" s="87">
        <v>0</v>
      </c>
      <c r="R29" s="27">
        <v>13.829702568548846</v>
      </c>
      <c r="S29" s="28">
        <v>0</v>
      </c>
      <c r="T29" s="28">
        <v>0</v>
      </c>
      <c r="U29" s="28">
        <v>0</v>
      </c>
      <c r="V29" s="29">
        <v>0.87744458446539986</v>
      </c>
      <c r="W29" s="85">
        <v>0</v>
      </c>
      <c r="X29" s="86">
        <v>0</v>
      </c>
      <c r="Y29" s="86">
        <v>0</v>
      </c>
      <c r="Z29" s="86">
        <v>0</v>
      </c>
      <c r="AA29" s="87">
        <v>0</v>
      </c>
      <c r="AB29" s="85">
        <v>0.15706998963240004</v>
      </c>
      <c r="AC29" s="86">
        <v>0</v>
      </c>
      <c r="AD29" s="86">
        <v>0</v>
      </c>
      <c r="AE29" s="86">
        <v>0</v>
      </c>
      <c r="AF29" s="87">
        <v>5.2584753366499995E-2</v>
      </c>
      <c r="AG29" s="85">
        <v>0</v>
      </c>
      <c r="AH29" s="86">
        <v>0</v>
      </c>
      <c r="AI29" s="86">
        <v>0</v>
      </c>
      <c r="AJ29" s="86">
        <v>0</v>
      </c>
      <c r="AK29" s="87">
        <v>0</v>
      </c>
      <c r="AL29" s="85">
        <v>7.9236615664999999E-3</v>
      </c>
      <c r="AM29" s="86">
        <v>0</v>
      </c>
      <c r="AN29" s="86">
        <v>0</v>
      </c>
      <c r="AO29" s="86">
        <v>0</v>
      </c>
      <c r="AP29" s="87">
        <v>0</v>
      </c>
      <c r="AQ29" s="85">
        <v>0</v>
      </c>
      <c r="AR29" s="86">
        <v>0</v>
      </c>
      <c r="AS29" s="86">
        <v>0</v>
      </c>
      <c r="AT29" s="86">
        <v>0</v>
      </c>
      <c r="AU29" s="87">
        <v>0</v>
      </c>
      <c r="AV29" s="85">
        <v>4.9214751330364042</v>
      </c>
      <c r="AW29" s="86">
        <v>1.7273236650000001E-4</v>
      </c>
      <c r="AX29" s="86">
        <v>0</v>
      </c>
      <c r="AY29" s="86">
        <v>0</v>
      </c>
      <c r="AZ29" s="87">
        <v>0.14940479746649998</v>
      </c>
      <c r="BA29" s="85">
        <v>0</v>
      </c>
      <c r="BB29" s="86">
        <v>0</v>
      </c>
      <c r="BC29" s="86">
        <v>0</v>
      </c>
      <c r="BD29" s="86">
        <v>0</v>
      </c>
      <c r="BE29" s="87">
        <v>0</v>
      </c>
      <c r="BF29" s="85">
        <v>2.6720313165818994</v>
      </c>
      <c r="BG29" s="86">
        <v>0</v>
      </c>
      <c r="BH29" s="86">
        <v>0</v>
      </c>
      <c r="BI29" s="86">
        <v>0</v>
      </c>
      <c r="BJ29" s="87">
        <v>3.6017865299899997E-2</v>
      </c>
      <c r="BK29" s="79">
        <f>SUM(C29:BJ29)</f>
        <v>64.44089714867259</v>
      </c>
    </row>
    <row r="30" spans="1:63" s="88" customFormat="1" x14ac:dyDescent="0.2">
      <c r="A30" s="83"/>
      <c r="B30" s="89" t="s">
        <v>89</v>
      </c>
      <c r="C30" s="27">
        <f>+C29</f>
        <v>0</v>
      </c>
      <c r="D30" s="28">
        <f t="shared" ref="D30:BK30" si="3">+D29</f>
        <v>0.25218969720000001</v>
      </c>
      <c r="E30" s="28">
        <f t="shared" si="3"/>
        <v>0</v>
      </c>
      <c r="F30" s="28">
        <f t="shared" si="3"/>
        <v>0</v>
      </c>
      <c r="G30" s="29">
        <f t="shared" si="3"/>
        <v>0</v>
      </c>
      <c r="H30" s="27">
        <f t="shared" si="3"/>
        <v>37.020798503913944</v>
      </c>
      <c r="I30" s="28">
        <f t="shared" si="3"/>
        <v>0</v>
      </c>
      <c r="J30" s="28">
        <f t="shared" si="3"/>
        <v>0</v>
      </c>
      <c r="K30" s="28">
        <f t="shared" si="3"/>
        <v>0</v>
      </c>
      <c r="L30" s="29">
        <f t="shared" si="3"/>
        <v>4.4640815452278009</v>
      </c>
      <c r="M30" s="27">
        <f t="shared" si="3"/>
        <v>0</v>
      </c>
      <c r="N30" s="28">
        <f t="shared" si="3"/>
        <v>0</v>
      </c>
      <c r="O30" s="28">
        <f t="shared" si="3"/>
        <v>0</v>
      </c>
      <c r="P30" s="28">
        <f t="shared" si="3"/>
        <v>0</v>
      </c>
      <c r="Q30" s="29">
        <f t="shared" si="3"/>
        <v>0</v>
      </c>
      <c r="R30" s="27">
        <f t="shared" si="3"/>
        <v>13.829702568548846</v>
      </c>
      <c r="S30" s="28">
        <f t="shared" si="3"/>
        <v>0</v>
      </c>
      <c r="T30" s="28">
        <f t="shared" si="3"/>
        <v>0</v>
      </c>
      <c r="U30" s="28">
        <f t="shared" si="3"/>
        <v>0</v>
      </c>
      <c r="V30" s="29">
        <f t="shared" si="3"/>
        <v>0.87744458446539986</v>
      </c>
      <c r="W30" s="27">
        <f t="shared" si="3"/>
        <v>0</v>
      </c>
      <c r="X30" s="28">
        <f t="shared" si="3"/>
        <v>0</v>
      </c>
      <c r="Y30" s="28">
        <f t="shared" si="3"/>
        <v>0</v>
      </c>
      <c r="Z30" s="28">
        <f t="shared" si="3"/>
        <v>0</v>
      </c>
      <c r="AA30" s="29">
        <f t="shared" si="3"/>
        <v>0</v>
      </c>
      <c r="AB30" s="27">
        <f t="shared" si="3"/>
        <v>0.15706998963240004</v>
      </c>
      <c r="AC30" s="28">
        <f t="shared" si="3"/>
        <v>0</v>
      </c>
      <c r="AD30" s="28">
        <f t="shared" si="3"/>
        <v>0</v>
      </c>
      <c r="AE30" s="28">
        <f t="shared" si="3"/>
        <v>0</v>
      </c>
      <c r="AF30" s="29">
        <f t="shared" si="3"/>
        <v>5.2584753366499995E-2</v>
      </c>
      <c r="AG30" s="27">
        <f t="shared" si="3"/>
        <v>0</v>
      </c>
      <c r="AH30" s="28">
        <f t="shared" si="3"/>
        <v>0</v>
      </c>
      <c r="AI30" s="28">
        <f t="shared" si="3"/>
        <v>0</v>
      </c>
      <c r="AJ30" s="28">
        <f t="shared" si="3"/>
        <v>0</v>
      </c>
      <c r="AK30" s="29">
        <f t="shared" si="3"/>
        <v>0</v>
      </c>
      <c r="AL30" s="27">
        <f t="shared" si="3"/>
        <v>7.9236615664999999E-3</v>
      </c>
      <c r="AM30" s="28">
        <f t="shared" si="3"/>
        <v>0</v>
      </c>
      <c r="AN30" s="28">
        <f t="shared" si="3"/>
        <v>0</v>
      </c>
      <c r="AO30" s="28">
        <f t="shared" si="3"/>
        <v>0</v>
      </c>
      <c r="AP30" s="29">
        <f t="shared" si="3"/>
        <v>0</v>
      </c>
      <c r="AQ30" s="27">
        <f t="shared" si="3"/>
        <v>0</v>
      </c>
      <c r="AR30" s="28">
        <f t="shared" si="3"/>
        <v>0</v>
      </c>
      <c r="AS30" s="28">
        <f t="shared" si="3"/>
        <v>0</v>
      </c>
      <c r="AT30" s="28">
        <f t="shared" si="3"/>
        <v>0</v>
      </c>
      <c r="AU30" s="29">
        <f t="shared" si="3"/>
        <v>0</v>
      </c>
      <c r="AV30" s="27">
        <f t="shared" si="3"/>
        <v>4.9214751330364042</v>
      </c>
      <c r="AW30" s="28">
        <f t="shared" si="3"/>
        <v>1.7273236650000001E-4</v>
      </c>
      <c r="AX30" s="28">
        <f t="shared" si="3"/>
        <v>0</v>
      </c>
      <c r="AY30" s="28">
        <f t="shared" si="3"/>
        <v>0</v>
      </c>
      <c r="AZ30" s="29">
        <f t="shared" si="3"/>
        <v>0.14940479746649998</v>
      </c>
      <c r="BA30" s="27">
        <f t="shared" si="3"/>
        <v>0</v>
      </c>
      <c r="BB30" s="28">
        <v>0</v>
      </c>
      <c r="BC30" s="28">
        <f t="shared" si="3"/>
        <v>0</v>
      </c>
      <c r="BD30" s="28">
        <f t="shared" si="3"/>
        <v>0</v>
      </c>
      <c r="BE30" s="29">
        <f t="shared" si="3"/>
        <v>0</v>
      </c>
      <c r="BF30" s="27">
        <f t="shared" si="3"/>
        <v>2.6720313165818994</v>
      </c>
      <c r="BG30" s="28">
        <f t="shared" si="3"/>
        <v>0</v>
      </c>
      <c r="BH30" s="28">
        <f t="shared" si="3"/>
        <v>0</v>
      </c>
      <c r="BI30" s="28">
        <f t="shared" si="3"/>
        <v>0</v>
      </c>
      <c r="BJ30" s="29">
        <f t="shared" si="3"/>
        <v>3.6017865299899997E-2</v>
      </c>
      <c r="BK30" s="90">
        <f t="shared" si="3"/>
        <v>64.44089714867259</v>
      </c>
    </row>
    <row r="31" spans="1:63" s="88" customFormat="1" x14ac:dyDescent="0.2">
      <c r="A31" s="91" t="s">
        <v>81</v>
      </c>
      <c r="B31" s="92" t="s">
        <v>17</v>
      </c>
      <c r="C31" s="93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5"/>
    </row>
    <row r="32" spans="1:63" s="88" customFormat="1" x14ac:dyDescent="0.2">
      <c r="A32" s="91"/>
      <c r="B32" s="84" t="s">
        <v>17</v>
      </c>
      <c r="C32" s="27">
        <v>0</v>
      </c>
      <c r="D32" s="28">
        <v>1.7156791369333</v>
      </c>
      <c r="E32" s="28">
        <v>0</v>
      </c>
      <c r="F32" s="28">
        <v>0</v>
      </c>
      <c r="G32" s="29">
        <v>4.1736164069333004</v>
      </c>
      <c r="H32" s="27">
        <v>372.64338902806634</v>
      </c>
      <c r="I32" s="28">
        <v>16.685083617998306</v>
      </c>
      <c r="J32" s="28">
        <v>0</v>
      </c>
      <c r="K32" s="28">
        <v>0</v>
      </c>
      <c r="L32" s="29">
        <v>187.832139758533</v>
      </c>
      <c r="M32" s="85">
        <v>0</v>
      </c>
      <c r="N32" s="86">
        <v>0</v>
      </c>
      <c r="O32" s="86">
        <v>0</v>
      </c>
      <c r="P32" s="86">
        <v>0</v>
      </c>
      <c r="Q32" s="87">
        <v>0</v>
      </c>
      <c r="R32" s="27">
        <v>79.415613827604759</v>
      </c>
      <c r="S32" s="28">
        <v>1.6453948541998999</v>
      </c>
      <c r="T32" s="28">
        <v>0</v>
      </c>
      <c r="U32" s="28">
        <v>0</v>
      </c>
      <c r="V32" s="29">
        <v>14.460792251829005</v>
      </c>
      <c r="W32" s="85">
        <v>0</v>
      </c>
      <c r="X32" s="86">
        <v>0</v>
      </c>
      <c r="Y32" s="86">
        <v>0</v>
      </c>
      <c r="Z32" s="86">
        <v>0</v>
      </c>
      <c r="AA32" s="87">
        <v>0</v>
      </c>
      <c r="AB32" s="85">
        <v>4.4742397824625018</v>
      </c>
      <c r="AC32" s="86">
        <v>0</v>
      </c>
      <c r="AD32" s="86">
        <v>0</v>
      </c>
      <c r="AE32" s="86">
        <v>0</v>
      </c>
      <c r="AF32" s="87">
        <v>3.5007883781326004</v>
      </c>
      <c r="AG32" s="85">
        <v>0</v>
      </c>
      <c r="AH32" s="86">
        <v>0</v>
      </c>
      <c r="AI32" s="86">
        <v>0</v>
      </c>
      <c r="AJ32" s="86">
        <v>0</v>
      </c>
      <c r="AK32" s="87">
        <v>0</v>
      </c>
      <c r="AL32" s="85">
        <v>0.35158509419919998</v>
      </c>
      <c r="AM32" s="86">
        <v>0</v>
      </c>
      <c r="AN32" s="86">
        <v>0</v>
      </c>
      <c r="AO32" s="86">
        <v>0</v>
      </c>
      <c r="AP32" s="87">
        <v>0</v>
      </c>
      <c r="AQ32" s="85">
        <v>0</v>
      </c>
      <c r="AR32" s="86">
        <v>0</v>
      </c>
      <c r="AS32" s="86">
        <v>0</v>
      </c>
      <c r="AT32" s="86">
        <v>0</v>
      </c>
      <c r="AU32" s="87">
        <v>0</v>
      </c>
      <c r="AV32" s="96">
        <v>61.440439455307455</v>
      </c>
      <c r="AW32" s="86">
        <v>3.3101992191658995</v>
      </c>
      <c r="AX32" s="86">
        <v>0</v>
      </c>
      <c r="AY32" s="86">
        <v>0</v>
      </c>
      <c r="AZ32" s="87">
        <v>30.689839733527918</v>
      </c>
      <c r="BA32" s="85">
        <v>0</v>
      </c>
      <c r="BB32" s="86">
        <v>0</v>
      </c>
      <c r="BC32" s="86">
        <v>0</v>
      </c>
      <c r="BD32" s="86">
        <v>0</v>
      </c>
      <c r="BE32" s="87">
        <v>0</v>
      </c>
      <c r="BF32" s="85">
        <v>16.903158910926912</v>
      </c>
      <c r="BG32" s="86">
        <v>5.44273931998E-2</v>
      </c>
      <c r="BH32" s="86">
        <v>0</v>
      </c>
      <c r="BI32" s="86">
        <v>0</v>
      </c>
      <c r="BJ32" s="87">
        <v>5.1304934234994004</v>
      </c>
      <c r="BK32" s="79">
        <f>SUM(C32:BJ32)</f>
        <v>804.42688027251972</v>
      </c>
    </row>
    <row r="33" spans="1:63" s="88" customFormat="1" x14ac:dyDescent="0.2">
      <c r="A33" s="91"/>
      <c r="B33" s="89" t="s">
        <v>90</v>
      </c>
      <c r="C33" s="27">
        <f>+C32</f>
        <v>0</v>
      </c>
      <c r="D33" s="28">
        <f>+D32</f>
        <v>1.7156791369333</v>
      </c>
      <c r="E33" s="28">
        <f t="shared" ref="E33:BK33" si="4">+E32</f>
        <v>0</v>
      </c>
      <c r="F33" s="28">
        <f t="shared" si="4"/>
        <v>0</v>
      </c>
      <c r="G33" s="29">
        <f t="shared" si="4"/>
        <v>4.1736164069333004</v>
      </c>
      <c r="H33" s="27">
        <f t="shared" si="4"/>
        <v>372.64338902806634</v>
      </c>
      <c r="I33" s="28">
        <f t="shared" si="4"/>
        <v>16.685083617998306</v>
      </c>
      <c r="J33" s="28">
        <f t="shared" si="4"/>
        <v>0</v>
      </c>
      <c r="K33" s="28">
        <f t="shared" si="4"/>
        <v>0</v>
      </c>
      <c r="L33" s="29">
        <f t="shared" si="4"/>
        <v>187.832139758533</v>
      </c>
      <c r="M33" s="27">
        <f t="shared" si="4"/>
        <v>0</v>
      </c>
      <c r="N33" s="28">
        <f t="shared" si="4"/>
        <v>0</v>
      </c>
      <c r="O33" s="28">
        <f t="shared" si="4"/>
        <v>0</v>
      </c>
      <c r="P33" s="28">
        <f t="shared" si="4"/>
        <v>0</v>
      </c>
      <c r="Q33" s="29">
        <f t="shared" si="4"/>
        <v>0</v>
      </c>
      <c r="R33" s="27">
        <f t="shared" si="4"/>
        <v>79.415613827604759</v>
      </c>
      <c r="S33" s="28">
        <f t="shared" si="4"/>
        <v>1.6453948541998999</v>
      </c>
      <c r="T33" s="28">
        <f t="shared" si="4"/>
        <v>0</v>
      </c>
      <c r="U33" s="28">
        <f t="shared" si="4"/>
        <v>0</v>
      </c>
      <c r="V33" s="29">
        <f t="shared" si="4"/>
        <v>14.460792251829005</v>
      </c>
      <c r="W33" s="27">
        <f t="shared" si="4"/>
        <v>0</v>
      </c>
      <c r="X33" s="28">
        <f t="shared" si="4"/>
        <v>0</v>
      </c>
      <c r="Y33" s="28">
        <f t="shared" si="4"/>
        <v>0</v>
      </c>
      <c r="Z33" s="28">
        <f t="shared" si="4"/>
        <v>0</v>
      </c>
      <c r="AA33" s="29">
        <f t="shared" si="4"/>
        <v>0</v>
      </c>
      <c r="AB33" s="27">
        <f t="shared" si="4"/>
        <v>4.4742397824625018</v>
      </c>
      <c r="AC33" s="28">
        <f t="shared" si="4"/>
        <v>0</v>
      </c>
      <c r="AD33" s="28">
        <f t="shared" si="4"/>
        <v>0</v>
      </c>
      <c r="AE33" s="28">
        <f t="shared" si="4"/>
        <v>0</v>
      </c>
      <c r="AF33" s="29">
        <f t="shared" si="4"/>
        <v>3.5007883781326004</v>
      </c>
      <c r="AG33" s="27">
        <f t="shared" si="4"/>
        <v>0</v>
      </c>
      <c r="AH33" s="28">
        <f t="shared" si="4"/>
        <v>0</v>
      </c>
      <c r="AI33" s="28">
        <f t="shared" si="4"/>
        <v>0</v>
      </c>
      <c r="AJ33" s="28">
        <f t="shared" si="4"/>
        <v>0</v>
      </c>
      <c r="AK33" s="29">
        <f t="shared" si="4"/>
        <v>0</v>
      </c>
      <c r="AL33" s="27">
        <f t="shared" si="4"/>
        <v>0.35158509419919998</v>
      </c>
      <c r="AM33" s="28">
        <f t="shared" si="4"/>
        <v>0</v>
      </c>
      <c r="AN33" s="28">
        <f t="shared" si="4"/>
        <v>0</v>
      </c>
      <c r="AO33" s="28">
        <f t="shared" si="4"/>
        <v>0</v>
      </c>
      <c r="AP33" s="29">
        <f t="shared" si="4"/>
        <v>0</v>
      </c>
      <c r="AQ33" s="27">
        <f t="shared" si="4"/>
        <v>0</v>
      </c>
      <c r="AR33" s="28">
        <f t="shared" si="4"/>
        <v>0</v>
      </c>
      <c r="AS33" s="28">
        <f t="shared" si="4"/>
        <v>0</v>
      </c>
      <c r="AT33" s="28">
        <f t="shared" si="4"/>
        <v>0</v>
      </c>
      <c r="AU33" s="29">
        <f t="shared" si="4"/>
        <v>0</v>
      </c>
      <c r="AV33" s="27">
        <f t="shared" si="4"/>
        <v>61.440439455307455</v>
      </c>
      <c r="AW33" s="28">
        <f t="shared" si="4"/>
        <v>3.3101992191658995</v>
      </c>
      <c r="AX33" s="28">
        <f t="shared" si="4"/>
        <v>0</v>
      </c>
      <c r="AY33" s="28">
        <f t="shared" si="4"/>
        <v>0</v>
      </c>
      <c r="AZ33" s="29">
        <f t="shared" si="4"/>
        <v>30.689839733527918</v>
      </c>
      <c r="BA33" s="27">
        <f t="shared" si="4"/>
        <v>0</v>
      </c>
      <c r="BB33" s="28">
        <f t="shared" si="4"/>
        <v>0</v>
      </c>
      <c r="BC33" s="28">
        <f t="shared" si="4"/>
        <v>0</v>
      </c>
      <c r="BD33" s="28">
        <f t="shared" si="4"/>
        <v>0</v>
      </c>
      <c r="BE33" s="29">
        <f t="shared" si="4"/>
        <v>0</v>
      </c>
      <c r="BF33" s="27">
        <f t="shared" si="4"/>
        <v>16.903158910926912</v>
      </c>
      <c r="BG33" s="28">
        <f t="shared" si="4"/>
        <v>5.44273931998E-2</v>
      </c>
      <c r="BH33" s="28">
        <f t="shared" si="4"/>
        <v>0</v>
      </c>
      <c r="BI33" s="28">
        <f t="shared" si="4"/>
        <v>0</v>
      </c>
      <c r="BJ33" s="29">
        <f t="shared" si="4"/>
        <v>5.1304934234994004</v>
      </c>
      <c r="BK33" s="85">
        <f t="shared" si="4"/>
        <v>804.42688027251972</v>
      </c>
    </row>
    <row r="34" spans="1:63" s="88" customFormat="1" x14ac:dyDescent="0.2">
      <c r="A34" s="91"/>
      <c r="B34" s="97" t="s">
        <v>88</v>
      </c>
      <c r="C34" s="85">
        <f>+C33+C30</f>
        <v>0</v>
      </c>
      <c r="D34" s="86">
        <f>+D33+D30</f>
        <v>1.9678688341332999</v>
      </c>
      <c r="E34" s="86">
        <f t="shared" ref="E34:BI34" si="5">+E33+E30</f>
        <v>0</v>
      </c>
      <c r="F34" s="86">
        <f t="shared" si="5"/>
        <v>0</v>
      </c>
      <c r="G34" s="87">
        <f t="shared" si="5"/>
        <v>4.1736164069333004</v>
      </c>
      <c r="H34" s="85">
        <f t="shared" si="5"/>
        <v>409.6641875319803</v>
      </c>
      <c r="I34" s="86">
        <f t="shared" si="5"/>
        <v>16.685083617998306</v>
      </c>
      <c r="J34" s="86">
        <f t="shared" si="5"/>
        <v>0</v>
      </c>
      <c r="K34" s="86">
        <f t="shared" si="5"/>
        <v>0</v>
      </c>
      <c r="L34" s="87">
        <f t="shared" si="5"/>
        <v>192.2962213037608</v>
      </c>
      <c r="M34" s="85">
        <f t="shared" si="5"/>
        <v>0</v>
      </c>
      <c r="N34" s="86">
        <f t="shared" si="5"/>
        <v>0</v>
      </c>
      <c r="O34" s="86">
        <f t="shared" si="5"/>
        <v>0</v>
      </c>
      <c r="P34" s="86">
        <f t="shared" si="5"/>
        <v>0</v>
      </c>
      <c r="Q34" s="87">
        <f t="shared" si="5"/>
        <v>0</v>
      </c>
      <c r="R34" s="85">
        <f t="shared" si="5"/>
        <v>93.245316396153612</v>
      </c>
      <c r="S34" s="86">
        <f t="shared" si="5"/>
        <v>1.6453948541998999</v>
      </c>
      <c r="T34" s="86">
        <f t="shared" si="5"/>
        <v>0</v>
      </c>
      <c r="U34" s="86">
        <f t="shared" si="5"/>
        <v>0</v>
      </c>
      <c r="V34" s="87">
        <f t="shared" si="5"/>
        <v>15.338236836294405</v>
      </c>
      <c r="W34" s="85">
        <f t="shared" si="5"/>
        <v>0</v>
      </c>
      <c r="X34" s="86">
        <f t="shared" si="5"/>
        <v>0</v>
      </c>
      <c r="Y34" s="86">
        <f t="shared" si="5"/>
        <v>0</v>
      </c>
      <c r="Z34" s="86">
        <f t="shared" si="5"/>
        <v>0</v>
      </c>
      <c r="AA34" s="87">
        <f t="shared" si="5"/>
        <v>0</v>
      </c>
      <c r="AB34" s="85">
        <f t="shared" si="5"/>
        <v>4.6313097720949017</v>
      </c>
      <c r="AC34" s="86">
        <f t="shared" si="5"/>
        <v>0</v>
      </c>
      <c r="AD34" s="86">
        <f t="shared" si="5"/>
        <v>0</v>
      </c>
      <c r="AE34" s="86">
        <f t="shared" si="5"/>
        <v>0</v>
      </c>
      <c r="AF34" s="87">
        <f t="shared" si="5"/>
        <v>3.5533731314991002</v>
      </c>
      <c r="AG34" s="85">
        <f t="shared" si="5"/>
        <v>0</v>
      </c>
      <c r="AH34" s="86">
        <f t="shared" si="5"/>
        <v>0</v>
      </c>
      <c r="AI34" s="86">
        <f t="shared" si="5"/>
        <v>0</v>
      </c>
      <c r="AJ34" s="86">
        <f t="shared" si="5"/>
        <v>0</v>
      </c>
      <c r="AK34" s="87">
        <f t="shared" si="5"/>
        <v>0</v>
      </c>
      <c r="AL34" s="85">
        <f>+AL33+AL30</f>
        <v>0.35950875576569996</v>
      </c>
      <c r="AM34" s="86">
        <f t="shared" si="5"/>
        <v>0</v>
      </c>
      <c r="AN34" s="86">
        <f t="shared" si="5"/>
        <v>0</v>
      </c>
      <c r="AO34" s="86">
        <f t="shared" si="5"/>
        <v>0</v>
      </c>
      <c r="AP34" s="87">
        <f t="shared" si="5"/>
        <v>0</v>
      </c>
      <c r="AQ34" s="85">
        <f t="shared" si="5"/>
        <v>0</v>
      </c>
      <c r="AR34" s="86">
        <f t="shared" si="5"/>
        <v>0</v>
      </c>
      <c r="AS34" s="86">
        <f t="shared" si="5"/>
        <v>0</v>
      </c>
      <c r="AT34" s="86">
        <f t="shared" si="5"/>
        <v>0</v>
      </c>
      <c r="AU34" s="87">
        <f t="shared" si="5"/>
        <v>0</v>
      </c>
      <c r="AV34" s="85">
        <f t="shared" si="5"/>
        <v>66.361914588343865</v>
      </c>
      <c r="AW34" s="86">
        <f t="shared" si="5"/>
        <v>3.3103719515323995</v>
      </c>
      <c r="AX34" s="86">
        <f t="shared" si="5"/>
        <v>0</v>
      </c>
      <c r="AY34" s="86">
        <f t="shared" si="5"/>
        <v>0</v>
      </c>
      <c r="AZ34" s="87">
        <f t="shared" si="5"/>
        <v>30.839244530994417</v>
      </c>
      <c r="BA34" s="85">
        <f t="shared" si="5"/>
        <v>0</v>
      </c>
      <c r="BB34" s="86">
        <f t="shared" si="5"/>
        <v>0</v>
      </c>
      <c r="BC34" s="86">
        <f t="shared" si="5"/>
        <v>0</v>
      </c>
      <c r="BD34" s="86">
        <f t="shared" si="5"/>
        <v>0</v>
      </c>
      <c r="BE34" s="87">
        <f t="shared" si="5"/>
        <v>0</v>
      </c>
      <c r="BF34" s="85">
        <f t="shared" si="5"/>
        <v>19.575190227508813</v>
      </c>
      <c r="BG34" s="86">
        <f t="shared" si="5"/>
        <v>5.44273931998E-2</v>
      </c>
      <c r="BH34" s="86">
        <f t="shared" si="5"/>
        <v>0</v>
      </c>
      <c r="BI34" s="86">
        <f t="shared" si="5"/>
        <v>0</v>
      </c>
      <c r="BJ34" s="87">
        <f>+BJ33+BJ30</f>
        <v>5.1665112887993008</v>
      </c>
      <c r="BK34" s="98">
        <f>+BK33+BK30</f>
        <v>868.86777742119227</v>
      </c>
    </row>
    <row r="35" spans="1:63" s="88" customFormat="1" ht="3" customHeight="1" x14ac:dyDescent="0.2">
      <c r="A35" s="91"/>
      <c r="B35" s="92"/>
      <c r="C35" s="93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94"/>
      <c r="AT35" s="94"/>
      <c r="AU35" s="94"/>
      <c r="AV35" s="94"/>
      <c r="AW35" s="94"/>
      <c r="AX35" s="94"/>
      <c r="AY35" s="94"/>
      <c r="AZ35" s="94"/>
      <c r="BA35" s="94"/>
      <c r="BB35" s="94"/>
      <c r="BC35" s="94"/>
      <c r="BD35" s="94"/>
      <c r="BE35" s="94"/>
      <c r="BF35" s="94"/>
      <c r="BG35" s="94"/>
      <c r="BH35" s="94"/>
      <c r="BI35" s="94"/>
      <c r="BJ35" s="94"/>
      <c r="BK35" s="95"/>
    </row>
    <row r="36" spans="1:63" s="88" customFormat="1" x14ac:dyDescent="0.2">
      <c r="A36" s="91" t="s">
        <v>18</v>
      </c>
      <c r="B36" s="99" t="s">
        <v>8</v>
      </c>
      <c r="C36" s="93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  <c r="AG36" s="94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94"/>
      <c r="AT36" s="94"/>
      <c r="AU36" s="94"/>
      <c r="AV36" s="94"/>
      <c r="AW36" s="94"/>
      <c r="AX36" s="94"/>
      <c r="AY36" s="94"/>
      <c r="AZ36" s="94"/>
      <c r="BA36" s="94"/>
      <c r="BB36" s="94"/>
      <c r="BC36" s="94"/>
      <c r="BD36" s="94"/>
      <c r="BE36" s="94"/>
      <c r="BF36" s="94"/>
      <c r="BG36" s="94"/>
      <c r="BH36" s="94"/>
      <c r="BI36" s="94"/>
      <c r="BJ36" s="94"/>
      <c r="BK36" s="95"/>
    </row>
    <row r="37" spans="1:63" s="88" customFormat="1" x14ac:dyDescent="0.2">
      <c r="A37" s="91" t="s">
        <v>80</v>
      </c>
      <c r="B37" s="92" t="s">
        <v>19</v>
      </c>
      <c r="C37" s="93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4"/>
      <c r="AP37" s="94"/>
      <c r="AQ37" s="94"/>
      <c r="AR37" s="94"/>
      <c r="AS37" s="94"/>
      <c r="AT37" s="94"/>
      <c r="AU37" s="94"/>
      <c r="AV37" s="94"/>
      <c r="AW37" s="94"/>
      <c r="AX37" s="94"/>
      <c r="AY37" s="94"/>
      <c r="AZ37" s="94"/>
      <c r="BA37" s="94"/>
      <c r="BB37" s="94"/>
      <c r="BC37" s="94"/>
      <c r="BD37" s="94"/>
      <c r="BE37" s="94"/>
      <c r="BF37" s="94"/>
      <c r="BG37" s="94"/>
      <c r="BH37" s="94"/>
      <c r="BI37" s="94"/>
      <c r="BJ37" s="94"/>
      <c r="BK37" s="95"/>
    </row>
    <row r="38" spans="1:63" s="88" customFormat="1" x14ac:dyDescent="0.2">
      <c r="A38" s="91"/>
      <c r="B38" s="89" t="s">
        <v>40</v>
      </c>
      <c r="C38" s="85">
        <v>0</v>
      </c>
      <c r="D38" s="86">
        <v>0</v>
      </c>
      <c r="E38" s="86">
        <v>0</v>
      </c>
      <c r="F38" s="86">
        <v>0</v>
      </c>
      <c r="G38" s="87">
        <v>0</v>
      </c>
      <c r="H38" s="85">
        <v>0</v>
      </c>
      <c r="I38" s="86">
        <v>0</v>
      </c>
      <c r="J38" s="86">
        <v>0</v>
      </c>
      <c r="K38" s="86">
        <v>0</v>
      </c>
      <c r="L38" s="87">
        <v>0</v>
      </c>
      <c r="M38" s="85">
        <v>0</v>
      </c>
      <c r="N38" s="86">
        <v>0</v>
      </c>
      <c r="O38" s="86">
        <v>0</v>
      </c>
      <c r="P38" s="86">
        <v>0</v>
      </c>
      <c r="Q38" s="87">
        <v>0</v>
      </c>
      <c r="R38" s="85">
        <v>0</v>
      </c>
      <c r="S38" s="86">
        <v>0</v>
      </c>
      <c r="T38" s="86">
        <v>0</v>
      </c>
      <c r="U38" s="86">
        <v>0</v>
      </c>
      <c r="V38" s="87">
        <v>0</v>
      </c>
      <c r="W38" s="85">
        <v>0</v>
      </c>
      <c r="X38" s="86">
        <v>0</v>
      </c>
      <c r="Y38" s="86">
        <v>0</v>
      </c>
      <c r="Z38" s="86">
        <v>0</v>
      </c>
      <c r="AA38" s="87">
        <v>0</v>
      </c>
      <c r="AB38" s="85">
        <v>0</v>
      </c>
      <c r="AC38" s="86">
        <v>0</v>
      </c>
      <c r="AD38" s="86">
        <v>0</v>
      </c>
      <c r="AE38" s="86">
        <v>0</v>
      </c>
      <c r="AF38" s="87">
        <v>0</v>
      </c>
      <c r="AG38" s="85">
        <v>0</v>
      </c>
      <c r="AH38" s="86">
        <v>0</v>
      </c>
      <c r="AI38" s="86">
        <v>0</v>
      </c>
      <c r="AJ38" s="86">
        <v>0</v>
      </c>
      <c r="AK38" s="87">
        <v>0</v>
      </c>
      <c r="AL38" s="85">
        <v>0</v>
      </c>
      <c r="AM38" s="86">
        <v>0</v>
      </c>
      <c r="AN38" s="86">
        <v>0</v>
      </c>
      <c r="AO38" s="86">
        <v>0</v>
      </c>
      <c r="AP38" s="87">
        <v>0</v>
      </c>
      <c r="AQ38" s="85">
        <v>0</v>
      </c>
      <c r="AR38" s="86">
        <v>0</v>
      </c>
      <c r="AS38" s="86">
        <v>0</v>
      </c>
      <c r="AT38" s="86">
        <v>0</v>
      </c>
      <c r="AU38" s="87">
        <v>0</v>
      </c>
      <c r="AV38" s="85">
        <v>0</v>
      </c>
      <c r="AW38" s="86">
        <v>0</v>
      </c>
      <c r="AX38" s="86">
        <v>0</v>
      </c>
      <c r="AY38" s="86">
        <v>0</v>
      </c>
      <c r="AZ38" s="87">
        <v>0</v>
      </c>
      <c r="BA38" s="85">
        <v>0</v>
      </c>
      <c r="BB38" s="86">
        <v>0</v>
      </c>
      <c r="BC38" s="86">
        <v>0</v>
      </c>
      <c r="BD38" s="86">
        <v>0</v>
      </c>
      <c r="BE38" s="87">
        <v>0</v>
      </c>
      <c r="BF38" s="85">
        <v>0</v>
      </c>
      <c r="BG38" s="86">
        <v>0</v>
      </c>
      <c r="BH38" s="86">
        <v>0</v>
      </c>
      <c r="BI38" s="86">
        <v>0</v>
      </c>
      <c r="BJ38" s="87">
        <v>0</v>
      </c>
      <c r="BK38" s="100">
        <v>0</v>
      </c>
    </row>
    <row r="39" spans="1:63" s="88" customFormat="1" x14ac:dyDescent="0.2">
      <c r="A39" s="91"/>
      <c r="B39" s="97" t="s">
        <v>87</v>
      </c>
      <c r="C39" s="85">
        <v>0</v>
      </c>
      <c r="D39" s="86">
        <v>0</v>
      </c>
      <c r="E39" s="86">
        <v>0</v>
      </c>
      <c r="F39" s="86">
        <v>0</v>
      </c>
      <c r="G39" s="87">
        <v>0</v>
      </c>
      <c r="H39" s="85">
        <v>0</v>
      </c>
      <c r="I39" s="86">
        <v>0</v>
      </c>
      <c r="J39" s="86">
        <v>0</v>
      </c>
      <c r="K39" s="86">
        <v>0</v>
      </c>
      <c r="L39" s="87">
        <v>0</v>
      </c>
      <c r="M39" s="85">
        <v>0</v>
      </c>
      <c r="N39" s="86">
        <v>0</v>
      </c>
      <c r="O39" s="86">
        <v>0</v>
      </c>
      <c r="P39" s="86">
        <v>0</v>
      </c>
      <c r="Q39" s="87">
        <v>0</v>
      </c>
      <c r="R39" s="85">
        <v>0</v>
      </c>
      <c r="S39" s="86">
        <v>0</v>
      </c>
      <c r="T39" s="86">
        <v>0</v>
      </c>
      <c r="U39" s="86">
        <v>0</v>
      </c>
      <c r="V39" s="87">
        <v>0</v>
      </c>
      <c r="W39" s="85">
        <v>0</v>
      </c>
      <c r="X39" s="86">
        <v>0</v>
      </c>
      <c r="Y39" s="86">
        <v>0</v>
      </c>
      <c r="Z39" s="86">
        <v>0</v>
      </c>
      <c r="AA39" s="87">
        <v>0</v>
      </c>
      <c r="AB39" s="85">
        <v>0</v>
      </c>
      <c r="AC39" s="86">
        <v>0</v>
      </c>
      <c r="AD39" s="86">
        <v>0</v>
      </c>
      <c r="AE39" s="86">
        <v>0</v>
      </c>
      <c r="AF39" s="87">
        <v>0</v>
      </c>
      <c r="AG39" s="85">
        <v>0</v>
      </c>
      <c r="AH39" s="86">
        <v>0</v>
      </c>
      <c r="AI39" s="86">
        <v>0</v>
      </c>
      <c r="AJ39" s="86">
        <v>0</v>
      </c>
      <c r="AK39" s="87">
        <v>0</v>
      </c>
      <c r="AL39" s="85">
        <v>0</v>
      </c>
      <c r="AM39" s="86">
        <v>0</v>
      </c>
      <c r="AN39" s="86">
        <v>0</v>
      </c>
      <c r="AO39" s="86">
        <v>0</v>
      </c>
      <c r="AP39" s="87">
        <v>0</v>
      </c>
      <c r="AQ39" s="85">
        <v>0</v>
      </c>
      <c r="AR39" s="86">
        <v>0</v>
      </c>
      <c r="AS39" s="86">
        <v>0</v>
      </c>
      <c r="AT39" s="86">
        <v>0</v>
      </c>
      <c r="AU39" s="87">
        <v>0</v>
      </c>
      <c r="AV39" s="85">
        <v>0</v>
      </c>
      <c r="AW39" s="86">
        <v>0</v>
      </c>
      <c r="AX39" s="86">
        <v>0</v>
      </c>
      <c r="AY39" s="86">
        <v>0</v>
      </c>
      <c r="AZ39" s="87">
        <v>0</v>
      </c>
      <c r="BA39" s="85">
        <v>0</v>
      </c>
      <c r="BB39" s="86">
        <v>0</v>
      </c>
      <c r="BC39" s="86">
        <v>0</v>
      </c>
      <c r="BD39" s="86">
        <v>0</v>
      </c>
      <c r="BE39" s="87">
        <v>0</v>
      </c>
      <c r="BF39" s="85">
        <v>0</v>
      </c>
      <c r="BG39" s="86">
        <v>0</v>
      </c>
      <c r="BH39" s="86">
        <v>0</v>
      </c>
      <c r="BI39" s="86">
        <v>0</v>
      </c>
      <c r="BJ39" s="87">
        <v>0</v>
      </c>
      <c r="BK39" s="100">
        <v>0</v>
      </c>
    </row>
    <row r="40" spans="1:63" s="88" customFormat="1" ht="2.25" customHeight="1" x14ac:dyDescent="0.2">
      <c r="A40" s="91"/>
      <c r="B40" s="92"/>
      <c r="C40" s="93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94"/>
      <c r="AI40" s="94"/>
      <c r="AJ40" s="94"/>
      <c r="AK40" s="94"/>
      <c r="AL40" s="94"/>
      <c r="AM40" s="94"/>
      <c r="AN40" s="94"/>
      <c r="AO40" s="94"/>
      <c r="AP40" s="94"/>
      <c r="AQ40" s="94"/>
      <c r="AR40" s="94"/>
      <c r="AS40" s="94"/>
      <c r="AT40" s="94"/>
      <c r="AU40" s="94"/>
      <c r="AV40" s="94"/>
      <c r="AW40" s="94"/>
      <c r="AX40" s="94"/>
      <c r="AY40" s="94"/>
      <c r="AZ40" s="94"/>
      <c r="BA40" s="94"/>
      <c r="BB40" s="94"/>
      <c r="BC40" s="94"/>
      <c r="BD40" s="94"/>
      <c r="BE40" s="94"/>
      <c r="BF40" s="94"/>
      <c r="BG40" s="94"/>
      <c r="BH40" s="94"/>
      <c r="BI40" s="94"/>
      <c r="BJ40" s="94"/>
      <c r="BK40" s="95"/>
    </row>
    <row r="41" spans="1:63" s="88" customFormat="1" x14ac:dyDescent="0.2">
      <c r="A41" s="91" t="s">
        <v>4</v>
      </c>
      <c r="B41" s="99" t="s">
        <v>9</v>
      </c>
      <c r="C41" s="93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4"/>
      <c r="AL41" s="94"/>
      <c r="AM41" s="94"/>
      <c r="AN41" s="94"/>
      <c r="AO41" s="94"/>
      <c r="AP41" s="94"/>
      <c r="AQ41" s="94"/>
      <c r="AR41" s="94"/>
      <c r="AS41" s="94"/>
      <c r="AT41" s="94"/>
      <c r="AU41" s="94"/>
      <c r="AV41" s="94"/>
      <c r="AW41" s="94"/>
      <c r="AX41" s="94"/>
      <c r="AY41" s="94"/>
      <c r="AZ41" s="94"/>
      <c r="BA41" s="94"/>
      <c r="BB41" s="94"/>
      <c r="BC41" s="94"/>
      <c r="BD41" s="94"/>
      <c r="BE41" s="94"/>
      <c r="BF41" s="94"/>
      <c r="BG41" s="94"/>
      <c r="BH41" s="94"/>
      <c r="BI41" s="94"/>
      <c r="BJ41" s="94"/>
      <c r="BK41" s="95"/>
    </row>
    <row r="42" spans="1:63" s="88" customFormat="1" x14ac:dyDescent="0.2">
      <c r="A42" s="91" t="s">
        <v>80</v>
      </c>
      <c r="B42" s="92" t="s">
        <v>20</v>
      </c>
      <c r="C42" s="93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4"/>
      <c r="AL42" s="94"/>
      <c r="AM42" s="94"/>
      <c r="AN42" s="94"/>
      <c r="AO42" s="94"/>
      <c r="AP42" s="94"/>
      <c r="AQ42" s="94"/>
      <c r="AR42" s="94"/>
      <c r="AS42" s="94"/>
      <c r="AT42" s="94"/>
      <c r="AU42" s="94"/>
      <c r="AV42" s="94"/>
      <c r="AW42" s="94"/>
      <c r="AX42" s="94"/>
      <c r="AY42" s="94"/>
      <c r="AZ42" s="94"/>
      <c r="BA42" s="94"/>
      <c r="BB42" s="94"/>
      <c r="BC42" s="94"/>
      <c r="BD42" s="94"/>
      <c r="BE42" s="94"/>
      <c r="BF42" s="94"/>
      <c r="BG42" s="94"/>
      <c r="BH42" s="94"/>
      <c r="BI42" s="94"/>
      <c r="BJ42" s="94"/>
      <c r="BK42" s="95"/>
    </row>
    <row r="43" spans="1:63" s="88" customFormat="1" x14ac:dyDescent="0.2">
      <c r="A43" s="91"/>
      <c r="B43" s="89" t="s">
        <v>105</v>
      </c>
      <c r="C43" s="101">
        <v>0</v>
      </c>
      <c r="D43" s="102">
        <v>1.40621428618</v>
      </c>
      <c r="E43" s="103">
        <v>0</v>
      </c>
      <c r="F43" s="103">
        <v>0</v>
      </c>
      <c r="G43" s="104">
        <v>0.91873856799999998</v>
      </c>
      <c r="H43" s="85">
        <v>16.277254748945197</v>
      </c>
      <c r="I43" s="86">
        <v>16.408303683941671</v>
      </c>
      <c r="J43" s="86">
        <v>0</v>
      </c>
      <c r="K43" s="86">
        <v>0</v>
      </c>
      <c r="L43" s="87">
        <v>13.521597906111669</v>
      </c>
      <c r="M43" s="101">
        <v>0</v>
      </c>
      <c r="N43" s="102">
        <v>0</v>
      </c>
      <c r="O43" s="102">
        <v>0</v>
      </c>
      <c r="P43" s="102">
        <v>0</v>
      </c>
      <c r="Q43" s="104">
        <v>0</v>
      </c>
      <c r="R43" s="85">
        <v>7.1789859202703177</v>
      </c>
      <c r="S43" s="86">
        <v>5.3793553433333363E-3</v>
      </c>
      <c r="T43" s="86">
        <v>0</v>
      </c>
      <c r="U43" s="86">
        <v>0</v>
      </c>
      <c r="V43" s="87">
        <v>0.47432714077166682</v>
      </c>
      <c r="W43" s="85">
        <v>0</v>
      </c>
      <c r="X43" s="86">
        <v>0</v>
      </c>
      <c r="Y43" s="86">
        <v>0</v>
      </c>
      <c r="Z43" s="86">
        <v>0</v>
      </c>
      <c r="AA43" s="87">
        <v>0</v>
      </c>
      <c r="AB43" s="85">
        <v>0</v>
      </c>
      <c r="AC43" s="86">
        <v>0</v>
      </c>
      <c r="AD43" s="86">
        <v>0</v>
      </c>
      <c r="AE43" s="86">
        <v>0</v>
      </c>
      <c r="AF43" s="87">
        <v>0</v>
      </c>
      <c r="AG43" s="85">
        <v>0</v>
      </c>
      <c r="AH43" s="86">
        <v>0</v>
      </c>
      <c r="AI43" s="86">
        <v>0</v>
      </c>
      <c r="AJ43" s="86">
        <v>0</v>
      </c>
      <c r="AK43" s="87">
        <v>0</v>
      </c>
      <c r="AL43" s="85">
        <v>0</v>
      </c>
      <c r="AM43" s="86">
        <v>0</v>
      </c>
      <c r="AN43" s="86">
        <v>0</v>
      </c>
      <c r="AO43" s="86">
        <v>0</v>
      </c>
      <c r="AP43" s="87">
        <v>0</v>
      </c>
      <c r="AQ43" s="85">
        <v>0</v>
      </c>
      <c r="AR43" s="86">
        <v>0</v>
      </c>
      <c r="AS43" s="86">
        <v>0</v>
      </c>
      <c r="AT43" s="86">
        <v>0</v>
      </c>
      <c r="AU43" s="87">
        <v>0</v>
      </c>
      <c r="AV43" s="85">
        <v>0</v>
      </c>
      <c r="AW43" s="86">
        <v>0</v>
      </c>
      <c r="AX43" s="86">
        <v>0</v>
      </c>
      <c r="AY43" s="86">
        <v>0</v>
      </c>
      <c r="AZ43" s="87">
        <v>0</v>
      </c>
      <c r="BA43" s="85">
        <v>0</v>
      </c>
      <c r="BB43" s="86">
        <v>0</v>
      </c>
      <c r="BC43" s="86">
        <v>0</v>
      </c>
      <c r="BD43" s="86">
        <v>0</v>
      </c>
      <c r="BE43" s="87">
        <v>0</v>
      </c>
      <c r="BF43" s="85">
        <v>0</v>
      </c>
      <c r="BG43" s="86">
        <v>0</v>
      </c>
      <c r="BH43" s="86">
        <v>0</v>
      </c>
      <c r="BI43" s="86">
        <v>0</v>
      </c>
      <c r="BJ43" s="87">
        <v>0</v>
      </c>
      <c r="BK43" s="79">
        <f>SUM(C43:BJ43)</f>
        <v>56.190801609563863</v>
      </c>
    </row>
    <row r="44" spans="1:63" s="88" customFormat="1" x14ac:dyDescent="0.2">
      <c r="A44" s="91"/>
      <c r="B44" s="89" t="s">
        <v>89</v>
      </c>
      <c r="C44" s="27">
        <f>C43</f>
        <v>0</v>
      </c>
      <c r="D44" s="28">
        <f>D43</f>
        <v>1.40621428618</v>
      </c>
      <c r="E44" s="28">
        <f>E43</f>
        <v>0</v>
      </c>
      <c r="F44" s="28">
        <f>F43</f>
        <v>0</v>
      </c>
      <c r="G44" s="29">
        <f>G43</f>
        <v>0.91873856799999998</v>
      </c>
      <c r="H44" s="27">
        <f t="shared" ref="H44:BK44" si="6">H43</f>
        <v>16.277254748945197</v>
      </c>
      <c r="I44" s="28">
        <f t="shared" si="6"/>
        <v>16.408303683941671</v>
      </c>
      <c r="J44" s="28">
        <f t="shared" si="6"/>
        <v>0</v>
      </c>
      <c r="K44" s="28">
        <f t="shared" si="6"/>
        <v>0</v>
      </c>
      <c r="L44" s="29">
        <f t="shared" si="6"/>
        <v>13.521597906111669</v>
      </c>
      <c r="M44" s="27">
        <f t="shared" si="6"/>
        <v>0</v>
      </c>
      <c r="N44" s="28">
        <f t="shared" si="6"/>
        <v>0</v>
      </c>
      <c r="O44" s="28">
        <f t="shared" si="6"/>
        <v>0</v>
      </c>
      <c r="P44" s="28">
        <f t="shared" si="6"/>
        <v>0</v>
      </c>
      <c r="Q44" s="29">
        <f t="shared" si="6"/>
        <v>0</v>
      </c>
      <c r="R44" s="27">
        <f t="shared" si="6"/>
        <v>7.1789859202703177</v>
      </c>
      <c r="S44" s="28">
        <f t="shared" si="6"/>
        <v>5.3793553433333363E-3</v>
      </c>
      <c r="T44" s="28">
        <f t="shared" si="6"/>
        <v>0</v>
      </c>
      <c r="U44" s="28">
        <f t="shared" si="6"/>
        <v>0</v>
      </c>
      <c r="V44" s="29">
        <f t="shared" si="6"/>
        <v>0.47432714077166682</v>
      </c>
      <c r="W44" s="27">
        <f t="shared" si="6"/>
        <v>0</v>
      </c>
      <c r="X44" s="28">
        <f t="shared" si="6"/>
        <v>0</v>
      </c>
      <c r="Y44" s="28">
        <f t="shared" si="6"/>
        <v>0</v>
      </c>
      <c r="Z44" s="28">
        <f t="shared" si="6"/>
        <v>0</v>
      </c>
      <c r="AA44" s="29">
        <f t="shared" si="6"/>
        <v>0</v>
      </c>
      <c r="AB44" s="27">
        <f t="shared" si="6"/>
        <v>0</v>
      </c>
      <c r="AC44" s="28">
        <f t="shared" si="6"/>
        <v>0</v>
      </c>
      <c r="AD44" s="28">
        <f t="shared" si="6"/>
        <v>0</v>
      </c>
      <c r="AE44" s="28">
        <f t="shared" si="6"/>
        <v>0</v>
      </c>
      <c r="AF44" s="29">
        <f t="shared" si="6"/>
        <v>0</v>
      </c>
      <c r="AG44" s="27">
        <f t="shared" si="6"/>
        <v>0</v>
      </c>
      <c r="AH44" s="28">
        <f t="shared" si="6"/>
        <v>0</v>
      </c>
      <c r="AI44" s="28">
        <f t="shared" si="6"/>
        <v>0</v>
      </c>
      <c r="AJ44" s="28">
        <f t="shared" si="6"/>
        <v>0</v>
      </c>
      <c r="AK44" s="29">
        <f t="shared" si="6"/>
        <v>0</v>
      </c>
      <c r="AL44" s="27">
        <f t="shared" si="6"/>
        <v>0</v>
      </c>
      <c r="AM44" s="28">
        <f t="shared" si="6"/>
        <v>0</v>
      </c>
      <c r="AN44" s="28">
        <f t="shared" si="6"/>
        <v>0</v>
      </c>
      <c r="AO44" s="28">
        <f t="shared" si="6"/>
        <v>0</v>
      </c>
      <c r="AP44" s="29">
        <f t="shared" si="6"/>
        <v>0</v>
      </c>
      <c r="AQ44" s="27">
        <f t="shared" si="6"/>
        <v>0</v>
      </c>
      <c r="AR44" s="28">
        <f t="shared" si="6"/>
        <v>0</v>
      </c>
      <c r="AS44" s="28">
        <f t="shared" si="6"/>
        <v>0</v>
      </c>
      <c r="AT44" s="28">
        <f t="shared" si="6"/>
        <v>0</v>
      </c>
      <c r="AU44" s="29">
        <f t="shared" si="6"/>
        <v>0</v>
      </c>
      <c r="AV44" s="27">
        <f t="shared" si="6"/>
        <v>0</v>
      </c>
      <c r="AW44" s="28">
        <f t="shared" si="6"/>
        <v>0</v>
      </c>
      <c r="AX44" s="28">
        <f t="shared" si="6"/>
        <v>0</v>
      </c>
      <c r="AY44" s="28">
        <f t="shared" si="6"/>
        <v>0</v>
      </c>
      <c r="AZ44" s="29">
        <f t="shared" si="6"/>
        <v>0</v>
      </c>
      <c r="BA44" s="27">
        <f t="shared" si="6"/>
        <v>0</v>
      </c>
      <c r="BB44" s="28">
        <f t="shared" si="6"/>
        <v>0</v>
      </c>
      <c r="BC44" s="28">
        <f t="shared" si="6"/>
        <v>0</v>
      </c>
      <c r="BD44" s="28">
        <f t="shared" si="6"/>
        <v>0</v>
      </c>
      <c r="BE44" s="29">
        <f t="shared" si="6"/>
        <v>0</v>
      </c>
      <c r="BF44" s="27">
        <f t="shared" si="6"/>
        <v>0</v>
      </c>
      <c r="BG44" s="28">
        <f t="shared" si="6"/>
        <v>0</v>
      </c>
      <c r="BH44" s="28">
        <f t="shared" si="6"/>
        <v>0</v>
      </c>
      <c r="BI44" s="28">
        <f t="shared" si="6"/>
        <v>0</v>
      </c>
      <c r="BJ44" s="29">
        <f t="shared" si="6"/>
        <v>0</v>
      </c>
      <c r="BK44" s="90">
        <f t="shared" si="6"/>
        <v>56.190801609563863</v>
      </c>
    </row>
    <row r="45" spans="1:63" s="88" customFormat="1" x14ac:dyDescent="0.2">
      <c r="A45" s="91" t="s">
        <v>81</v>
      </c>
      <c r="B45" s="92" t="s">
        <v>21</v>
      </c>
      <c r="C45" s="93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94"/>
      <c r="AI45" s="94"/>
      <c r="AJ45" s="94"/>
      <c r="AK45" s="94"/>
      <c r="AL45" s="94"/>
      <c r="AM45" s="94"/>
      <c r="AN45" s="94"/>
      <c r="AO45" s="94"/>
      <c r="AP45" s="94"/>
      <c r="AQ45" s="94"/>
      <c r="AR45" s="94"/>
      <c r="AS45" s="94"/>
      <c r="AT45" s="94"/>
      <c r="AU45" s="94"/>
      <c r="AV45" s="94"/>
      <c r="AW45" s="94"/>
      <c r="AX45" s="94"/>
      <c r="AY45" s="94"/>
      <c r="AZ45" s="94"/>
      <c r="BA45" s="94"/>
      <c r="BB45" s="94"/>
      <c r="BC45" s="94"/>
      <c r="BD45" s="94"/>
      <c r="BE45" s="94"/>
      <c r="BF45" s="94"/>
      <c r="BG45" s="94"/>
      <c r="BH45" s="94"/>
      <c r="BI45" s="94"/>
      <c r="BJ45" s="94"/>
      <c r="BK45" s="95"/>
    </row>
    <row r="46" spans="1:63" s="88" customFormat="1" x14ac:dyDescent="0.2">
      <c r="A46" s="91"/>
      <c r="B46" s="105" t="s">
        <v>108</v>
      </c>
      <c r="C46" s="85">
        <v>0</v>
      </c>
      <c r="D46" s="102">
        <v>0.13876878125333336</v>
      </c>
      <c r="E46" s="86">
        <v>0</v>
      </c>
      <c r="F46" s="86">
        <v>0</v>
      </c>
      <c r="G46" s="87">
        <v>0</v>
      </c>
      <c r="H46" s="85">
        <v>1.3516729875016678</v>
      </c>
      <c r="I46" s="86">
        <v>0.78746466729166664</v>
      </c>
      <c r="J46" s="86">
        <v>0</v>
      </c>
      <c r="K46" s="86">
        <v>0</v>
      </c>
      <c r="L46" s="87">
        <v>1.7225198518666667</v>
      </c>
      <c r="M46" s="85">
        <v>0</v>
      </c>
      <c r="N46" s="106">
        <v>0</v>
      </c>
      <c r="O46" s="86">
        <v>0</v>
      </c>
      <c r="P46" s="86">
        <v>0</v>
      </c>
      <c r="Q46" s="87">
        <v>0</v>
      </c>
      <c r="R46" s="85">
        <v>0.22057097997333328</v>
      </c>
      <c r="S46" s="86">
        <v>0</v>
      </c>
      <c r="T46" s="86">
        <v>0</v>
      </c>
      <c r="U46" s="86">
        <v>0</v>
      </c>
      <c r="V46" s="87">
        <v>0.21536934854666664</v>
      </c>
      <c r="W46" s="85">
        <v>0</v>
      </c>
      <c r="X46" s="86">
        <v>0</v>
      </c>
      <c r="Y46" s="86">
        <v>0</v>
      </c>
      <c r="Z46" s="86">
        <v>0</v>
      </c>
      <c r="AA46" s="87">
        <v>0</v>
      </c>
      <c r="AB46" s="85">
        <v>0</v>
      </c>
      <c r="AC46" s="86">
        <v>0</v>
      </c>
      <c r="AD46" s="86">
        <v>0</v>
      </c>
      <c r="AE46" s="86">
        <v>0</v>
      </c>
      <c r="AF46" s="87">
        <v>0</v>
      </c>
      <c r="AG46" s="85">
        <v>0</v>
      </c>
      <c r="AH46" s="86">
        <v>0</v>
      </c>
      <c r="AI46" s="86">
        <v>0</v>
      </c>
      <c r="AJ46" s="86">
        <v>0</v>
      </c>
      <c r="AK46" s="87">
        <v>0</v>
      </c>
      <c r="AL46" s="85">
        <v>0</v>
      </c>
      <c r="AM46" s="86">
        <v>0</v>
      </c>
      <c r="AN46" s="86">
        <v>0</v>
      </c>
      <c r="AO46" s="86">
        <v>0</v>
      </c>
      <c r="AP46" s="87">
        <v>0</v>
      </c>
      <c r="AQ46" s="85">
        <v>0</v>
      </c>
      <c r="AR46" s="86">
        <v>0</v>
      </c>
      <c r="AS46" s="86">
        <v>0</v>
      </c>
      <c r="AT46" s="86">
        <v>0</v>
      </c>
      <c r="AU46" s="87">
        <v>0</v>
      </c>
      <c r="AV46" s="85">
        <v>0</v>
      </c>
      <c r="AW46" s="86">
        <v>0</v>
      </c>
      <c r="AX46" s="86">
        <v>0</v>
      </c>
      <c r="AY46" s="86">
        <v>0</v>
      </c>
      <c r="AZ46" s="87">
        <v>0</v>
      </c>
      <c r="BA46" s="85">
        <v>0</v>
      </c>
      <c r="BB46" s="86">
        <v>0</v>
      </c>
      <c r="BC46" s="86">
        <v>0</v>
      </c>
      <c r="BD46" s="86">
        <v>0</v>
      </c>
      <c r="BE46" s="87">
        <v>0</v>
      </c>
      <c r="BF46" s="85">
        <v>0</v>
      </c>
      <c r="BG46" s="86">
        <v>0</v>
      </c>
      <c r="BH46" s="86">
        <v>0</v>
      </c>
      <c r="BI46" s="86">
        <v>0</v>
      </c>
      <c r="BJ46" s="87">
        <v>0</v>
      </c>
      <c r="BK46" s="79">
        <f>SUM(C46:BJ46)</f>
        <v>4.4363666164333351</v>
      </c>
    </row>
    <row r="47" spans="1:63" s="88" customFormat="1" x14ac:dyDescent="0.2">
      <c r="A47" s="91"/>
      <c r="B47" s="89" t="s">
        <v>90</v>
      </c>
      <c r="C47" s="107">
        <f>C46</f>
        <v>0</v>
      </c>
      <c r="D47" s="108">
        <f t="shared" ref="D47:BK47" si="7">D46</f>
        <v>0.13876878125333336</v>
      </c>
      <c r="E47" s="108">
        <f t="shared" si="7"/>
        <v>0</v>
      </c>
      <c r="F47" s="108">
        <f t="shared" si="7"/>
        <v>0</v>
      </c>
      <c r="G47" s="108">
        <f t="shared" si="7"/>
        <v>0</v>
      </c>
      <c r="H47" s="108">
        <f t="shared" si="7"/>
        <v>1.3516729875016678</v>
      </c>
      <c r="I47" s="108">
        <f t="shared" si="7"/>
        <v>0.78746466729166664</v>
      </c>
      <c r="J47" s="108">
        <f t="shared" si="7"/>
        <v>0</v>
      </c>
      <c r="K47" s="108">
        <f t="shared" si="7"/>
        <v>0</v>
      </c>
      <c r="L47" s="108">
        <f t="shared" si="7"/>
        <v>1.7225198518666667</v>
      </c>
      <c r="M47" s="108">
        <f t="shared" si="7"/>
        <v>0</v>
      </c>
      <c r="N47" s="108">
        <f t="shared" si="7"/>
        <v>0</v>
      </c>
      <c r="O47" s="108">
        <f t="shared" si="7"/>
        <v>0</v>
      </c>
      <c r="P47" s="108">
        <f t="shared" si="7"/>
        <v>0</v>
      </c>
      <c r="Q47" s="108">
        <f t="shared" si="7"/>
        <v>0</v>
      </c>
      <c r="R47" s="108">
        <f t="shared" si="7"/>
        <v>0.22057097997333328</v>
      </c>
      <c r="S47" s="108">
        <f t="shared" si="7"/>
        <v>0</v>
      </c>
      <c r="T47" s="108">
        <f t="shared" si="7"/>
        <v>0</v>
      </c>
      <c r="U47" s="108">
        <f t="shared" si="7"/>
        <v>0</v>
      </c>
      <c r="V47" s="108">
        <f t="shared" si="7"/>
        <v>0.21536934854666664</v>
      </c>
      <c r="W47" s="108">
        <f t="shared" si="7"/>
        <v>0</v>
      </c>
      <c r="X47" s="108">
        <f t="shared" si="7"/>
        <v>0</v>
      </c>
      <c r="Y47" s="108">
        <f t="shared" si="7"/>
        <v>0</v>
      </c>
      <c r="Z47" s="108">
        <f t="shared" si="7"/>
        <v>0</v>
      </c>
      <c r="AA47" s="108">
        <f t="shared" si="7"/>
        <v>0</v>
      </c>
      <c r="AB47" s="108">
        <f t="shared" si="7"/>
        <v>0</v>
      </c>
      <c r="AC47" s="108">
        <f t="shared" si="7"/>
        <v>0</v>
      </c>
      <c r="AD47" s="108">
        <f t="shared" si="7"/>
        <v>0</v>
      </c>
      <c r="AE47" s="108">
        <f t="shared" si="7"/>
        <v>0</v>
      </c>
      <c r="AF47" s="108">
        <f t="shared" si="7"/>
        <v>0</v>
      </c>
      <c r="AG47" s="108">
        <f t="shared" si="7"/>
        <v>0</v>
      </c>
      <c r="AH47" s="108">
        <f t="shared" si="7"/>
        <v>0</v>
      </c>
      <c r="AI47" s="108">
        <f t="shared" si="7"/>
        <v>0</v>
      </c>
      <c r="AJ47" s="108">
        <f t="shared" si="7"/>
        <v>0</v>
      </c>
      <c r="AK47" s="108">
        <f t="shared" si="7"/>
        <v>0</v>
      </c>
      <c r="AL47" s="108">
        <f t="shared" si="7"/>
        <v>0</v>
      </c>
      <c r="AM47" s="108">
        <f t="shared" si="7"/>
        <v>0</v>
      </c>
      <c r="AN47" s="108">
        <f t="shared" si="7"/>
        <v>0</v>
      </c>
      <c r="AO47" s="108">
        <f t="shared" si="7"/>
        <v>0</v>
      </c>
      <c r="AP47" s="108">
        <f t="shared" si="7"/>
        <v>0</v>
      </c>
      <c r="AQ47" s="108">
        <f t="shared" si="7"/>
        <v>0</v>
      </c>
      <c r="AR47" s="108">
        <f t="shared" si="7"/>
        <v>0</v>
      </c>
      <c r="AS47" s="108">
        <f t="shared" si="7"/>
        <v>0</v>
      </c>
      <c r="AT47" s="108">
        <f t="shared" si="7"/>
        <v>0</v>
      </c>
      <c r="AU47" s="108">
        <f t="shared" si="7"/>
        <v>0</v>
      </c>
      <c r="AV47" s="108">
        <f t="shared" si="7"/>
        <v>0</v>
      </c>
      <c r="AW47" s="108">
        <f t="shared" si="7"/>
        <v>0</v>
      </c>
      <c r="AX47" s="108">
        <f t="shared" si="7"/>
        <v>0</v>
      </c>
      <c r="AY47" s="108">
        <f t="shared" si="7"/>
        <v>0</v>
      </c>
      <c r="AZ47" s="108">
        <f t="shared" si="7"/>
        <v>0</v>
      </c>
      <c r="BA47" s="108">
        <f t="shared" si="7"/>
        <v>0</v>
      </c>
      <c r="BB47" s="108">
        <f t="shared" si="7"/>
        <v>0</v>
      </c>
      <c r="BC47" s="108">
        <f t="shared" si="7"/>
        <v>0</v>
      </c>
      <c r="BD47" s="108">
        <f t="shared" si="7"/>
        <v>0</v>
      </c>
      <c r="BE47" s="108">
        <f t="shared" si="7"/>
        <v>0</v>
      </c>
      <c r="BF47" s="108">
        <f t="shared" si="7"/>
        <v>0</v>
      </c>
      <c r="BG47" s="108">
        <f t="shared" si="7"/>
        <v>0</v>
      </c>
      <c r="BH47" s="108">
        <f t="shared" si="7"/>
        <v>0</v>
      </c>
      <c r="BI47" s="108">
        <f t="shared" si="7"/>
        <v>0</v>
      </c>
      <c r="BJ47" s="108">
        <f t="shared" si="7"/>
        <v>0</v>
      </c>
      <c r="BK47" s="107">
        <f t="shared" si="7"/>
        <v>4.4363666164333351</v>
      </c>
    </row>
    <row r="48" spans="1:63" s="88" customFormat="1" x14ac:dyDescent="0.2">
      <c r="A48" s="91"/>
      <c r="B48" s="97" t="s">
        <v>88</v>
      </c>
      <c r="C48" s="101">
        <f>C44+C47</f>
        <v>0</v>
      </c>
      <c r="D48" s="102">
        <f t="shared" ref="D48:BJ48" si="8">D44+D47</f>
        <v>1.5449830674333334</v>
      </c>
      <c r="E48" s="103">
        <f t="shared" si="8"/>
        <v>0</v>
      </c>
      <c r="F48" s="103">
        <f t="shared" si="8"/>
        <v>0</v>
      </c>
      <c r="G48" s="104">
        <f t="shared" si="8"/>
        <v>0.91873856799999998</v>
      </c>
      <c r="H48" s="27">
        <f t="shared" si="8"/>
        <v>17.628927736446865</v>
      </c>
      <c r="I48" s="28">
        <f t="shared" si="8"/>
        <v>17.195768351233337</v>
      </c>
      <c r="J48" s="28">
        <f t="shared" si="8"/>
        <v>0</v>
      </c>
      <c r="K48" s="28">
        <f t="shared" si="8"/>
        <v>0</v>
      </c>
      <c r="L48" s="29">
        <f t="shared" si="8"/>
        <v>15.244117757978335</v>
      </c>
      <c r="M48" s="27">
        <f>M44+M47</f>
        <v>0</v>
      </c>
      <c r="N48" s="28">
        <f>N44+N47</f>
        <v>0</v>
      </c>
      <c r="O48" s="28">
        <f>O44+O47</f>
        <v>0</v>
      </c>
      <c r="P48" s="28">
        <f>P44+P47</f>
        <v>0</v>
      </c>
      <c r="Q48" s="29">
        <f>Q44+Q47</f>
        <v>0</v>
      </c>
      <c r="R48" s="27">
        <f t="shared" si="8"/>
        <v>7.3995569002436508</v>
      </c>
      <c r="S48" s="28">
        <f t="shared" si="8"/>
        <v>5.3793553433333363E-3</v>
      </c>
      <c r="T48" s="28">
        <f t="shared" si="8"/>
        <v>0</v>
      </c>
      <c r="U48" s="28">
        <f t="shared" si="8"/>
        <v>0</v>
      </c>
      <c r="V48" s="29">
        <f t="shared" si="8"/>
        <v>0.68969648931833349</v>
      </c>
      <c r="W48" s="27">
        <f t="shared" si="8"/>
        <v>0</v>
      </c>
      <c r="X48" s="28">
        <f t="shared" si="8"/>
        <v>0</v>
      </c>
      <c r="Y48" s="28">
        <f t="shared" si="8"/>
        <v>0</v>
      </c>
      <c r="Z48" s="28">
        <f t="shared" si="8"/>
        <v>0</v>
      </c>
      <c r="AA48" s="29">
        <f t="shared" si="8"/>
        <v>0</v>
      </c>
      <c r="AB48" s="27">
        <f t="shared" si="8"/>
        <v>0</v>
      </c>
      <c r="AC48" s="28">
        <f t="shared" si="8"/>
        <v>0</v>
      </c>
      <c r="AD48" s="28">
        <f t="shared" si="8"/>
        <v>0</v>
      </c>
      <c r="AE48" s="28">
        <f t="shared" si="8"/>
        <v>0</v>
      </c>
      <c r="AF48" s="29">
        <f t="shared" si="8"/>
        <v>0</v>
      </c>
      <c r="AG48" s="27">
        <f t="shared" si="8"/>
        <v>0</v>
      </c>
      <c r="AH48" s="28">
        <f t="shared" si="8"/>
        <v>0</v>
      </c>
      <c r="AI48" s="28">
        <f t="shared" si="8"/>
        <v>0</v>
      </c>
      <c r="AJ48" s="28">
        <f t="shared" si="8"/>
        <v>0</v>
      </c>
      <c r="AK48" s="29">
        <f t="shared" si="8"/>
        <v>0</v>
      </c>
      <c r="AL48" s="27">
        <f t="shared" si="8"/>
        <v>0</v>
      </c>
      <c r="AM48" s="28">
        <f t="shared" si="8"/>
        <v>0</v>
      </c>
      <c r="AN48" s="28">
        <f t="shared" si="8"/>
        <v>0</v>
      </c>
      <c r="AO48" s="28">
        <f t="shared" si="8"/>
        <v>0</v>
      </c>
      <c r="AP48" s="29">
        <f t="shared" si="8"/>
        <v>0</v>
      </c>
      <c r="AQ48" s="27">
        <f t="shared" si="8"/>
        <v>0</v>
      </c>
      <c r="AR48" s="28">
        <f t="shared" si="8"/>
        <v>0</v>
      </c>
      <c r="AS48" s="28">
        <f t="shared" si="8"/>
        <v>0</v>
      </c>
      <c r="AT48" s="28">
        <f t="shared" si="8"/>
        <v>0</v>
      </c>
      <c r="AU48" s="29">
        <f t="shared" si="8"/>
        <v>0</v>
      </c>
      <c r="AV48" s="27">
        <f t="shared" si="8"/>
        <v>0</v>
      </c>
      <c r="AW48" s="28">
        <f t="shared" si="8"/>
        <v>0</v>
      </c>
      <c r="AX48" s="28">
        <f t="shared" si="8"/>
        <v>0</v>
      </c>
      <c r="AY48" s="28">
        <f t="shared" si="8"/>
        <v>0</v>
      </c>
      <c r="AZ48" s="29">
        <f t="shared" si="8"/>
        <v>0</v>
      </c>
      <c r="BA48" s="27">
        <f t="shared" si="8"/>
        <v>0</v>
      </c>
      <c r="BB48" s="28">
        <f t="shared" si="8"/>
        <v>0</v>
      </c>
      <c r="BC48" s="28">
        <f t="shared" si="8"/>
        <v>0</v>
      </c>
      <c r="BD48" s="28">
        <f t="shared" si="8"/>
        <v>0</v>
      </c>
      <c r="BE48" s="29">
        <f t="shared" si="8"/>
        <v>0</v>
      </c>
      <c r="BF48" s="27">
        <f t="shared" si="8"/>
        <v>0</v>
      </c>
      <c r="BG48" s="28">
        <f t="shared" si="8"/>
        <v>0</v>
      </c>
      <c r="BH48" s="28">
        <f t="shared" si="8"/>
        <v>0</v>
      </c>
      <c r="BI48" s="28">
        <f t="shared" si="8"/>
        <v>0</v>
      </c>
      <c r="BJ48" s="29">
        <f t="shared" si="8"/>
        <v>0</v>
      </c>
      <c r="BK48" s="98">
        <f>SUM(C48:BJ48)</f>
        <v>60.627168225997202</v>
      </c>
    </row>
    <row r="49" spans="1:63" s="88" customFormat="1" ht="4.5" customHeight="1" x14ac:dyDescent="0.2">
      <c r="A49" s="91"/>
      <c r="B49" s="92"/>
      <c r="C49" s="93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  <c r="AG49" s="94"/>
      <c r="AH49" s="94"/>
      <c r="AI49" s="94"/>
      <c r="AJ49" s="94"/>
      <c r="AK49" s="94"/>
      <c r="AL49" s="94"/>
      <c r="AM49" s="94"/>
      <c r="AN49" s="94"/>
      <c r="AO49" s="94"/>
      <c r="AP49" s="94"/>
      <c r="AQ49" s="94"/>
      <c r="AR49" s="94"/>
      <c r="AS49" s="94"/>
      <c r="AT49" s="94"/>
      <c r="AU49" s="94"/>
      <c r="AV49" s="94"/>
      <c r="AW49" s="94"/>
      <c r="AX49" s="94"/>
      <c r="AY49" s="94"/>
      <c r="AZ49" s="94"/>
      <c r="BA49" s="94"/>
      <c r="BB49" s="94"/>
      <c r="BC49" s="94"/>
      <c r="BD49" s="94"/>
      <c r="BE49" s="94"/>
      <c r="BF49" s="94"/>
      <c r="BG49" s="94"/>
      <c r="BH49" s="94"/>
      <c r="BI49" s="94"/>
      <c r="BJ49" s="94"/>
      <c r="BK49" s="95"/>
    </row>
    <row r="50" spans="1:63" s="88" customFormat="1" x14ac:dyDescent="0.2">
      <c r="A50" s="91" t="s">
        <v>22</v>
      </c>
      <c r="B50" s="99" t="s">
        <v>23</v>
      </c>
      <c r="C50" s="93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/>
      <c r="AK50" s="94"/>
      <c r="AL50" s="94"/>
      <c r="AM50" s="94"/>
      <c r="AN50" s="94"/>
      <c r="AO50" s="94"/>
      <c r="AP50" s="94"/>
      <c r="AQ50" s="94"/>
      <c r="AR50" s="94"/>
      <c r="AS50" s="94"/>
      <c r="AT50" s="94"/>
      <c r="AU50" s="94"/>
      <c r="AV50" s="94"/>
      <c r="AW50" s="94"/>
      <c r="AX50" s="94"/>
      <c r="AY50" s="94"/>
      <c r="AZ50" s="94"/>
      <c r="BA50" s="94"/>
      <c r="BB50" s="94"/>
      <c r="BC50" s="94"/>
      <c r="BD50" s="94"/>
      <c r="BE50" s="94"/>
      <c r="BF50" s="94"/>
      <c r="BG50" s="94"/>
      <c r="BH50" s="94"/>
      <c r="BI50" s="94"/>
      <c r="BJ50" s="94"/>
      <c r="BK50" s="95"/>
    </row>
    <row r="51" spans="1:63" x14ac:dyDescent="0.2">
      <c r="A51" s="10" t="s">
        <v>80</v>
      </c>
      <c r="B51" s="18" t="s">
        <v>24</v>
      </c>
      <c r="C51" s="48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9"/>
    </row>
    <row r="52" spans="1:63" x14ac:dyDescent="0.2">
      <c r="A52" s="10"/>
      <c r="B52" s="19" t="s">
        <v>40</v>
      </c>
      <c r="C52" s="27">
        <v>0</v>
      </c>
      <c r="D52" s="28">
        <v>0</v>
      </c>
      <c r="E52" s="28">
        <v>0</v>
      </c>
      <c r="F52" s="28">
        <v>0</v>
      </c>
      <c r="G52" s="29">
        <v>0</v>
      </c>
      <c r="H52" s="27">
        <v>0</v>
      </c>
      <c r="I52" s="28">
        <v>0</v>
      </c>
      <c r="J52" s="28">
        <v>0</v>
      </c>
      <c r="K52" s="28">
        <v>0</v>
      </c>
      <c r="L52" s="29">
        <v>0</v>
      </c>
      <c r="M52" s="27">
        <v>0</v>
      </c>
      <c r="N52" s="28">
        <v>0</v>
      </c>
      <c r="O52" s="28">
        <v>0</v>
      </c>
      <c r="P52" s="28">
        <v>0</v>
      </c>
      <c r="Q52" s="29">
        <v>0</v>
      </c>
      <c r="R52" s="27">
        <v>0</v>
      </c>
      <c r="S52" s="28">
        <v>0</v>
      </c>
      <c r="T52" s="28">
        <v>0</v>
      </c>
      <c r="U52" s="28">
        <v>0</v>
      </c>
      <c r="V52" s="29">
        <v>0</v>
      </c>
      <c r="W52" s="27">
        <v>0</v>
      </c>
      <c r="X52" s="28">
        <v>0</v>
      </c>
      <c r="Y52" s="28">
        <v>0</v>
      </c>
      <c r="Z52" s="28">
        <v>0</v>
      </c>
      <c r="AA52" s="29">
        <v>0</v>
      </c>
      <c r="AB52" s="27">
        <v>0</v>
      </c>
      <c r="AC52" s="28">
        <v>0</v>
      </c>
      <c r="AD52" s="28">
        <v>0</v>
      </c>
      <c r="AE52" s="28">
        <v>0</v>
      </c>
      <c r="AF52" s="29">
        <v>0</v>
      </c>
      <c r="AG52" s="27">
        <v>0</v>
      </c>
      <c r="AH52" s="28">
        <v>0</v>
      </c>
      <c r="AI52" s="28">
        <v>0</v>
      </c>
      <c r="AJ52" s="28">
        <v>0</v>
      </c>
      <c r="AK52" s="29">
        <v>0</v>
      </c>
      <c r="AL52" s="27">
        <v>0</v>
      </c>
      <c r="AM52" s="28">
        <v>0</v>
      </c>
      <c r="AN52" s="28">
        <v>0</v>
      </c>
      <c r="AO52" s="28">
        <v>0</v>
      </c>
      <c r="AP52" s="29">
        <v>0</v>
      </c>
      <c r="AQ52" s="27">
        <v>0</v>
      </c>
      <c r="AR52" s="28">
        <v>0</v>
      </c>
      <c r="AS52" s="28">
        <v>0</v>
      </c>
      <c r="AT52" s="28">
        <v>0</v>
      </c>
      <c r="AU52" s="29">
        <v>0</v>
      </c>
      <c r="AV52" s="27">
        <v>0</v>
      </c>
      <c r="AW52" s="28">
        <v>0</v>
      </c>
      <c r="AX52" s="28">
        <v>0</v>
      </c>
      <c r="AY52" s="28">
        <v>0</v>
      </c>
      <c r="AZ52" s="29">
        <v>0</v>
      </c>
      <c r="BA52" s="27">
        <v>0</v>
      </c>
      <c r="BB52" s="28">
        <v>0</v>
      </c>
      <c r="BC52" s="28">
        <v>0</v>
      </c>
      <c r="BD52" s="28">
        <v>0</v>
      </c>
      <c r="BE52" s="29">
        <v>0</v>
      </c>
      <c r="BF52" s="27">
        <v>0</v>
      </c>
      <c r="BG52" s="28">
        <v>0</v>
      </c>
      <c r="BH52" s="28">
        <v>0</v>
      </c>
      <c r="BI52" s="28">
        <v>0</v>
      </c>
      <c r="BJ52" s="29">
        <v>0</v>
      </c>
      <c r="BK52" s="30">
        <f>SUM(C52:BJ52)</f>
        <v>0</v>
      </c>
    </row>
    <row r="53" spans="1:63" x14ac:dyDescent="0.2">
      <c r="A53" s="10"/>
      <c r="B53" s="20" t="s">
        <v>87</v>
      </c>
      <c r="C53" s="27">
        <v>0</v>
      </c>
      <c r="D53" s="28">
        <v>0</v>
      </c>
      <c r="E53" s="28">
        <v>0</v>
      </c>
      <c r="F53" s="28">
        <v>0</v>
      </c>
      <c r="G53" s="29">
        <v>0</v>
      </c>
      <c r="H53" s="27">
        <v>0</v>
      </c>
      <c r="I53" s="28">
        <v>0</v>
      </c>
      <c r="J53" s="28">
        <v>0</v>
      </c>
      <c r="K53" s="28">
        <v>0</v>
      </c>
      <c r="L53" s="29">
        <v>0</v>
      </c>
      <c r="M53" s="27">
        <v>0</v>
      </c>
      <c r="N53" s="28">
        <v>0</v>
      </c>
      <c r="O53" s="28">
        <v>0</v>
      </c>
      <c r="P53" s="28">
        <v>0</v>
      </c>
      <c r="Q53" s="29">
        <v>0</v>
      </c>
      <c r="R53" s="27">
        <v>0</v>
      </c>
      <c r="S53" s="28">
        <v>0</v>
      </c>
      <c r="T53" s="28">
        <v>0</v>
      </c>
      <c r="U53" s="28">
        <v>0</v>
      </c>
      <c r="V53" s="29">
        <v>0</v>
      </c>
      <c r="W53" s="27">
        <v>0</v>
      </c>
      <c r="X53" s="28">
        <v>0</v>
      </c>
      <c r="Y53" s="28">
        <v>0</v>
      </c>
      <c r="Z53" s="28">
        <v>0</v>
      </c>
      <c r="AA53" s="29">
        <v>0</v>
      </c>
      <c r="AB53" s="27">
        <v>0</v>
      </c>
      <c r="AC53" s="28">
        <v>0</v>
      </c>
      <c r="AD53" s="28">
        <v>0</v>
      </c>
      <c r="AE53" s="28">
        <v>0</v>
      </c>
      <c r="AF53" s="29">
        <v>0</v>
      </c>
      <c r="AG53" s="27">
        <v>0</v>
      </c>
      <c r="AH53" s="28">
        <v>0</v>
      </c>
      <c r="AI53" s="28">
        <v>0</v>
      </c>
      <c r="AJ53" s="28">
        <v>0</v>
      </c>
      <c r="AK53" s="29">
        <v>0</v>
      </c>
      <c r="AL53" s="27">
        <v>0</v>
      </c>
      <c r="AM53" s="28">
        <v>0</v>
      </c>
      <c r="AN53" s="28">
        <v>0</v>
      </c>
      <c r="AO53" s="28">
        <v>0</v>
      </c>
      <c r="AP53" s="29">
        <v>0</v>
      </c>
      <c r="AQ53" s="27">
        <v>0</v>
      </c>
      <c r="AR53" s="28">
        <v>0</v>
      </c>
      <c r="AS53" s="28">
        <v>0</v>
      </c>
      <c r="AT53" s="28">
        <v>0</v>
      </c>
      <c r="AU53" s="29">
        <v>0</v>
      </c>
      <c r="AV53" s="27">
        <v>0</v>
      </c>
      <c r="AW53" s="28">
        <v>0</v>
      </c>
      <c r="AX53" s="28">
        <v>0</v>
      </c>
      <c r="AY53" s="28">
        <v>0</v>
      </c>
      <c r="AZ53" s="29">
        <v>0</v>
      </c>
      <c r="BA53" s="27">
        <v>0</v>
      </c>
      <c r="BB53" s="28">
        <v>0</v>
      </c>
      <c r="BC53" s="28">
        <v>0</v>
      </c>
      <c r="BD53" s="28">
        <v>0</v>
      </c>
      <c r="BE53" s="29">
        <v>0</v>
      </c>
      <c r="BF53" s="27">
        <v>0</v>
      </c>
      <c r="BG53" s="28">
        <v>0</v>
      </c>
      <c r="BH53" s="28">
        <v>0</v>
      </c>
      <c r="BI53" s="28">
        <v>0</v>
      </c>
      <c r="BJ53" s="29">
        <v>0</v>
      </c>
      <c r="BK53" s="30">
        <f>SUM(C53:BJ53)</f>
        <v>0</v>
      </c>
    </row>
    <row r="54" spans="1:63" ht="4.5" customHeight="1" x14ac:dyDescent="0.2">
      <c r="A54" s="10"/>
      <c r="B54" s="22"/>
      <c r="C54" s="48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9"/>
    </row>
    <row r="55" spans="1:63" x14ac:dyDescent="0.2">
      <c r="A55" s="10"/>
      <c r="B55" s="23" t="s">
        <v>102</v>
      </c>
      <c r="C55" s="34">
        <f>+C25+C34+C39+C48+C53</f>
        <v>0</v>
      </c>
      <c r="D55" s="34">
        <f t="shared" ref="D55:BJ55" si="9">+D25+D34+D39+D48+D53</f>
        <v>55.417158570799529</v>
      </c>
      <c r="E55" s="34">
        <f t="shared" si="9"/>
        <v>0</v>
      </c>
      <c r="F55" s="34">
        <f t="shared" si="9"/>
        <v>0</v>
      </c>
      <c r="G55" s="44">
        <f t="shared" si="9"/>
        <v>5.1259907553333006</v>
      </c>
      <c r="H55" s="35">
        <f t="shared" si="9"/>
        <v>473.58019552142315</v>
      </c>
      <c r="I55" s="34">
        <f t="shared" si="9"/>
        <v>45.79313388319764</v>
      </c>
      <c r="J55" s="34">
        <f t="shared" si="9"/>
        <v>0</v>
      </c>
      <c r="K55" s="34">
        <f t="shared" si="9"/>
        <v>0</v>
      </c>
      <c r="L55" s="44">
        <f t="shared" si="9"/>
        <v>276.06651975425586</v>
      </c>
      <c r="M55" s="35">
        <f t="shared" si="9"/>
        <v>0</v>
      </c>
      <c r="N55" s="34">
        <f t="shared" si="9"/>
        <v>0</v>
      </c>
      <c r="O55" s="34">
        <f t="shared" si="9"/>
        <v>0</v>
      </c>
      <c r="P55" s="34">
        <f t="shared" si="9"/>
        <v>0</v>
      </c>
      <c r="Q55" s="44">
        <f t="shared" si="9"/>
        <v>0</v>
      </c>
      <c r="R55" s="35">
        <f t="shared" si="9"/>
        <v>113.57964065552086</v>
      </c>
      <c r="S55" s="34">
        <f t="shared" si="9"/>
        <v>1.6507742095432332</v>
      </c>
      <c r="T55" s="34">
        <f t="shared" si="9"/>
        <v>0</v>
      </c>
      <c r="U55" s="34">
        <f t="shared" si="9"/>
        <v>0</v>
      </c>
      <c r="V55" s="44">
        <f t="shared" si="9"/>
        <v>25.999975905710233</v>
      </c>
      <c r="W55" s="35">
        <f t="shared" si="9"/>
        <v>0</v>
      </c>
      <c r="X55" s="34">
        <f t="shared" si="9"/>
        <v>0.63942761636659995</v>
      </c>
      <c r="Y55" s="34">
        <f t="shared" si="9"/>
        <v>0</v>
      </c>
      <c r="Z55" s="34">
        <f t="shared" si="9"/>
        <v>0</v>
      </c>
      <c r="AA55" s="44">
        <f t="shared" si="9"/>
        <v>0</v>
      </c>
      <c r="AB55" s="35">
        <f t="shared" si="9"/>
        <v>4.6880822328274014</v>
      </c>
      <c r="AC55" s="34">
        <f t="shared" si="9"/>
        <v>0</v>
      </c>
      <c r="AD55" s="34">
        <f t="shared" si="9"/>
        <v>0</v>
      </c>
      <c r="AE55" s="34">
        <f t="shared" si="9"/>
        <v>0</v>
      </c>
      <c r="AF55" s="44">
        <f t="shared" si="9"/>
        <v>3.6387778282989003</v>
      </c>
      <c r="AG55" s="35">
        <f t="shared" si="9"/>
        <v>0</v>
      </c>
      <c r="AH55" s="34">
        <f t="shared" si="9"/>
        <v>0</v>
      </c>
      <c r="AI55" s="34">
        <f t="shared" si="9"/>
        <v>0</v>
      </c>
      <c r="AJ55" s="34">
        <f t="shared" si="9"/>
        <v>0</v>
      </c>
      <c r="AK55" s="44">
        <f t="shared" si="9"/>
        <v>0</v>
      </c>
      <c r="AL55" s="34">
        <f>+AL25+AL34+AL39+AL48+AL53</f>
        <v>0.35950875576569996</v>
      </c>
      <c r="AM55" s="34">
        <f t="shared" si="9"/>
        <v>0</v>
      </c>
      <c r="AN55" s="34">
        <f t="shared" si="9"/>
        <v>0</v>
      </c>
      <c r="AO55" s="34">
        <f t="shared" si="9"/>
        <v>0</v>
      </c>
      <c r="AP55" s="44">
        <f t="shared" si="9"/>
        <v>0</v>
      </c>
      <c r="AQ55" s="35">
        <f t="shared" si="9"/>
        <v>0</v>
      </c>
      <c r="AR55" s="34">
        <f t="shared" si="9"/>
        <v>0</v>
      </c>
      <c r="AS55" s="34">
        <f t="shared" si="9"/>
        <v>0</v>
      </c>
      <c r="AT55" s="34">
        <f t="shared" si="9"/>
        <v>0</v>
      </c>
      <c r="AU55" s="44">
        <f t="shared" si="9"/>
        <v>0</v>
      </c>
      <c r="AV55" s="35">
        <f t="shared" si="9"/>
        <v>69.496470067099068</v>
      </c>
      <c r="AW55" s="34">
        <f t="shared" si="9"/>
        <v>5.2333421168321994</v>
      </c>
      <c r="AX55" s="34">
        <f t="shared" si="9"/>
        <v>0</v>
      </c>
      <c r="AY55" s="34">
        <f t="shared" si="9"/>
        <v>0</v>
      </c>
      <c r="AZ55" s="44">
        <f t="shared" si="9"/>
        <v>35.55266833049312</v>
      </c>
      <c r="BA55" s="35">
        <f t="shared" si="9"/>
        <v>0</v>
      </c>
      <c r="BB55" s="34">
        <f t="shared" si="9"/>
        <v>0</v>
      </c>
      <c r="BC55" s="34">
        <f t="shared" si="9"/>
        <v>0</v>
      </c>
      <c r="BD55" s="34">
        <f t="shared" si="9"/>
        <v>0</v>
      </c>
      <c r="BE55" s="44">
        <f t="shared" si="9"/>
        <v>0</v>
      </c>
      <c r="BF55" s="35">
        <f t="shared" si="9"/>
        <v>20.588168693903015</v>
      </c>
      <c r="BG55" s="34">
        <f t="shared" si="9"/>
        <v>5.4487374999799998E-2</v>
      </c>
      <c r="BH55" s="34">
        <f t="shared" si="9"/>
        <v>0</v>
      </c>
      <c r="BI55" s="34">
        <f t="shared" si="9"/>
        <v>0</v>
      </c>
      <c r="BJ55" s="44">
        <f t="shared" si="9"/>
        <v>6.1332918580322007</v>
      </c>
      <c r="BK55" s="31">
        <f>BK25+BK34+BK48</f>
        <v>1143.5976141304018</v>
      </c>
    </row>
    <row r="56" spans="1:63" ht="4.5" customHeight="1" x14ac:dyDescent="0.2">
      <c r="A56" s="10"/>
      <c r="B56" s="23"/>
      <c r="C56" s="45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7"/>
    </row>
    <row r="57" spans="1:63" ht="14.25" customHeight="1" x14ac:dyDescent="0.3">
      <c r="A57" s="10" t="s">
        <v>5</v>
      </c>
      <c r="B57" s="24" t="s">
        <v>26</v>
      </c>
      <c r="C57" s="45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7"/>
    </row>
    <row r="58" spans="1:63" x14ac:dyDescent="0.2">
      <c r="A58" s="10"/>
      <c r="B58" s="19" t="s">
        <v>40</v>
      </c>
      <c r="C58" s="28">
        <v>0</v>
      </c>
      <c r="D58" s="28">
        <v>4.8143365312329989</v>
      </c>
      <c r="E58" s="28">
        <v>0</v>
      </c>
      <c r="F58" s="28">
        <v>0</v>
      </c>
      <c r="G58" s="28">
        <v>2.1464612677332005</v>
      </c>
      <c r="H58" s="27">
        <v>14.921230388654791</v>
      </c>
      <c r="I58" s="28">
        <v>1.39003835999E-2</v>
      </c>
      <c r="J58" s="28">
        <v>0</v>
      </c>
      <c r="K58" s="28">
        <v>0</v>
      </c>
      <c r="L58" s="29">
        <v>9.3733019196631009</v>
      </c>
      <c r="M58" s="27">
        <v>0</v>
      </c>
      <c r="N58" s="28">
        <v>0</v>
      </c>
      <c r="O58" s="28">
        <v>0</v>
      </c>
      <c r="P58" s="28">
        <v>0</v>
      </c>
      <c r="Q58" s="33">
        <v>0</v>
      </c>
      <c r="R58" s="27">
        <v>4.0949172581303017</v>
      </c>
      <c r="S58" s="28">
        <v>0</v>
      </c>
      <c r="T58" s="28">
        <v>0</v>
      </c>
      <c r="U58" s="28">
        <v>0</v>
      </c>
      <c r="V58" s="29">
        <v>0.60876834703249993</v>
      </c>
      <c r="W58" s="32">
        <v>0</v>
      </c>
      <c r="X58" s="28">
        <v>0</v>
      </c>
      <c r="Y58" s="28">
        <v>0</v>
      </c>
      <c r="Z58" s="28">
        <v>0</v>
      </c>
      <c r="AA58" s="33">
        <v>0</v>
      </c>
      <c r="AB58" s="27">
        <v>0.17233668229919999</v>
      </c>
      <c r="AC58" s="28">
        <v>0</v>
      </c>
      <c r="AD58" s="28">
        <v>0</v>
      </c>
      <c r="AE58" s="28">
        <v>0</v>
      </c>
      <c r="AF58" s="33">
        <v>0.81263483773300005</v>
      </c>
      <c r="AG58" s="27">
        <v>0</v>
      </c>
      <c r="AH58" s="28">
        <v>0</v>
      </c>
      <c r="AI58" s="28">
        <v>0</v>
      </c>
      <c r="AJ58" s="28">
        <v>0</v>
      </c>
      <c r="AK58" s="33">
        <v>0</v>
      </c>
      <c r="AL58" s="27">
        <v>0</v>
      </c>
      <c r="AM58" s="28">
        <v>0</v>
      </c>
      <c r="AN58" s="28">
        <v>0</v>
      </c>
      <c r="AO58" s="28">
        <v>0</v>
      </c>
      <c r="AP58" s="33">
        <v>0</v>
      </c>
      <c r="AQ58" s="27">
        <v>0</v>
      </c>
      <c r="AR58" s="28">
        <v>0</v>
      </c>
      <c r="AS58" s="28">
        <v>0</v>
      </c>
      <c r="AT58" s="28">
        <v>0</v>
      </c>
      <c r="AU58" s="33">
        <v>0</v>
      </c>
      <c r="AV58" s="27">
        <v>2.5711175882107007</v>
      </c>
      <c r="AW58" s="28">
        <v>1.983496999E-4</v>
      </c>
      <c r="AX58" s="28">
        <v>0</v>
      </c>
      <c r="AY58" s="28">
        <v>0</v>
      </c>
      <c r="AZ58" s="33">
        <v>0.73535928596649991</v>
      </c>
      <c r="BA58" s="27">
        <v>0</v>
      </c>
      <c r="BB58" s="28">
        <v>0</v>
      </c>
      <c r="BC58" s="28">
        <v>0</v>
      </c>
      <c r="BD58" s="28">
        <v>0</v>
      </c>
      <c r="BE58" s="33">
        <v>0</v>
      </c>
      <c r="BF58" s="27">
        <v>0.93641112915659996</v>
      </c>
      <c r="BG58" s="28">
        <v>5.0005332999999999E-6</v>
      </c>
      <c r="BH58" s="28">
        <v>0</v>
      </c>
      <c r="BI58" s="28">
        <v>0</v>
      </c>
      <c r="BJ58" s="29">
        <v>4.6450599666000006E-3</v>
      </c>
      <c r="BK58" s="79">
        <f>SUM(C58:BJ58)</f>
        <v>41.205624029612608</v>
      </c>
    </row>
    <row r="59" spans="1:63" ht="13.5" thickBot="1" x14ac:dyDescent="0.25">
      <c r="A59" s="25"/>
      <c r="B59" s="20" t="s">
        <v>87</v>
      </c>
      <c r="C59" s="28">
        <f>+C58</f>
        <v>0</v>
      </c>
      <c r="D59" s="28">
        <f t="shared" ref="D59:BK59" si="10">+D58</f>
        <v>4.8143365312329989</v>
      </c>
      <c r="E59" s="28">
        <f t="shared" si="10"/>
        <v>0</v>
      </c>
      <c r="F59" s="28">
        <f t="shared" si="10"/>
        <v>0</v>
      </c>
      <c r="G59" s="33">
        <f t="shared" si="10"/>
        <v>2.1464612677332005</v>
      </c>
      <c r="H59" s="27">
        <f t="shared" si="10"/>
        <v>14.921230388654791</v>
      </c>
      <c r="I59" s="28">
        <f t="shared" si="10"/>
        <v>1.39003835999E-2</v>
      </c>
      <c r="J59" s="28">
        <f t="shared" si="10"/>
        <v>0</v>
      </c>
      <c r="K59" s="28">
        <f t="shared" si="10"/>
        <v>0</v>
      </c>
      <c r="L59" s="33">
        <f t="shared" si="10"/>
        <v>9.3733019196631009</v>
      </c>
      <c r="M59" s="27">
        <f t="shared" si="10"/>
        <v>0</v>
      </c>
      <c r="N59" s="28">
        <f t="shared" si="10"/>
        <v>0</v>
      </c>
      <c r="O59" s="28">
        <f t="shared" si="10"/>
        <v>0</v>
      </c>
      <c r="P59" s="28">
        <f t="shared" si="10"/>
        <v>0</v>
      </c>
      <c r="Q59" s="33">
        <f t="shared" si="10"/>
        <v>0</v>
      </c>
      <c r="R59" s="27">
        <f t="shared" si="10"/>
        <v>4.0949172581303017</v>
      </c>
      <c r="S59" s="28">
        <f t="shared" si="10"/>
        <v>0</v>
      </c>
      <c r="T59" s="28">
        <f t="shared" si="10"/>
        <v>0</v>
      </c>
      <c r="U59" s="28">
        <f t="shared" si="10"/>
        <v>0</v>
      </c>
      <c r="V59" s="29">
        <f t="shared" si="10"/>
        <v>0.60876834703249993</v>
      </c>
      <c r="W59" s="32">
        <f t="shared" si="10"/>
        <v>0</v>
      </c>
      <c r="X59" s="28">
        <f t="shared" si="10"/>
        <v>0</v>
      </c>
      <c r="Y59" s="28">
        <f t="shared" si="10"/>
        <v>0</v>
      </c>
      <c r="Z59" s="28">
        <f t="shared" si="10"/>
        <v>0</v>
      </c>
      <c r="AA59" s="33">
        <f t="shared" si="10"/>
        <v>0</v>
      </c>
      <c r="AB59" s="27">
        <f t="shared" si="10"/>
        <v>0.17233668229919999</v>
      </c>
      <c r="AC59" s="28">
        <f t="shared" si="10"/>
        <v>0</v>
      </c>
      <c r="AD59" s="28">
        <f t="shared" si="10"/>
        <v>0</v>
      </c>
      <c r="AE59" s="28">
        <f t="shared" si="10"/>
        <v>0</v>
      </c>
      <c r="AF59" s="33">
        <f t="shared" si="10"/>
        <v>0.81263483773300005</v>
      </c>
      <c r="AG59" s="27">
        <f t="shared" si="10"/>
        <v>0</v>
      </c>
      <c r="AH59" s="28">
        <f t="shared" si="10"/>
        <v>0</v>
      </c>
      <c r="AI59" s="28">
        <f t="shared" si="10"/>
        <v>0</v>
      </c>
      <c r="AJ59" s="28">
        <f t="shared" si="10"/>
        <v>0</v>
      </c>
      <c r="AK59" s="33">
        <f t="shared" si="10"/>
        <v>0</v>
      </c>
      <c r="AL59" s="27">
        <f t="shared" si="10"/>
        <v>0</v>
      </c>
      <c r="AM59" s="28">
        <f t="shared" si="10"/>
        <v>0</v>
      </c>
      <c r="AN59" s="28">
        <f t="shared" si="10"/>
        <v>0</v>
      </c>
      <c r="AO59" s="28">
        <f t="shared" si="10"/>
        <v>0</v>
      </c>
      <c r="AP59" s="33">
        <f t="shared" si="10"/>
        <v>0</v>
      </c>
      <c r="AQ59" s="27">
        <f t="shared" si="10"/>
        <v>0</v>
      </c>
      <c r="AR59" s="28">
        <f t="shared" si="10"/>
        <v>0</v>
      </c>
      <c r="AS59" s="28">
        <f t="shared" si="10"/>
        <v>0</v>
      </c>
      <c r="AT59" s="28">
        <f t="shared" si="10"/>
        <v>0</v>
      </c>
      <c r="AU59" s="33">
        <f t="shared" si="10"/>
        <v>0</v>
      </c>
      <c r="AV59" s="27">
        <f t="shared" si="10"/>
        <v>2.5711175882107007</v>
      </c>
      <c r="AW59" s="28">
        <f t="shared" si="10"/>
        <v>1.983496999E-4</v>
      </c>
      <c r="AX59" s="28">
        <f t="shared" si="10"/>
        <v>0</v>
      </c>
      <c r="AY59" s="28">
        <f t="shared" si="10"/>
        <v>0</v>
      </c>
      <c r="AZ59" s="33">
        <f t="shared" si="10"/>
        <v>0.73535928596649991</v>
      </c>
      <c r="BA59" s="27">
        <f t="shared" si="10"/>
        <v>0</v>
      </c>
      <c r="BB59" s="28">
        <f t="shared" si="10"/>
        <v>0</v>
      </c>
      <c r="BC59" s="28">
        <f t="shared" si="10"/>
        <v>0</v>
      </c>
      <c r="BD59" s="28">
        <f t="shared" si="10"/>
        <v>0</v>
      </c>
      <c r="BE59" s="33">
        <f t="shared" si="10"/>
        <v>0</v>
      </c>
      <c r="BF59" s="27">
        <f t="shared" si="10"/>
        <v>0.93641112915659996</v>
      </c>
      <c r="BG59" s="28">
        <f t="shared" si="10"/>
        <v>5.0005332999999999E-6</v>
      </c>
      <c r="BH59" s="28">
        <f t="shared" si="10"/>
        <v>0</v>
      </c>
      <c r="BI59" s="28">
        <f t="shared" si="10"/>
        <v>0</v>
      </c>
      <c r="BJ59" s="33">
        <f t="shared" si="10"/>
        <v>4.6450599666000006E-3</v>
      </c>
      <c r="BK59" s="109">
        <f t="shared" si="10"/>
        <v>41.205624029612608</v>
      </c>
    </row>
    <row r="60" spans="1:63" ht="6" customHeight="1" x14ac:dyDescent="0.2">
      <c r="A60" s="3"/>
      <c r="B60" s="16"/>
    </row>
    <row r="61" spans="1:63" x14ac:dyDescent="0.2">
      <c r="A61" s="3"/>
      <c r="B61" s="3" t="s">
        <v>29</v>
      </c>
      <c r="L61" s="11" t="s">
        <v>41</v>
      </c>
    </row>
    <row r="62" spans="1:63" x14ac:dyDescent="0.2">
      <c r="A62" s="3"/>
      <c r="B62" s="3" t="s">
        <v>30</v>
      </c>
      <c r="C62" s="38"/>
      <c r="L62" s="3" t="s">
        <v>33</v>
      </c>
    </row>
    <row r="63" spans="1:63" x14ac:dyDescent="0.2">
      <c r="L63" s="3" t="s">
        <v>34</v>
      </c>
      <c r="BK63" s="38"/>
    </row>
    <row r="64" spans="1:63" x14ac:dyDescent="0.2">
      <c r="B64" s="3" t="s">
        <v>36</v>
      </c>
      <c r="L64" s="3" t="s">
        <v>101</v>
      </c>
    </row>
    <row r="65" spans="2:12" x14ac:dyDescent="0.2">
      <c r="B65" s="3" t="s">
        <v>37</v>
      </c>
      <c r="L65" s="3" t="s">
        <v>103</v>
      </c>
    </row>
    <row r="66" spans="2:12" x14ac:dyDescent="0.2">
      <c r="B66" s="3"/>
      <c r="L66" s="3" t="s">
        <v>35</v>
      </c>
    </row>
    <row r="74" spans="2:12" x14ac:dyDescent="0.2">
      <c r="B74" s="3"/>
    </row>
  </sheetData>
  <mergeCells count="49">
    <mergeCell ref="B1:B5"/>
    <mergeCell ref="C7:BK7"/>
    <mergeCell ref="C6:BK6"/>
    <mergeCell ref="C3:L3"/>
    <mergeCell ref="H4:L4"/>
    <mergeCell ref="R4:V4"/>
    <mergeCell ref="C2:V2"/>
    <mergeCell ref="W2:AP2"/>
    <mergeCell ref="AQ2:BJ2"/>
    <mergeCell ref="AG4:AK4"/>
    <mergeCell ref="AQ3:AZ3"/>
    <mergeCell ref="BF4:BJ4"/>
    <mergeCell ref="AV4:AZ4"/>
    <mergeCell ref="C4:G4"/>
    <mergeCell ref="M4:Q4"/>
    <mergeCell ref="AG3:AP3"/>
    <mergeCell ref="C27:BK27"/>
    <mergeCell ref="M3:V3"/>
    <mergeCell ref="C10:BK10"/>
    <mergeCell ref="C13:BK13"/>
    <mergeCell ref="C16:BK16"/>
    <mergeCell ref="C19:BK19"/>
    <mergeCell ref="C22:BK22"/>
    <mergeCell ref="AL4:AP4"/>
    <mergeCell ref="AQ4:AU4"/>
    <mergeCell ref="AB4:AF4"/>
    <mergeCell ref="BA4:BE4"/>
    <mergeCell ref="C54:BK54"/>
    <mergeCell ref="A1:A5"/>
    <mergeCell ref="C37:BK37"/>
    <mergeCell ref="C56:BK56"/>
    <mergeCell ref="C28:BK28"/>
    <mergeCell ref="C26:BK26"/>
    <mergeCell ref="C31:BK31"/>
    <mergeCell ref="C35:BK35"/>
    <mergeCell ref="C36:BK36"/>
    <mergeCell ref="W4:AA4"/>
    <mergeCell ref="C40:BK40"/>
    <mergeCell ref="C1:BK1"/>
    <mergeCell ref="BA3:BJ3"/>
    <mergeCell ref="BK2:BK5"/>
    <mergeCell ref="W3:AF3"/>
    <mergeCell ref="C57:BK57"/>
    <mergeCell ref="C41:BK41"/>
    <mergeCell ref="C42:BK42"/>
    <mergeCell ref="C45:BK45"/>
    <mergeCell ref="C49:BK49"/>
    <mergeCell ref="C50:BK50"/>
    <mergeCell ref="C51:BK51"/>
  </mergeCells>
  <pageMargins left="0.7" right="0.7" top="0.37" bottom="0.37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7"/>
  <sheetViews>
    <sheetView topLeftCell="B1" zoomScale="98" zoomScaleNormal="98" workbookViewId="0">
      <selection activeCell="B2" sqref="B2:L2"/>
    </sheetView>
  </sheetViews>
  <sheetFormatPr defaultRowHeight="12.75" x14ac:dyDescent="0.2"/>
  <cols>
    <col min="1" max="1" width="2.28515625" customWidth="1"/>
    <col min="3" max="3" width="25.28515625" bestFit="1" customWidth="1"/>
    <col min="4" max="4" width="14.5703125" bestFit="1" customWidth="1"/>
    <col min="5" max="5" width="19" bestFit="1" customWidth="1"/>
    <col min="6" max="6" width="19.7109375" bestFit="1" customWidth="1"/>
    <col min="7" max="7" width="10.7109375" bestFit="1" customWidth="1"/>
    <col min="8" max="8" width="20.5703125" bestFit="1" customWidth="1"/>
    <col min="9" max="9" width="17.28515625" bestFit="1" customWidth="1"/>
    <col min="10" max="10" width="18.42578125" bestFit="1" customWidth="1"/>
    <col min="11" max="11" width="13.42578125" style="40" bestFit="1" customWidth="1"/>
    <col min="12" max="12" width="21.28515625" bestFit="1" customWidth="1"/>
    <col min="13" max="13" width="20.5703125" bestFit="1" customWidth="1"/>
    <col min="257" max="257" width="2.28515625" customWidth="1"/>
    <col min="259" max="259" width="25.28515625" bestFit="1" customWidth="1"/>
    <col min="260" max="260" width="14.5703125" bestFit="1" customWidth="1"/>
    <col min="261" max="261" width="19" bestFit="1" customWidth="1"/>
    <col min="262" max="262" width="19.7109375" bestFit="1" customWidth="1"/>
    <col min="263" max="263" width="10.7109375" bestFit="1" customWidth="1"/>
    <col min="264" max="264" width="20.5703125" bestFit="1" customWidth="1"/>
    <col min="265" max="265" width="17.28515625" bestFit="1" customWidth="1"/>
    <col min="266" max="266" width="18.42578125" bestFit="1" customWidth="1"/>
    <col min="267" max="267" width="13.42578125" bestFit="1" customWidth="1"/>
    <col min="268" max="268" width="21.28515625" bestFit="1" customWidth="1"/>
    <col min="269" max="269" width="20.5703125" bestFit="1" customWidth="1"/>
    <col min="513" max="513" width="2.28515625" customWidth="1"/>
    <col min="515" max="515" width="25.28515625" bestFit="1" customWidth="1"/>
    <col min="516" max="516" width="14.5703125" bestFit="1" customWidth="1"/>
    <col min="517" max="517" width="19" bestFit="1" customWidth="1"/>
    <col min="518" max="518" width="19.7109375" bestFit="1" customWidth="1"/>
    <col min="519" max="519" width="10.7109375" bestFit="1" customWidth="1"/>
    <col min="520" max="520" width="20.5703125" bestFit="1" customWidth="1"/>
    <col min="521" max="521" width="17.28515625" bestFit="1" customWidth="1"/>
    <col min="522" max="522" width="18.42578125" bestFit="1" customWidth="1"/>
    <col min="523" max="523" width="13.42578125" bestFit="1" customWidth="1"/>
    <col min="524" max="524" width="21.28515625" bestFit="1" customWidth="1"/>
    <col min="525" max="525" width="20.5703125" bestFit="1" customWidth="1"/>
    <col min="769" max="769" width="2.28515625" customWidth="1"/>
    <col min="771" max="771" width="25.28515625" bestFit="1" customWidth="1"/>
    <col min="772" max="772" width="14.5703125" bestFit="1" customWidth="1"/>
    <col min="773" max="773" width="19" bestFit="1" customWidth="1"/>
    <col min="774" max="774" width="19.7109375" bestFit="1" customWidth="1"/>
    <col min="775" max="775" width="10.7109375" bestFit="1" customWidth="1"/>
    <col min="776" max="776" width="20.5703125" bestFit="1" customWidth="1"/>
    <col min="777" max="777" width="17.28515625" bestFit="1" customWidth="1"/>
    <col min="778" max="778" width="18.42578125" bestFit="1" customWidth="1"/>
    <col min="779" max="779" width="13.42578125" bestFit="1" customWidth="1"/>
    <col min="780" max="780" width="21.28515625" bestFit="1" customWidth="1"/>
    <col min="781" max="781" width="20.5703125" bestFit="1" customWidth="1"/>
    <col min="1025" max="1025" width="2.28515625" customWidth="1"/>
    <col min="1027" max="1027" width="25.28515625" bestFit="1" customWidth="1"/>
    <col min="1028" max="1028" width="14.5703125" bestFit="1" customWidth="1"/>
    <col min="1029" max="1029" width="19" bestFit="1" customWidth="1"/>
    <col min="1030" max="1030" width="19.7109375" bestFit="1" customWidth="1"/>
    <col min="1031" max="1031" width="10.7109375" bestFit="1" customWidth="1"/>
    <col min="1032" max="1032" width="20.5703125" bestFit="1" customWidth="1"/>
    <col min="1033" max="1033" width="17.28515625" bestFit="1" customWidth="1"/>
    <col min="1034" max="1034" width="18.42578125" bestFit="1" customWidth="1"/>
    <col min="1035" max="1035" width="13.42578125" bestFit="1" customWidth="1"/>
    <col min="1036" max="1036" width="21.28515625" bestFit="1" customWidth="1"/>
    <col min="1037" max="1037" width="20.5703125" bestFit="1" customWidth="1"/>
    <col min="1281" max="1281" width="2.28515625" customWidth="1"/>
    <col min="1283" max="1283" width="25.28515625" bestFit="1" customWidth="1"/>
    <col min="1284" max="1284" width="14.5703125" bestFit="1" customWidth="1"/>
    <col min="1285" max="1285" width="19" bestFit="1" customWidth="1"/>
    <col min="1286" max="1286" width="19.7109375" bestFit="1" customWidth="1"/>
    <col min="1287" max="1287" width="10.7109375" bestFit="1" customWidth="1"/>
    <col min="1288" max="1288" width="20.5703125" bestFit="1" customWidth="1"/>
    <col min="1289" max="1289" width="17.28515625" bestFit="1" customWidth="1"/>
    <col min="1290" max="1290" width="18.42578125" bestFit="1" customWidth="1"/>
    <col min="1291" max="1291" width="13.42578125" bestFit="1" customWidth="1"/>
    <col min="1292" max="1292" width="21.28515625" bestFit="1" customWidth="1"/>
    <col min="1293" max="1293" width="20.5703125" bestFit="1" customWidth="1"/>
    <col min="1537" max="1537" width="2.28515625" customWidth="1"/>
    <col min="1539" max="1539" width="25.28515625" bestFit="1" customWidth="1"/>
    <col min="1540" max="1540" width="14.5703125" bestFit="1" customWidth="1"/>
    <col min="1541" max="1541" width="19" bestFit="1" customWidth="1"/>
    <col min="1542" max="1542" width="19.7109375" bestFit="1" customWidth="1"/>
    <col min="1543" max="1543" width="10.7109375" bestFit="1" customWidth="1"/>
    <col min="1544" max="1544" width="20.5703125" bestFit="1" customWidth="1"/>
    <col min="1545" max="1545" width="17.28515625" bestFit="1" customWidth="1"/>
    <col min="1546" max="1546" width="18.42578125" bestFit="1" customWidth="1"/>
    <col min="1547" max="1547" width="13.42578125" bestFit="1" customWidth="1"/>
    <col min="1548" max="1548" width="21.28515625" bestFit="1" customWidth="1"/>
    <col min="1549" max="1549" width="20.5703125" bestFit="1" customWidth="1"/>
    <col min="1793" max="1793" width="2.28515625" customWidth="1"/>
    <col min="1795" max="1795" width="25.28515625" bestFit="1" customWidth="1"/>
    <col min="1796" max="1796" width="14.5703125" bestFit="1" customWidth="1"/>
    <col min="1797" max="1797" width="19" bestFit="1" customWidth="1"/>
    <col min="1798" max="1798" width="19.7109375" bestFit="1" customWidth="1"/>
    <col min="1799" max="1799" width="10.7109375" bestFit="1" customWidth="1"/>
    <col min="1800" max="1800" width="20.5703125" bestFit="1" customWidth="1"/>
    <col min="1801" max="1801" width="17.28515625" bestFit="1" customWidth="1"/>
    <col min="1802" max="1802" width="18.42578125" bestFit="1" customWidth="1"/>
    <col min="1803" max="1803" width="13.42578125" bestFit="1" customWidth="1"/>
    <col min="1804" max="1804" width="21.28515625" bestFit="1" customWidth="1"/>
    <col min="1805" max="1805" width="20.5703125" bestFit="1" customWidth="1"/>
    <col min="2049" max="2049" width="2.28515625" customWidth="1"/>
    <col min="2051" max="2051" width="25.28515625" bestFit="1" customWidth="1"/>
    <col min="2052" max="2052" width="14.5703125" bestFit="1" customWidth="1"/>
    <col min="2053" max="2053" width="19" bestFit="1" customWidth="1"/>
    <col min="2054" max="2054" width="19.7109375" bestFit="1" customWidth="1"/>
    <col min="2055" max="2055" width="10.7109375" bestFit="1" customWidth="1"/>
    <col min="2056" max="2056" width="20.5703125" bestFit="1" customWidth="1"/>
    <col min="2057" max="2057" width="17.28515625" bestFit="1" customWidth="1"/>
    <col min="2058" max="2058" width="18.42578125" bestFit="1" customWidth="1"/>
    <col min="2059" max="2059" width="13.42578125" bestFit="1" customWidth="1"/>
    <col min="2060" max="2060" width="21.28515625" bestFit="1" customWidth="1"/>
    <col min="2061" max="2061" width="20.5703125" bestFit="1" customWidth="1"/>
    <col min="2305" max="2305" width="2.28515625" customWidth="1"/>
    <col min="2307" max="2307" width="25.28515625" bestFit="1" customWidth="1"/>
    <col min="2308" max="2308" width="14.5703125" bestFit="1" customWidth="1"/>
    <col min="2309" max="2309" width="19" bestFit="1" customWidth="1"/>
    <col min="2310" max="2310" width="19.7109375" bestFit="1" customWidth="1"/>
    <col min="2311" max="2311" width="10.7109375" bestFit="1" customWidth="1"/>
    <col min="2312" max="2312" width="20.5703125" bestFit="1" customWidth="1"/>
    <col min="2313" max="2313" width="17.28515625" bestFit="1" customWidth="1"/>
    <col min="2314" max="2314" width="18.42578125" bestFit="1" customWidth="1"/>
    <col min="2315" max="2315" width="13.42578125" bestFit="1" customWidth="1"/>
    <col min="2316" max="2316" width="21.28515625" bestFit="1" customWidth="1"/>
    <col min="2317" max="2317" width="20.5703125" bestFit="1" customWidth="1"/>
    <col min="2561" max="2561" width="2.28515625" customWidth="1"/>
    <col min="2563" max="2563" width="25.28515625" bestFit="1" customWidth="1"/>
    <col min="2564" max="2564" width="14.5703125" bestFit="1" customWidth="1"/>
    <col min="2565" max="2565" width="19" bestFit="1" customWidth="1"/>
    <col min="2566" max="2566" width="19.7109375" bestFit="1" customWidth="1"/>
    <col min="2567" max="2567" width="10.7109375" bestFit="1" customWidth="1"/>
    <col min="2568" max="2568" width="20.5703125" bestFit="1" customWidth="1"/>
    <col min="2569" max="2569" width="17.28515625" bestFit="1" customWidth="1"/>
    <col min="2570" max="2570" width="18.42578125" bestFit="1" customWidth="1"/>
    <col min="2571" max="2571" width="13.42578125" bestFit="1" customWidth="1"/>
    <col min="2572" max="2572" width="21.28515625" bestFit="1" customWidth="1"/>
    <col min="2573" max="2573" width="20.5703125" bestFit="1" customWidth="1"/>
    <col min="2817" max="2817" width="2.28515625" customWidth="1"/>
    <col min="2819" max="2819" width="25.28515625" bestFit="1" customWidth="1"/>
    <col min="2820" max="2820" width="14.5703125" bestFit="1" customWidth="1"/>
    <col min="2821" max="2821" width="19" bestFit="1" customWidth="1"/>
    <col min="2822" max="2822" width="19.7109375" bestFit="1" customWidth="1"/>
    <col min="2823" max="2823" width="10.7109375" bestFit="1" customWidth="1"/>
    <col min="2824" max="2824" width="20.5703125" bestFit="1" customWidth="1"/>
    <col min="2825" max="2825" width="17.28515625" bestFit="1" customWidth="1"/>
    <col min="2826" max="2826" width="18.42578125" bestFit="1" customWidth="1"/>
    <col min="2827" max="2827" width="13.42578125" bestFit="1" customWidth="1"/>
    <col min="2828" max="2828" width="21.28515625" bestFit="1" customWidth="1"/>
    <col min="2829" max="2829" width="20.5703125" bestFit="1" customWidth="1"/>
    <col min="3073" max="3073" width="2.28515625" customWidth="1"/>
    <col min="3075" max="3075" width="25.28515625" bestFit="1" customWidth="1"/>
    <col min="3076" max="3076" width="14.5703125" bestFit="1" customWidth="1"/>
    <col min="3077" max="3077" width="19" bestFit="1" customWidth="1"/>
    <col min="3078" max="3078" width="19.7109375" bestFit="1" customWidth="1"/>
    <col min="3079" max="3079" width="10.7109375" bestFit="1" customWidth="1"/>
    <col min="3080" max="3080" width="20.5703125" bestFit="1" customWidth="1"/>
    <col min="3081" max="3081" width="17.28515625" bestFit="1" customWidth="1"/>
    <col min="3082" max="3082" width="18.42578125" bestFit="1" customWidth="1"/>
    <col min="3083" max="3083" width="13.42578125" bestFit="1" customWidth="1"/>
    <col min="3084" max="3084" width="21.28515625" bestFit="1" customWidth="1"/>
    <col min="3085" max="3085" width="20.5703125" bestFit="1" customWidth="1"/>
    <col min="3329" max="3329" width="2.28515625" customWidth="1"/>
    <col min="3331" max="3331" width="25.28515625" bestFit="1" customWidth="1"/>
    <col min="3332" max="3332" width="14.5703125" bestFit="1" customWidth="1"/>
    <col min="3333" max="3333" width="19" bestFit="1" customWidth="1"/>
    <col min="3334" max="3334" width="19.7109375" bestFit="1" customWidth="1"/>
    <col min="3335" max="3335" width="10.7109375" bestFit="1" customWidth="1"/>
    <col min="3336" max="3336" width="20.5703125" bestFit="1" customWidth="1"/>
    <col min="3337" max="3337" width="17.28515625" bestFit="1" customWidth="1"/>
    <col min="3338" max="3338" width="18.42578125" bestFit="1" customWidth="1"/>
    <col min="3339" max="3339" width="13.42578125" bestFit="1" customWidth="1"/>
    <col min="3340" max="3340" width="21.28515625" bestFit="1" customWidth="1"/>
    <col min="3341" max="3341" width="20.5703125" bestFit="1" customWidth="1"/>
    <col min="3585" max="3585" width="2.28515625" customWidth="1"/>
    <col min="3587" max="3587" width="25.28515625" bestFit="1" customWidth="1"/>
    <col min="3588" max="3588" width="14.5703125" bestFit="1" customWidth="1"/>
    <col min="3589" max="3589" width="19" bestFit="1" customWidth="1"/>
    <col min="3590" max="3590" width="19.7109375" bestFit="1" customWidth="1"/>
    <col min="3591" max="3591" width="10.7109375" bestFit="1" customWidth="1"/>
    <col min="3592" max="3592" width="20.5703125" bestFit="1" customWidth="1"/>
    <col min="3593" max="3593" width="17.28515625" bestFit="1" customWidth="1"/>
    <col min="3594" max="3594" width="18.42578125" bestFit="1" customWidth="1"/>
    <col min="3595" max="3595" width="13.42578125" bestFit="1" customWidth="1"/>
    <col min="3596" max="3596" width="21.28515625" bestFit="1" customWidth="1"/>
    <col min="3597" max="3597" width="20.5703125" bestFit="1" customWidth="1"/>
    <col min="3841" max="3841" width="2.28515625" customWidth="1"/>
    <col min="3843" max="3843" width="25.28515625" bestFit="1" customWidth="1"/>
    <col min="3844" max="3844" width="14.5703125" bestFit="1" customWidth="1"/>
    <col min="3845" max="3845" width="19" bestFit="1" customWidth="1"/>
    <col min="3846" max="3846" width="19.7109375" bestFit="1" customWidth="1"/>
    <col min="3847" max="3847" width="10.7109375" bestFit="1" customWidth="1"/>
    <col min="3848" max="3848" width="20.5703125" bestFit="1" customWidth="1"/>
    <col min="3849" max="3849" width="17.28515625" bestFit="1" customWidth="1"/>
    <col min="3850" max="3850" width="18.42578125" bestFit="1" customWidth="1"/>
    <col min="3851" max="3851" width="13.42578125" bestFit="1" customWidth="1"/>
    <col min="3852" max="3852" width="21.28515625" bestFit="1" customWidth="1"/>
    <col min="3853" max="3853" width="20.5703125" bestFit="1" customWidth="1"/>
    <col min="4097" max="4097" width="2.28515625" customWidth="1"/>
    <col min="4099" max="4099" width="25.28515625" bestFit="1" customWidth="1"/>
    <col min="4100" max="4100" width="14.5703125" bestFit="1" customWidth="1"/>
    <col min="4101" max="4101" width="19" bestFit="1" customWidth="1"/>
    <col min="4102" max="4102" width="19.7109375" bestFit="1" customWidth="1"/>
    <col min="4103" max="4103" width="10.7109375" bestFit="1" customWidth="1"/>
    <col min="4104" max="4104" width="20.5703125" bestFit="1" customWidth="1"/>
    <col min="4105" max="4105" width="17.28515625" bestFit="1" customWidth="1"/>
    <col min="4106" max="4106" width="18.42578125" bestFit="1" customWidth="1"/>
    <col min="4107" max="4107" width="13.42578125" bestFit="1" customWidth="1"/>
    <col min="4108" max="4108" width="21.28515625" bestFit="1" customWidth="1"/>
    <col min="4109" max="4109" width="20.5703125" bestFit="1" customWidth="1"/>
    <col min="4353" max="4353" width="2.28515625" customWidth="1"/>
    <col min="4355" max="4355" width="25.28515625" bestFit="1" customWidth="1"/>
    <col min="4356" max="4356" width="14.5703125" bestFit="1" customWidth="1"/>
    <col min="4357" max="4357" width="19" bestFit="1" customWidth="1"/>
    <col min="4358" max="4358" width="19.7109375" bestFit="1" customWidth="1"/>
    <col min="4359" max="4359" width="10.7109375" bestFit="1" customWidth="1"/>
    <col min="4360" max="4360" width="20.5703125" bestFit="1" customWidth="1"/>
    <col min="4361" max="4361" width="17.28515625" bestFit="1" customWidth="1"/>
    <col min="4362" max="4362" width="18.42578125" bestFit="1" customWidth="1"/>
    <col min="4363" max="4363" width="13.42578125" bestFit="1" customWidth="1"/>
    <col min="4364" max="4364" width="21.28515625" bestFit="1" customWidth="1"/>
    <col min="4365" max="4365" width="20.5703125" bestFit="1" customWidth="1"/>
    <col min="4609" max="4609" width="2.28515625" customWidth="1"/>
    <col min="4611" max="4611" width="25.28515625" bestFit="1" customWidth="1"/>
    <col min="4612" max="4612" width="14.5703125" bestFit="1" customWidth="1"/>
    <col min="4613" max="4613" width="19" bestFit="1" customWidth="1"/>
    <col min="4614" max="4614" width="19.7109375" bestFit="1" customWidth="1"/>
    <col min="4615" max="4615" width="10.7109375" bestFit="1" customWidth="1"/>
    <col min="4616" max="4616" width="20.5703125" bestFit="1" customWidth="1"/>
    <col min="4617" max="4617" width="17.28515625" bestFit="1" customWidth="1"/>
    <col min="4618" max="4618" width="18.42578125" bestFit="1" customWidth="1"/>
    <col min="4619" max="4619" width="13.42578125" bestFit="1" customWidth="1"/>
    <col min="4620" max="4620" width="21.28515625" bestFit="1" customWidth="1"/>
    <col min="4621" max="4621" width="20.5703125" bestFit="1" customWidth="1"/>
    <col min="4865" max="4865" width="2.28515625" customWidth="1"/>
    <col min="4867" max="4867" width="25.28515625" bestFit="1" customWidth="1"/>
    <col min="4868" max="4868" width="14.5703125" bestFit="1" customWidth="1"/>
    <col min="4869" max="4869" width="19" bestFit="1" customWidth="1"/>
    <col min="4870" max="4870" width="19.7109375" bestFit="1" customWidth="1"/>
    <col min="4871" max="4871" width="10.7109375" bestFit="1" customWidth="1"/>
    <col min="4872" max="4872" width="20.5703125" bestFit="1" customWidth="1"/>
    <col min="4873" max="4873" width="17.28515625" bestFit="1" customWidth="1"/>
    <col min="4874" max="4874" width="18.42578125" bestFit="1" customWidth="1"/>
    <col min="4875" max="4875" width="13.42578125" bestFit="1" customWidth="1"/>
    <col min="4876" max="4876" width="21.28515625" bestFit="1" customWidth="1"/>
    <col min="4877" max="4877" width="20.5703125" bestFit="1" customWidth="1"/>
    <col min="5121" max="5121" width="2.28515625" customWidth="1"/>
    <col min="5123" max="5123" width="25.28515625" bestFit="1" customWidth="1"/>
    <col min="5124" max="5124" width="14.5703125" bestFit="1" customWidth="1"/>
    <col min="5125" max="5125" width="19" bestFit="1" customWidth="1"/>
    <col min="5126" max="5126" width="19.7109375" bestFit="1" customWidth="1"/>
    <col min="5127" max="5127" width="10.7109375" bestFit="1" customWidth="1"/>
    <col min="5128" max="5128" width="20.5703125" bestFit="1" customWidth="1"/>
    <col min="5129" max="5129" width="17.28515625" bestFit="1" customWidth="1"/>
    <col min="5130" max="5130" width="18.42578125" bestFit="1" customWidth="1"/>
    <col min="5131" max="5131" width="13.42578125" bestFit="1" customWidth="1"/>
    <col min="5132" max="5132" width="21.28515625" bestFit="1" customWidth="1"/>
    <col min="5133" max="5133" width="20.5703125" bestFit="1" customWidth="1"/>
    <col min="5377" max="5377" width="2.28515625" customWidth="1"/>
    <col min="5379" max="5379" width="25.28515625" bestFit="1" customWidth="1"/>
    <col min="5380" max="5380" width="14.5703125" bestFit="1" customWidth="1"/>
    <col min="5381" max="5381" width="19" bestFit="1" customWidth="1"/>
    <col min="5382" max="5382" width="19.7109375" bestFit="1" customWidth="1"/>
    <col min="5383" max="5383" width="10.7109375" bestFit="1" customWidth="1"/>
    <col min="5384" max="5384" width="20.5703125" bestFit="1" customWidth="1"/>
    <col min="5385" max="5385" width="17.28515625" bestFit="1" customWidth="1"/>
    <col min="5386" max="5386" width="18.42578125" bestFit="1" customWidth="1"/>
    <col min="5387" max="5387" width="13.42578125" bestFit="1" customWidth="1"/>
    <col min="5388" max="5388" width="21.28515625" bestFit="1" customWidth="1"/>
    <col min="5389" max="5389" width="20.5703125" bestFit="1" customWidth="1"/>
    <col min="5633" max="5633" width="2.28515625" customWidth="1"/>
    <col min="5635" max="5635" width="25.28515625" bestFit="1" customWidth="1"/>
    <col min="5636" max="5636" width="14.5703125" bestFit="1" customWidth="1"/>
    <col min="5637" max="5637" width="19" bestFit="1" customWidth="1"/>
    <col min="5638" max="5638" width="19.7109375" bestFit="1" customWidth="1"/>
    <col min="5639" max="5639" width="10.7109375" bestFit="1" customWidth="1"/>
    <col min="5640" max="5640" width="20.5703125" bestFit="1" customWidth="1"/>
    <col min="5641" max="5641" width="17.28515625" bestFit="1" customWidth="1"/>
    <col min="5642" max="5642" width="18.42578125" bestFit="1" customWidth="1"/>
    <col min="5643" max="5643" width="13.42578125" bestFit="1" customWidth="1"/>
    <col min="5644" max="5644" width="21.28515625" bestFit="1" customWidth="1"/>
    <col min="5645" max="5645" width="20.5703125" bestFit="1" customWidth="1"/>
    <col min="5889" max="5889" width="2.28515625" customWidth="1"/>
    <col min="5891" max="5891" width="25.28515625" bestFit="1" customWidth="1"/>
    <col min="5892" max="5892" width="14.5703125" bestFit="1" customWidth="1"/>
    <col min="5893" max="5893" width="19" bestFit="1" customWidth="1"/>
    <col min="5894" max="5894" width="19.7109375" bestFit="1" customWidth="1"/>
    <col min="5895" max="5895" width="10.7109375" bestFit="1" customWidth="1"/>
    <col min="5896" max="5896" width="20.5703125" bestFit="1" customWidth="1"/>
    <col min="5897" max="5897" width="17.28515625" bestFit="1" customWidth="1"/>
    <col min="5898" max="5898" width="18.42578125" bestFit="1" customWidth="1"/>
    <col min="5899" max="5899" width="13.42578125" bestFit="1" customWidth="1"/>
    <col min="5900" max="5900" width="21.28515625" bestFit="1" customWidth="1"/>
    <col min="5901" max="5901" width="20.5703125" bestFit="1" customWidth="1"/>
    <col min="6145" max="6145" width="2.28515625" customWidth="1"/>
    <col min="6147" max="6147" width="25.28515625" bestFit="1" customWidth="1"/>
    <col min="6148" max="6148" width="14.5703125" bestFit="1" customWidth="1"/>
    <col min="6149" max="6149" width="19" bestFit="1" customWidth="1"/>
    <col min="6150" max="6150" width="19.7109375" bestFit="1" customWidth="1"/>
    <col min="6151" max="6151" width="10.7109375" bestFit="1" customWidth="1"/>
    <col min="6152" max="6152" width="20.5703125" bestFit="1" customWidth="1"/>
    <col min="6153" max="6153" width="17.28515625" bestFit="1" customWidth="1"/>
    <col min="6154" max="6154" width="18.42578125" bestFit="1" customWidth="1"/>
    <col min="6155" max="6155" width="13.42578125" bestFit="1" customWidth="1"/>
    <col min="6156" max="6156" width="21.28515625" bestFit="1" customWidth="1"/>
    <col min="6157" max="6157" width="20.5703125" bestFit="1" customWidth="1"/>
    <col min="6401" max="6401" width="2.28515625" customWidth="1"/>
    <col min="6403" max="6403" width="25.28515625" bestFit="1" customWidth="1"/>
    <col min="6404" max="6404" width="14.5703125" bestFit="1" customWidth="1"/>
    <col min="6405" max="6405" width="19" bestFit="1" customWidth="1"/>
    <col min="6406" max="6406" width="19.7109375" bestFit="1" customWidth="1"/>
    <col min="6407" max="6407" width="10.7109375" bestFit="1" customWidth="1"/>
    <col min="6408" max="6408" width="20.5703125" bestFit="1" customWidth="1"/>
    <col min="6409" max="6409" width="17.28515625" bestFit="1" customWidth="1"/>
    <col min="6410" max="6410" width="18.42578125" bestFit="1" customWidth="1"/>
    <col min="6411" max="6411" width="13.42578125" bestFit="1" customWidth="1"/>
    <col min="6412" max="6412" width="21.28515625" bestFit="1" customWidth="1"/>
    <col min="6413" max="6413" width="20.5703125" bestFit="1" customWidth="1"/>
    <col min="6657" max="6657" width="2.28515625" customWidth="1"/>
    <col min="6659" max="6659" width="25.28515625" bestFit="1" customWidth="1"/>
    <col min="6660" max="6660" width="14.5703125" bestFit="1" customWidth="1"/>
    <col min="6661" max="6661" width="19" bestFit="1" customWidth="1"/>
    <col min="6662" max="6662" width="19.7109375" bestFit="1" customWidth="1"/>
    <col min="6663" max="6663" width="10.7109375" bestFit="1" customWidth="1"/>
    <col min="6664" max="6664" width="20.5703125" bestFit="1" customWidth="1"/>
    <col min="6665" max="6665" width="17.28515625" bestFit="1" customWidth="1"/>
    <col min="6666" max="6666" width="18.42578125" bestFit="1" customWidth="1"/>
    <col min="6667" max="6667" width="13.42578125" bestFit="1" customWidth="1"/>
    <col min="6668" max="6668" width="21.28515625" bestFit="1" customWidth="1"/>
    <col min="6669" max="6669" width="20.5703125" bestFit="1" customWidth="1"/>
    <col min="6913" max="6913" width="2.28515625" customWidth="1"/>
    <col min="6915" max="6915" width="25.28515625" bestFit="1" customWidth="1"/>
    <col min="6916" max="6916" width="14.5703125" bestFit="1" customWidth="1"/>
    <col min="6917" max="6917" width="19" bestFit="1" customWidth="1"/>
    <col min="6918" max="6918" width="19.7109375" bestFit="1" customWidth="1"/>
    <col min="6919" max="6919" width="10.7109375" bestFit="1" customWidth="1"/>
    <col min="6920" max="6920" width="20.5703125" bestFit="1" customWidth="1"/>
    <col min="6921" max="6921" width="17.28515625" bestFit="1" customWidth="1"/>
    <col min="6922" max="6922" width="18.42578125" bestFit="1" customWidth="1"/>
    <col min="6923" max="6923" width="13.42578125" bestFit="1" customWidth="1"/>
    <col min="6924" max="6924" width="21.28515625" bestFit="1" customWidth="1"/>
    <col min="6925" max="6925" width="20.5703125" bestFit="1" customWidth="1"/>
    <col min="7169" max="7169" width="2.28515625" customWidth="1"/>
    <col min="7171" max="7171" width="25.28515625" bestFit="1" customWidth="1"/>
    <col min="7172" max="7172" width="14.5703125" bestFit="1" customWidth="1"/>
    <col min="7173" max="7173" width="19" bestFit="1" customWidth="1"/>
    <col min="7174" max="7174" width="19.7109375" bestFit="1" customWidth="1"/>
    <col min="7175" max="7175" width="10.7109375" bestFit="1" customWidth="1"/>
    <col min="7176" max="7176" width="20.5703125" bestFit="1" customWidth="1"/>
    <col min="7177" max="7177" width="17.28515625" bestFit="1" customWidth="1"/>
    <col min="7178" max="7178" width="18.42578125" bestFit="1" customWidth="1"/>
    <col min="7179" max="7179" width="13.42578125" bestFit="1" customWidth="1"/>
    <col min="7180" max="7180" width="21.28515625" bestFit="1" customWidth="1"/>
    <col min="7181" max="7181" width="20.5703125" bestFit="1" customWidth="1"/>
    <col min="7425" max="7425" width="2.28515625" customWidth="1"/>
    <col min="7427" max="7427" width="25.28515625" bestFit="1" customWidth="1"/>
    <col min="7428" max="7428" width="14.5703125" bestFit="1" customWidth="1"/>
    <col min="7429" max="7429" width="19" bestFit="1" customWidth="1"/>
    <col min="7430" max="7430" width="19.7109375" bestFit="1" customWidth="1"/>
    <col min="7431" max="7431" width="10.7109375" bestFit="1" customWidth="1"/>
    <col min="7432" max="7432" width="20.5703125" bestFit="1" customWidth="1"/>
    <col min="7433" max="7433" width="17.28515625" bestFit="1" customWidth="1"/>
    <col min="7434" max="7434" width="18.42578125" bestFit="1" customWidth="1"/>
    <col min="7435" max="7435" width="13.42578125" bestFit="1" customWidth="1"/>
    <col min="7436" max="7436" width="21.28515625" bestFit="1" customWidth="1"/>
    <col min="7437" max="7437" width="20.5703125" bestFit="1" customWidth="1"/>
    <col min="7681" max="7681" width="2.28515625" customWidth="1"/>
    <col min="7683" max="7683" width="25.28515625" bestFit="1" customWidth="1"/>
    <col min="7684" max="7684" width="14.5703125" bestFit="1" customWidth="1"/>
    <col min="7685" max="7685" width="19" bestFit="1" customWidth="1"/>
    <col min="7686" max="7686" width="19.7109375" bestFit="1" customWidth="1"/>
    <col min="7687" max="7687" width="10.7109375" bestFit="1" customWidth="1"/>
    <col min="7688" max="7688" width="20.5703125" bestFit="1" customWidth="1"/>
    <col min="7689" max="7689" width="17.28515625" bestFit="1" customWidth="1"/>
    <col min="7690" max="7690" width="18.42578125" bestFit="1" customWidth="1"/>
    <col min="7691" max="7691" width="13.42578125" bestFit="1" customWidth="1"/>
    <col min="7692" max="7692" width="21.28515625" bestFit="1" customWidth="1"/>
    <col min="7693" max="7693" width="20.5703125" bestFit="1" customWidth="1"/>
    <col min="7937" max="7937" width="2.28515625" customWidth="1"/>
    <col min="7939" max="7939" width="25.28515625" bestFit="1" customWidth="1"/>
    <col min="7940" max="7940" width="14.5703125" bestFit="1" customWidth="1"/>
    <col min="7941" max="7941" width="19" bestFit="1" customWidth="1"/>
    <col min="7942" max="7942" width="19.7109375" bestFit="1" customWidth="1"/>
    <col min="7943" max="7943" width="10.7109375" bestFit="1" customWidth="1"/>
    <col min="7944" max="7944" width="20.5703125" bestFit="1" customWidth="1"/>
    <col min="7945" max="7945" width="17.28515625" bestFit="1" customWidth="1"/>
    <col min="7946" max="7946" width="18.42578125" bestFit="1" customWidth="1"/>
    <col min="7947" max="7947" width="13.42578125" bestFit="1" customWidth="1"/>
    <col min="7948" max="7948" width="21.28515625" bestFit="1" customWidth="1"/>
    <col min="7949" max="7949" width="20.5703125" bestFit="1" customWidth="1"/>
    <col min="8193" max="8193" width="2.28515625" customWidth="1"/>
    <col min="8195" max="8195" width="25.28515625" bestFit="1" customWidth="1"/>
    <col min="8196" max="8196" width="14.5703125" bestFit="1" customWidth="1"/>
    <col min="8197" max="8197" width="19" bestFit="1" customWidth="1"/>
    <col min="8198" max="8198" width="19.7109375" bestFit="1" customWidth="1"/>
    <col min="8199" max="8199" width="10.7109375" bestFit="1" customWidth="1"/>
    <col min="8200" max="8200" width="20.5703125" bestFit="1" customWidth="1"/>
    <col min="8201" max="8201" width="17.28515625" bestFit="1" customWidth="1"/>
    <col min="8202" max="8202" width="18.42578125" bestFit="1" customWidth="1"/>
    <col min="8203" max="8203" width="13.42578125" bestFit="1" customWidth="1"/>
    <col min="8204" max="8204" width="21.28515625" bestFit="1" customWidth="1"/>
    <col min="8205" max="8205" width="20.5703125" bestFit="1" customWidth="1"/>
    <col min="8449" max="8449" width="2.28515625" customWidth="1"/>
    <col min="8451" max="8451" width="25.28515625" bestFit="1" customWidth="1"/>
    <col min="8452" max="8452" width="14.5703125" bestFit="1" customWidth="1"/>
    <col min="8453" max="8453" width="19" bestFit="1" customWidth="1"/>
    <col min="8454" max="8454" width="19.7109375" bestFit="1" customWidth="1"/>
    <col min="8455" max="8455" width="10.7109375" bestFit="1" customWidth="1"/>
    <col min="8456" max="8456" width="20.5703125" bestFit="1" customWidth="1"/>
    <col min="8457" max="8457" width="17.28515625" bestFit="1" customWidth="1"/>
    <col min="8458" max="8458" width="18.42578125" bestFit="1" customWidth="1"/>
    <col min="8459" max="8459" width="13.42578125" bestFit="1" customWidth="1"/>
    <col min="8460" max="8460" width="21.28515625" bestFit="1" customWidth="1"/>
    <col min="8461" max="8461" width="20.5703125" bestFit="1" customWidth="1"/>
    <col min="8705" max="8705" width="2.28515625" customWidth="1"/>
    <col min="8707" max="8707" width="25.28515625" bestFit="1" customWidth="1"/>
    <col min="8708" max="8708" width="14.5703125" bestFit="1" customWidth="1"/>
    <col min="8709" max="8709" width="19" bestFit="1" customWidth="1"/>
    <col min="8710" max="8710" width="19.7109375" bestFit="1" customWidth="1"/>
    <col min="8711" max="8711" width="10.7109375" bestFit="1" customWidth="1"/>
    <col min="8712" max="8712" width="20.5703125" bestFit="1" customWidth="1"/>
    <col min="8713" max="8713" width="17.28515625" bestFit="1" customWidth="1"/>
    <col min="8714" max="8714" width="18.42578125" bestFit="1" customWidth="1"/>
    <col min="8715" max="8715" width="13.42578125" bestFit="1" customWidth="1"/>
    <col min="8716" max="8716" width="21.28515625" bestFit="1" customWidth="1"/>
    <col min="8717" max="8717" width="20.5703125" bestFit="1" customWidth="1"/>
    <col min="8961" max="8961" width="2.28515625" customWidth="1"/>
    <col min="8963" max="8963" width="25.28515625" bestFit="1" customWidth="1"/>
    <col min="8964" max="8964" width="14.5703125" bestFit="1" customWidth="1"/>
    <col min="8965" max="8965" width="19" bestFit="1" customWidth="1"/>
    <col min="8966" max="8966" width="19.7109375" bestFit="1" customWidth="1"/>
    <col min="8967" max="8967" width="10.7109375" bestFit="1" customWidth="1"/>
    <col min="8968" max="8968" width="20.5703125" bestFit="1" customWidth="1"/>
    <col min="8969" max="8969" width="17.28515625" bestFit="1" customWidth="1"/>
    <col min="8970" max="8970" width="18.42578125" bestFit="1" customWidth="1"/>
    <col min="8971" max="8971" width="13.42578125" bestFit="1" customWidth="1"/>
    <col min="8972" max="8972" width="21.28515625" bestFit="1" customWidth="1"/>
    <col min="8973" max="8973" width="20.5703125" bestFit="1" customWidth="1"/>
    <col min="9217" max="9217" width="2.28515625" customWidth="1"/>
    <col min="9219" max="9219" width="25.28515625" bestFit="1" customWidth="1"/>
    <col min="9220" max="9220" width="14.5703125" bestFit="1" customWidth="1"/>
    <col min="9221" max="9221" width="19" bestFit="1" customWidth="1"/>
    <col min="9222" max="9222" width="19.7109375" bestFit="1" customWidth="1"/>
    <col min="9223" max="9223" width="10.7109375" bestFit="1" customWidth="1"/>
    <col min="9224" max="9224" width="20.5703125" bestFit="1" customWidth="1"/>
    <col min="9225" max="9225" width="17.28515625" bestFit="1" customWidth="1"/>
    <col min="9226" max="9226" width="18.42578125" bestFit="1" customWidth="1"/>
    <col min="9227" max="9227" width="13.42578125" bestFit="1" customWidth="1"/>
    <col min="9228" max="9228" width="21.28515625" bestFit="1" customWidth="1"/>
    <col min="9229" max="9229" width="20.5703125" bestFit="1" customWidth="1"/>
    <col min="9473" max="9473" width="2.28515625" customWidth="1"/>
    <col min="9475" max="9475" width="25.28515625" bestFit="1" customWidth="1"/>
    <col min="9476" max="9476" width="14.5703125" bestFit="1" customWidth="1"/>
    <col min="9477" max="9477" width="19" bestFit="1" customWidth="1"/>
    <col min="9478" max="9478" width="19.7109375" bestFit="1" customWidth="1"/>
    <col min="9479" max="9479" width="10.7109375" bestFit="1" customWidth="1"/>
    <col min="9480" max="9480" width="20.5703125" bestFit="1" customWidth="1"/>
    <col min="9481" max="9481" width="17.28515625" bestFit="1" customWidth="1"/>
    <col min="9482" max="9482" width="18.42578125" bestFit="1" customWidth="1"/>
    <col min="9483" max="9483" width="13.42578125" bestFit="1" customWidth="1"/>
    <col min="9484" max="9484" width="21.28515625" bestFit="1" customWidth="1"/>
    <col min="9485" max="9485" width="20.5703125" bestFit="1" customWidth="1"/>
    <col min="9729" max="9729" width="2.28515625" customWidth="1"/>
    <col min="9731" max="9731" width="25.28515625" bestFit="1" customWidth="1"/>
    <col min="9732" max="9732" width="14.5703125" bestFit="1" customWidth="1"/>
    <col min="9733" max="9733" width="19" bestFit="1" customWidth="1"/>
    <col min="9734" max="9734" width="19.7109375" bestFit="1" customWidth="1"/>
    <col min="9735" max="9735" width="10.7109375" bestFit="1" customWidth="1"/>
    <col min="9736" max="9736" width="20.5703125" bestFit="1" customWidth="1"/>
    <col min="9737" max="9737" width="17.28515625" bestFit="1" customWidth="1"/>
    <col min="9738" max="9738" width="18.42578125" bestFit="1" customWidth="1"/>
    <col min="9739" max="9739" width="13.42578125" bestFit="1" customWidth="1"/>
    <col min="9740" max="9740" width="21.28515625" bestFit="1" customWidth="1"/>
    <col min="9741" max="9741" width="20.5703125" bestFit="1" customWidth="1"/>
    <col min="9985" max="9985" width="2.28515625" customWidth="1"/>
    <col min="9987" max="9987" width="25.28515625" bestFit="1" customWidth="1"/>
    <col min="9988" max="9988" width="14.5703125" bestFit="1" customWidth="1"/>
    <col min="9989" max="9989" width="19" bestFit="1" customWidth="1"/>
    <col min="9990" max="9990" width="19.7109375" bestFit="1" customWidth="1"/>
    <col min="9991" max="9991" width="10.7109375" bestFit="1" customWidth="1"/>
    <col min="9992" max="9992" width="20.5703125" bestFit="1" customWidth="1"/>
    <col min="9993" max="9993" width="17.28515625" bestFit="1" customWidth="1"/>
    <col min="9994" max="9994" width="18.42578125" bestFit="1" customWidth="1"/>
    <col min="9995" max="9995" width="13.42578125" bestFit="1" customWidth="1"/>
    <col min="9996" max="9996" width="21.28515625" bestFit="1" customWidth="1"/>
    <col min="9997" max="9997" width="20.5703125" bestFit="1" customWidth="1"/>
    <col min="10241" max="10241" width="2.28515625" customWidth="1"/>
    <col min="10243" max="10243" width="25.28515625" bestFit="1" customWidth="1"/>
    <col min="10244" max="10244" width="14.5703125" bestFit="1" customWidth="1"/>
    <col min="10245" max="10245" width="19" bestFit="1" customWidth="1"/>
    <col min="10246" max="10246" width="19.7109375" bestFit="1" customWidth="1"/>
    <col min="10247" max="10247" width="10.7109375" bestFit="1" customWidth="1"/>
    <col min="10248" max="10248" width="20.5703125" bestFit="1" customWidth="1"/>
    <col min="10249" max="10249" width="17.28515625" bestFit="1" customWidth="1"/>
    <col min="10250" max="10250" width="18.42578125" bestFit="1" customWidth="1"/>
    <col min="10251" max="10251" width="13.42578125" bestFit="1" customWidth="1"/>
    <col min="10252" max="10252" width="21.28515625" bestFit="1" customWidth="1"/>
    <col min="10253" max="10253" width="20.5703125" bestFit="1" customWidth="1"/>
    <col min="10497" max="10497" width="2.28515625" customWidth="1"/>
    <col min="10499" max="10499" width="25.28515625" bestFit="1" customWidth="1"/>
    <col min="10500" max="10500" width="14.5703125" bestFit="1" customWidth="1"/>
    <col min="10501" max="10501" width="19" bestFit="1" customWidth="1"/>
    <col min="10502" max="10502" width="19.7109375" bestFit="1" customWidth="1"/>
    <col min="10503" max="10503" width="10.7109375" bestFit="1" customWidth="1"/>
    <col min="10504" max="10504" width="20.5703125" bestFit="1" customWidth="1"/>
    <col min="10505" max="10505" width="17.28515625" bestFit="1" customWidth="1"/>
    <col min="10506" max="10506" width="18.42578125" bestFit="1" customWidth="1"/>
    <col min="10507" max="10507" width="13.42578125" bestFit="1" customWidth="1"/>
    <col min="10508" max="10508" width="21.28515625" bestFit="1" customWidth="1"/>
    <col min="10509" max="10509" width="20.5703125" bestFit="1" customWidth="1"/>
    <col min="10753" max="10753" width="2.28515625" customWidth="1"/>
    <col min="10755" max="10755" width="25.28515625" bestFit="1" customWidth="1"/>
    <col min="10756" max="10756" width="14.5703125" bestFit="1" customWidth="1"/>
    <col min="10757" max="10757" width="19" bestFit="1" customWidth="1"/>
    <col min="10758" max="10758" width="19.7109375" bestFit="1" customWidth="1"/>
    <col min="10759" max="10759" width="10.7109375" bestFit="1" customWidth="1"/>
    <col min="10760" max="10760" width="20.5703125" bestFit="1" customWidth="1"/>
    <col min="10761" max="10761" width="17.28515625" bestFit="1" customWidth="1"/>
    <col min="10762" max="10762" width="18.42578125" bestFit="1" customWidth="1"/>
    <col min="10763" max="10763" width="13.42578125" bestFit="1" customWidth="1"/>
    <col min="10764" max="10764" width="21.28515625" bestFit="1" customWidth="1"/>
    <col min="10765" max="10765" width="20.5703125" bestFit="1" customWidth="1"/>
    <col min="11009" max="11009" width="2.28515625" customWidth="1"/>
    <col min="11011" max="11011" width="25.28515625" bestFit="1" customWidth="1"/>
    <col min="11012" max="11012" width="14.5703125" bestFit="1" customWidth="1"/>
    <col min="11013" max="11013" width="19" bestFit="1" customWidth="1"/>
    <col min="11014" max="11014" width="19.7109375" bestFit="1" customWidth="1"/>
    <col min="11015" max="11015" width="10.7109375" bestFit="1" customWidth="1"/>
    <col min="11016" max="11016" width="20.5703125" bestFit="1" customWidth="1"/>
    <col min="11017" max="11017" width="17.28515625" bestFit="1" customWidth="1"/>
    <col min="11018" max="11018" width="18.42578125" bestFit="1" customWidth="1"/>
    <col min="11019" max="11019" width="13.42578125" bestFit="1" customWidth="1"/>
    <col min="11020" max="11020" width="21.28515625" bestFit="1" customWidth="1"/>
    <col min="11021" max="11021" width="20.5703125" bestFit="1" customWidth="1"/>
    <col min="11265" max="11265" width="2.28515625" customWidth="1"/>
    <col min="11267" max="11267" width="25.28515625" bestFit="1" customWidth="1"/>
    <col min="11268" max="11268" width="14.5703125" bestFit="1" customWidth="1"/>
    <col min="11269" max="11269" width="19" bestFit="1" customWidth="1"/>
    <col min="11270" max="11270" width="19.7109375" bestFit="1" customWidth="1"/>
    <col min="11271" max="11271" width="10.7109375" bestFit="1" customWidth="1"/>
    <col min="11272" max="11272" width="20.5703125" bestFit="1" customWidth="1"/>
    <col min="11273" max="11273" width="17.28515625" bestFit="1" customWidth="1"/>
    <col min="11274" max="11274" width="18.42578125" bestFit="1" customWidth="1"/>
    <col min="11275" max="11275" width="13.42578125" bestFit="1" customWidth="1"/>
    <col min="11276" max="11276" width="21.28515625" bestFit="1" customWidth="1"/>
    <col min="11277" max="11277" width="20.5703125" bestFit="1" customWidth="1"/>
    <col min="11521" max="11521" width="2.28515625" customWidth="1"/>
    <col min="11523" max="11523" width="25.28515625" bestFit="1" customWidth="1"/>
    <col min="11524" max="11524" width="14.5703125" bestFit="1" customWidth="1"/>
    <col min="11525" max="11525" width="19" bestFit="1" customWidth="1"/>
    <col min="11526" max="11526" width="19.7109375" bestFit="1" customWidth="1"/>
    <col min="11527" max="11527" width="10.7109375" bestFit="1" customWidth="1"/>
    <col min="11528" max="11528" width="20.5703125" bestFit="1" customWidth="1"/>
    <col min="11529" max="11529" width="17.28515625" bestFit="1" customWidth="1"/>
    <col min="11530" max="11530" width="18.42578125" bestFit="1" customWidth="1"/>
    <col min="11531" max="11531" width="13.42578125" bestFit="1" customWidth="1"/>
    <col min="11532" max="11532" width="21.28515625" bestFit="1" customWidth="1"/>
    <col min="11533" max="11533" width="20.5703125" bestFit="1" customWidth="1"/>
    <col min="11777" max="11777" width="2.28515625" customWidth="1"/>
    <col min="11779" max="11779" width="25.28515625" bestFit="1" customWidth="1"/>
    <col min="11780" max="11780" width="14.5703125" bestFit="1" customWidth="1"/>
    <col min="11781" max="11781" width="19" bestFit="1" customWidth="1"/>
    <col min="11782" max="11782" width="19.7109375" bestFit="1" customWidth="1"/>
    <col min="11783" max="11783" width="10.7109375" bestFit="1" customWidth="1"/>
    <col min="11784" max="11784" width="20.5703125" bestFit="1" customWidth="1"/>
    <col min="11785" max="11785" width="17.28515625" bestFit="1" customWidth="1"/>
    <col min="11786" max="11786" width="18.42578125" bestFit="1" customWidth="1"/>
    <col min="11787" max="11787" width="13.42578125" bestFit="1" customWidth="1"/>
    <col min="11788" max="11788" width="21.28515625" bestFit="1" customWidth="1"/>
    <col min="11789" max="11789" width="20.5703125" bestFit="1" customWidth="1"/>
    <col min="12033" max="12033" width="2.28515625" customWidth="1"/>
    <col min="12035" max="12035" width="25.28515625" bestFit="1" customWidth="1"/>
    <col min="12036" max="12036" width="14.5703125" bestFit="1" customWidth="1"/>
    <col min="12037" max="12037" width="19" bestFit="1" customWidth="1"/>
    <col min="12038" max="12038" width="19.7109375" bestFit="1" customWidth="1"/>
    <col min="12039" max="12039" width="10.7109375" bestFit="1" customWidth="1"/>
    <col min="12040" max="12040" width="20.5703125" bestFit="1" customWidth="1"/>
    <col min="12041" max="12041" width="17.28515625" bestFit="1" customWidth="1"/>
    <col min="12042" max="12042" width="18.42578125" bestFit="1" customWidth="1"/>
    <col min="12043" max="12043" width="13.42578125" bestFit="1" customWidth="1"/>
    <col min="12044" max="12044" width="21.28515625" bestFit="1" customWidth="1"/>
    <col min="12045" max="12045" width="20.5703125" bestFit="1" customWidth="1"/>
    <col min="12289" max="12289" width="2.28515625" customWidth="1"/>
    <col min="12291" max="12291" width="25.28515625" bestFit="1" customWidth="1"/>
    <col min="12292" max="12292" width="14.5703125" bestFit="1" customWidth="1"/>
    <col min="12293" max="12293" width="19" bestFit="1" customWidth="1"/>
    <col min="12294" max="12294" width="19.7109375" bestFit="1" customWidth="1"/>
    <col min="12295" max="12295" width="10.7109375" bestFit="1" customWidth="1"/>
    <col min="12296" max="12296" width="20.5703125" bestFit="1" customWidth="1"/>
    <col min="12297" max="12297" width="17.28515625" bestFit="1" customWidth="1"/>
    <col min="12298" max="12298" width="18.42578125" bestFit="1" customWidth="1"/>
    <col min="12299" max="12299" width="13.42578125" bestFit="1" customWidth="1"/>
    <col min="12300" max="12300" width="21.28515625" bestFit="1" customWidth="1"/>
    <col min="12301" max="12301" width="20.5703125" bestFit="1" customWidth="1"/>
    <col min="12545" max="12545" width="2.28515625" customWidth="1"/>
    <col min="12547" max="12547" width="25.28515625" bestFit="1" customWidth="1"/>
    <col min="12548" max="12548" width="14.5703125" bestFit="1" customWidth="1"/>
    <col min="12549" max="12549" width="19" bestFit="1" customWidth="1"/>
    <col min="12550" max="12550" width="19.7109375" bestFit="1" customWidth="1"/>
    <col min="12551" max="12551" width="10.7109375" bestFit="1" customWidth="1"/>
    <col min="12552" max="12552" width="20.5703125" bestFit="1" customWidth="1"/>
    <col min="12553" max="12553" width="17.28515625" bestFit="1" customWidth="1"/>
    <col min="12554" max="12554" width="18.42578125" bestFit="1" customWidth="1"/>
    <col min="12555" max="12555" width="13.42578125" bestFit="1" customWidth="1"/>
    <col min="12556" max="12556" width="21.28515625" bestFit="1" customWidth="1"/>
    <col min="12557" max="12557" width="20.5703125" bestFit="1" customWidth="1"/>
    <col min="12801" max="12801" width="2.28515625" customWidth="1"/>
    <col min="12803" max="12803" width="25.28515625" bestFit="1" customWidth="1"/>
    <col min="12804" max="12804" width="14.5703125" bestFit="1" customWidth="1"/>
    <col min="12805" max="12805" width="19" bestFit="1" customWidth="1"/>
    <col min="12806" max="12806" width="19.7109375" bestFit="1" customWidth="1"/>
    <col min="12807" max="12807" width="10.7109375" bestFit="1" customWidth="1"/>
    <col min="12808" max="12808" width="20.5703125" bestFit="1" customWidth="1"/>
    <col min="12809" max="12809" width="17.28515625" bestFit="1" customWidth="1"/>
    <col min="12810" max="12810" width="18.42578125" bestFit="1" customWidth="1"/>
    <col min="12811" max="12811" width="13.42578125" bestFit="1" customWidth="1"/>
    <col min="12812" max="12812" width="21.28515625" bestFit="1" customWidth="1"/>
    <col min="12813" max="12813" width="20.5703125" bestFit="1" customWidth="1"/>
    <col min="13057" max="13057" width="2.28515625" customWidth="1"/>
    <col min="13059" max="13059" width="25.28515625" bestFit="1" customWidth="1"/>
    <col min="13060" max="13060" width="14.5703125" bestFit="1" customWidth="1"/>
    <col min="13061" max="13061" width="19" bestFit="1" customWidth="1"/>
    <col min="13062" max="13062" width="19.7109375" bestFit="1" customWidth="1"/>
    <col min="13063" max="13063" width="10.7109375" bestFit="1" customWidth="1"/>
    <col min="13064" max="13064" width="20.5703125" bestFit="1" customWidth="1"/>
    <col min="13065" max="13065" width="17.28515625" bestFit="1" customWidth="1"/>
    <col min="13066" max="13066" width="18.42578125" bestFit="1" customWidth="1"/>
    <col min="13067" max="13067" width="13.42578125" bestFit="1" customWidth="1"/>
    <col min="13068" max="13068" width="21.28515625" bestFit="1" customWidth="1"/>
    <col min="13069" max="13069" width="20.5703125" bestFit="1" customWidth="1"/>
    <col min="13313" max="13313" width="2.28515625" customWidth="1"/>
    <col min="13315" max="13315" width="25.28515625" bestFit="1" customWidth="1"/>
    <col min="13316" max="13316" width="14.5703125" bestFit="1" customWidth="1"/>
    <col min="13317" max="13317" width="19" bestFit="1" customWidth="1"/>
    <col min="13318" max="13318" width="19.7109375" bestFit="1" customWidth="1"/>
    <col min="13319" max="13319" width="10.7109375" bestFit="1" customWidth="1"/>
    <col min="13320" max="13320" width="20.5703125" bestFit="1" customWidth="1"/>
    <col min="13321" max="13321" width="17.28515625" bestFit="1" customWidth="1"/>
    <col min="13322" max="13322" width="18.42578125" bestFit="1" customWidth="1"/>
    <col min="13323" max="13323" width="13.42578125" bestFit="1" customWidth="1"/>
    <col min="13324" max="13324" width="21.28515625" bestFit="1" customWidth="1"/>
    <col min="13325" max="13325" width="20.5703125" bestFit="1" customWidth="1"/>
    <col min="13569" max="13569" width="2.28515625" customWidth="1"/>
    <col min="13571" max="13571" width="25.28515625" bestFit="1" customWidth="1"/>
    <col min="13572" max="13572" width="14.5703125" bestFit="1" customWidth="1"/>
    <col min="13573" max="13573" width="19" bestFit="1" customWidth="1"/>
    <col min="13574" max="13574" width="19.7109375" bestFit="1" customWidth="1"/>
    <col min="13575" max="13575" width="10.7109375" bestFit="1" customWidth="1"/>
    <col min="13576" max="13576" width="20.5703125" bestFit="1" customWidth="1"/>
    <col min="13577" max="13577" width="17.28515625" bestFit="1" customWidth="1"/>
    <col min="13578" max="13578" width="18.42578125" bestFit="1" customWidth="1"/>
    <col min="13579" max="13579" width="13.42578125" bestFit="1" customWidth="1"/>
    <col min="13580" max="13580" width="21.28515625" bestFit="1" customWidth="1"/>
    <col min="13581" max="13581" width="20.5703125" bestFit="1" customWidth="1"/>
    <col min="13825" max="13825" width="2.28515625" customWidth="1"/>
    <col min="13827" max="13827" width="25.28515625" bestFit="1" customWidth="1"/>
    <col min="13828" max="13828" width="14.5703125" bestFit="1" customWidth="1"/>
    <col min="13829" max="13829" width="19" bestFit="1" customWidth="1"/>
    <col min="13830" max="13830" width="19.7109375" bestFit="1" customWidth="1"/>
    <col min="13831" max="13831" width="10.7109375" bestFit="1" customWidth="1"/>
    <col min="13832" max="13832" width="20.5703125" bestFit="1" customWidth="1"/>
    <col min="13833" max="13833" width="17.28515625" bestFit="1" customWidth="1"/>
    <col min="13834" max="13834" width="18.42578125" bestFit="1" customWidth="1"/>
    <col min="13835" max="13835" width="13.42578125" bestFit="1" customWidth="1"/>
    <col min="13836" max="13836" width="21.28515625" bestFit="1" customWidth="1"/>
    <col min="13837" max="13837" width="20.5703125" bestFit="1" customWidth="1"/>
    <col min="14081" max="14081" width="2.28515625" customWidth="1"/>
    <col min="14083" max="14083" width="25.28515625" bestFit="1" customWidth="1"/>
    <col min="14084" max="14084" width="14.5703125" bestFit="1" customWidth="1"/>
    <col min="14085" max="14085" width="19" bestFit="1" customWidth="1"/>
    <col min="14086" max="14086" width="19.7109375" bestFit="1" customWidth="1"/>
    <col min="14087" max="14087" width="10.7109375" bestFit="1" customWidth="1"/>
    <col min="14088" max="14088" width="20.5703125" bestFit="1" customWidth="1"/>
    <col min="14089" max="14089" width="17.28515625" bestFit="1" customWidth="1"/>
    <col min="14090" max="14090" width="18.42578125" bestFit="1" customWidth="1"/>
    <col min="14091" max="14091" width="13.42578125" bestFit="1" customWidth="1"/>
    <col min="14092" max="14092" width="21.28515625" bestFit="1" customWidth="1"/>
    <col min="14093" max="14093" width="20.5703125" bestFit="1" customWidth="1"/>
    <col min="14337" max="14337" width="2.28515625" customWidth="1"/>
    <col min="14339" max="14339" width="25.28515625" bestFit="1" customWidth="1"/>
    <col min="14340" max="14340" width="14.5703125" bestFit="1" customWidth="1"/>
    <col min="14341" max="14341" width="19" bestFit="1" customWidth="1"/>
    <col min="14342" max="14342" width="19.7109375" bestFit="1" customWidth="1"/>
    <col min="14343" max="14343" width="10.7109375" bestFit="1" customWidth="1"/>
    <col min="14344" max="14344" width="20.5703125" bestFit="1" customWidth="1"/>
    <col min="14345" max="14345" width="17.28515625" bestFit="1" customWidth="1"/>
    <col min="14346" max="14346" width="18.42578125" bestFit="1" customWidth="1"/>
    <col min="14347" max="14347" width="13.42578125" bestFit="1" customWidth="1"/>
    <col min="14348" max="14348" width="21.28515625" bestFit="1" customWidth="1"/>
    <col min="14349" max="14349" width="20.5703125" bestFit="1" customWidth="1"/>
    <col min="14593" max="14593" width="2.28515625" customWidth="1"/>
    <col min="14595" max="14595" width="25.28515625" bestFit="1" customWidth="1"/>
    <col min="14596" max="14596" width="14.5703125" bestFit="1" customWidth="1"/>
    <col min="14597" max="14597" width="19" bestFit="1" customWidth="1"/>
    <col min="14598" max="14598" width="19.7109375" bestFit="1" customWidth="1"/>
    <col min="14599" max="14599" width="10.7109375" bestFit="1" customWidth="1"/>
    <col min="14600" max="14600" width="20.5703125" bestFit="1" customWidth="1"/>
    <col min="14601" max="14601" width="17.28515625" bestFit="1" customWidth="1"/>
    <col min="14602" max="14602" width="18.42578125" bestFit="1" customWidth="1"/>
    <col min="14603" max="14603" width="13.42578125" bestFit="1" customWidth="1"/>
    <col min="14604" max="14604" width="21.28515625" bestFit="1" customWidth="1"/>
    <col min="14605" max="14605" width="20.5703125" bestFit="1" customWidth="1"/>
    <col min="14849" max="14849" width="2.28515625" customWidth="1"/>
    <col min="14851" max="14851" width="25.28515625" bestFit="1" customWidth="1"/>
    <col min="14852" max="14852" width="14.5703125" bestFit="1" customWidth="1"/>
    <col min="14853" max="14853" width="19" bestFit="1" customWidth="1"/>
    <col min="14854" max="14854" width="19.7109375" bestFit="1" customWidth="1"/>
    <col min="14855" max="14855" width="10.7109375" bestFit="1" customWidth="1"/>
    <col min="14856" max="14856" width="20.5703125" bestFit="1" customWidth="1"/>
    <col min="14857" max="14857" width="17.28515625" bestFit="1" customWidth="1"/>
    <col min="14858" max="14858" width="18.42578125" bestFit="1" customWidth="1"/>
    <col min="14859" max="14859" width="13.42578125" bestFit="1" customWidth="1"/>
    <col min="14860" max="14860" width="21.28515625" bestFit="1" customWidth="1"/>
    <col min="14861" max="14861" width="20.5703125" bestFit="1" customWidth="1"/>
    <col min="15105" max="15105" width="2.28515625" customWidth="1"/>
    <col min="15107" max="15107" width="25.28515625" bestFit="1" customWidth="1"/>
    <col min="15108" max="15108" width="14.5703125" bestFit="1" customWidth="1"/>
    <col min="15109" max="15109" width="19" bestFit="1" customWidth="1"/>
    <col min="15110" max="15110" width="19.7109375" bestFit="1" customWidth="1"/>
    <col min="15111" max="15111" width="10.7109375" bestFit="1" customWidth="1"/>
    <col min="15112" max="15112" width="20.5703125" bestFit="1" customWidth="1"/>
    <col min="15113" max="15113" width="17.28515625" bestFit="1" customWidth="1"/>
    <col min="15114" max="15114" width="18.42578125" bestFit="1" customWidth="1"/>
    <col min="15115" max="15115" width="13.42578125" bestFit="1" customWidth="1"/>
    <col min="15116" max="15116" width="21.28515625" bestFit="1" customWidth="1"/>
    <col min="15117" max="15117" width="20.5703125" bestFit="1" customWidth="1"/>
    <col min="15361" max="15361" width="2.28515625" customWidth="1"/>
    <col min="15363" max="15363" width="25.28515625" bestFit="1" customWidth="1"/>
    <col min="15364" max="15364" width="14.5703125" bestFit="1" customWidth="1"/>
    <col min="15365" max="15365" width="19" bestFit="1" customWidth="1"/>
    <col min="15366" max="15366" width="19.7109375" bestFit="1" customWidth="1"/>
    <col min="15367" max="15367" width="10.7109375" bestFit="1" customWidth="1"/>
    <col min="15368" max="15368" width="20.5703125" bestFit="1" customWidth="1"/>
    <col min="15369" max="15369" width="17.28515625" bestFit="1" customWidth="1"/>
    <col min="15370" max="15370" width="18.42578125" bestFit="1" customWidth="1"/>
    <col min="15371" max="15371" width="13.42578125" bestFit="1" customWidth="1"/>
    <col min="15372" max="15372" width="21.28515625" bestFit="1" customWidth="1"/>
    <col min="15373" max="15373" width="20.5703125" bestFit="1" customWidth="1"/>
    <col min="15617" max="15617" width="2.28515625" customWidth="1"/>
    <col min="15619" max="15619" width="25.28515625" bestFit="1" customWidth="1"/>
    <col min="15620" max="15620" width="14.5703125" bestFit="1" customWidth="1"/>
    <col min="15621" max="15621" width="19" bestFit="1" customWidth="1"/>
    <col min="15622" max="15622" width="19.7109375" bestFit="1" customWidth="1"/>
    <col min="15623" max="15623" width="10.7109375" bestFit="1" customWidth="1"/>
    <col min="15624" max="15624" width="20.5703125" bestFit="1" customWidth="1"/>
    <col min="15625" max="15625" width="17.28515625" bestFit="1" customWidth="1"/>
    <col min="15626" max="15626" width="18.42578125" bestFit="1" customWidth="1"/>
    <col min="15627" max="15627" width="13.42578125" bestFit="1" customWidth="1"/>
    <col min="15628" max="15628" width="21.28515625" bestFit="1" customWidth="1"/>
    <col min="15629" max="15629" width="20.5703125" bestFit="1" customWidth="1"/>
    <col min="15873" max="15873" width="2.28515625" customWidth="1"/>
    <col min="15875" max="15875" width="25.28515625" bestFit="1" customWidth="1"/>
    <col min="15876" max="15876" width="14.5703125" bestFit="1" customWidth="1"/>
    <col min="15877" max="15877" width="19" bestFit="1" customWidth="1"/>
    <col min="15878" max="15878" width="19.7109375" bestFit="1" customWidth="1"/>
    <col min="15879" max="15879" width="10.7109375" bestFit="1" customWidth="1"/>
    <col min="15880" max="15880" width="20.5703125" bestFit="1" customWidth="1"/>
    <col min="15881" max="15881" width="17.28515625" bestFit="1" customWidth="1"/>
    <col min="15882" max="15882" width="18.42578125" bestFit="1" customWidth="1"/>
    <col min="15883" max="15883" width="13.42578125" bestFit="1" customWidth="1"/>
    <col min="15884" max="15884" width="21.28515625" bestFit="1" customWidth="1"/>
    <col min="15885" max="15885" width="20.5703125" bestFit="1" customWidth="1"/>
    <col min="16129" max="16129" width="2.28515625" customWidth="1"/>
    <col min="16131" max="16131" width="25.28515625" bestFit="1" customWidth="1"/>
    <col min="16132" max="16132" width="14.5703125" bestFit="1" customWidth="1"/>
    <col min="16133" max="16133" width="19" bestFit="1" customWidth="1"/>
    <col min="16134" max="16134" width="19.7109375" bestFit="1" customWidth="1"/>
    <col min="16135" max="16135" width="10.7109375" bestFit="1" customWidth="1"/>
    <col min="16136" max="16136" width="20.5703125" bestFit="1" customWidth="1"/>
    <col min="16137" max="16137" width="17.28515625" bestFit="1" customWidth="1"/>
    <col min="16138" max="16138" width="18.42578125" bestFit="1" customWidth="1"/>
    <col min="16139" max="16139" width="13.42578125" bestFit="1" customWidth="1"/>
    <col min="16140" max="16140" width="21.28515625" bestFit="1" customWidth="1"/>
    <col min="16141" max="16141" width="20.5703125" bestFit="1" customWidth="1"/>
  </cols>
  <sheetData>
    <row r="2" spans="2:12" x14ac:dyDescent="0.2">
      <c r="B2" s="110" t="s">
        <v>110</v>
      </c>
      <c r="C2" s="110"/>
      <c r="D2" s="110"/>
      <c r="E2" s="110"/>
      <c r="F2" s="110"/>
      <c r="G2" s="110"/>
      <c r="H2" s="110"/>
      <c r="I2" s="110"/>
      <c r="J2" s="110"/>
      <c r="K2" s="110"/>
      <c r="L2" s="110"/>
    </row>
    <row r="3" spans="2:12" x14ac:dyDescent="0.2">
      <c r="B3" s="110" t="s">
        <v>104</v>
      </c>
      <c r="C3" s="110"/>
      <c r="D3" s="110"/>
      <c r="E3" s="110"/>
      <c r="F3" s="110"/>
      <c r="G3" s="110"/>
      <c r="H3" s="110"/>
      <c r="I3" s="110"/>
      <c r="J3" s="110"/>
      <c r="K3" s="110"/>
      <c r="L3" s="110"/>
    </row>
    <row r="4" spans="2:12" ht="30" x14ac:dyDescent="0.2">
      <c r="B4" s="43" t="s">
        <v>79</v>
      </c>
      <c r="C4" s="15" t="s">
        <v>42</v>
      </c>
      <c r="D4" s="15" t="s">
        <v>91</v>
      </c>
      <c r="E4" s="15" t="s">
        <v>92</v>
      </c>
      <c r="F4" s="15" t="s">
        <v>7</v>
      </c>
      <c r="G4" s="15" t="s">
        <v>8</v>
      </c>
      <c r="H4" s="15" t="s">
        <v>23</v>
      </c>
      <c r="I4" s="15" t="s">
        <v>97</v>
      </c>
      <c r="J4" s="39" t="s">
        <v>98</v>
      </c>
      <c r="K4" s="15" t="s">
        <v>78</v>
      </c>
      <c r="L4" s="15" t="s">
        <v>99</v>
      </c>
    </row>
    <row r="5" spans="2:12" x14ac:dyDescent="0.2">
      <c r="B5" s="12">
        <v>1</v>
      </c>
      <c r="C5" s="13" t="s">
        <v>43</v>
      </c>
      <c r="D5" s="36">
        <v>0</v>
      </c>
      <c r="E5" s="36">
        <v>1.6307861E-3</v>
      </c>
      <c r="F5" s="28">
        <v>1.18552962998E-2</v>
      </c>
      <c r="G5" s="36">
        <v>0</v>
      </c>
      <c r="H5" s="36">
        <v>0</v>
      </c>
      <c r="I5" s="34">
        <v>1.3471239999999999E-4</v>
      </c>
      <c r="J5" s="28">
        <v>0</v>
      </c>
      <c r="K5" s="28">
        <f>SUM(D5:J5)</f>
        <v>1.3620794799800001E-2</v>
      </c>
      <c r="L5" s="28">
        <v>4.5720836660000005E-4</v>
      </c>
    </row>
    <row r="6" spans="2:12" x14ac:dyDescent="0.2">
      <c r="B6" s="12">
        <v>2</v>
      </c>
      <c r="C6" s="14" t="s">
        <v>44</v>
      </c>
      <c r="D6" s="37">
        <v>1.6431745245973002</v>
      </c>
      <c r="E6" s="36">
        <v>0.70062530263139999</v>
      </c>
      <c r="F6" s="28">
        <v>8.3620013948946941</v>
      </c>
      <c r="G6" s="36">
        <v>0</v>
      </c>
      <c r="H6" s="36">
        <v>0</v>
      </c>
      <c r="I6" s="34">
        <v>0.4513927265766679</v>
      </c>
      <c r="J6" s="28">
        <v>2.1451130333333332E-3</v>
      </c>
      <c r="K6" s="28">
        <f t="shared" ref="K6:K41" si="0">SUM(D6:J6)</f>
        <v>11.159339061733395</v>
      </c>
      <c r="L6" s="28">
        <v>0.29711425659640012</v>
      </c>
    </row>
    <row r="7" spans="2:12" x14ac:dyDescent="0.2">
      <c r="B7" s="12">
        <v>3</v>
      </c>
      <c r="C7" s="13" t="s">
        <v>45</v>
      </c>
      <c r="D7" s="36">
        <v>0</v>
      </c>
      <c r="E7" s="36">
        <v>1.5358015666E-3</v>
      </c>
      <c r="F7" s="28">
        <v>2.1746290066599998E-2</v>
      </c>
      <c r="G7" s="36">
        <v>0</v>
      </c>
      <c r="H7" s="36">
        <v>0</v>
      </c>
      <c r="I7" s="34">
        <v>4.1760843999999993E-3</v>
      </c>
      <c r="J7" s="28">
        <v>0</v>
      </c>
      <c r="K7" s="28">
        <f t="shared" si="0"/>
        <v>2.7458176033199996E-2</v>
      </c>
      <c r="L7" s="28">
        <v>7.7064844332999996E-3</v>
      </c>
    </row>
    <row r="8" spans="2:12" x14ac:dyDescent="0.2">
      <c r="B8" s="12">
        <v>4</v>
      </c>
      <c r="C8" s="14" t="s">
        <v>46</v>
      </c>
      <c r="D8" s="37">
        <v>0.11483312086639999</v>
      </c>
      <c r="E8" s="36">
        <v>0.15188618066630002</v>
      </c>
      <c r="F8" s="28">
        <v>1.9703758392258008</v>
      </c>
      <c r="G8" s="36">
        <v>0</v>
      </c>
      <c r="H8" s="36">
        <v>0</v>
      </c>
      <c r="I8" s="34">
        <v>0.14378814474666662</v>
      </c>
      <c r="J8" s="28">
        <v>0</v>
      </c>
      <c r="K8" s="28">
        <f t="shared" si="0"/>
        <v>2.3808832855051674</v>
      </c>
      <c r="L8" s="28">
        <v>3.6772006299300004E-2</v>
      </c>
    </row>
    <row r="9" spans="2:12" x14ac:dyDescent="0.2">
      <c r="B9" s="12">
        <v>5</v>
      </c>
      <c r="C9" s="14" t="s">
        <v>47</v>
      </c>
      <c r="D9" s="37">
        <v>0.82015805739929992</v>
      </c>
      <c r="E9" s="36">
        <v>0.24832790276590003</v>
      </c>
      <c r="F9" s="28">
        <v>2.0600428052548008</v>
      </c>
      <c r="G9" s="36">
        <v>0</v>
      </c>
      <c r="H9" s="36">
        <v>0</v>
      </c>
      <c r="I9" s="34">
        <v>0.19351021892833345</v>
      </c>
      <c r="J9" s="28">
        <v>6.9716173583333338E-3</v>
      </c>
      <c r="K9" s="28">
        <f t="shared" si="0"/>
        <v>3.3290106017066674</v>
      </c>
      <c r="L9" s="28">
        <v>7.4264592865700002E-2</v>
      </c>
    </row>
    <row r="10" spans="2:12" x14ac:dyDescent="0.2">
      <c r="B10" s="12">
        <v>6</v>
      </c>
      <c r="C10" s="14" t="s">
        <v>48</v>
      </c>
      <c r="D10" s="37">
        <v>0.13227461033309998</v>
      </c>
      <c r="E10" s="36">
        <v>0.16268043606639998</v>
      </c>
      <c r="F10" s="28">
        <v>1.2733110804627004</v>
      </c>
      <c r="G10" s="36">
        <v>0</v>
      </c>
      <c r="H10" s="36">
        <v>0</v>
      </c>
      <c r="I10" s="34">
        <v>0.10453682240000005</v>
      </c>
      <c r="J10" s="28">
        <v>0</v>
      </c>
      <c r="K10" s="28">
        <f t="shared" si="0"/>
        <v>1.6728029492622003</v>
      </c>
      <c r="L10" s="28">
        <v>6.8502893699800005E-2</v>
      </c>
    </row>
    <row r="11" spans="2:12" x14ac:dyDescent="0.2">
      <c r="B11" s="12">
        <v>7</v>
      </c>
      <c r="C11" s="14" t="s">
        <v>49</v>
      </c>
      <c r="D11" s="37">
        <v>3.1540797166200001E-2</v>
      </c>
      <c r="E11" s="36">
        <v>0.16561131443249999</v>
      </c>
      <c r="F11" s="28">
        <v>1.2204895660277995</v>
      </c>
      <c r="G11" s="36">
        <v>0</v>
      </c>
      <c r="H11" s="36">
        <v>0</v>
      </c>
      <c r="I11" s="34">
        <v>0.1232433642550001</v>
      </c>
      <c r="J11" s="28">
        <v>0</v>
      </c>
      <c r="K11" s="28">
        <f t="shared" si="0"/>
        <v>1.5408850418814997</v>
      </c>
      <c r="L11" s="28">
        <v>5.8102735466199998E-2</v>
      </c>
    </row>
    <row r="12" spans="2:12" x14ac:dyDescent="0.2">
      <c r="B12" s="12">
        <v>8</v>
      </c>
      <c r="C12" s="13" t="s">
        <v>50</v>
      </c>
      <c r="D12" s="36">
        <v>0</v>
      </c>
      <c r="E12" s="36">
        <v>0</v>
      </c>
      <c r="F12" s="28">
        <v>0</v>
      </c>
      <c r="G12" s="36">
        <v>0</v>
      </c>
      <c r="H12" s="36">
        <v>0</v>
      </c>
      <c r="I12" s="34">
        <v>0</v>
      </c>
      <c r="J12" s="28">
        <v>0</v>
      </c>
      <c r="K12" s="28">
        <v>0</v>
      </c>
      <c r="L12" s="28">
        <v>0</v>
      </c>
    </row>
    <row r="13" spans="2:12" x14ac:dyDescent="0.2">
      <c r="B13" s="12">
        <v>9</v>
      </c>
      <c r="C13" s="13" t="s">
        <v>51</v>
      </c>
      <c r="D13" s="36">
        <v>0</v>
      </c>
      <c r="E13" s="36">
        <v>0</v>
      </c>
      <c r="F13" s="28">
        <v>0</v>
      </c>
      <c r="G13" s="36">
        <v>0</v>
      </c>
      <c r="H13" s="36">
        <v>0</v>
      </c>
      <c r="I13" s="28">
        <v>0</v>
      </c>
      <c r="J13" s="28">
        <v>0</v>
      </c>
      <c r="K13" s="28">
        <v>0</v>
      </c>
      <c r="L13" s="28">
        <v>0</v>
      </c>
    </row>
    <row r="14" spans="2:12" x14ac:dyDescent="0.2">
      <c r="B14" s="12">
        <v>10</v>
      </c>
      <c r="C14" s="14" t="s">
        <v>52</v>
      </c>
      <c r="D14" s="37">
        <v>0.25318243199969998</v>
      </c>
      <c r="E14" s="36">
        <v>0.52050569986630002</v>
      </c>
      <c r="F14" s="28">
        <v>2.1730206892261998</v>
      </c>
      <c r="G14" s="36">
        <v>0</v>
      </c>
      <c r="H14" s="36">
        <v>0</v>
      </c>
      <c r="I14" s="34">
        <v>0.12922569104833337</v>
      </c>
      <c r="J14" s="28">
        <v>1.4372257323333333E-2</v>
      </c>
      <c r="K14" s="28">
        <f t="shared" si="0"/>
        <v>3.090306769463866</v>
      </c>
      <c r="L14" s="28">
        <v>0.11039090219870001</v>
      </c>
    </row>
    <row r="15" spans="2:12" x14ac:dyDescent="0.2">
      <c r="B15" s="12">
        <v>11</v>
      </c>
      <c r="C15" s="14" t="s">
        <v>53</v>
      </c>
      <c r="D15" s="37">
        <v>1.9963151864632007</v>
      </c>
      <c r="E15" s="36">
        <v>2.3880334844958999</v>
      </c>
      <c r="F15" s="28">
        <v>29.51234077065428</v>
      </c>
      <c r="G15" s="36">
        <v>0</v>
      </c>
      <c r="H15" s="36">
        <v>0</v>
      </c>
      <c r="I15" s="34">
        <v>1.648883195118334</v>
      </c>
      <c r="J15" s="28">
        <v>1.6302859053333334E-2</v>
      </c>
      <c r="K15" s="28">
        <f t="shared" si="0"/>
        <v>35.561875495785053</v>
      </c>
      <c r="L15" s="28">
        <v>1.1328980600256999</v>
      </c>
    </row>
    <row r="16" spans="2:12" x14ac:dyDescent="0.2">
      <c r="B16" s="12">
        <v>12</v>
      </c>
      <c r="C16" s="14" t="s">
        <v>54</v>
      </c>
      <c r="D16" s="37">
        <v>1.3177682084979998</v>
      </c>
      <c r="E16" s="36">
        <v>1.9257669480972992</v>
      </c>
      <c r="F16" s="28">
        <v>26.35184729889319</v>
      </c>
      <c r="G16" s="36">
        <v>0</v>
      </c>
      <c r="H16" s="36">
        <v>0</v>
      </c>
      <c r="I16" s="34">
        <v>1.4045679578983339</v>
      </c>
      <c r="J16" s="28">
        <v>5.6258186873333345E-2</v>
      </c>
      <c r="K16" s="28">
        <f t="shared" si="0"/>
        <v>31.056208600260156</v>
      </c>
      <c r="L16" s="28">
        <v>1.0711466372971004</v>
      </c>
    </row>
    <row r="17" spans="2:12" x14ac:dyDescent="0.2">
      <c r="B17" s="12">
        <v>13</v>
      </c>
      <c r="C17" s="14" t="s">
        <v>55</v>
      </c>
      <c r="D17" s="37">
        <v>1.3847404199900002E-2</v>
      </c>
      <c r="E17" s="36">
        <v>8.2336697533199998E-2</v>
      </c>
      <c r="F17" s="28">
        <v>1.3675570722612997</v>
      </c>
      <c r="G17" s="36">
        <v>0</v>
      </c>
      <c r="H17" s="36">
        <v>0</v>
      </c>
      <c r="I17" s="34">
        <v>2.0633288874999989E-2</v>
      </c>
      <c r="J17" s="28">
        <v>0</v>
      </c>
      <c r="K17" s="28">
        <f t="shared" si="0"/>
        <v>1.4843744628693998</v>
      </c>
      <c r="L17" s="28">
        <v>6.4104292932799997E-2</v>
      </c>
    </row>
    <row r="18" spans="2:12" x14ac:dyDescent="0.2">
      <c r="B18" s="12">
        <v>14</v>
      </c>
      <c r="C18" s="14" t="s">
        <v>56</v>
      </c>
      <c r="D18" s="37">
        <v>3.5410250966600006E-2</v>
      </c>
      <c r="E18" s="36">
        <v>1.5704116599999998E-2</v>
      </c>
      <c r="F18" s="28">
        <v>0.46333365706480001</v>
      </c>
      <c r="G18" s="36">
        <v>0</v>
      </c>
      <c r="H18" s="36">
        <v>0</v>
      </c>
      <c r="I18" s="34">
        <v>2.8696212540000002E-2</v>
      </c>
      <c r="J18" s="28">
        <v>0</v>
      </c>
      <c r="K18" s="28">
        <f t="shared" si="0"/>
        <v>0.54314423717140004</v>
      </c>
      <c r="L18" s="28">
        <v>1.8043356133299999E-2</v>
      </c>
    </row>
    <row r="19" spans="2:12" x14ac:dyDescent="0.2">
      <c r="B19" s="12">
        <v>15</v>
      </c>
      <c r="C19" s="14" t="s">
        <v>57</v>
      </c>
      <c r="D19" s="37">
        <v>0.66566364619950003</v>
      </c>
      <c r="E19" s="36">
        <v>8.3935694366300023E-2</v>
      </c>
      <c r="F19" s="28">
        <v>2.2772651269570998</v>
      </c>
      <c r="G19" s="36">
        <v>0</v>
      </c>
      <c r="H19" s="36">
        <v>0</v>
      </c>
      <c r="I19" s="34">
        <v>0.27159824450999959</v>
      </c>
      <c r="J19" s="28">
        <v>2.6813912916666665E-3</v>
      </c>
      <c r="K19" s="28">
        <f t="shared" si="0"/>
        <v>3.3011441033245656</v>
      </c>
      <c r="L19" s="28">
        <v>0.12123699433179998</v>
      </c>
    </row>
    <row r="20" spans="2:12" x14ac:dyDescent="0.2">
      <c r="B20" s="12">
        <v>16</v>
      </c>
      <c r="C20" s="14" t="s">
        <v>58</v>
      </c>
      <c r="D20" s="37">
        <v>14.871641089218294</v>
      </c>
      <c r="E20" s="36">
        <v>17.885023734353691</v>
      </c>
      <c r="F20" s="28">
        <v>130.03116464365885</v>
      </c>
      <c r="G20" s="36">
        <v>0</v>
      </c>
      <c r="H20" s="36">
        <v>0</v>
      </c>
      <c r="I20" s="34">
        <v>4.2670349837715644</v>
      </c>
      <c r="J20" s="28">
        <v>0.32077513844166211</v>
      </c>
      <c r="K20" s="28">
        <f t="shared" si="0"/>
        <v>167.37563958944406</v>
      </c>
      <c r="L20" s="28">
        <v>4.6461293490811997</v>
      </c>
    </row>
    <row r="21" spans="2:12" x14ac:dyDescent="0.2">
      <c r="B21" s="12">
        <v>17</v>
      </c>
      <c r="C21" s="14" t="s">
        <v>59</v>
      </c>
      <c r="D21" s="37">
        <v>0.83467193519780003</v>
      </c>
      <c r="E21" s="36">
        <v>0.48182259513130005</v>
      </c>
      <c r="F21" s="28">
        <v>17.490862533562179</v>
      </c>
      <c r="G21" s="36">
        <v>0</v>
      </c>
      <c r="H21" s="36">
        <v>0</v>
      </c>
      <c r="I21" s="34">
        <v>0.53598220655499895</v>
      </c>
      <c r="J21" s="28">
        <v>3.8290267645000001E-2</v>
      </c>
      <c r="K21" s="28">
        <f t="shared" si="0"/>
        <v>19.381629538091275</v>
      </c>
      <c r="L21" s="28">
        <v>0.58843937016320003</v>
      </c>
    </row>
    <row r="22" spans="2:12" x14ac:dyDescent="0.2">
      <c r="B22" s="12">
        <v>18</v>
      </c>
      <c r="C22" s="13" t="s">
        <v>60</v>
      </c>
      <c r="D22" s="36">
        <v>0</v>
      </c>
      <c r="E22" s="36">
        <v>0</v>
      </c>
      <c r="F22" s="28">
        <v>0</v>
      </c>
      <c r="G22" s="36">
        <v>0</v>
      </c>
      <c r="H22" s="36">
        <v>0</v>
      </c>
      <c r="I22" s="28">
        <v>0</v>
      </c>
      <c r="J22" s="28">
        <v>0</v>
      </c>
      <c r="K22" s="28">
        <v>0</v>
      </c>
      <c r="L22" s="28">
        <v>0</v>
      </c>
    </row>
    <row r="23" spans="2:12" x14ac:dyDescent="0.2">
      <c r="B23" s="12">
        <v>19</v>
      </c>
      <c r="C23" s="14" t="s">
        <v>61</v>
      </c>
      <c r="D23" s="37">
        <v>0.3380131815322</v>
      </c>
      <c r="E23" s="36">
        <v>0.27019207923259997</v>
      </c>
      <c r="F23" s="28">
        <v>5.2802400722790965</v>
      </c>
      <c r="G23" s="36">
        <v>0</v>
      </c>
      <c r="H23" s="36">
        <v>0</v>
      </c>
      <c r="I23" s="34">
        <v>1.2523752370616685</v>
      </c>
      <c r="J23" s="28">
        <v>2.2577046996666662E-2</v>
      </c>
      <c r="K23" s="28">
        <f t="shared" si="0"/>
        <v>7.1633976171022322</v>
      </c>
      <c r="L23" s="28">
        <v>0.38108332126459998</v>
      </c>
    </row>
    <row r="24" spans="2:12" x14ac:dyDescent="0.2">
      <c r="B24" s="12">
        <v>20</v>
      </c>
      <c r="C24" s="14" t="s">
        <v>62</v>
      </c>
      <c r="D24" s="37">
        <v>80.963783799953973</v>
      </c>
      <c r="E24" s="36">
        <v>46.102195579773479</v>
      </c>
      <c r="F24" s="28">
        <v>410.15774122321881</v>
      </c>
      <c r="G24" s="36">
        <v>0</v>
      </c>
      <c r="H24" s="36">
        <v>0</v>
      </c>
      <c r="I24" s="34">
        <v>30.863100344522099</v>
      </c>
      <c r="J24" s="28">
        <v>3.125089532200001</v>
      </c>
      <c r="K24" s="28">
        <f t="shared" si="0"/>
        <v>571.2119104796684</v>
      </c>
      <c r="L24" s="28">
        <v>23.428081768744601</v>
      </c>
    </row>
    <row r="25" spans="2:12" x14ac:dyDescent="0.2">
      <c r="B25" s="12">
        <v>21</v>
      </c>
      <c r="C25" s="13" t="s">
        <v>63</v>
      </c>
      <c r="D25" s="36">
        <v>0</v>
      </c>
      <c r="E25" s="36">
        <v>0</v>
      </c>
      <c r="F25" s="28">
        <v>0.51693308409909988</v>
      </c>
      <c r="G25" s="36">
        <v>0</v>
      </c>
      <c r="H25" s="36">
        <v>0</v>
      </c>
      <c r="I25" s="34">
        <v>1.7520039099999996E-3</v>
      </c>
      <c r="J25" s="28">
        <v>9.7602643016666667E-3</v>
      </c>
      <c r="K25" s="28">
        <f t="shared" si="0"/>
        <v>0.5284453523107665</v>
      </c>
      <c r="L25" s="28">
        <v>4.3708533300000002E-5</v>
      </c>
    </row>
    <row r="26" spans="2:12" x14ac:dyDescent="0.2">
      <c r="B26" s="12">
        <v>22</v>
      </c>
      <c r="C26" s="14" t="s">
        <v>64</v>
      </c>
      <c r="D26" s="37">
        <v>4.2502696433199996E-2</v>
      </c>
      <c r="E26" s="36">
        <v>9.2018733329999995E-4</v>
      </c>
      <c r="F26" s="28">
        <v>0.42455148669959997</v>
      </c>
      <c r="G26" s="36">
        <v>0</v>
      </c>
      <c r="H26" s="36">
        <v>0</v>
      </c>
      <c r="I26" s="34">
        <v>9.7888264733333331E-3</v>
      </c>
      <c r="J26" s="28">
        <v>0</v>
      </c>
      <c r="K26" s="28">
        <f t="shared" si="0"/>
        <v>0.47776319693943331</v>
      </c>
      <c r="L26" s="28">
        <v>3.0762983665999998E-3</v>
      </c>
    </row>
    <row r="27" spans="2:12" x14ac:dyDescent="0.2">
      <c r="B27" s="12">
        <v>23</v>
      </c>
      <c r="C27" s="13" t="s">
        <v>65</v>
      </c>
      <c r="D27" s="36">
        <v>0</v>
      </c>
      <c r="E27" s="36">
        <v>0</v>
      </c>
      <c r="F27" s="28">
        <v>0</v>
      </c>
      <c r="G27" s="36">
        <v>0</v>
      </c>
      <c r="H27" s="36">
        <v>0</v>
      </c>
      <c r="I27" s="28">
        <v>0</v>
      </c>
      <c r="J27" s="28">
        <v>0</v>
      </c>
      <c r="K27" s="28">
        <v>0</v>
      </c>
      <c r="L27" s="28">
        <v>0</v>
      </c>
    </row>
    <row r="28" spans="2:12" x14ac:dyDescent="0.2">
      <c r="B28" s="12">
        <v>24</v>
      </c>
      <c r="C28" s="13" t="s">
        <v>66</v>
      </c>
      <c r="D28" s="36">
        <v>0</v>
      </c>
      <c r="E28" s="36">
        <v>0</v>
      </c>
      <c r="F28" s="28">
        <v>5.0598325799899993E-2</v>
      </c>
      <c r="G28" s="36">
        <v>0</v>
      </c>
      <c r="H28" s="36">
        <v>0</v>
      </c>
      <c r="I28" s="34">
        <v>3.9730177500000002E-3</v>
      </c>
      <c r="J28" s="28">
        <v>0</v>
      </c>
      <c r="K28" s="28">
        <f t="shared" si="0"/>
        <v>5.4571343549899995E-2</v>
      </c>
      <c r="L28" s="28">
        <v>3.2480894666E-3</v>
      </c>
    </row>
    <row r="29" spans="2:12" x14ac:dyDescent="0.2">
      <c r="B29" s="12">
        <v>25</v>
      </c>
      <c r="C29" s="14" t="s">
        <v>67</v>
      </c>
      <c r="D29" s="37">
        <v>3.3655906362624988</v>
      </c>
      <c r="E29" s="36">
        <v>6.6153309608615984</v>
      </c>
      <c r="F29" s="28">
        <v>55.406809632080801</v>
      </c>
      <c r="G29" s="36">
        <v>0</v>
      </c>
      <c r="H29" s="36">
        <v>0</v>
      </c>
      <c r="I29" s="34">
        <v>1.8629986134350025</v>
      </c>
      <c r="J29" s="28">
        <v>0.11132503918499993</v>
      </c>
      <c r="K29" s="28">
        <f t="shared" si="0"/>
        <v>67.362054881824903</v>
      </c>
      <c r="L29" s="28">
        <v>1.4844813917919</v>
      </c>
    </row>
    <row r="30" spans="2:12" x14ac:dyDescent="0.2">
      <c r="B30" s="12">
        <v>26</v>
      </c>
      <c r="C30" s="14" t="s">
        <v>68</v>
      </c>
      <c r="D30" s="37">
        <v>2.0069163963994003</v>
      </c>
      <c r="E30" s="36">
        <v>0.49483652906559994</v>
      </c>
      <c r="F30" s="28">
        <v>3.4670649062520993</v>
      </c>
      <c r="G30" s="36">
        <v>0</v>
      </c>
      <c r="H30" s="36">
        <v>0</v>
      </c>
      <c r="I30" s="34">
        <v>0.32463349568666672</v>
      </c>
      <c r="J30" s="28">
        <v>0.21483307028833332</v>
      </c>
      <c r="K30" s="28">
        <f t="shared" si="0"/>
        <v>6.5082843976920994</v>
      </c>
      <c r="L30" s="28">
        <v>0.17543891469809997</v>
      </c>
    </row>
    <row r="31" spans="2:12" x14ac:dyDescent="0.2">
      <c r="B31" s="12">
        <v>27</v>
      </c>
      <c r="C31" s="14" t="s">
        <v>17</v>
      </c>
      <c r="D31" s="37">
        <v>6.8015613329999996E-4</v>
      </c>
      <c r="E31" s="36">
        <v>0</v>
      </c>
      <c r="F31" s="28">
        <v>0.5033038057992999</v>
      </c>
      <c r="G31" s="36">
        <v>0</v>
      </c>
      <c r="H31" s="36">
        <v>0</v>
      </c>
      <c r="I31" s="34">
        <v>1.8010581016948051</v>
      </c>
      <c r="J31" s="28">
        <v>0.24649097214833335</v>
      </c>
      <c r="K31" s="28">
        <f t="shared" si="0"/>
        <v>2.5515330357757384</v>
      </c>
      <c r="L31" s="28">
        <v>1.4851349999999999E-2</v>
      </c>
    </row>
    <row r="32" spans="2:12" x14ac:dyDescent="0.2">
      <c r="B32" s="12">
        <v>28</v>
      </c>
      <c r="C32" s="14" t="s">
        <v>69</v>
      </c>
      <c r="D32" s="37">
        <v>0.17708723839979998</v>
      </c>
      <c r="E32" s="36">
        <v>1.85569766666E-2</v>
      </c>
      <c r="F32" s="28">
        <v>1.2406368809968</v>
      </c>
      <c r="G32" s="36">
        <v>0</v>
      </c>
      <c r="H32" s="36">
        <v>0</v>
      </c>
      <c r="I32" s="34">
        <v>2.0072147600000007E-2</v>
      </c>
      <c r="J32" s="28">
        <v>5.362782583333333E-3</v>
      </c>
      <c r="K32" s="28">
        <f t="shared" si="0"/>
        <v>1.4617160262465334</v>
      </c>
      <c r="L32" s="28">
        <v>5.7580964997E-3</v>
      </c>
    </row>
    <row r="33" spans="2:13" x14ac:dyDescent="0.2">
      <c r="B33" s="12">
        <v>29</v>
      </c>
      <c r="C33" s="14" t="s">
        <v>70</v>
      </c>
      <c r="D33" s="37">
        <v>0.37917302513270001</v>
      </c>
      <c r="E33" s="36">
        <v>6.9454041132800001E-2</v>
      </c>
      <c r="F33" s="28">
        <v>3.006363051886201</v>
      </c>
      <c r="G33" s="36">
        <v>0</v>
      </c>
      <c r="H33" s="36">
        <v>0</v>
      </c>
      <c r="I33" s="34">
        <v>0.10407951373499991</v>
      </c>
      <c r="J33" s="28">
        <v>1.1047332121666666E-2</v>
      </c>
      <c r="K33" s="28">
        <f t="shared" si="0"/>
        <v>3.5701169640083674</v>
      </c>
      <c r="L33" s="28">
        <v>7.7530086498999992E-2</v>
      </c>
    </row>
    <row r="34" spans="2:13" x14ac:dyDescent="0.2">
      <c r="B34" s="12">
        <v>30</v>
      </c>
      <c r="C34" s="14" t="s">
        <v>71</v>
      </c>
      <c r="D34" s="37">
        <v>0.8475752246653</v>
      </c>
      <c r="E34" s="36">
        <v>0.34007791613209998</v>
      </c>
      <c r="F34" s="28">
        <v>4.5120456645104028</v>
      </c>
      <c r="G34" s="36">
        <v>0</v>
      </c>
      <c r="H34" s="36">
        <v>0</v>
      </c>
      <c r="I34" s="34">
        <v>0.18754425794833285</v>
      </c>
      <c r="J34" s="28">
        <v>3.7539478083333331E-3</v>
      </c>
      <c r="K34" s="28">
        <f t="shared" si="0"/>
        <v>5.8909970110644689</v>
      </c>
      <c r="L34" s="28">
        <v>0.39027656979750003</v>
      </c>
    </row>
    <row r="35" spans="2:13" x14ac:dyDescent="0.2">
      <c r="B35" s="12">
        <v>31</v>
      </c>
      <c r="C35" s="13" t="s">
        <v>72</v>
      </c>
      <c r="D35" s="36">
        <v>6.0721166033300002E-2</v>
      </c>
      <c r="E35" s="36">
        <v>0</v>
      </c>
      <c r="F35" s="28">
        <v>9.8822852866299993E-2</v>
      </c>
      <c r="G35" s="36">
        <v>0</v>
      </c>
      <c r="H35" s="36">
        <v>0</v>
      </c>
      <c r="I35" s="34">
        <v>3.5025224000000002E-3</v>
      </c>
      <c r="J35" s="28">
        <v>0</v>
      </c>
      <c r="K35" s="28">
        <f t="shared" si="0"/>
        <v>0.1630465412996</v>
      </c>
      <c r="L35" s="28">
        <v>3.44792506666E-2</v>
      </c>
    </row>
    <row r="36" spans="2:13" x14ac:dyDescent="0.2">
      <c r="B36" s="12">
        <v>32</v>
      </c>
      <c r="C36" s="14" t="s">
        <v>73</v>
      </c>
      <c r="D36" s="37">
        <v>5.2291723049898975</v>
      </c>
      <c r="E36" s="36">
        <v>4.7770626104241005</v>
      </c>
      <c r="F36" s="28">
        <v>73.559791831827809</v>
      </c>
      <c r="G36" s="36">
        <v>0</v>
      </c>
      <c r="H36" s="36">
        <v>0</v>
      </c>
      <c r="I36" s="34">
        <v>2.6980557155266496</v>
      </c>
      <c r="J36" s="28">
        <v>7.9476437884999959E-2</v>
      </c>
      <c r="K36" s="28">
        <f t="shared" si="0"/>
        <v>86.343558900653463</v>
      </c>
      <c r="L36" s="28">
        <v>3.9162380465823032</v>
      </c>
    </row>
    <row r="37" spans="2:13" x14ac:dyDescent="0.2">
      <c r="B37" s="12">
        <v>33</v>
      </c>
      <c r="C37" s="14" t="s">
        <v>107</v>
      </c>
      <c r="D37" s="37">
        <v>3.2270826238622998</v>
      </c>
      <c r="E37" s="36">
        <v>3.6236498592959996</v>
      </c>
      <c r="F37" s="28">
        <v>39.826340446776115</v>
      </c>
      <c r="G37" s="36">
        <v>0</v>
      </c>
      <c r="H37" s="36">
        <v>0</v>
      </c>
      <c r="I37" s="34">
        <v>5.4193076803916052</v>
      </c>
      <c r="J37" s="28">
        <v>4.9015832811666646E-2</v>
      </c>
      <c r="K37" s="28">
        <f t="shared" si="0"/>
        <v>52.145396443137685</v>
      </c>
      <c r="L37" s="28">
        <v>1.0978181919249004</v>
      </c>
    </row>
    <row r="38" spans="2:13" x14ac:dyDescent="0.2">
      <c r="B38" s="12">
        <v>34</v>
      </c>
      <c r="C38" s="14" t="s">
        <v>74</v>
      </c>
      <c r="D38" s="37">
        <v>3.1782468733100006E-2</v>
      </c>
      <c r="E38" s="36">
        <v>3.6010333000000004E-6</v>
      </c>
      <c r="F38" s="28">
        <v>0.18316421473240002</v>
      </c>
      <c r="G38" s="36">
        <v>0</v>
      </c>
      <c r="H38" s="36">
        <v>0</v>
      </c>
      <c r="I38" s="34">
        <v>1.3471239999999999E-4</v>
      </c>
      <c r="J38" s="28">
        <v>0</v>
      </c>
      <c r="K38" s="28">
        <f t="shared" si="0"/>
        <v>0.21508499689880001</v>
      </c>
      <c r="L38" s="28">
        <v>8.4216966659999995E-4</v>
      </c>
    </row>
    <row r="39" spans="2:13" x14ac:dyDescent="0.2">
      <c r="B39" s="12">
        <v>35</v>
      </c>
      <c r="C39" s="14" t="s">
        <v>75</v>
      </c>
      <c r="D39" s="37">
        <v>1.6401926236967004</v>
      </c>
      <c r="E39" s="36">
        <v>2.4068999337956001</v>
      </c>
      <c r="F39" s="28">
        <v>25.373056830659309</v>
      </c>
      <c r="G39" s="36">
        <v>0</v>
      </c>
      <c r="H39" s="36">
        <v>0</v>
      </c>
      <c r="I39" s="34">
        <v>0.95661115791833806</v>
      </c>
      <c r="J39" s="28">
        <v>4.4189328486666665E-2</v>
      </c>
      <c r="K39" s="28">
        <f t="shared" si="0"/>
        <v>30.420949874556612</v>
      </c>
      <c r="L39" s="28">
        <v>0.8755045068259999</v>
      </c>
    </row>
    <row r="40" spans="2:13" x14ac:dyDescent="0.2">
      <c r="B40" s="12">
        <v>36</v>
      </c>
      <c r="C40" s="14" t="s">
        <v>76</v>
      </c>
      <c r="D40" s="37">
        <v>4.3444446999900008E-2</v>
      </c>
      <c r="E40" s="36">
        <v>1.4523637499800001E-2</v>
      </c>
      <c r="F40" s="28">
        <v>1.1023935701623997</v>
      </c>
      <c r="G40" s="36">
        <v>0</v>
      </c>
      <c r="H40" s="36">
        <v>0</v>
      </c>
      <c r="I40" s="34">
        <v>8.5229255893333383E-2</v>
      </c>
      <c r="J40" s="28">
        <v>2.4668799883333331E-3</v>
      </c>
      <c r="K40" s="28">
        <f t="shared" si="0"/>
        <v>1.2480577905437664</v>
      </c>
      <c r="L40" s="28">
        <v>5.1398009299499996E-2</v>
      </c>
    </row>
    <row r="41" spans="2:13" x14ac:dyDescent="0.2">
      <c r="B41" s="12">
        <v>37</v>
      </c>
      <c r="C41" s="14" t="s">
        <v>77</v>
      </c>
      <c r="D41" s="37">
        <v>1.9035558222630997</v>
      </c>
      <c r="E41" s="36">
        <v>1.5657828016963002</v>
      </c>
      <c r="F41" s="28">
        <v>19.570705476035101</v>
      </c>
      <c r="G41" s="36">
        <v>0</v>
      </c>
      <c r="H41" s="36">
        <v>0</v>
      </c>
      <c r="I41" s="34">
        <v>1.2691811511983426</v>
      </c>
      <c r="J41" s="28">
        <v>5.3181318608333319E-2</v>
      </c>
      <c r="K41" s="28">
        <f t="shared" si="0"/>
        <v>24.36240656980118</v>
      </c>
      <c r="L41" s="28">
        <v>0.97016511909369973</v>
      </c>
    </row>
    <row r="42" spans="2:13" ht="15" x14ac:dyDescent="0.2">
      <c r="B42" s="15" t="s">
        <v>11</v>
      </c>
      <c r="C42" s="41"/>
      <c r="D42" s="42">
        <f>SUM(D5:D41)</f>
        <v>122.987755074596</v>
      </c>
      <c r="E42" s="42">
        <f>SUM(E5:E41)</f>
        <v>91.114913408616275</v>
      </c>
      <c r="F42" s="42">
        <f>SUM(F5:F41)</f>
        <v>868.86777742119159</v>
      </c>
      <c r="G42" s="111">
        <v>0</v>
      </c>
      <c r="H42" s="111">
        <v>0</v>
      </c>
      <c r="I42" s="42">
        <f>SUM(I5:I41)</f>
        <v>56.190801609568403</v>
      </c>
      <c r="J42" s="42">
        <f>SUM(J5:J41)</f>
        <v>4.4363666164333289</v>
      </c>
      <c r="K42" s="42">
        <f>SUM(K5:K41)</f>
        <v>1143.5976141304056</v>
      </c>
      <c r="L42" s="42">
        <f>SUM(L5:L41)</f>
        <v>41.205624029612601</v>
      </c>
    </row>
    <row r="43" spans="2:13" x14ac:dyDescent="0.2">
      <c r="B43" t="s">
        <v>109</v>
      </c>
      <c r="J43" s="40"/>
      <c r="K43"/>
    </row>
    <row r="44" spans="2:13" x14ac:dyDescent="0.2">
      <c r="J44" s="40"/>
      <c r="K44"/>
    </row>
    <row r="45" spans="2:13" x14ac:dyDescent="0.2">
      <c r="D45" s="112"/>
      <c r="E45" s="112"/>
      <c r="F45" s="112"/>
      <c r="G45" s="112"/>
      <c r="H45" s="112"/>
      <c r="I45" s="112"/>
      <c r="J45" s="113"/>
      <c r="K45" s="112"/>
      <c r="L45" s="112"/>
    </row>
    <row r="46" spans="2:13" x14ac:dyDescent="0.2">
      <c r="D46" s="114"/>
      <c r="E46" s="114"/>
      <c r="F46" s="114"/>
      <c r="G46" s="114"/>
      <c r="H46" s="114"/>
      <c r="I46" s="114"/>
      <c r="J46" s="114"/>
      <c r="K46" s="114"/>
      <c r="L46" s="114"/>
      <c r="M46" s="114"/>
    </row>
    <row r="47" spans="2:13" x14ac:dyDescent="0.2">
      <c r="D47" s="115"/>
      <c r="E47" s="115"/>
      <c r="F47" s="115"/>
      <c r="G47" s="115"/>
      <c r="H47" s="115"/>
      <c r="I47" s="115"/>
      <c r="J47" s="115"/>
      <c r="K47" s="115"/>
      <c r="L47" s="115"/>
    </row>
  </sheetData>
  <mergeCells count="2">
    <mergeCell ref="B2:L2"/>
    <mergeCell ref="B3:L3"/>
  </mergeCells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Anex A1 Frmt for AUM disclosure</vt:lpstr>
      <vt:lpstr>Anex A2 Frmt AUM stateUT wise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Bhatter</dc:creator>
  <cp:lastModifiedBy>Snehal Belose</cp:lastModifiedBy>
  <cp:lastPrinted>2014-03-24T10:58:12Z</cp:lastPrinted>
  <dcterms:created xsi:type="dcterms:W3CDTF">2014-01-06T04:43:23Z</dcterms:created>
  <dcterms:modified xsi:type="dcterms:W3CDTF">2017-10-09T16:36:34Z</dcterms:modified>
</cp:coreProperties>
</file>