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7455" windowHeight="6855" tabRatio="877" activeTab="14"/>
  </bookViews>
  <sheets>
    <sheet name="Index" sheetId="31" r:id="rId1"/>
    <sheet name="EDACBF" sheetId="1" r:id="rId2"/>
    <sheet name="EDBPDF" sheetId="2" r:id="rId3"/>
    <sheet name="EDCDOF" sheetId="3" r:id="rId4"/>
    <sheet name="EDGSEC" sheetId="4" r:id="rId5"/>
    <sheet name="EDSTIF" sheetId="5" r:id="rId6"/>
    <sheet name="EDTREF" sheetId="6" r:id="rId7"/>
    <sheet name="EEARBF" sheetId="7" r:id="rId8"/>
    <sheet name="EEARFD" sheetId="8" r:id="rId9"/>
    <sheet name="EEDGEF" sheetId="9" r:id="rId10"/>
    <sheet name="EEECRF" sheetId="10" r:id="rId11"/>
    <sheet name="EEELSS" sheetId="11" r:id="rId12"/>
    <sheet name="EEEQTF" sheetId="12" r:id="rId13"/>
    <sheet name="EEESSF" sheetId="13" r:id="rId14"/>
    <sheet name="EEMOF1" sheetId="14" r:id="rId15"/>
    <sheet name="EENF50" sheetId="15" r:id="rId16"/>
    <sheet name="EENFBA" sheetId="16" r:id="rId17"/>
    <sheet name="EENQ30" sheetId="17" r:id="rId18"/>
    <sheet name="EEPRUA" sheetId="18" r:id="rId19"/>
    <sheet name="EESMCF" sheetId="19" r:id="rId20"/>
    <sheet name="EETAXF" sheetId="20" r:id="rId21"/>
    <sheet name="EFMS35" sheetId="21" r:id="rId22"/>
    <sheet name="EFMS38" sheetId="22" r:id="rId23"/>
    <sheet name="EFMS41" sheetId="23" r:id="rId24"/>
    <sheet name="EFMS49" sheetId="24" r:id="rId25"/>
    <sheet name="ELLIQF" sheetId="25" r:id="rId26"/>
    <sheet name="EOASEF" sheetId="26" r:id="rId27"/>
    <sheet name="EOCHIF" sheetId="27" r:id="rId28"/>
    <sheet name="EOEDOF" sheetId="28" r:id="rId29"/>
    <sheet name="EOEMOP" sheetId="29" r:id="rId30"/>
    <sheet name="EOUSEF" sheetId="30" r:id="rId31"/>
  </sheets>
  <definedNames>
    <definedName name="_xlnm._FilterDatabase" localSheetId="1" hidden="1">EDACBF!$A$5:$P$38</definedName>
    <definedName name="_xlnm._FilterDatabase" localSheetId="2" hidden="1">EDBPDF!$A$5:$P$39</definedName>
    <definedName name="_xlnm._FilterDatabase" localSheetId="3" hidden="1">EDCDOF!$A$5:$P$48</definedName>
    <definedName name="_xlnm._FilterDatabase" localSheetId="4" hidden="1">EDGSEC!$A$5:$P$38</definedName>
    <definedName name="_xlnm._FilterDatabase" localSheetId="5" hidden="1">EDSTIF!$A$5:$P$39</definedName>
    <definedName name="_xlnm._FilterDatabase" localSheetId="6" hidden="1">EDTREF!$A$5:$P$59</definedName>
    <definedName name="_xlnm._FilterDatabase" localSheetId="7" hidden="1">EEARBF!$A$5:$P$340</definedName>
    <definedName name="_xlnm._FilterDatabase" localSheetId="8" hidden="1">EEARFD!$A$5:$P$144</definedName>
    <definedName name="_xlnm._FilterDatabase" localSheetId="9" hidden="1">EEDGEF!$A$5:$P$89</definedName>
    <definedName name="_xlnm._FilterDatabase" localSheetId="10" hidden="1">EEECRF!$A$5:$P$111</definedName>
    <definedName name="_xlnm._FilterDatabase" localSheetId="11" hidden="1">EEELSS!$A$5:$P$88</definedName>
    <definedName name="_xlnm._FilterDatabase" localSheetId="12" hidden="1">EEEQTF!$A$5:$P$112</definedName>
    <definedName name="_xlnm._FilterDatabase" localSheetId="13" hidden="1">EEESSF!$A$5:$P$147</definedName>
    <definedName name="_xlnm._FilterDatabase" localSheetId="14" hidden="1">EEMOF1!$A$5:$P$72</definedName>
    <definedName name="_xlnm._FilterDatabase" localSheetId="15" hidden="1">EENF50!$A$5:$P$70</definedName>
    <definedName name="_xlnm._FilterDatabase" localSheetId="16" hidden="1">EENFBA!$A$5:$P$32</definedName>
    <definedName name="_xlnm._FilterDatabase" localSheetId="17" hidden="1">EENQ30!$A$5:$P$50</definedName>
    <definedName name="_xlnm._FilterDatabase" localSheetId="18" hidden="1">EEPRUA!$A$5:$P$67</definedName>
    <definedName name="_xlnm._FilterDatabase" localSheetId="19" hidden="1">EESMCF!$A$5:$P$124</definedName>
    <definedName name="_xlnm._FilterDatabase" localSheetId="20" hidden="1">EETAXF!$A$5:$P$84</definedName>
    <definedName name="_xlnm._FilterDatabase" localSheetId="21" hidden="1">EFMS35!$A$5:$P$41</definedName>
    <definedName name="_xlnm._FilterDatabase" localSheetId="22" hidden="1">EFMS38!$A$5:$P$44</definedName>
    <definedName name="_xlnm._FilterDatabase" localSheetId="23" hidden="1">EFMS41!$A$5:$P$37</definedName>
    <definedName name="_xlnm._FilterDatabase" localSheetId="24" hidden="1">EFMS49!$A$5:$P$39</definedName>
    <definedName name="_xlnm._FilterDatabase" localSheetId="25" hidden="1">ELLIQF!$A$5:$P$90</definedName>
    <definedName name="_xlnm._FilterDatabase" localSheetId="26" hidden="1">EOASEF!$A$5:$P$20</definedName>
    <definedName name="_xlnm._FilterDatabase" localSheetId="27" hidden="1">EOCHIF!$A$5:$P$20</definedName>
    <definedName name="_xlnm._FilterDatabase" localSheetId="28" hidden="1">EOEDOF!$A$5:$P$20</definedName>
    <definedName name="_xlnm._FilterDatabase" localSheetId="29" hidden="1">EOEMOP!$A$5:$P$20</definedName>
    <definedName name="_xlnm._FilterDatabase" localSheetId="30" hidden="1">EOUSEF!$A$5:$P$20</definedName>
    <definedName name="Hedging_Positions_through_Futures_AS_ON_MMMM_DD__YYYY___NIL" localSheetId="2">EDBPDF!#REF!</definedName>
    <definedName name="Hedging_Positions_through_Futures_AS_ON_MMMM_DD__YYYY___NIL" localSheetId="3">EDCDOF!#REF!</definedName>
    <definedName name="Hedging_Positions_through_Futures_AS_ON_MMMM_DD__YYYY___NIL" localSheetId="4">EDGSEC!#REF!</definedName>
    <definedName name="Hedging_Positions_through_Futures_AS_ON_MMMM_DD__YYYY___NIL" localSheetId="5">EDSTIF!#REF!</definedName>
    <definedName name="Hedging_Positions_through_Futures_AS_ON_MMMM_DD__YYYY___NIL" localSheetId="6">EDTREF!#REF!</definedName>
    <definedName name="Hedging_Positions_through_Futures_AS_ON_MMMM_DD__YYYY___NIL" localSheetId="7">EEARBF!#REF!</definedName>
    <definedName name="Hedging_Positions_through_Futures_AS_ON_MMMM_DD__YYYY___NIL" localSheetId="8">EEARFD!#REF!</definedName>
    <definedName name="Hedging_Positions_through_Futures_AS_ON_MMMM_DD__YYYY___NIL" localSheetId="9">EEDGEF!#REF!</definedName>
    <definedName name="Hedging_Positions_through_Futures_AS_ON_MMMM_DD__YYYY___NIL" localSheetId="10">EEECRF!#REF!</definedName>
    <definedName name="Hedging_Positions_through_Futures_AS_ON_MMMM_DD__YYYY___NIL" localSheetId="11">EEELSS!#REF!</definedName>
    <definedName name="Hedging_Positions_through_Futures_AS_ON_MMMM_DD__YYYY___NIL" localSheetId="12">EEEQTF!#REF!</definedName>
    <definedName name="Hedging_Positions_through_Futures_AS_ON_MMMM_DD__YYYY___NIL" localSheetId="13">EEESSF!#REF!</definedName>
    <definedName name="Hedging_Positions_through_Futures_AS_ON_MMMM_DD__YYYY___NIL" localSheetId="14">EEMOF1!#REF!</definedName>
    <definedName name="Hedging_Positions_through_Futures_AS_ON_MMMM_DD__YYYY___NIL" localSheetId="15">EENF50!#REF!</definedName>
    <definedName name="Hedging_Positions_through_Futures_AS_ON_MMMM_DD__YYYY___NIL" localSheetId="16">EENFBA!#REF!</definedName>
    <definedName name="Hedging_Positions_through_Futures_AS_ON_MMMM_DD__YYYY___NIL" localSheetId="17">EENQ30!#REF!</definedName>
    <definedName name="Hedging_Positions_through_Futures_AS_ON_MMMM_DD__YYYY___NIL" localSheetId="18">EEPRUA!#REF!</definedName>
    <definedName name="Hedging_Positions_through_Futures_AS_ON_MMMM_DD__YYYY___NIL" localSheetId="19">EESMCF!#REF!</definedName>
    <definedName name="Hedging_Positions_through_Futures_AS_ON_MMMM_DD__YYYY___NIL" localSheetId="20">EETAXF!#REF!</definedName>
    <definedName name="Hedging_Positions_through_Futures_AS_ON_MMMM_DD__YYYY___NIL" localSheetId="21">EFMS35!#REF!</definedName>
    <definedName name="Hedging_Positions_through_Futures_AS_ON_MMMM_DD__YYYY___NIL" localSheetId="22">EFMS38!#REF!</definedName>
    <definedName name="Hedging_Positions_through_Futures_AS_ON_MMMM_DD__YYYY___NIL" localSheetId="23">EFMS41!#REF!</definedName>
    <definedName name="Hedging_Positions_through_Futures_AS_ON_MMMM_DD__YYYY___NIL" localSheetId="24">EFMS49!#REF!</definedName>
    <definedName name="Hedging_Positions_through_Futures_AS_ON_MMMM_DD__YYYY___NIL" localSheetId="25">ELLIQF!#REF!</definedName>
    <definedName name="Hedging_Positions_through_Futures_AS_ON_MMMM_DD__YYYY___NIL" localSheetId="26">EOASEF!#REF!</definedName>
    <definedName name="Hedging_Positions_through_Futures_AS_ON_MMMM_DD__YYYY___NIL" localSheetId="27">EOCHIF!#REF!</definedName>
    <definedName name="Hedging_Positions_through_Futures_AS_ON_MMMM_DD__YYYY___NIL" localSheetId="28">EOEDOF!#REF!</definedName>
    <definedName name="Hedging_Positions_through_Futures_AS_ON_MMMM_DD__YYYY___NIL" localSheetId="29">EOEMOP!#REF!</definedName>
    <definedName name="Hedging_Positions_through_Futures_AS_ON_MMMM_DD__YYYY___NIL" localSheetId="30">EOUSEF!#REF!</definedName>
    <definedName name="Hedging_Positions_through_Futures_AS_ON_MMMM_DD__YYYY___NIL">EDACBF!#REF!</definedName>
    <definedName name="JPM_Footer_disp" localSheetId="2">EDBPDF!#REF!</definedName>
    <definedName name="JPM_Footer_disp" localSheetId="3">EDCDOF!#REF!</definedName>
    <definedName name="JPM_Footer_disp" localSheetId="4">EDGSEC!#REF!</definedName>
    <definedName name="JPM_Footer_disp" localSheetId="5">EDSTIF!#REF!</definedName>
    <definedName name="JPM_Footer_disp" localSheetId="6">EDTREF!#REF!</definedName>
    <definedName name="JPM_Footer_disp" localSheetId="7">EEARBF!#REF!</definedName>
    <definedName name="JPM_Footer_disp" localSheetId="8">EEARFD!#REF!</definedName>
    <definedName name="JPM_Footer_disp" localSheetId="9">EEDGEF!#REF!</definedName>
    <definedName name="JPM_Footer_disp" localSheetId="10">EEECRF!#REF!</definedName>
    <definedName name="JPM_Footer_disp" localSheetId="11">EEELSS!#REF!</definedName>
    <definedName name="JPM_Footer_disp" localSheetId="12">EEEQTF!#REF!</definedName>
    <definedName name="JPM_Footer_disp" localSheetId="13">EEESSF!#REF!</definedName>
    <definedName name="JPM_Footer_disp" localSheetId="14">EEMOF1!#REF!</definedName>
    <definedName name="JPM_Footer_disp" localSheetId="15">EENF50!#REF!</definedName>
    <definedName name="JPM_Footer_disp" localSheetId="16">EENFBA!#REF!</definedName>
    <definedName name="JPM_Footer_disp" localSheetId="17">EENQ30!#REF!</definedName>
    <definedName name="JPM_Footer_disp" localSheetId="18">EEPRUA!#REF!</definedName>
    <definedName name="JPM_Footer_disp" localSheetId="19">EESMCF!#REF!</definedName>
    <definedName name="JPM_Footer_disp" localSheetId="20">EETAXF!#REF!</definedName>
    <definedName name="JPM_Footer_disp" localSheetId="21">EFMS35!#REF!</definedName>
    <definedName name="JPM_Footer_disp" localSheetId="22">EFMS38!#REF!</definedName>
    <definedName name="JPM_Footer_disp" localSheetId="23">EFMS41!#REF!</definedName>
    <definedName name="JPM_Footer_disp" localSheetId="24">EFMS49!#REF!</definedName>
    <definedName name="JPM_Footer_disp" localSheetId="25">ELLIQF!#REF!</definedName>
    <definedName name="JPM_Footer_disp" localSheetId="26">EOASEF!#REF!</definedName>
    <definedName name="JPM_Footer_disp" localSheetId="27">EOCHIF!#REF!</definedName>
    <definedName name="JPM_Footer_disp" localSheetId="28">EOEDOF!#REF!</definedName>
    <definedName name="JPM_Footer_disp" localSheetId="29">EOEMOP!#REF!</definedName>
    <definedName name="JPM_Footer_disp" localSheetId="30">EOUSEF!#REF!</definedName>
    <definedName name="JPM_Footer_disp">EDACBF!#REF!</definedName>
    <definedName name="JPM_Footer_disp12" localSheetId="2">EDBPDF!#REF!</definedName>
    <definedName name="JPM_Footer_disp12" localSheetId="3">EDCDOF!#REF!</definedName>
    <definedName name="JPM_Footer_disp12" localSheetId="4">EDGSEC!#REF!</definedName>
    <definedName name="JPM_Footer_disp12" localSheetId="5">EDSTIF!#REF!</definedName>
    <definedName name="JPM_Footer_disp12" localSheetId="6">EDTREF!#REF!</definedName>
    <definedName name="JPM_Footer_disp12" localSheetId="7">EEARBF!#REF!</definedName>
    <definedName name="JPM_Footer_disp12" localSheetId="8">EEARFD!#REF!</definedName>
    <definedName name="JPM_Footer_disp12" localSheetId="9">EEDGEF!#REF!</definedName>
    <definedName name="JPM_Footer_disp12" localSheetId="10">EEECRF!#REF!</definedName>
    <definedName name="JPM_Footer_disp12" localSheetId="11">EEELSS!#REF!</definedName>
    <definedName name="JPM_Footer_disp12" localSheetId="12">EEEQTF!#REF!</definedName>
    <definedName name="JPM_Footer_disp12" localSheetId="13">EEESSF!#REF!</definedName>
    <definedName name="JPM_Footer_disp12" localSheetId="14">EEMOF1!#REF!</definedName>
    <definedName name="JPM_Footer_disp12" localSheetId="15">EENF50!#REF!</definedName>
    <definedName name="JPM_Footer_disp12" localSheetId="16">EENFBA!#REF!</definedName>
    <definedName name="JPM_Footer_disp12" localSheetId="17">EENQ30!#REF!</definedName>
    <definedName name="JPM_Footer_disp12" localSheetId="18">EEPRUA!#REF!</definedName>
    <definedName name="JPM_Footer_disp12" localSheetId="19">EESMCF!#REF!</definedName>
    <definedName name="JPM_Footer_disp12" localSheetId="20">EETAXF!#REF!</definedName>
    <definedName name="JPM_Footer_disp12" localSheetId="21">EFMS35!#REF!</definedName>
    <definedName name="JPM_Footer_disp12" localSheetId="22">EFMS38!#REF!</definedName>
    <definedName name="JPM_Footer_disp12" localSheetId="23">EFMS41!#REF!</definedName>
    <definedName name="JPM_Footer_disp12" localSheetId="24">EFMS49!#REF!</definedName>
    <definedName name="JPM_Footer_disp12" localSheetId="25">ELLIQF!#REF!</definedName>
    <definedName name="JPM_Footer_disp12" localSheetId="26">EOASEF!#REF!</definedName>
    <definedName name="JPM_Footer_disp12" localSheetId="27">EOCHIF!#REF!</definedName>
    <definedName name="JPM_Footer_disp12" localSheetId="28">EOEDOF!#REF!</definedName>
    <definedName name="JPM_Footer_disp12" localSheetId="29">EOEMOP!#REF!</definedName>
    <definedName name="JPM_Footer_disp12" localSheetId="30">EOUSEF!#REF!</definedName>
    <definedName name="JPM_Footer_disp12">EDACBF!#REF!</definedName>
  </definedNames>
  <calcPr calcId="145621"/>
</workbook>
</file>

<file path=xl/calcChain.xml><?xml version="1.0" encoding="utf-8"?>
<calcChain xmlns="http://schemas.openxmlformats.org/spreadsheetml/2006/main">
  <c r="H1" i="2" l="1"/>
  <c r="H1" i="3"/>
  <c r="H1" i="4"/>
  <c r="H1" i="5"/>
  <c r="H1" i="6"/>
  <c r="H1" i="7"/>
  <c r="H1" i="8"/>
  <c r="H1" i="9"/>
  <c r="H1" i="10"/>
  <c r="H1" i="11"/>
  <c r="H1" i="12"/>
  <c r="H1" i="13"/>
  <c r="H1" i="14"/>
  <c r="H1" i="15"/>
  <c r="H1" i="16"/>
  <c r="H1" i="17"/>
  <c r="H1" i="18"/>
  <c r="H1" i="19"/>
  <c r="H1" i="20"/>
  <c r="H1" i="21"/>
  <c r="H1" i="22"/>
  <c r="H1" i="23"/>
  <c r="H1" i="24"/>
  <c r="H1" i="25"/>
  <c r="H1" i="26"/>
  <c r="H1" i="27"/>
  <c r="H1" i="28"/>
  <c r="H1" i="29"/>
  <c r="H1" i="30"/>
  <c r="H1" i="1"/>
  <c r="A31" i="31"/>
  <c r="A30" i="31"/>
  <c r="A29" i="31"/>
  <c r="A28" i="31"/>
  <c r="A27" i="31"/>
  <c r="A26" i="31"/>
  <c r="A25" i="31"/>
  <c r="A24" i="31"/>
  <c r="A23" i="31"/>
  <c r="A22" i="31"/>
  <c r="A21" i="31"/>
  <c r="A20" i="31"/>
  <c r="A19" i="31"/>
  <c r="A18" i="31"/>
  <c r="A17" i="31"/>
  <c r="A16" i="31"/>
  <c r="A15" i="31"/>
  <c r="A14" i="31"/>
  <c r="A13" i="31"/>
  <c r="A12" i="31"/>
  <c r="A11" i="31"/>
  <c r="A10" i="31"/>
  <c r="A9" i="31"/>
  <c r="A8" i="31"/>
  <c r="A7" i="31"/>
  <c r="A6" i="31"/>
  <c r="A5" i="31"/>
  <c r="A4" i="31"/>
  <c r="A3" i="31"/>
  <c r="A2" i="31"/>
</calcChain>
</file>

<file path=xl/sharedStrings.xml><?xml version="1.0" encoding="utf-8"?>
<sst xmlns="http://schemas.openxmlformats.org/spreadsheetml/2006/main" count="5408" uniqueCount="1312">
  <si>
    <t>Name of the Instrument</t>
  </si>
  <si>
    <t>ISIN</t>
  </si>
  <si>
    <t>Quantity</t>
  </si>
  <si>
    <t>% to Net Assets</t>
  </si>
  <si>
    <t>Market/Fair Value(Rs. In Lacs)</t>
  </si>
  <si>
    <t>Rating/Industry</t>
  </si>
  <si>
    <t>PORTFOLIO STATEMENT OF EDELWEISS DYNAMIC BOND FUND AS ON OCTOBER 31, 2018</t>
  </si>
  <si>
    <t>(An open ended dynamic debt scheme investing across duration)</t>
  </si>
  <si>
    <t>PORTFOLIO STATEMENT OF EDELWEISS  BANKING AND PSU DEBT FUND AS ON OCTOBER 31, 2018</t>
  </si>
  <si>
    <t>(An open ended debt scheme predominantly investing in Debt Instruments of Banks, Public Sector Undertakings,
Public Financial Institutions and Municipal Bonds.)</t>
  </si>
  <si>
    <t>PORTFOLIO STATEMENT OF EDELWEISS CORPORATE BOND FUND AS ON OCTOBER 31, 2018</t>
  </si>
  <si>
    <t>(An open-ended debt scheme predominantly investing in AA+ and above rated corporate bonds)</t>
  </si>
  <si>
    <t>PORTFOLIO STATEMENT OF EDELWEISS  GOVERNMENT SECURITIES FUND AS ON OCTOBER 31, 2018</t>
  </si>
  <si>
    <t>(An open ended debt scheme investing in government securities across maturity)</t>
  </si>
  <si>
    <t>PORTFOLIO STATEMENT OF EDELWEISS SHORT TERM FUND AS ON OCTOBER 31, 2018</t>
  </si>
  <si>
    <t>(An open ended short term debt scheme investing in instruments such that the Macaulay duration of the portfolio
is between 1 year and 3 years.)</t>
  </si>
  <si>
    <t>PORTFOLIO STATEMENT OF EDELWEISS LOW DURATION FUND AS ON OCTOBER 31, 2018</t>
  </si>
  <si>
    <t>(An open ended low duration debt scheme investing in instruments such that the Macaulay duration of the portfolio
is between 6 months and 12 months.)</t>
  </si>
  <si>
    <t>PORTFOLIO STATEMENT OF EDELWEISS ARBITRAGE FUND AS ON OCTOBER 31, 2018</t>
  </si>
  <si>
    <t>(An open ended scheme investing in arbitrage opportunities)</t>
  </si>
  <si>
    <t>PORTFOLIO STATEMENT OF EDELWEISS BALANCED ADVANTAGE FUND AS ON OCTOBER 31, 2018</t>
  </si>
  <si>
    <t>(An open ended dynamic asset allocation fund)</t>
  </si>
  <si>
    <t>PORTFOLIO STATEMENT OF EDELWEISS LARGE CAP FUND AS ON OCTOBER 31, 2018</t>
  </si>
  <si>
    <t>(An open ended equity scheme predominantly investing in large cap stocks)</t>
  </si>
  <si>
    <t>PORTFOLIO STATEMENT OF EDELWEISS MULTI-CAP FUND AS ON OCTOBER 31, 2018</t>
  </si>
  <si>
    <t>(An open ended equity scheme investing across large cap, mid cap, small cap stocks)</t>
  </si>
  <si>
    <t>PORTFOLIO STATEMENT OF EDELWEISS LONG TERM EQUITY FUND AS ON OCTOBER 31, 2018</t>
  </si>
  <si>
    <t>(An open ended equity linked saving scheme with a statutory lock in of 3 years and tax benefit)</t>
  </si>
  <si>
    <t>PORTFOLIO STATEMENT OF EDELWEISS LARGE &amp; MID CAP FUND AS ON OCTOBER 31, 2018</t>
  </si>
  <si>
    <t>(An open ended equity scheme investing in both large cap and mid cap stocks)</t>
  </si>
  <si>
    <t>PORTFOLIO STATEMENT OF EDELWEISS EQUITY SAVINGS FUND AS ON OCTOBER 31, 2018</t>
  </si>
  <si>
    <t>(An Open ended scheme investing in equity, arbitrage and debt)</t>
  </si>
  <si>
    <t>EDELWEISS MAIDEN OPPORTUNITIES FUND - SERIES 1 AS ON OCTOBER 31, 2018</t>
  </si>
  <si>
    <t>PORTFOLIO STATEMENT OF EDELWEISS ETF - NIFTY 50 AS ON OCTOBER 31, 2018</t>
  </si>
  <si>
    <t>(An open ended scheme tracking Nifty 50 Index)</t>
  </si>
  <si>
    <t>PORTFOLIO STATEMENT OF EDELWEISS ETF - NIFTY BANK AS ON OCTOBER 31, 2018</t>
  </si>
  <si>
    <t>(An open ended scheme tracking Nifty Bank Index)</t>
  </si>
  <si>
    <t>PORTFOLIO STATEMENT OF EDELWEISS ETF - NIFTY 100 QUALITY 30 AS ON OCTOBER 31, 2018</t>
  </si>
  <si>
    <t>(An open ended scheme tracking Nifty 100 Quality 30 Index)</t>
  </si>
  <si>
    <t>PORTFOLIO STATEMENT OF EDELWEISS MULTI - ASSET ALLOCATION FUND AS ON OCTOBER 31, 2018</t>
  </si>
  <si>
    <t>(An open ended scheme investing in Equity, Debt and Gold)</t>
  </si>
  <si>
    <t>PORTFOLIO STATEMENT OF EDELWEISS MID CAP FUND AS ON OCTOBER 31, 2018</t>
  </si>
  <si>
    <t>(An open ended equity scheme predominantly investing in mid cap stocks)</t>
  </si>
  <si>
    <t>PORTFOLIO STATEMENT OF EDELWEISS  TAX ADVANTAGE FUND AS ON OCTOBER 31, 2018</t>
  </si>
  <si>
    <t>PORTFOLIO STATEMENT OF EDELWEISS  FIXED MATURITY PLAN - SERIES 35 AS ON OCTOBER 31, 2018</t>
  </si>
  <si>
    <t>(A 1831 days close ended income scheme)</t>
  </si>
  <si>
    <t>PORTFOLIO STATEMENT OF EDELWEISS  FIXED MATURITY PLAN - SERIES 38 AS ON OCTOBER 31, 2018</t>
  </si>
  <si>
    <t>(A 60 months close ended income scheme)</t>
  </si>
  <si>
    <t>PORTFOLIO STATEMENT OF EDELWEISS  FIXED MATURITY PLAN - SERIES 41 AS ON OCTOBER 31, 2018</t>
  </si>
  <si>
    <t>(A 1106 Days Close ended Income Scheme)</t>
  </si>
  <si>
    <t>PORTFOLIO STATEMENT OF EDELWEISS  FIXED MATURITY PLAN - SERIES 49 AS ON OCTOBER 31, 2018</t>
  </si>
  <si>
    <t>(A 1119 Days Close ended Income Scheme)</t>
  </si>
  <si>
    <t>PORTFOLIO STATEMENT OF EDELWEISS  LIQUID FUND AS ON OCTOBER 31, 2018</t>
  </si>
  <si>
    <t>(An open-ended liquid scheme)</t>
  </si>
  <si>
    <t>PORTFOLIO STATEMENT OF EDELWEISS  ASEAN EQUITY OFF-SHORE FUND AS ON OCTOBER 31, 2018</t>
  </si>
  <si>
    <t>(An open ended fund of fund scheme investing in JPMorgan Funds – ASEAN Equity Fund)</t>
  </si>
  <si>
    <t>PORTFOLIO STATEMENT OF EDELWEISS  GREATER CHINA EQUITY OFF-SHORE FUND AS ON OCTOBER 31, 2018</t>
  </si>
  <si>
    <t>(An open ended fund of fund scheme investing in JPMorgan Funds – Greater China Fund)</t>
  </si>
  <si>
    <t>PORTFOLIO STATEMENT OF EDELWEISS  EUROPE DYNAMIC EQUITY OFF-SHORE FUND AS ON OCTOBER 31, 2018</t>
  </si>
  <si>
    <t>(An open ended fund of fund scheme investing in JPMorgan Funds – Europe Dynamic Fund)</t>
  </si>
  <si>
    <t>PORTFOLIO STATEMENT OF EDELWEISS  EMERGING MARKETS OPPORTUNITIES EQUITY OFF-SHORE FUND AS ON OCTOBER 31, 2018</t>
  </si>
  <si>
    <t>(An open ended fund of fund scheme investing in JPMorgan Funds – Emerging Market Opportunities Fund)</t>
  </si>
  <si>
    <t>PORTFOLIO STATEMENT OF EDELWEISS  US VALUE EQUITY OFF-SHORE FUND AS ON OCTOBER 31, 2018</t>
  </si>
  <si>
    <t>(An open ended fund of fund scheme investing in JPMorgan Funds – US Value Fund)</t>
  </si>
  <si>
    <t>Equity &amp; Equity related</t>
  </si>
  <si>
    <t>NIL</t>
  </si>
  <si>
    <t>Debt Instruments</t>
  </si>
  <si>
    <t>(a)Listed / Awaiting listing on stock Exchanges</t>
  </si>
  <si>
    <t>10.25% ECL FIN PERPET CALL 08-05-27**</t>
  </si>
  <si>
    <t>INE804I08734</t>
  </si>
  <si>
    <t>BRICKWORK AA</t>
  </si>
  <si>
    <t>7.99% TATA POWER NCD SR-V 15-11-2024**</t>
  </si>
  <si>
    <t>INE245A08133</t>
  </si>
  <si>
    <t>CARE AA</t>
  </si>
  <si>
    <t>8.12% NABHA POWER NCD RED 28-04-2021**</t>
  </si>
  <si>
    <t>INE445L08334</t>
  </si>
  <si>
    <t>ICRA AAA(SO)</t>
  </si>
  <si>
    <t>Sub Total</t>
  </si>
  <si>
    <t>Government Securities</t>
  </si>
  <si>
    <t>7.59% GOVT OF INDIA RED 11-01-2026</t>
  </si>
  <si>
    <t>IN0020150093</t>
  </si>
  <si>
    <t>SOVEREIGN</t>
  </si>
  <si>
    <t>6.84% GOVT OF INDIA RED 19-12-2022</t>
  </si>
  <si>
    <t>IN0020160050</t>
  </si>
  <si>
    <t>7.17% GOVT OF INDIA RED 08-01-2028</t>
  </si>
  <si>
    <t>IN0020170174</t>
  </si>
  <si>
    <t>6.68% GOVT OF INDIA RED 17-09-2031</t>
  </si>
  <si>
    <t>IN0020170042</t>
  </si>
  <si>
    <t>(b)Privately Placed/Unlisted</t>
  </si>
  <si>
    <t>(c)Securitised Debt Instruments</t>
  </si>
  <si>
    <t>TOTAL</t>
  </si>
  <si>
    <t>CBLO / Reverse Repo</t>
  </si>
  <si>
    <t>Clearing Corporation of India Ltd.</t>
  </si>
  <si>
    <t>Net Receivables/(Payables)</t>
  </si>
  <si>
    <t>GRAND TOTAL</t>
  </si>
  <si>
    <t>**  Thinly Traded / Non Traded Security</t>
  </si>
  <si>
    <t>7.85 SIDBI NCD RED 26-03-21 P/C 04/09/19**</t>
  </si>
  <si>
    <t>INE556F08JC4</t>
  </si>
  <si>
    <t>CARE AAA</t>
  </si>
  <si>
    <t>7.72% INDIAN RAILWAY FIN NCD 07-06-2019**</t>
  </si>
  <si>
    <t>INE053F07AL4</t>
  </si>
  <si>
    <t>CRISIL AAA</t>
  </si>
  <si>
    <t>9.20% ICICI BK PERPETUAL CALL-17/03/2022**</t>
  </si>
  <si>
    <t>INE090A08TW2</t>
  </si>
  <si>
    <t>CARE AA+</t>
  </si>
  <si>
    <t>EDELWEISS COMM SERV ZCB RED 14-02-2020**</t>
  </si>
  <si>
    <t>INE657N07282</t>
  </si>
  <si>
    <t>CRISIL AA</t>
  </si>
  <si>
    <t>10.1% POWER GRID NCD RED 12-06-2019**</t>
  </si>
  <si>
    <t>INE752E07DS3</t>
  </si>
  <si>
    <t>7.13% REC LTD NCD RED 21-09-2020**</t>
  </si>
  <si>
    <t>INE020B08AE5</t>
  </si>
  <si>
    <t>7.60% NHAI LTD NCD RED 18-03-2022**</t>
  </si>
  <si>
    <t>INE906B07FG1</t>
  </si>
  <si>
    <t>9.14% BANK OF BARODA PERP CAL 22-03-2022**</t>
  </si>
  <si>
    <t>INE028A08091</t>
  </si>
  <si>
    <t>9.45% LIC HSNG FIN LTD NCD RED 10-09-19**</t>
  </si>
  <si>
    <t>INE115A07FS6</t>
  </si>
  <si>
    <t>9.30% SHRIRAM TRANS FIN NCD RED 12-07-23**</t>
  </si>
  <si>
    <t>INE721A07NW7</t>
  </si>
  <si>
    <t>CRISIL AA+</t>
  </si>
  <si>
    <t>9.47% POWER GRID CORP NCD RED 31-03-2019**</t>
  </si>
  <si>
    <t>INE752E07EP7</t>
  </si>
  <si>
    <t>9.95% SYNDICATE BANK CALL 25/10/2021**</t>
  </si>
  <si>
    <t>INE667A08088</t>
  </si>
  <si>
    <t>CARE AA-</t>
  </si>
  <si>
    <t>9.75% JAMNAGAR UTILI &amp; POWER 02-08-2024**</t>
  </si>
  <si>
    <t>INE936D07075</t>
  </si>
  <si>
    <t>8.75% INDIABULLS HSG NCD RED 21-02-2020**</t>
  </si>
  <si>
    <t>INE148I07JG7</t>
  </si>
  <si>
    <t>8.25% BHARTI AIRTEL LTD NCD RED 20-04-20**</t>
  </si>
  <si>
    <t>INE397D08029</t>
  </si>
  <si>
    <t>8.12% NABHA POW NCD RED 23-06-21 C230618**</t>
  </si>
  <si>
    <t>INE445L08342</t>
  </si>
  <si>
    <t>ICRA AAA</t>
  </si>
  <si>
    <t>8.9% DHFL NCD RED 04-06-2021</t>
  </si>
  <si>
    <t>INE202B07IY2</t>
  </si>
  <si>
    <t>8.10% RELIANCE JIO INFO NCD RED 29-04-19**</t>
  </si>
  <si>
    <t>INE110L07054</t>
  </si>
  <si>
    <t>9.1% DEWAN HOUSING FIN NCD 16-08-2021**</t>
  </si>
  <si>
    <t>INE202B07HS6</t>
  </si>
  <si>
    <t>10.75% SHRIRAM TRAN FIN NCD RED 24102020**</t>
  </si>
  <si>
    <t>INE721A07GT7</t>
  </si>
  <si>
    <t>9.04% EXIM BANK OF INDIA NCD RED 210922**</t>
  </si>
  <si>
    <t>INE514E08BO8</t>
  </si>
  <si>
    <t>8.25% INDIABULLS HSNG FIN NCD 13-03-2020**</t>
  </si>
  <si>
    <t>INE148I07GR0</t>
  </si>
  <si>
    <t>7.99% TATA POWER NCD SR-I 16-11-2020**</t>
  </si>
  <si>
    <t>INE245A08091</t>
  </si>
  <si>
    <t>9.39% POWER FIN CORP NCD RED 27-08-2019**</t>
  </si>
  <si>
    <t>INE134E08GF2</t>
  </si>
  <si>
    <t>8.2% POWER GRID CORP NCD RED 23-01-2020**</t>
  </si>
  <si>
    <t>INE752E07ME4</t>
  </si>
  <si>
    <t>9.04% REC LTD NCD RED 12-10-2019**</t>
  </si>
  <si>
    <t>INE020B08856</t>
  </si>
  <si>
    <t>10.4% SIKKA PORTS &amp; TER LTD NCD 18-07-21**</t>
  </si>
  <si>
    <t>INE941D07125</t>
  </si>
  <si>
    <t>7.48% BENNETT COLEMAN &amp; CO LTD 26-04-21#**</t>
  </si>
  <si>
    <t>INE801J08019</t>
  </si>
  <si>
    <t>10.25% S D CORPORATION NCD 17-04-2021#**</t>
  </si>
  <si>
    <t>INE660N08151</t>
  </si>
  <si>
    <t>CARE AA+(SO)</t>
  </si>
  <si>
    <t>#  Unlisted Security</t>
  </si>
  <si>
    <t>(a) Listed / Awaiting listing on Stock Exchanges</t>
  </si>
  <si>
    <t>8.19% GOVT OF INDIA RED 16-01-2020</t>
  </si>
  <si>
    <t>IN0020110071</t>
  </si>
  <si>
    <t>8.30% GOVT OF INDIA RED 02-07-2040</t>
  </si>
  <si>
    <t>IN0020100031</t>
  </si>
  <si>
    <t>7.37% GOVT OF INDIA RED 16-04-2023</t>
  </si>
  <si>
    <t>IN0020180025</t>
  </si>
  <si>
    <t>IIFL HOME FIN ZCB RED 06-04-2020**</t>
  </si>
  <si>
    <t>INE477L07925</t>
  </si>
  <si>
    <t>9.18% VEDANTA LTD NCD RED 02-07-2021**</t>
  </si>
  <si>
    <t>INE205A07154</t>
  </si>
  <si>
    <t>9.23% TALWANDI SABO PWR LTD NCD 30-07-21**</t>
  </si>
  <si>
    <t>INE694L07123</t>
  </si>
  <si>
    <t>CRISIL AA(SO)</t>
  </si>
  <si>
    <t>9.1% DEWAN HSG FIN NCD RED 16-08-2019**</t>
  </si>
  <si>
    <t>INE202B07HQ0</t>
  </si>
  <si>
    <t>9.45% ECL FINANCE NCD RED 06-08-2021**</t>
  </si>
  <si>
    <t>INE804I074Y7</t>
  </si>
  <si>
    <t>9.05% DEWAN HSG FIN NCD RED 09-09-2019</t>
  </si>
  <si>
    <t>INE202B07IJ3</t>
  </si>
  <si>
    <t>10.5% SUNNY VIEW ESTA NCD RED 12-04-2021#**</t>
  </si>
  <si>
    <t>INE195S08025</t>
  </si>
  <si>
    <t>ICRA AA</t>
  </si>
  <si>
    <t>8.40% ECL FINANCE NCD RED 16-09-2019**</t>
  </si>
  <si>
    <t>INE804I071X5</t>
  </si>
  <si>
    <t>8.95%EDEL COMM 26-03-21 P 26-03-19/20/21**</t>
  </si>
  <si>
    <t>INE657N07506</t>
  </si>
  <si>
    <t>9.30% POWER GRID CORP NCD RED 04-09-2019</t>
  </si>
  <si>
    <t>INE752E07LP2</t>
  </si>
  <si>
    <t>2% THE INDIAN HOTELS CO NCD RED 09-12-19**</t>
  </si>
  <si>
    <t>INE053A08057</t>
  </si>
  <si>
    <t>8.55% IRFC LTD NCD RED 15-01-2019**</t>
  </si>
  <si>
    <t>INE053F09FU0</t>
  </si>
  <si>
    <t>8.65% REC LTD NCD RED 15-01-2019**</t>
  </si>
  <si>
    <t>INE020B07EG4</t>
  </si>
  <si>
    <t>9% EDEL RETAIL 190820 P190218 P/C 200818**</t>
  </si>
  <si>
    <t>INE528S07052</t>
  </si>
  <si>
    <t>7.95% NABARD NCD 21-01-2019 PUT-200117**</t>
  </si>
  <si>
    <t>INE261F08600</t>
  </si>
  <si>
    <t>9.53% PNB HOUSING FIN LTD NCD 31-01-19**</t>
  </si>
  <si>
    <t>INE572E09221</t>
  </si>
  <si>
    <t>ICRA AA+</t>
  </si>
  <si>
    <t>8.80% POWER GRID CORP NCD RED 29-09-19**</t>
  </si>
  <si>
    <t>INE752E07FY6</t>
  </si>
  <si>
    <t>8.33% IRFC LTD NCD RED 26-03-2019**</t>
  </si>
  <si>
    <t>INE053F07850</t>
  </si>
  <si>
    <t>8.06% SIDBI NCD RED 28-03-2019**</t>
  </si>
  <si>
    <t>INE556F09593</t>
  </si>
  <si>
    <t>JSW TECHNO PRO MGMT ZCB 280921 P/C280220#**</t>
  </si>
  <si>
    <t>INE192L07151</t>
  </si>
  <si>
    <t>BRICKWORK A(SO)</t>
  </si>
  <si>
    <t>Money Market Instruments</t>
  </si>
  <si>
    <t>Certificate of Deposit</t>
  </si>
  <si>
    <t>AXIS BANK LTD CD RED 07-03-2019#**</t>
  </si>
  <si>
    <t>INE238A16Z24</t>
  </si>
  <si>
    <t>CRISIL A1+</t>
  </si>
  <si>
    <t>Commercial Paper</t>
  </si>
  <si>
    <t>GRUH FINANCE LTD CP RED 04-12-2018#**</t>
  </si>
  <si>
    <t>INE580B14HU7</t>
  </si>
  <si>
    <t>NABARD CP RED 31-01-2019#**</t>
  </si>
  <si>
    <t>INE261F14DQ2</t>
  </si>
  <si>
    <t>CLIX FIN INDIA PVT CP RED 22-02-2019#**</t>
  </si>
  <si>
    <t>INE587B14LX8</t>
  </si>
  <si>
    <t>(a)Listed / Awaiting listing on Stock Exchanges</t>
  </si>
  <si>
    <t>Reliance Industries Ltd.</t>
  </si>
  <si>
    <t>INE002A01018</t>
  </si>
  <si>
    <t>PETROLEUM PRODUCTS</t>
  </si>
  <si>
    <t>Bharti Airtel Ltd.</t>
  </si>
  <si>
    <t>INE397D01024</t>
  </si>
  <si>
    <t>TELECOM - SERVICES</t>
  </si>
  <si>
    <t>ICICI Bank Ltd.</t>
  </si>
  <si>
    <t>INE090A01021</t>
  </si>
  <si>
    <t>BANKS</t>
  </si>
  <si>
    <t>Aurobindo Pharma Ltd.</t>
  </si>
  <si>
    <t>INE406A01037</t>
  </si>
  <si>
    <t>PHARMACEUTICALS</t>
  </si>
  <si>
    <t>State Bank of India</t>
  </si>
  <si>
    <t>INE062A01020</t>
  </si>
  <si>
    <t>UPL Ltd.</t>
  </si>
  <si>
    <t>INE628A01036</t>
  </si>
  <si>
    <t>PESTICIDES</t>
  </si>
  <si>
    <t>Infosys Ltd.</t>
  </si>
  <si>
    <t>INE009A01021</t>
  </si>
  <si>
    <t>SOFTWARE</t>
  </si>
  <si>
    <t>Yes Bank Ltd.</t>
  </si>
  <si>
    <t>INE528G01027</t>
  </si>
  <si>
    <t>Tata Steel Ltd.</t>
  </si>
  <si>
    <t>INE081A01012</t>
  </si>
  <si>
    <t>FERROUS METALS</t>
  </si>
  <si>
    <t>ITC Ltd.</t>
  </si>
  <si>
    <t>INE154A01025</t>
  </si>
  <si>
    <t>CONSUMER NON DURABLES</t>
  </si>
  <si>
    <t>DLF Ltd.</t>
  </si>
  <si>
    <t>INE271C01023</t>
  </si>
  <si>
    <t>CONSTRUCTION</t>
  </si>
  <si>
    <t>Grasim Industries Ltd.</t>
  </si>
  <si>
    <t>INE047A01021</t>
  </si>
  <si>
    <t>CEMENT</t>
  </si>
  <si>
    <t>Vedanta Ltd.</t>
  </si>
  <si>
    <t>INE205A01025</t>
  </si>
  <si>
    <t>NON - FERROUS METALS</t>
  </si>
  <si>
    <t>Maruti Suzuki India Ltd.</t>
  </si>
  <si>
    <t>INE585B01010</t>
  </si>
  <si>
    <t>AUTO</t>
  </si>
  <si>
    <t>Housing Development Finance Corporation Ltd.</t>
  </si>
  <si>
    <t>INE001A01036</t>
  </si>
  <si>
    <t>FINANCE</t>
  </si>
  <si>
    <t>REC LIMITED</t>
  </si>
  <si>
    <t>INE020B01018</t>
  </si>
  <si>
    <t>Sun TV Network Ltd.</t>
  </si>
  <si>
    <t>INE424H01027</t>
  </si>
  <si>
    <t>MEDIA &amp; ENTERTAINMENT</t>
  </si>
  <si>
    <t>Titan Company Ltd.</t>
  </si>
  <si>
    <t>INE280A01028</t>
  </si>
  <si>
    <t>CONSUMER DURABLES</t>
  </si>
  <si>
    <t>Punjab National Bank</t>
  </si>
  <si>
    <t>INE160A01022</t>
  </si>
  <si>
    <t>Adani Enterprises Ltd.</t>
  </si>
  <si>
    <t>INE423A01024</t>
  </si>
  <si>
    <t>TRADING</t>
  </si>
  <si>
    <t>Tata Consultancy Services Ltd.</t>
  </si>
  <si>
    <t>INE467B01029</t>
  </si>
  <si>
    <t>Axis Bank Ltd.</t>
  </si>
  <si>
    <t>INE238A01034</t>
  </si>
  <si>
    <t>HDFC Bank Ltd.</t>
  </si>
  <si>
    <t>INE040A01026</t>
  </si>
  <si>
    <t>IDFC Ltd.</t>
  </si>
  <si>
    <t>INE043D01016</t>
  </si>
  <si>
    <t>Jindal Steel &amp; Power Ltd.</t>
  </si>
  <si>
    <t>INE749A01030</t>
  </si>
  <si>
    <t>Biocon Ltd.</t>
  </si>
  <si>
    <t>INE376G01013</t>
  </si>
  <si>
    <t>Adani Power Ltd.</t>
  </si>
  <si>
    <t>INE814H01011</t>
  </si>
  <si>
    <t>POWER</t>
  </si>
  <si>
    <t>Bharat Forge Ltd.</t>
  </si>
  <si>
    <t>INE465A01025</t>
  </si>
  <si>
    <t>INDUSTRIAL PRODUCTS</t>
  </si>
  <si>
    <t>Hexaware Technologies Ltd.</t>
  </si>
  <si>
    <t>INE093A01033</t>
  </si>
  <si>
    <t>Manappuram Finance Ltd.</t>
  </si>
  <si>
    <t>INE522D01027</t>
  </si>
  <si>
    <t>Britannia Industries Ltd.</t>
  </si>
  <si>
    <t>INE216A01022</t>
  </si>
  <si>
    <t>Indiabulls Housing Finance Ltd.</t>
  </si>
  <si>
    <t>INE148I01020</t>
  </si>
  <si>
    <t>MindTree Ltd.</t>
  </si>
  <si>
    <t>INE018I01017</t>
  </si>
  <si>
    <t>Raymond Ltd.</t>
  </si>
  <si>
    <t>INE301A01014</t>
  </si>
  <si>
    <t>TEXTILE PRODUCTS</t>
  </si>
  <si>
    <t>IDBI Bank Ltd.</t>
  </si>
  <si>
    <t>INE008A01015</t>
  </si>
  <si>
    <t>IRB Infrastructure Developers Ltd.</t>
  </si>
  <si>
    <t>INE821I01014</t>
  </si>
  <si>
    <t>Marico Ltd.</t>
  </si>
  <si>
    <t>INE196A01026</t>
  </si>
  <si>
    <t>Tata Motors Ltd.</t>
  </si>
  <si>
    <t>IN9155A01020</t>
  </si>
  <si>
    <t>The South Indian Bank Ltd.</t>
  </si>
  <si>
    <t>INE683A01023</t>
  </si>
  <si>
    <t>Bharat Petroleum Corporation Ltd.</t>
  </si>
  <si>
    <t>INE029A01011</t>
  </si>
  <si>
    <t>Karnataka Bank Ltd.</t>
  </si>
  <si>
    <t>INE614B01018</t>
  </si>
  <si>
    <t>Gujarat State Fertilizers &amp; Chem Ltd.</t>
  </si>
  <si>
    <t>INE026A01025</t>
  </si>
  <si>
    <t>FERTILISERS</t>
  </si>
  <si>
    <t>Reliance Capital Ltd.</t>
  </si>
  <si>
    <t>INE013A01015</t>
  </si>
  <si>
    <t>TV18 Broadcast Ltd.</t>
  </si>
  <si>
    <t>INE886H01027</t>
  </si>
  <si>
    <t>Bank of Baroda</t>
  </si>
  <si>
    <t>INE028A01039</t>
  </si>
  <si>
    <t>Mahanagar Gas Ltd.</t>
  </si>
  <si>
    <t>INE002S01010</t>
  </si>
  <si>
    <t>GAS</t>
  </si>
  <si>
    <t>Suzlon Energy Ltd.</t>
  </si>
  <si>
    <t>INE040H01021</t>
  </si>
  <si>
    <t>INDUSTRIAL CAPITAL GOODS</t>
  </si>
  <si>
    <t>Reliance Infrastructure Ltd.</t>
  </si>
  <si>
    <t>INE036A01016</t>
  </si>
  <si>
    <t>KPIT Technologies Ltd.</t>
  </si>
  <si>
    <t>INE836A01035</t>
  </si>
  <si>
    <t>Godrej Industries Ltd.</t>
  </si>
  <si>
    <t>INE233A01035</t>
  </si>
  <si>
    <t>Power Grid Corporation of India Ltd.</t>
  </si>
  <si>
    <t>INE752E01010</t>
  </si>
  <si>
    <t>Jain Irrigation Systems Ltd.</t>
  </si>
  <si>
    <t>INE175A01038</t>
  </si>
  <si>
    <t>Century Textiles &amp; Industries Ltd.</t>
  </si>
  <si>
    <t>INE055A01016</t>
  </si>
  <si>
    <t>LIC Housing Finance Ltd.</t>
  </si>
  <si>
    <t>INE115A01026</t>
  </si>
  <si>
    <t>CG Power and Industrial Solutions Ltd.</t>
  </si>
  <si>
    <t>INE067A01029</t>
  </si>
  <si>
    <t>Strides Pharma Science Ltd.</t>
  </si>
  <si>
    <t>INE939A01011</t>
  </si>
  <si>
    <t>Multi Commodity Exchange Of India Ltd.</t>
  </si>
  <si>
    <t>INE745G01035</t>
  </si>
  <si>
    <t>IDFC Bank Ltd.</t>
  </si>
  <si>
    <t>INE092T01019</t>
  </si>
  <si>
    <t>Oil &amp; Natural Gas Corporation Ltd.</t>
  </si>
  <si>
    <t>INE213A01029</t>
  </si>
  <si>
    <t>OIL</t>
  </si>
  <si>
    <t>Adani Ports &amp; Special Economic Zone Ltd.</t>
  </si>
  <si>
    <t>INE742F01042</t>
  </si>
  <si>
    <t>TRANSPORTATION</t>
  </si>
  <si>
    <t>Granules India Ltd.</t>
  </si>
  <si>
    <t>INE101D01020</t>
  </si>
  <si>
    <t>Tata Power Company Ltd.</t>
  </si>
  <si>
    <t>INE245A01021</t>
  </si>
  <si>
    <t>The India Cements Ltd.</t>
  </si>
  <si>
    <t>INE383A01012</t>
  </si>
  <si>
    <t>Steel Authority of India Ltd.</t>
  </si>
  <si>
    <t>INE114A01011</t>
  </si>
  <si>
    <t>Nestle India Ltd.</t>
  </si>
  <si>
    <t>INE239A01016</t>
  </si>
  <si>
    <t>NMDC Ltd.</t>
  </si>
  <si>
    <t>INE584A01023</t>
  </si>
  <si>
    <t>MINERALS/MINING</t>
  </si>
  <si>
    <t>Escorts Ltd.</t>
  </si>
  <si>
    <t>INE042A01014</t>
  </si>
  <si>
    <t>Union Bank of India</t>
  </si>
  <si>
    <t>INE692A01016</t>
  </si>
  <si>
    <t>ICICI Prudential Life Insurance Co Ltd.</t>
  </si>
  <si>
    <t>INE726G01019</t>
  </si>
  <si>
    <t>NCC Ltd.</t>
  </si>
  <si>
    <t>INE868B01028</t>
  </si>
  <si>
    <t>CONSTRUCTION PROJECT</t>
  </si>
  <si>
    <t>Sun Pharmaceutical Ind Ltd.</t>
  </si>
  <si>
    <t>INE044A01036</t>
  </si>
  <si>
    <t>Hindalco Industries Ltd.</t>
  </si>
  <si>
    <t>INE038A01020</t>
  </si>
  <si>
    <t>Wipro Ltd.</t>
  </si>
  <si>
    <t>INE075A01022</t>
  </si>
  <si>
    <t>Kotak Mahindra Bank Ltd.</t>
  </si>
  <si>
    <t>INE237A01028</t>
  </si>
  <si>
    <t>MRF Ltd.</t>
  </si>
  <si>
    <t>INE883A01011</t>
  </si>
  <si>
    <t>AUTO ANCILLARIES</t>
  </si>
  <si>
    <t>Capital First Ltd.</t>
  </si>
  <si>
    <t>INE688I01017</t>
  </si>
  <si>
    <t>Reliance Communications Ltd.</t>
  </si>
  <si>
    <t>INE330H01018</t>
  </si>
  <si>
    <t>Divi's Laboratories Ltd.</t>
  </si>
  <si>
    <t>INE361B01024</t>
  </si>
  <si>
    <t>GMR Infrastructure Ltd.</t>
  </si>
  <si>
    <t>INE776C01039</t>
  </si>
  <si>
    <t>Reliance Power Ltd.</t>
  </si>
  <si>
    <t>INE614G01033</t>
  </si>
  <si>
    <t>Balkrishna Industries Ltd.</t>
  </si>
  <si>
    <t>INE787D01026</t>
  </si>
  <si>
    <t>BEML Ltd.</t>
  </si>
  <si>
    <t>INE258A01016</t>
  </si>
  <si>
    <t>Can Fin Homes Ltd.</t>
  </si>
  <si>
    <t>INE477A01020</t>
  </si>
  <si>
    <t>Oracle Financial Services Software Ltd.</t>
  </si>
  <si>
    <t>INE881D01027</t>
  </si>
  <si>
    <t>Jubilant Foodworks Ltd.</t>
  </si>
  <si>
    <t>INE797F01012</t>
  </si>
  <si>
    <t>Shriram Transport Finance Company Ltd.</t>
  </si>
  <si>
    <t>INE721A01013</t>
  </si>
  <si>
    <t>IFCI Ltd.</t>
  </si>
  <si>
    <t>INE039A01010</t>
  </si>
  <si>
    <t>Dabur India Ltd.</t>
  </si>
  <si>
    <t>INE016A01026</t>
  </si>
  <si>
    <t>Godrej Consumer Products Ltd.</t>
  </si>
  <si>
    <t>INE102D01028</t>
  </si>
  <si>
    <t>Asian Paints Ltd.</t>
  </si>
  <si>
    <t>INE021A01026</t>
  </si>
  <si>
    <t>Vodafone Idea Ltd.</t>
  </si>
  <si>
    <t>INE669E01016</t>
  </si>
  <si>
    <t>Wockhardt Ltd.</t>
  </si>
  <si>
    <t>INE049B01025</t>
  </si>
  <si>
    <t>GAIL (India) Ltd.</t>
  </si>
  <si>
    <t>INE129A01019</t>
  </si>
  <si>
    <t>DCB Bank Ltd.</t>
  </si>
  <si>
    <t>INE503A01015</t>
  </si>
  <si>
    <t>INE155A01022</t>
  </si>
  <si>
    <t>Bajaj Finserv Ltd.</t>
  </si>
  <si>
    <t>INE918I01018</t>
  </si>
  <si>
    <t>Eicher Motors Ltd.</t>
  </si>
  <si>
    <t>INE066A01013</t>
  </si>
  <si>
    <t>InterGlobe Aviation Ltd.</t>
  </si>
  <si>
    <t>INE646L01027</t>
  </si>
  <si>
    <t>NIIT Technologies Ltd.</t>
  </si>
  <si>
    <t>INE591G01017</t>
  </si>
  <si>
    <t>PTC India Ltd.</t>
  </si>
  <si>
    <t>INE877F01012</t>
  </si>
  <si>
    <t>Bajaj Auto Ltd.</t>
  </si>
  <si>
    <t>INE917I01010</t>
  </si>
  <si>
    <t>Glenmark Pharmaceuticals Ltd.</t>
  </si>
  <si>
    <t>INE935A01035</t>
  </si>
  <si>
    <t>Bharat Financial Inclusion Ltd.</t>
  </si>
  <si>
    <t>INE180K01011</t>
  </si>
  <si>
    <t>United Spirits Ltd.</t>
  </si>
  <si>
    <t>INE854D01024</t>
  </si>
  <si>
    <t>Bosch Ltd.</t>
  </si>
  <si>
    <t>INE323A01026</t>
  </si>
  <si>
    <t>Just Dial Ltd.</t>
  </si>
  <si>
    <t>INE599M01018</t>
  </si>
  <si>
    <t>Bharat Electronics Ltd.</t>
  </si>
  <si>
    <t>INE263A01024</t>
  </si>
  <si>
    <t>Jaiprakash Associates Ltd.</t>
  </si>
  <si>
    <t>INE455F01025</t>
  </si>
  <si>
    <t>Dish TV India Ltd.</t>
  </si>
  <si>
    <t>INE836F01026</t>
  </si>
  <si>
    <t>Hindustan Petroleum Corporation Ltd.</t>
  </si>
  <si>
    <t>INE094A01015</t>
  </si>
  <si>
    <t>(b) Unlisted</t>
  </si>
  <si>
    <t>Derivatives</t>
  </si>
  <si>
    <t>(a) Index/Stock Future</t>
  </si>
  <si>
    <t>Hindustan Petroleum Corporation Ltd.29/11/2018</t>
  </si>
  <si>
    <t>The South Indian Bank Ltd.27/12/2018</t>
  </si>
  <si>
    <t>Dish TV India Ltd.29/11/2018</t>
  </si>
  <si>
    <t>Jaiprakash Associates Ltd.29/11/2018</t>
  </si>
  <si>
    <t>Bharat Electronics Ltd.29/11/2018</t>
  </si>
  <si>
    <t>Just Dial Ltd.29/11/2018</t>
  </si>
  <si>
    <t>Bosch Ltd.29/11/2018</t>
  </si>
  <si>
    <t>United Spirits Ltd.29/11/2018</t>
  </si>
  <si>
    <t>Bharat Financial Inclusion Ltd.29/11/2018</t>
  </si>
  <si>
    <t>Glenmark Pharmaceuticals Ltd.29/11/2018</t>
  </si>
  <si>
    <t>Bajaj Auto Ltd.29/11/2018</t>
  </si>
  <si>
    <t>PTC India Ltd.29/11/2018</t>
  </si>
  <si>
    <t>NIIT Technologies Ltd.29/11/2018</t>
  </si>
  <si>
    <t>InterGlobe Aviation Ltd.29/11/2018</t>
  </si>
  <si>
    <t>Eicher Motors Ltd.29/11/2018</t>
  </si>
  <si>
    <t>Bajaj Finserv Ltd.29/11/2018</t>
  </si>
  <si>
    <t>Tata Motors Ltd.29/11/2018</t>
  </si>
  <si>
    <t>DCB Bank Ltd.29/11/2018</t>
  </si>
  <si>
    <t>GAIL (India) Ltd.29/11/2018</t>
  </si>
  <si>
    <t>Wockhardt Ltd.29/11/2018</t>
  </si>
  <si>
    <t>Vodafone Idea Ltd.29/11/2018</t>
  </si>
  <si>
    <t>Asian Paints Ltd.29/11/2018</t>
  </si>
  <si>
    <t>Godrej Consumer Products Ltd.29/11/2018</t>
  </si>
  <si>
    <t>Dabur India Ltd.29/11/2018</t>
  </si>
  <si>
    <t>Shriram Transport Finance Company Ltd.29/11/2018</t>
  </si>
  <si>
    <t>IFCI Ltd.29/11/2018</t>
  </si>
  <si>
    <t>Jubilant Foodworks Ltd.29/11/2018</t>
  </si>
  <si>
    <t>Oracle Financial Services Software Ltd.29/11/2018</t>
  </si>
  <si>
    <t>Can Fin Homes Ltd.29/11/2018</t>
  </si>
  <si>
    <t>BEML Ltd.29/11/2018</t>
  </si>
  <si>
    <t>Balkrishna Industries Ltd.29/11/2018</t>
  </si>
  <si>
    <t>Reliance Power Ltd.29/11/2018</t>
  </si>
  <si>
    <t>GMR Infrastructure Ltd.29/11/2018</t>
  </si>
  <si>
    <t>Divi's Laboratories Ltd.29/11/2018</t>
  </si>
  <si>
    <t>Reliance Communications Ltd.29/11/2018</t>
  </si>
  <si>
    <t>Capital First Ltd.29/11/2018</t>
  </si>
  <si>
    <t>MRF Ltd.29/11/2018</t>
  </si>
  <si>
    <t>Kotak Mahindra Bank Ltd.29/11/2018</t>
  </si>
  <si>
    <t>Wipro Ltd.29/11/2018</t>
  </si>
  <si>
    <t>Hindalco Industries Ltd.29/11/2018</t>
  </si>
  <si>
    <t>Sun Pharmaceutical Ind Ltd.29/11/2018</t>
  </si>
  <si>
    <t>ICICI Prudential Life Insurance Co Ltd.29/11/2018</t>
  </si>
  <si>
    <t>NCC Ltd.29/11/2018</t>
  </si>
  <si>
    <t>Union Bank of India29/11/2018</t>
  </si>
  <si>
    <t>Escorts Ltd.29/11/2018</t>
  </si>
  <si>
    <t>NMDC Ltd.29/11/2018</t>
  </si>
  <si>
    <t>Nestle India Ltd.29/11/2018</t>
  </si>
  <si>
    <t>Steel Authority of India Ltd.29/11/2018</t>
  </si>
  <si>
    <t>The India Cements Ltd.29/11/2018</t>
  </si>
  <si>
    <t>Tata Power Company Ltd.29/11/2018</t>
  </si>
  <si>
    <t>Granules India Ltd.29/11/2018</t>
  </si>
  <si>
    <t>Oil &amp; Natural Gas Corporation Ltd.29/11/2018</t>
  </si>
  <si>
    <t>Adani Ports &amp; Special Economic Zone Ltd.29/11/2018</t>
  </si>
  <si>
    <t>IDFC Bank Ltd.29/11/2018</t>
  </si>
  <si>
    <t>Multi Commodity Exchange Of India Ltd.29/11/2018</t>
  </si>
  <si>
    <t>Strides Pharma Science Ltd.29/11/2018</t>
  </si>
  <si>
    <t>CG Power and Industrial Solutions Ltd.29/11/2018</t>
  </si>
  <si>
    <t>LIC Housing Finance Ltd.29/11/2018</t>
  </si>
  <si>
    <t>Century Textiles &amp; Industries Ltd.29/11/2018</t>
  </si>
  <si>
    <t>Jain Irrigation Systems Ltd.29/11/2018</t>
  </si>
  <si>
    <t>Power Grid Corporation of India Ltd.29/11/2018</t>
  </si>
  <si>
    <t>Godrej Industries Ltd.29/11/2018</t>
  </si>
  <si>
    <t>KPIT Technologies Ltd.29/11/2018</t>
  </si>
  <si>
    <t>Reliance Infrastructure Ltd.29/11/2018</t>
  </si>
  <si>
    <t>Suzlon Energy Ltd.29/11/2018</t>
  </si>
  <si>
    <t>Mahanagar Gas Ltd.29/11/2018</t>
  </si>
  <si>
    <t>Bank of Baroda29/11/2018</t>
  </si>
  <si>
    <t>TV18 Broadcast Ltd.29/11/2018</t>
  </si>
  <si>
    <t>Reliance Capital Ltd.29/11/2018</t>
  </si>
  <si>
    <t>Gujarat State Fertilizers &amp; Chem Ltd.29/11/2018</t>
  </si>
  <si>
    <t>Karnataka Bank Ltd.29/11/2018</t>
  </si>
  <si>
    <t>Bharat Petroleum Corporation Ltd.29/11/2018</t>
  </si>
  <si>
    <t>The South Indian Bank Ltd.29/11/2018</t>
  </si>
  <si>
    <t>Marico Ltd.29/11/2018</t>
  </si>
  <si>
    <t>IRB Infrastructure Developers Ltd.29/11/2018</t>
  </si>
  <si>
    <t>IDBI Bank Ltd.29/11/2018</t>
  </si>
  <si>
    <t>Raymond Ltd.29/11/2018</t>
  </si>
  <si>
    <t>MindTree Ltd.29/11/2018</t>
  </si>
  <si>
    <t>Indiabulls Housing Finance Ltd.29/11/2018</t>
  </si>
  <si>
    <t>Britannia Industries Ltd.29/11/2018</t>
  </si>
  <si>
    <t>Manappuram Finance Ltd.29/11/2018</t>
  </si>
  <si>
    <t>Hexaware Technologies Ltd.29/11/2018</t>
  </si>
  <si>
    <t>Bharat Forge Ltd.29/11/2018</t>
  </si>
  <si>
    <t>Adani Power Ltd.29/11/2018</t>
  </si>
  <si>
    <t>Biocon Ltd.29/11/2018</t>
  </si>
  <si>
    <t>Jindal Steel &amp; Power Ltd.29/11/2018</t>
  </si>
  <si>
    <t>IDFC Ltd.29/11/2018</t>
  </si>
  <si>
    <t>HDFC Bank Ltd.29/11/2018</t>
  </si>
  <si>
    <t>Axis Bank Ltd.29/11/2018</t>
  </si>
  <si>
    <t>Tata Consultancy Services Ltd.29/11/2018</t>
  </si>
  <si>
    <t>Adani Enterprises Ltd.29/11/2018</t>
  </si>
  <si>
    <t>Punjab National Bank29/11/2018</t>
  </si>
  <si>
    <t>Titan Company Ltd.29/11/2018</t>
  </si>
  <si>
    <t>Sun TV Network Ltd.29/11/2018</t>
  </si>
  <si>
    <t>REC LIMITED29/11/2018</t>
  </si>
  <si>
    <t>Housing Development Finance Corporation Ltd.29/11/2018</t>
  </si>
  <si>
    <t>Maruti Suzuki India Ltd.29/11/2018</t>
  </si>
  <si>
    <t>Vedanta Ltd.29/11/2018</t>
  </si>
  <si>
    <t>Grasim Industries Ltd.29/11/2018</t>
  </si>
  <si>
    <t>DLF Ltd.29/11/2018</t>
  </si>
  <si>
    <t>ITC Ltd.29/11/2018</t>
  </si>
  <si>
    <t>Tata Steel Ltd.29/11/2018</t>
  </si>
  <si>
    <t>Infosys Ltd.29/11/2018</t>
  </si>
  <si>
    <t>Yes Bank Ltd.29/11/2018</t>
  </si>
  <si>
    <t>UPL Ltd.29/11/2018</t>
  </si>
  <si>
    <t>State Bank of India29/11/2018</t>
  </si>
  <si>
    <t>Aurobindo Pharma Ltd.29/11/2018</t>
  </si>
  <si>
    <t>ICICI Bank Ltd.29/11/2018</t>
  </si>
  <si>
    <t>Bharti Airtel Ltd.29/11/2018</t>
  </si>
  <si>
    <t>Reliance Industries Ltd.29/11/2018</t>
  </si>
  <si>
    <t>9.50%EDEL COM SER 24-08-21 P 24-8-19/20**</t>
  </si>
  <si>
    <t>INE657N07563</t>
  </si>
  <si>
    <t>9% EDEL RETAIL 190820 P201117 P/C 200818**</t>
  </si>
  <si>
    <t>INE528S07045</t>
  </si>
  <si>
    <t>9.80% ECL FINANCE LTD NCD RED 31-12-2020**</t>
  </si>
  <si>
    <t>INE804I07I48</t>
  </si>
  <si>
    <t>9.00% MUTHOOT FINANCE NCD RED 30-01-2020**</t>
  </si>
  <si>
    <t>INE414G07BS9</t>
  </si>
  <si>
    <t>LIC HSG FINANCE LTD ZCB RED 26-11-18**</t>
  </si>
  <si>
    <t>INE115A07EQ3</t>
  </si>
  <si>
    <t>8.35% HOUSING DEV FIN NCD RED 30-11-2018**</t>
  </si>
  <si>
    <t>INE001A07OG5</t>
  </si>
  <si>
    <t>8.90% HDB FIN SERV LTD NCD RED 28-02-19**</t>
  </si>
  <si>
    <t>INE756I07845</t>
  </si>
  <si>
    <t>8.45% INDIAN RAIL FIN NCD RED 26-12-18**</t>
  </si>
  <si>
    <t>INE053F09FR6</t>
  </si>
  <si>
    <t>11.95% HDFC LTD NCD RED 26-11-18**</t>
  </si>
  <si>
    <t>INE001A07EJ0</t>
  </si>
  <si>
    <t>9.70% EXIM BANK NCD RED 21-11-2018**</t>
  </si>
  <si>
    <t>INE514E08DD7</t>
  </si>
  <si>
    <t>9.63% EXIM BANK NCD RED 29-11-2018**</t>
  </si>
  <si>
    <t>INE514E08DE5</t>
  </si>
  <si>
    <t>IDFC BANK LTD CD RED 05-11-2018#**</t>
  </si>
  <si>
    <t>INE092T16BY5</t>
  </si>
  <si>
    <t>ICRA A1+</t>
  </si>
  <si>
    <t>NABARD CP RED 01-11-2018#**</t>
  </si>
  <si>
    <t>INE261F14DM1</t>
  </si>
  <si>
    <t>IIFL WEALTH FIN CP 24-01-2019#**</t>
  </si>
  <si>
    <t>INE248U14FX9</t>
  </si>
  <si>
    <t>Deposits</t>
  </si>
  <si>
    <t>Margin Deposits</t>
  </si>
  <si>
    <t>6.88% IDFC BANK F&amp;O QCM RED 31-12-2018</t>
  </si>
  <si>
    <t>367 Days</t>
  </si>
  <si>
    <t>7.6% IDFC BANK LTD F&amp;O RED 13-12-2018</t>
  </si>
  <si>
    <t>181 Days</t>
  </si>
  <si>
    <t>6.7% IDFC F&amp;O QTLY COMP FD 17-12-18</t>
  </si>
  <si>
    <t>6.7% IDFC F&amp;O QTLY COMP FD 06-12-18</t>
  </si>
  <si>
    <t>366 Days</t>
  </si>
  <si>
    <t>7.85% IDFC BANK QTY COM F&amp;O 26-08-2019</t>
  </si>
  <si>
    <t>7.8% IDFC BANK QTY COM F&amp;O RED 14-08-19</t>
  </si>
  <si>
    <t>7.8% IDFC BANK F&amp;O QTY COMM 12-08-2019</t>
  </si>
  <si>
    <t>369 Days</t>
  </si>
  <si>
    <t>7.8% IDFC BANK F&amp;O QTY COMM 09-08-2019</t>
  </si>
  <si>
    <t>7.4% IDFC BANK LTD FD RED 29-04-2019</t>
  </si>
  <si>
    <t>6.7% IDFC F&amp;O QTLY COMP FD 03-12-18</t>
  </si>
  <si>
    <t>368 Days</t>
  </si>
  <si>
    <t>6.55% IDFC F&amp;O QTLY COMP FD RED 07-11-18</t>
  </si>
  <si>
    <t>400 Days</t>
  </si>
  <si>
    <t>6.55% IDFC F&amp;O QTLY COMP FD 22-11-18</t>
  </si>
  <si>
    <t>6.7% IDFC BANK LTD FD RED 05-12-2018</t>
  </si>
  <si>
    <t>7.4% HDFC BANK F&amp;O QTY COM RED 01-08-19</t>
  </si>
  <si>
    <t>365 Days</t>
  </si>
  <si>
    <t>7.7% IDFC BANK F&amp;O QTY COMM FD 04-04-19</t>
  </si>
  <si>
    <t>272 Days</t>
  </si>
  <si>
    <t>7.85% IDFC BANK QTY COM F&amp;O 16-08-2019</t>
  </si>
  <si>
    <t>7.4% HDFC BANK F&amp;O QTY COM 05-08-2019</t>
  </si>
  <si>
    <t>7.15% IDFC BANK LTD F&amp;O QTR COM 22-04-19</t>
  </si>
  <si>
    <t>7.85% IDFC BANK QTY COM F&amp;O 27-08-2019</t>
  </si>
  <si>
    <t>7.4% HDFC BANK F&amp;O QTY COM RED 02-08-19</t>
  </si>
  <si>
    <t>6.85% IDFC BANK F&amp;O QCM RED 02-01-2019</t>
  </si>
  <si>
    <t>7.10% IDFC BANK F&amp;O QTY COM 28-01-2019</t>
  </si>
  <si>
    <t>7.45% HDFC F&amp;O QTLY COMP FD 31-10-2019</t>
  </si>
  <si>
    <t>7.45% HDFC F&amp;O QTLY COMP FD 30-10-2019</t>
  </si>
  <si>
    <t>7.45% HDFC F&amp;O QTLY COMP FD 29-10-2019</t>
  </si>
  <si>
    <t>7.45% HDFC F&amp;O QTLY COMP FD 08-11-2019</t>
  </si>
  <si>
    <t>375 Days</t>
  </si>
  <si>
    <t>7.45% HDFC F&amp;O QTLY COMP FD 07-11-2019</t>
  </si>
  <si>
    <t>374 Days</t>
  </si>
  <si>
    <t>7.45% HDFC F&amp;O QTLY COMP FD 06-11-2019</t>
  </si>
  <si>
    <t>373 Days</t>
  </si>
  <si>
    <t>7.45% HDFC F&amp;O QTLY COMP FD 05-11-2019</t>
  </si>
  <si>
    <t>372 Days</t>
  </si>
  <si>
    <t>7.45% HDFC F&amp;O QTLY COMP FD 04-11-2019</t>
  </si>
  <si>
    <t>371 Days</t>
  </si>
  <si>
    <t>6.55% HDFC BANK F&amp;O RED 28-01-2019</t>
  </si>
  <si>
    <t>6.75% HDFC BANK FD RED 05-12-2018</t>
  </si>
  <si>
    <t>7.5% IDFC F&amp;O QTLY COMP FD 24-11-18</t>
  </si>
  <si>
    <t>7.5% IDFC F&amp;O QTLY COMP FD 23-11-18</t>
  </si>
  <si>
    <t>6.75% HDFC F&amp;O QTLY COMP FD 30-11-18</t>
  </si>
  <si>
    <t>6.75% HDFC F&amp;O QTLY COMP FD 26-11-18</t>
  </si>
  <si>
    <t>6.75% HDFC F&amp;O QTLY COMP FD 23-11-18</t>
  </si>
  <si>
    <t>6.75% HDFC F&amp;O QTLY COMP FD 22-11-18</t>
  </si>
  <si>
    <t>6.75% HDFC F&amp;O QTLY COMP FD 18-12-18</t>
  </si>
  <si>
    <t>6.75% HDFC F&amp;O QTLY COMP FD 17-12-18</t>
  </si>
  <si>
    <t>6.75% HDFC F&amp;O QTLY COMP FD 10-12-18</t>
  </si>
  <si>
    <t>6.75% HDFC F&amp;O QTLY COMP FD 07-12-18</t>
  </si>
  <si>
    <t>6.75% HDFC F&amp;O QTLY COMP FD 06-12-18</t>
  </si>
  <si>
    <t>6.75% HDFC F&amp;O QTLY COMP FD 05-12-18</t>
  </si>
  <si>
    <t>6.75% HDFC F&amp;O QTLY COMP FD 03-12-18</t>
  </si>
  <si>
    <t>Net Receivables/(Payables) include Net Current Assets as well as the Mark to Market on derivative trades.</t>
  </si>
  <si>
    <t>Bajaj Finance Ltd.</t>
  </si>
  <si>
    <t>INE296A01024</t>
  </si>
  <si>
    <t>Larsen &amp; Toubro Ltd.</t>
  </si>
  <si>
    <t>INE018A01030</t>
  </si>
  <si>
    <t>Mahindra &amp; Mahindra Ltd.</t>
  </si>
  <si>
    <t>INE101A01026</t>
  </si>
  <si>
    <t>Hindustan Unilever Ltd.</t>
  </si>
  <si>
    <t>INE030A01027</t>
  </si>
  <si>
    <t>Petronet LNG Ltd.</t>
  </si>
  <si>
    <t>INE347G01014</t>
  </si>
  <si>
    <t>L&amp;T Technology Services Ltd.</t>
  </si>
  <si>
    <t>INE010V01017</t>
  </si>
  <si>
    <t>Ashok Leyland Ltd.</t>
  </si>
  <si>
    <t>INE208A01029</t>
  </si>
  <si>
    <t>RBL Bank Ltd.</t>
  </si>
  <si>
    <t>INE976G01028</t>
  </si>
  <si>
    <t>Colgate Palmolive (India) Ltd.</t>
  </si>
  <si>
    <t>INE259A01022</t>
  </si>
  <si>
    <t>HCL Technologies Ltd.</t>
  </si>
  <si>
    <t>INE860A01027</t>
  </si>
  <si>
    <t>Avenue Supermarts Ltd.</t>
  </si>
  <si>
    <t>INE192R01011</t>
  </si>
  <si>
    <t>RETAILING</t>
  </si>
  <si>
    <t>Havells India Ltd.</t>
  </si>
  <si>
    <t>INE176B01034</t>
  </si>
  <si>
    <t>Gruh Finance Ltd.</t>
  </si>
  <si>
    <t>INE580B01029</t>
  </si>
  <si>
    <t>Cadila Healthcare Ltd.</t>
  </si>
  <si>
    <t>INE010B01027</t>
  </si>
  <si>
    <t>Cholamandalam Investment &amp; Finance Company Ltd.</t>
  </si>
  <si>
    <t>INE121A01016</t>
  </si>
  <si>
    <t>Quess Corp Ltd.</t>
  </si>
  <si>
    <t>INE615P01015</t>
  </si>
  <si>
    <t>COMMERCIAL SERVICES</t>
  </si>
  <si>
    <t>Mphasis Ltd.</t>
  </si>
  <si>
    <t>INE356A01018</t>
  </si>
  <si>
    <t>Natco Pharma Ltd.</t>
  </si>
  <si>
    <t>INE987B01026</t>
  </si>
  <si>
    <t>TCNS Clothing Company Ltd.</t>
  </si>
  <si>
    <t>INE778U01029</t>
  </si>
  <si>
    <t>Supreme Industries Ltd.</t>
  </si>
  <si>
    <t>INE195A01028</t>
  </si>
  <si>
    <t>GlaxoSmithKline Consumer Healthcare Ltd.</t>
  </si>
  <si>
    <t>INE264A01014</t>
  </si>
  <si>
    <t>Sanofi India Ltd.</t>
  </si>
  <si>
    <t>INE058A01010</t>
  </si>
  <si>
    <t>ICICI Lombard General Insurance Co. Ltd.</t>
  </si>
  <si>
    <t>INE765G01017</t>
  </si>
  <si>
    <t>Indraprastha Gas Ltd.</t>
  </si>
  <si>
    <t>INE203G01027</t>
  </si>
  <si>
    <t>Fine Organic Industries Ltd.</t>
  </si>
  <si>
    <t>INE686Y01026</t>
  </si>
  <si>
    <t>CHEMICALS</t>
  </si>
  <si>
    <t>Abbott India Ltd.</t>
  </si>
  <si>
    <t>INE358A01014</t>
  </si>
  <si>
    <t>3M India Ltd.</t>
  </si>
  <si>
    <t>INE470A01017</t>
  </si>
  <si>
    <t>Coal India Ltd.</t>
  </si>
  <si>
    <t>INE522F01014</t>
  </si>
  <si>
    <t>GlaxoSmithKline Pharmaceuticals Ltd.</t>
  </si>
  <si>
    <t>INE159A01016</t>
  </si>
  <si>
    <t>Teamlease Services Ltd.</t>
  </si>
  <si>
    <t>INE985S01024</t>
  </si>
  <si>
    <t>Page Industries Ltd.</t>
  </si>
  <si>
    <t>INE761H01022</t>
  </si>
  <si>
    <t>Piramal Enterprises Ltd.</t>
  </si>
  <si>
    <t>INE140A01024</t>
  </si>
  <si>
    <t>Ultratech Cement Ltd.</t>
  </si>
  <si>
    <t>INE481G01011</t>
  </si>
  <si>
    <t>Tech Mahindra Ltd.</t>
  </si>
  <si>
    <t>INE669C01036</t>
  </si>
  <si>
    <t>Relaxo Footwears Ltd.</t>
  </si>
  <si>
    <t>INE131B01039</t>
  </si>
  <si>
    <t>AAVAS FINANCIERS LIMITED</t>
  </si>
  <si>
    <t>INE216P01012</t>
  </si>
  <si>
    <t>Arvind Ltd.</t>
  </si>
  <si>
    <t>INE034A01011</t>
  </si>
  <si>
    <t>CESC Ltd.</t>
  </si>
  <si>
    <t>INE486A01013</t>
  </si>
  <si>
    <t>Indian Oil Corporation Ltd.</t>
  </si>
  <si>
    <t>INE242A01010</t>
  </si>
  <si>
    <t>Endurance Technologies Ltd.</t>
  </si>
  <si>
    <t>INE913H01037</t>
  </si>
  <si>
    <t>Gujarat State Petronet Ltd.</t>
  </si>
  <si>
    <t>INE246F01010</t>
  </si>
  <si>
    <t>Persistent Systems Ltd.</t>
  </si>
  <si>
    <t>INE262H01013</t>
  </si>
  <si>
    <t>Thyrocare Technologies Ltd.</t>
  </si>
  <si>
    <t>INE594H01019</t>
  </si>
  <si>
    <t>HEALTHCARE SERVICES</t>
  </si>
  <si>
    <t>Orient Electric Ltd.</t>
  </si>
  <si>
    <t>INE142Z01019</t>
  </si>
  <si>
    <t>Berger Paints (I) Ltd.</t>
  </si>
  <si>
    <t>INE463A01038</t>
  </si>
  <si>
    <t>INDUMMY30101</t>
  </si>
  <si>
    <t>INE425Y01011</t>
  </si>
  <si>
    <t>Page Industries Ltd.29/11/2018</t>
  </si>
  <si>
    <t>Berger Paints (I) Ltd.29/11/2018</t>
  </si>
  <si>
    <t>NIFTY 29/11/2018</t>
  </si>
  <si>
    <t>INDEX FUTURES</t>
  </si>
  <si>
    <t>(B)Index / Stock Option</t>
  </si>
  <si>
    <t>PUT NIFTY 29/11/2018 10500</t>
  </si>
  <si>
    <t>INDEX OPTIONS</t>
  </si>
  <si>
    <t>7.2% POWER GRID CORP NCD RED 21-12-2021**</t>
  </si>
  <si>
    <t>INE752E07OD2</t>
  </si>
  <si>
    <t>ECL FINANCE LTD.ZCB RED 03-04-2020**</t>
  </si>
  <si>
    <t>INE804I078R2</t>
  </si>
  <si>
    <t>AXIS BANK LTD RED CD 11-12-2018#**</t>
  </si>
  <si>
    <t>INE238A165F6</t>
  </si>
  <si>
    <t>HDFC LTD CP RED 07-12-2018#**</t>
  </si>
  <si>
    <t>INE001A14SX7</t>
  </si>
  <si>
    <t>NABARD CP RED 09-11-2018#**</t>
  </si>
  <si>
    <t>INE261F14DN9</t>
  </si>
  <si>
    <t>7.25% IDFC BANK LTD F&amp;O RED 26-11-2018</t>
  </si>
  <si>
    <t>94 Days</t>
  </si>
  <si>
    <t>7.65% IDFC BANK F&amp;O FD RED 28-01-2019</t>
  </si>
  <si>
    <t>7.1% RBL BANK LTD F&amp;O RED 26-11-2018</t>
  </si>
  <si>
    <t>7.25% RBL BANK F&amp;O FD RED 14-01-2019</t>
  </si>
  <si>
    <t>95 Days</t>
  </si>
  <si>
    <t>Larsen &amp; Toubro Infotech Ltd.</t>
  </si>
  <si>
    <t>INE214T01019</t>
  </si>
  <si>
    <t>Container Corporation Of India Ltd.</t>
  </si>
  <si>
    <t>INE111A01025</t>
  </si>
  <si>
    <t>Honeywell Automation India Ltd.</t>
  </si>
  <si>
    <t>INE671A01010</t>
  </si>
  <si>
    <t>Shriram City Union Finance Ltd.</t>
  </si>
  <si>
    <t>INE722A01011</t>
  </si>
  <si>
    <t>Sundram Fasteners Ltd.</t>
  </si>
  <si>
    <t>INE387A01021</t>
  </si>
  <si>
    <t>Whirlpool of India Ltd.</t>
  </si>
  <si>
    <t>INE716A01013</t>
  </si>
  <si>
    <t>HCL Technologies Ltd.29/11/2018</t>
  </si>
  <si>
    <t>7.65% IDFC BANK LTD FD RED 21-01-2019</t>
  </si>
  <si>
    <t>Sterlite Technologies Ltd.</t>
  </si>
  <si>
    <t>INE089C01029</t>
  </si>
  <si>
    <t>TELECOM -  EQUIPMENT &amp; ACCESSORIES</t>
  </si>
  <si>
    <t>IndusInd Bank Ltd.</t>
  </si>
  <si>
    <t>INE095A01012</t>
  </si>
  <si>
    <t>Aditya Birla Fashion and Retail Ltd.</t>
  </si>
  <si>
    <t>INE647O01011</t>
  </si>
  <si>
    <t>Praj Industries Ltd.</t>
  </si>
  <si>
    <t>INE074A01025</t>
  </si>
  <si>
    <t>Dalmia Bharat Ltd.</t>
  </si>
  <si>
    <t>INE439L01019</t>
  </si>
  <si>
    <t>Apollo Hospitals Enterprise Ltd.</t>
  </si>
  <si>
    <t>INE437A01024</t>
  </si>
  <si>
    <t>Mahindra &amp; Mahindra Financial Services Ltd</t>
  </si>
  <si>
    <t>INE774D01024</t>
  </si>
  <si>
    <t>Vinati Organics Ltd.</t>
  </si>
  <si>
    <t>INE410B01029</t>
  </si>
  <si>
    <t>City Union Bank Ltd.</t>
  </si>
  <si>
    <t>INE491A01021</t>
  </si>
  <si>
    <t>Aarti Industries Ltd.</t>
  </si>
  <si>
    <t>INE769A01020</t>
  </si>
  <si>
    <t>Solar Industries India Ltd.</t>
  </si>
  <si>
    <t>INE343H01029</t>
  </si>
  <si>
    <t>JK Paper Ltd.</t>
  </si>
  <si>
    <t>INE789E01012</t>
  </si>
  <si>
    <t>PAPER</t>
  </si>
  <si>
    <t>Tejas Networks Ltd.</t>
  </si>
  <si>
    <t>INE010J01012</t>
  </si>
  <si>
    <t>Apollo Tyres Ltd.</t>
  </si>
  <si>
    <t>INE438A01022</t>
  </si>
  <si>
    <t>Minda Industries Ltd.</t>
  </si>
  <si>
    <t>INE405E01023</t>
  </si>
  <si>
    <t>AIA Engineering Ltd.</t>
  </si>
  <si>
    <t>INE212H01026</t>
  </si>
  <si>
    <t>Mold-Tek Packaging Ltd.</t>
  </si>
  <si>
    <t>INE893J01029</t>
  </si>
  <si>
    <t>Eris Lifesciences Ltd.</t>
  </si>
  <si>
    <t>INE406M01024</t>
  </si>
  <si>
    <t>KEC International Ltd.</t>
  </si>
  <si>
    <t>INE389H01022</t>
  </si>
  <si>
    <t>Torrent Pharmaceuticals Ltd.</t>
  </si>
  <si>
    <t>INE685A01028</t>
  </si>
  <si>
    <t>Cipla Ltd.</t>
  </si>
  <si>
    <t>INE059A01026</t>
  </si>
  <si>
    <t>The Indian Hotels Company Ltd.</t>
  </si>
  <si>
    <t>INE053A01029</t>
  </si>
  <si>
    <t>HOTELS, RESORTS AND OTHER RECREATIONAL ACTIVITIES</t>
  </si>
  <si>
    <t>Future Retail Ltd.</t>
  </si>
  <si>
    <t>INE752P01024</t>
  </si>
  <si>
    <t>Kansai Nerolac Paints Ltd.</t>
  </si>
  <si>
    <t>INE531A01024</t>
  </si>
  <si>
    <t>Blue Star Ltd.</t>
  </si>
  <si>
    <t>INE472A01039</t>
  </si>
  <si>
    <t>Info Edge (India) Ltd.</t>
  </si>
  <si>
    <t>INE663F01024</t>
  </si>
  <si>
    <t>Prestige Estates Projects Ltd.</t>
  </si>
  <si>
    <t>INE811K01011</t>
  </si>
  <si>
    <t>Syngene International Ltd.</t>
  </si>
  <si>
    <t>INE398R01022</t>
  </si>
  <si>
    <t>Lemon Tree Hotels Ltd.</t>
  </si>
  <si>
    <t>INE970X01018</t>
  </si>
  <si>
    <t>Grindwell Norton Ltd</t>
  </si>
  <si>
    <t>INE536A01023</t>
  </si>
  <si>
    <t>Crompton Greaves Cons Electrical Ltd.</t>
  </si>
  <si>
    <t>INE299U01018</t>
  </si>
  <si>
    <t>Action Construction Equipment Ltd.</t>
  </si>
  <si>
    <t>INE731H01025</t>
  </si>
  <si>
    <t>7.65% IDFC BANK F&amp;O FD RED 11-01-2019</t>
  </si>
  <si>
    <t>93 Days</t>
  </si>
  <si>
    <t>6.75% IDFC BANK F&amp;O FD RED 14-01-2019</t>
  </si>
  <si>
    <t>6.75% IDFC F&amp;O FD 30-01-2019</t>
  </si>
  <si>
    <t>6.75% IDFC BANK LTD FD RED 22-01-2019</t>
  </si>
  <si>
    <t>6.25% HDFC BANK F&amp;O FD RED 23-01-2019</t>
  </si>
  <si>
    <t>6.75% IDFC BANK F&amp;O FD RED 07-01-2019</t>
  </si>
  <si>
    <t>6.75% IDFC BANK LTD F&amp;O RED 12-11-2018</t>
  </si>
  <si>
    <t>6.75% IDFC BANK F&amp;O FD RED 30-11-2018</t>
  </si>
  <si>
    <t>Voltamp Transformers Ltd.</t>
  </si>
  <si>
    <t>INE540H01012</t>
  </si>
  <si>
    <t>Ahluwalia Contracts (India) Ltd.</t>
  </si>
  <si>
    <t>INE758C01029</t>
  </si>
  <si>
    <t>Dr. Reddy's Laboratories Ltd.</t>
  </si>
  <si>
    <t>INE089A01023</t>
  </si>
  <si>
    <t>Kirloskar Brothers Ltd.</t>
  </si>
  <si>
    <t>INE732A01036</t>
  </si>
  <si>
    <t>Ashoka Buildcon Ltd.</t>
  </si>
  <si>
    <t>INE442H01029</t>
  </si>
  <si>
    <t>ITD Cementation India Ltd.</t>
  </si>
  <si>
    <t>INE686A01026</t>
  </si>
  <si>
    <t>JMC Projects (India)  Ltd.</t>
  </si>
  <si>
    <t>INE890A01024</t>
  </si>
  <si>
    <t>Astral Poly Technik Ltd</t>
  </si>
  <si>
    <t>INE006I01046</t>
  </si>
  <si>
    <t>Thermax Ltd.</t>
  </si>
  <si>
    <t>INE152A01029</t>
  </si>
  <si>
    <t>9.40% BLUE DART EXP LTD NCD RED 20-11-18**</t>
  </si>
  <si>
    <t>INE233B08095</t>
  </si>
  <si>
    <t>9.50% BLUE DART EXP LTD NCD RED 20-11-19**</t>
  </si>
  <si>
    <t>INE233B08103</t>
  </si>
  <si>
    <t>7.75% IDFC F&amp;O FD 30-01-2019</t>
  </si>
  <si>
    <t>7.25% IDFC BANK F&amp;O FD RED 30-11-2018</t>
  </si>
  <si>
    <t>7.1% IDFC BANK LTD F&amp;O RED 12-11-2018</t>
  </si>
  <si>
    <t>7.65% IDFC BANK LTD FD RED 22-01-2019</t>
  </si>
  <si>
    <t>7.3% IDFC BANK LTD F&amp;O FD RED 19-12-2018</t>
  </si>
  <si>
    <t>92 Days</t>
  </si>
  <si>
    <t>V-Guard Industries Ltd.</t>
  </si>
  <si>
    <t>INE951I01027</t>
  </si>
  <si>
    <t>V-Guard Industries Ltd.29/11/2018</t>
  </si>
  <si>
    <t>7.4% KOTAK MAH BK F&amp;O QTY COM FD17-07-19</t>
  </si>
  <si>
    <t>7.75% RBL BANK QTY COM F&amp;O RED 22-08-19</t>
  </si>
  <si>
    <t>7.75% RBL BANK QTY COM F&amp;O RED 19-08-19</t>
  </si>
  <si>
    <t>7.50% IDFC BANK F&amp;O QCM RED 30-12-2018</t>
  </si>
  <si>
    <t>7.50% IDFC BANK F&amp;O QCM RED 02-01-2019</t>
  </si>
  <si>
    <t>7.5% IDFC F&amp;O QTLY COMP FD 23-12-18</t>
  </si>
  <si>
    <t>7.5% IDFC BANK F&amp;O QCM RED 20-12-2018</t>
  </si>
  <si>
    <t>7.5% IDFC BANK F&amp;O QCM RED 19-12-2018</t>
  </si>
  <si>
    <t>AU Small Finance Bank Ltd.</t>
  </si>
  <si>
    <t>INE949L01017</t>
  </si>
  <si>
    <t>HDFC Standard Life Insurance Co Ltd.</t>
  </si>
  <si>
    <t>INE795G01014</t>
  </si>
  <si>
    <t>SBI Life Insurance Co. Ltd.</t>
  </si>
  <si>
    <t>INE123W01016</t>
  </si>
  <si>
    <t>HDFC Asset Management Company Ltd.</t>
  </si>
  <si>
    <t>INE127D01025</t>
  </si>
  <si>
    <t>Bandhan Bank Ltd.</t>
  </si>
  <si>
    <t>INE545U01014</t>
  </si>
  <si>
    <t>Dixon Technologies (India) Ltd.</t>
  </si>
  <si>
    <t>INE935N01012</t>
  </si>
  <si>
    <t>Godrej Agrovet Ltd.</t>
  </si>
  <si>
    <t>INE850D01014</t>
  </si>
  <si>
    <t>Capacit E Infraprojects Ltd.</t>
  </si>
  <si>
    <t>INE264T01014</t>
  </si>
  <si>
    <t>Dr. Lal Path Labs Ltd.</t>
  </si>
  <si>
    <t>INE600L01024</t>
  </si>
  <si>
    <t>MAS Financial Services Ltd.</t>
  </si>
  <si>
    <t>INE348L01012</t>
  </si>
  <si>
    <t>Amber Enterprises India Ltd.</t>
  </si>
  <si>
    <t>INE371P01015</t>
  </si>
  <si>
    <t>LAURUS LABS LIMITED</t>
  </si>
  <si>
    <t>INE947Q01010</t>
  </si>
  <si>
    <t>PNB Housing Finance Ltd.</t>
  </si>
  <si>
    <t>INE572E01012</t>
  </si>
  <si>
    <t>Mahindra Logistics Ltd.</t>
  </si>
  <si>
    <t>INE766P01016</t>
  </si>
  <si>
    <t>PSP Projects Ltd.</t>
  </si>
  <si>
    <t>INE488V01015</t>
  </si>
  <si>
    <t>Advanced Enzyme Technologies Ltd.</t>
  </si>
  <si>
    <t>INE837H01020</t>
  </si>
  <si>
    <t>Central Depository Services (I) Ltd.</t>
  </si>
  <si>
    <t>INE736A01011</t>
  </si>
  <si>
    <t>Shankara Building Products Ltd.</t>
  </si>
  <si>
    <t>INE274V01019</t>
  </si>
  <si>
    <t>H G Infra Engineering Ltd.</t>
  </si>
  <si>
    <t>INE926X01010</t>
  </si>
  <si>
    <t>GNA Axles Ltd.</t>
  </si>
  <si>
    <t>INE934S01014</t>
  </si>
  <si>
    <t>Indian Energy Exchange Ltd.</t>
  </si>
  <si>
    <t>INE022Q01020</t>
  </si>
  <si>
    <t>Reliance Nippon Life Asset Mgmt Ltd.</t>
  </si>
  <si>
    <t>INE298J01013</t>
  </si>
  <si>
    <t>Indostar Capital Finance Ltd.</t>
  </si>
  <si>
    <t>INE896L01010</t>
  </si>
  <si>
    <t>PUT NIFTY 24/06/2021 10500</t>
  </si>
  <si>
    <t>7.25% IDFC BANK LTD F&amp;O FD 30-11-2018</t>
  </si>
  <si>
    <t>NTPC Ltd.</t>
  </si>
  <si>
    <t>INE733E01010</t>
  </si>
  <si>
    <t>Hero MotoCorp Ltd.</t>
  </si>
  <si>
    <t>INE158A01026</t>
  </si>
  <si>
    <t>JSW Steel Ltd.</t>
  </si>
  <si>
    <t>INE019A01038</t>
  </si>
  <si>
    <t>Zee Entertainment Enterprises Ltd.</t>
  </si>
  <si>
    <t>INE256A01028</t>
  </si>
  <si>
    <t>Bharti Infratel Ltd.</t>
  </si>
  <si>
    <t>INE121J01017</t>
  </si>
  <si>
    <t>The Federal Bank Ltd.</t>
  </si>
  <si>
    <t>INE171A01029</t>
  </si>
  <si>
    <t>Pidilite Industries Ltd.</t>
  </si>
  <si>
    <t>INE318A01026</t>
  </si>
  <si>
    <t>Hindustan Zinc Ltd.</t>
  </si>
  <si>
    <t>INE267A01025</t>
  </si>
  <si>
    <t>ABB India Ltd.</t>
  </si>
  <si>
    <t>INE117A01022</t>
  </si>
  <si>
    <t>Investment in Mutual fund</t>
  </si>
  <si>
    <t>RELIANCE ETF GOLD BEES</t>
  </si>
  <si>
    <t>INF732E01102</t>
  </si>
  <si>
    <t>Alkem Laboratories Ltd.</t>
  </si>
  <si>
    <t>INE540L01014</t>
  </si>
  <si>
    <t>SRF Ltd.</t>
  </si>
  <si>
    <t>INE647A01010</t>
  </si>
  <si>
    <t>Jubilant Life Sciences Ltd.</t>
  </si>
  <si>
    <t>INE700A01033</t>
  </si>
  <si>
    <t>Cyient Ltd.</t>
  </si>
  <si>
    <t>INE136B01020</t>
  </si>
  <si>
    <t>Simplex Infrastructures Ltd.</t>
  </si>
  <si>
    <t>INE059B01024</t>
  </si>
  <si>
    <t>Sadbhav Engineering Ltd.</t>
  </si>
  <si>
    <t>INE226H01026</t>
  </si>
  <si>
    <t>APL Apollo Tubes Ltd.</t>
  </si>
  <si>
    <t>INE702C01019</t>
  </si>
  <si>
    <t>Royal Orchid Hotels Ltd.</t>
  </si>
  <si>
    <t>INE283H01019</t>
  </si>
  <si>
    <t>The Federal Bank Ltd.29/11/2018</t>
  </si>
  <si>
    <t>Canara Bank29/11/2018</t>
  </si>
  <si>
    <t>Indian Bank29/11/2018</t>
  </si>
  <si>
    <t>7.65% IDFC BANK F&amp;O FD RED 14-01-2019</t>
  </si>
  <si>
    <t>7.75% IDFC BANK F&amp;O FD RED 07-01-2019</t>
  </si>
  <si>
    <t>Aegis Logistics Ltd.</t>
  </si>
  <si>
    <t>INE208C01025</t>
  </si>
  <si>
    <t>TIL Ltd.</t>
  </si>
  <si>
    <t>INE806C01018</t>
  </si>
  <si>
    <t>Arrow Greentech Ltd.</t>
  </si>
  <si>
    <t>INE570D01018</t>
  </si>
  <si>
    <t>9.45% EXIM BANK NCD RED 22-01-2019**</t>
  </si>
  <si>
    <t>INE514E08DL0</t>
  </si>
  <si>
    <t>9.63% REC LTD NCD RED 05-02-2019</t>
  </si>
  <si>
    <t>INE020B07IA8</t>
  </si>
  <si>
    <t>NABARD ZCB RED 01-01-2019**</t>
  </si>
  <si>
    <t>INE261F09EW8</t>
  </si>
  <si>
    <t>8.38% LIC HSG FINANCE NCD RED 27-02-19**</t>
  </si>
  <si>
    <t>INE115A07IK7</t>
  </si>
  <si>
    <t>8.45% HOUSING DEV FIN NCD RED 08-02-19**</t>
  </si>
  <si>
    <t>INE001A07OI1</t>
  </si>
  <si>
    <t>State Development Loan</t>
  </si>
  <si>
    <t>8.39% Rajasthan SDL RED 15-03-19</t>
  </si>
  <si>
    <t>IN2920150280</t>
  </si>
  <si>
    <t>8.59% ANDHRA PRADESH SDL RED 18-03-2019</t>
  </si>
  <si>
    <t>IN1020080090</t>
  </si>
  <si>
    <t>8.39% RAJASTHAN SDL RED 15-03-2020</t>
  </si>
  <si>
    <t>IN2920150298</t>
  </si>
  <si>
    <t>FULLERTON INDIA CREDIT ZCB RED 15-07-21**</t>
  </si>
  <si>
    <t>INE535H07AK8</t>
  </si>
  <si>
    <t>8.8% L&amp;T HOUSING FIN NCD RED 23-06-2021**</t>
  </si>
  <si>
    <t>INE476M07BM9</t>
  </si>
  <si>
    <t>8.5% SIDBI NCD RED 21-06-2021**</t>
  </si>
  <si>
    <t>INE556F08JF7</t>
  </si>
  <si>
    <t>8.32% RELIANCE JIO INFO NCD 08-07-2021**</t>
  </si>
  <si>
    <t>INE110L07070</t>
  </si>
  <si>
    <t>7.65% IRFC NCD RED 15-03-2021**</t>
  </si>
  <si>
    <t>INE053F07AK6</t>
  </si>
  <si>
    <t>8.25% L&amp;T FINANCE NCD RED 21-06-2021**</t>
  </si>
  <si>
    <t>INE027E07642</t>
  </si>
  <si>
    <t>7.7% REC LTD NCD RED 15-03-2021**</t>
  </si>
  <si>
    <t>INE020B08AS5</t>
  </si>
  <si>
    <t>KOTAK MAH PRIME ZCB RED 26-04-2021**</t>
  </si>
  <si>
    <t>INE916DA7PI5</t>
  </si>
  <si>
    <t>Treasury bills</t>
  </si>
  <si>
    <t>91 DAYS TBILL RED 08-11-2018</t>
  </si>
  <si>
    <t>IN002018X211</t>
  </si>
  <si>
    <t>91 DAYS TBILL RED 29-11-2018</t>
  </si>
  <si>
    <t>IN002018X245</t>
  </si>
  <si>
    <t>AXIS BANK CD RED 27-11-2018#**</t>
  </si>
  <si>
    <t>INE238A161F5</t>
  </si>
  <si>
    <t>YES BANK LTD CD RED 26-11-2018#**</t>
  </si>
  <si>
    <t>INE528G16S00</t>
  </si>
  <si>
    <t>ABU DHABI COMM CD RED 05-11-2018#**</t>
  </si>
  <si>
    <t>INE526V16457</t>
  </si>
  <si>
    <t>IDFC BANK LTD CD RED 22-11-2018#**</t>
  </si>
  <si>
    <t>INE092T16GO5</t>
  </si>
  <si>
    <t>INDIAN BANK CD RED 06-11-2018#**</t>
  </si>
  <si>
    <t>INE562A16IS4</t>
  </si>
  <si>
    <t>FITCH A1+</t>
  </si>
  <si>
    <t>VIJAYA BANK CD RED 14-12-2018#**</t>
  </si>
  <si>
    <t>INE705A16RC4</t>
  </si>
  <si>
    <t>CARE A1+</t>
  </si>
  <si>
    <t>YES BANK LTD CD RED 27-11-2018#**</t>
  </si>
  <si>
    <t>INE528G16P52</t>
  </si>
  <si>
    <t>AXIS BANK LTD CD RED 22-11-2018#**</t>
  </si>
  <si>
    <t>INE238A163C8</t>
  </si>
  <si>
    <t>SIDBI CD RED 22-01-2019#**</t>
  </si>
  <si>
    <t>INE556F16317</t>
  </si>
  <si>
    <t>AXIS BANK LTD CD RED 04-12-2018#**</t>
  </si>
  <si>
    <t>INE238A162F3</t>
  </si>
  <si>
    <t>NABHA POWER CP 28-12-2018#**</t>
  </si>
  <si>
    <t>INE445L14AD3</t>
  </si>
  <si>
    <t>NETWORK 18 MEDIA CP 28-12-2018#**</t>
  </si>
  <si>
    <t>INE870H14FY5</t>
  </si>
  <si>
    <t>SHRIRAM TRANS FIN CP RED 21-11-2018#**</t>
  </si>
  <si>
    <t>INE721A14BY4</t>
  </si>
  <si>
    <t>HT MEDIA LTD CP RED 26-11-2018#**</t>
  </si>
  <si>
    <t>INE501G14837</t>
  </si>
  <si>
    <t>APOLLO TYRES CP RED 24-12-2018#**</t>
  </si>
  <si>
    <t>INE438A14IV6</t>
  </si>
  <si>
    <t>NABARD CP RED 07-12-2018#**</t>
  </si>
  <si>
    <t>INE261F14DW0</t>
  </si>
  <si>
    <t>REPCO HOME CP RED 06-11-2018#**</t>
  </si>
  <si>
    <t>INE612J14489</t>
  </si>
  <si>
    <t>JM FINANCIAL LTD CP RED 06-11-2018#**</t>
  </si>
  <si>
    <t>INE780C14AK7</t>
  </si>
  <si>
    <t>INDIABULLS HSG FIN CP RED 20-11-2018#**</t>
  </si>
  <si>
    <t>INE148I14XR1</t>
  </si>
  <si>
    <t>INDIABULLS CONSMR FIN LTD CP 20-11-2018#**</t>
  </si>
  <si>
    <t>INE614X14262</t>
  </si>
  <si>
    <t>CENTURY TEXTILE &amp; IND CP 27-11-2018#**</t>
  </si>
  <si>
    <t>INE055A14GP4</t>
  </si>
  <si>
    <t>GRUH FINANCE LTD CP RED 26-11-2018#**</t>
  </si>
  <si>
    <t>INE580B14HX1</t>
  </si>
  <si>
    <t>GRUH FINANCE LTD CP RED 29-11-2018#**</t>
  </si>
  <si>
    <t>INE580B14HV5</t>
  </si>
  <si>
    <t>CAPITAL FIRST LTD CP RED 26-11-2018#**</t>
  </si>
  <si>
    <t>INE688I14GY7</t>
  </si>
  <si>
    <t>L&amp;T HSG FIN LTD CP RED 03-12-2018#**</t>
  </si>
  <si>
    <t>INE476M14BS2</t>
  </si>
  <si>
    <t>LIC HSG FIN CP RED 24-12-2018#**</t>
  </si>
  <si>
    <t>INE115A14AT1</t>
  </si>
  <si>
    <t>RELIANCE JIO INFO CP 26-12-2018 VD 0111#**</t>
  </si>
  <si>
    <t>INDUM2910184</t>
  </si>
  <si>
    <t>NABARD CP RED 31-01-2019 VD 01/11#**</t>
  </si>
  <si>
    <t>INDUMMY30102</t>
  </si>
  <si>
    <t>TATA MOTORS FINANCE CP RED 05-11-2018#**</t>
  </si>
  <si>
    <t>INE601U14851</t>
  </si>
  <si>
    <t>AXIS FINANCE LTD CP RED 16-11-2018#**</t>
  </si>
  <si>
    <t>INE891K14GP1</t>
  </si>
  <si>
    <t>TATA CAPITAL FIN SERV CP RED 19-11-2018#**</t>
  </si>
  <si>
    <t>INE306N14OW4</t>
  </si>
  <si>
    <t>VEDANTA LTD CP RED 21-12-2018#**</t>
  </si>
  <si>
    <t>INE205A14PA8</t>
  </si>
  <si>
    <t>EMAMI LTD CP 27-12-2018#**</t>
  </si>
  <si>
    <t>INE548C14662</t>
  </si>
  <si>
    <t>HT MEDIA LTD CP RED 05-11-2018#**</t>
  </si>
  <si>
    <t>INE501G14779</t>
  </si>
  <si>
    <t>BERGER PAINTS CP 30-11-2018#**</t>
  </si>
  <si>
    <t>INE463A14HD4</t>
  </si>
  <si>
    <t>NETWORK 18 MEDIA &amp; INV CP 24-12-2018#**</t>
  </si>
  <si>
    <t>INE870H14FU3</t>
  </si>
  <si>
    <t>JULIUS BAER CAPITAL CP RED 26-11-2018#**</t>
  </si>
  <si>
    <t>INE824H14864</t>
  </si>
  <si>
    <t>RELIANCE JIO INFO LTD CP RED 05-11-2018#**</t>
  </si>
  <si>
    <t>INE110L14HZ1</t>
  </si>
  <si>
    <t>SHRIRAM HOUSING FINANCE CP RD 06-11-2018#**</t>
  </si>
  <si>
    <t>INE432R14097</t>
  </si>
  <si>
    <t>HT MEDIA LTD CP 13-11-18#**</t>
  </si>
  <si>
    <t>INE501G14795</t>
  </si>
  <si>
    <t>IIFL WEALTH FIN CP RED 19-11-2018#**</t>
  </si>
  <si>
    <t>INE248U14FQ3</t>
  </si>
  <si>
    <t>SHAPOORJI PAL FIN CP RED 23-11-2018#**</t>
  </si>
  <si>
    <t>INE716V14186</t>
  </si>
  <si>
    <t>BERGER PAINTS CP 28-11-2018#**</t>
  </si>
  <si>
    <t>INE463A14HA0</t>
  </si>
  <si>
    <t>NETWORK 18 MEDIA &amp; INVEST CP 30-11-2018#**</t>
  </si>
  <si>
    <t>INE870H14FM0</t>
  </si>
  <si>
    <t>S.D. CORP PVT CP 28-11-18#**</t>
  </si>
  <si>
    <t>INE660N14BO8</t>
  </si>
  <si>
    <t>S.D. CORP PVT CP RED 30-11-2018#**</t>
  </si>
  <si>
    <t>INE660N14BP5</t>
  </si>
  <si>
    <t>RELIANCE JIO INFO LTD CP RED 12-12-2018#**</t>
  </si>
  <si>
    <t>INE110L14HS6</t>
  </si>
  <si>
    <t>TUBE INVST OF INDIA CP RED 14-12-18#**</t>
  </si>
  <si>
    <t>INE974X14104</t>
  </si>
  <si>
    <t>TGS INVEST &amp; TRADE CP RED 02-11-2018#**</t>
  </si>
  <si>
    <t>INE597H14IO9</t>
  </si>
  <si>
    <t>BIRLA TMT HLDGS CP RED 05-11-2018#**</t>
  </si>
  <si>
    <t>INE179J14GO6</t>
  </si>
  <si>
    <t>KOTAK COMM SERV LTD CP RED 15-11-2018#**</t>
  </si>
  <si>
    <t>INE410J14BD9</t>
  </si>
  <si>
    <t>AVANSE FIN SERV CP RED 02-11-18#**</t>
  </si>
  <si>
    <t>INE087P14564</t>
  </si>
  <si>
    <t>HERO CYCLES LTD CP RED 20-11-2018#**</t>
  </si>
  <si>
    <t>INE668E14771</t>
  </si>
  <si>
    <t>NTPC LTD CP RED 30-11-2018#**</t>
  </si>
  <si>
    <t>INE733E14179</t>
  </si>
  <si>
    <t>HERO CYCLES CP RED 27-11-2018#**</t>
  </si>
  <si>
    <t>INE668E14789</t>
  </si>
  <si>
    <t>ADITYA BIRLA FINANCE CP RED 15-11-2018#**</t>
  </si>
  <si>
    <t>INE860H14I25</t>
  </si>
  <si>
    <t>TRAPTI TRAD &amp; INVEST PVT CP 05-11-18#**</t>
  </si>
  <si>
    <t>INE977J14HL7</t>
  </si>
  <si>
    <t>RELIANCE JIO INFO LTD CP RED 12-11-2018#**</t>
  </si>
  <si>
    <t>INE110L14IC8</t>
  </si>
  <si>
    <t>PNB HOUSING FINANCE CP RED 15-11-2018#**</t>
  </si>
  <si>
    <t>INE572E14EX9</t>
  </si>
  <si>
    <t>RELIANCE RETAIL LTD CP RED 22-11-2018#**</t>
  </si>
  <si>
    <t>INE742O14799</t>
  </si>
  <si>
    <t>HINDUSTAN ZINC CP RED 26-12-2018#**</t>
  </si>
  <si>
    <t>INE267A14325</t>
  </si>
  <si>
    <t>Foreign Securities and/or Overseas ETFs</t>
  </si>
  <si>
    <t>International  Mutual Fund Units</t>
  </si>
  <si>
    <t>ASEAN EQUITY FUND SHARE CLASS C ( ACC)</t>
  </si>
  <si>
    <t>LU0441851648</t>
  </si>
  <si>
    <t>GREATER CHINA SHARES CLASS C ACC</t>
  </si>
  <si>
    <t>LU0129484258</t>
  </si>
  <si>
    <t>JP MORGAN-EUROPE DYNAMIC FUND C ACC-EUR</t>
  </si>
  <si>
    <t>LU0129450945</t>
  </si>
  <si>
    <t>JP MORGAN EMERGING MKTS OPP EQ OPP FUND</t>
  </si>
  <si>
    <t>LU0431993079</t>
  </si>
  <si>
    <t>JPMORGAN FUNDS-US VALUE FUND SH CLASS C</t>
  </si>
  <si>
    <t>LU0129463179</t>
  </si>
  <si>
    <t>Notes:</t>
  </si>
  <si>
    <t>1. Total Non Performing Assets (NPA) provided for and its percentage to NAV</t>
  </si>
  <si>
    <t>2. NAV at the beginning of the period (Rs. per unit)</t>
  </si>
  <si>
    <t>Plan / option (Face Value 10)</t>
  </si>
  <si>
    <t>As on</t>
  </si>
  <si>
    <t>Direct Plan Annual Dividend Option</t>
  </si>
  <si>
    <t>^</t>
  </si>
  <si>
    <t>Direct Plan Bonus Option</t>
  </si>
  <si>
    <t>Direct Plan Dividend Option</t>
  </si>
  <si>
    <t>Direct Plan Growth Option</t>
  </si>
  <si>
    <t>Institutional Annual Dividend Option</t>
  </si>
  <si>
    <t>Institutional Bonus Option</t>
  </si>
  <si>
    <t>Institutional Dividend Option</t>
  </si>
  <si>
    <t>Institutional Growth Option</t>
  </si>
  <si>
    <t>Regular Plan Annual Dividend Option</t>
  </si>
  <si>
    <t>Regular Plan Bonus Option</t>
  </si>
  <si>
    <t>Regular Plan Dividend</t>
  </si>
  <si>
    <t>Regular Plan Growth</t>
  </si>
  <si>
    <t>^ There were no investors in this option.</t>
  </si>
  <si>
    <t xml:space="preserve">3. Total Dividend (Net) declared during the month </t>
  </si>
  <si>
    <t>4. Bonus was declared during the month</t>
  </si>
  <si>
    <t>5. Investment in Repo of Corporate Debt Securities during the month ended October 31, 2018</t>
  </si>
  <si>
    <t>6. Investment in foreign securities/ADRs/GDRs at the end of the month</t>
  </si>
  <si>
    <t>7. Average Portfolio Maturity</t>
  </si>
  <si>
    <t>8. Portfolio Turnover Ratio</t>
  </si>
  <si>
    <t>9. Total gross exposure to derivative instruments (excluding reversed positions) at the end of the month (Rs. in Lakhs)</t>
  </si>
  <si>
    <t>10. Margin Deposits includes Margin money placed on derivatives other than margin money placed with bank</t>
  </si>
  <si>
    <t>Direct Plan Fortnightly Dividend Option</t>
  </si>
  <si>
    <t>Direct Plan Monthly Dividend Option</t>
  </si>
  <si>
    <t>Direct Plan Weekly Dividend Option</t>
  </si>
  <si>
    <t>Regular Plan Dividend Option</t>
  </si>
  <si>
    <t>Regular Plan Fortnightly Dividend Option</t>
  </si>
  <si>
    <t>Regular Plan Growth Option</t>
  </si>
  <si>
    <t>Regular Plan Monthly Dividend Option</t>
  </si>
  <si>
    <t>Regular Plan Weekly Dividend Option</t>
  </si>
  <si>
    <t>3. Total Dividend (Net) declared during the month</t>
  </si>
  <si>
    <t>Plan/Option Name</t>
  </si>
  <si>
    <t xml:space="preserve"> </t>
  </si>
  <si>
    <t>individual &amp; HUF</t>
  </si>
  <si>
    <t>others</t>
  </si>
  <si>
    <t>Direct  Monthly Dividend</t>
  </si>
  <si>
    <t>Direct Plan – Monthly Dividend</t>
  </si>
  <si>
    <t>Regular  Weekly Dividend</t>
  </si>
  <si>
    <t>Regular Annual Dividend Option</t>
  </si>
  <si>
    <t>Retail Annual Dividend Option</t>
  </si>
  <si>
    <t>Segregated Assets - Growth Option</t>
  </si>
  <si>
    <t>Regular Plan Fortnightly dividend</t>
  </si>
  <si>
    <t>Plan / option (Face Value 1000)</t>
  </si>
  <si>
    <t>Direct Plan Daily Dividend Option</t>
  </si>
  <si>
    <t>Regular Bonus Option</t>
  </si>
  <si>
    <t>Regular Daily Dividend Option</t>
  </si>
  <si>
    <t>Regular Dividend Option</t>
  </si>
  <si>
    <t>Regular Fortnightly Dividend Option</t>
  </si>
  <si>
    <t>Regular Growth Option</t>
  </si>
  <si>
    <t>Regular Monthly Dividend Option</t>
  </si>
  <si>
    <t>Regular Weekly Dividend Option</t>
  </si>
  <si>
    <t>Retail Bonus Option</t>
  </si>
  <si>
    <t>Retail Daily Dividend Option</t>
  </si>
  <si>
    <t>Retail Dividend Option</t>
  </si>
  <si>
    <t>Retail Fortnightly Dividend Option</t>
  </si>
  <si>
    <t>Retail Growth Option</t>
  </si>
  <si>
    <t>Retail Monthly Dividend Option</t>
  </si>
  <si>
    <t>Retail Weekly Dividend Option</t>
  </si>
  <si>
    <t>Direct  Annual Dividend</t>
  </si>
  <si>
    <t>Direct Plan - Annual Dividend</t>
  </si>
  <si>
    <t>Direct Plan - Quarterly Dividend</t>
  </si>
  <si>
    <t>Direct Plan Fortnightly Dividend</t>
  </si>
  <si>
    <t>Regular Plan Daily Dividend</t>
  </si>
  <si>
    <t>Regular Plan Weekly Dividend</t>
  </si>
  <si>
    <t>Dividend Option</t>
  </si>
  <si>
    <t>Regular Plan - Monthly Dividend</t>
  </si>
  <si>
    <t>Plan B - Dividend option</t>
  </si>
  <si>
    <t>Plan B - Growth option</t>
  </si>
  <si>
    <t>Plan C - Dividend option</t>
  </si>
  <si>
    <t>Plan C - Growth option</t>
  </si>
  <si>
    <t>Growth Option</t>
  </si>
  <si>
    <t>Unclaimed Dividend less than 3 yrs</t>
  </si>
  <si>
    <t>Unclaimed Dividend more than 3 yrs</t>
  </si>
  <si>
    <t>Unclaimed Redemption less than 3 yrs</t>
  </si>
  <si>
    <t>Unclaimed Redemption more than 3 yrs</t>
  </si>
  <si>
    <t>Regular Plan Monthly Dividend</t>
  </si>
  <si>
    <t>Direct Plan  Growth Option</t>
  </si>
  <si>
    <t>Regular Plan  Growth Option</t>
  </si>
  <si>
    <t>Fund Id</t>
  </si>
  <si>
    <t>Fund Desc</t>
  </si>
  <si>
    <t>Edelweiss Dynamic Bond Fund</t>
  </si>
  <si>
    <t>Edelweiss Banking and PSU Debt Fund</t>
  </si>
  <si>
    <t>Edelweiss Corporate Bond Fund</t>
  </si>
  <si>
    <t>Edelweiss Government Securities Fund</t>
  </si>
  <si>
    <t>Edelweiss Short Term Fund</t>
  </si>
  <si>
    <t>Edelweiss Low Duration Fund</t>
  </si>
  <si>
    <t>Edelweiss Arbitrage Fund</t>
  </si>
  <si>
    <t>Edelweiss Balanced Advantage Fund</t>
  </si>
  <si>
    <t>Edelweiss Large Cap Fund</t>
  </si>
  <si>
    <t>Edelweiss Multi-Cap Fund</t>
  </si>
  <si>
    <t>Edelweiss Long Term Equity Fund</t>
  </si>
  <si>
    <t>Edelweiss Large &amp; Mid Cap Fund</t>
  </si>
  <si>
    <t>Edelweiss Equity Savings Fund</t>
  </si>
  <si>
    <t>EDELWEISS MAIDEN OPPORTUNITIES FUND - SERIES 1</t>
  </si>
  <si>
    <t>Edelweiss ETF - NIFTY 50</t>
  </si>
  <si>
    <t>Edelweiss ETF - Nifty Bank</t>
  </si>
  <si>
    <t>Edelweiss ETF - Nifty 100 Quality 30</t>
  </si>
  <si>
    <t>Edelweiss Multi-Asset Allocation Fund</t>
  </si>
  <si>
    <t>Edelweiss Mid Cap Fund</t>
  </si>
  <si>
    <t>Edelweiss Tax Advantage Fund</t>
  </si>
  <si>
    <t>Edelweiss Fixed Maturity Plan - Series 35</t>
  </si>
  <si>
    <t>Edelweiss Fixed Maturity Plan - Series 38</t>
  </si>
  <si>
    <t>Edelweiss Fixed Maturity Plan - Series 41</t>
  </si>
  <si>
    <t>Edelweiss Fixed Maturity Plan - Series 49</t>
  </si>
  <si>
    <t>Edelweiss Liquid Fund</t>
  </si>
  <si>
    <t>Edelweiss ASEAN Equity Off-shore Fund</t>
  </si>
  <si>
    <t>Edelweiss Greater China Equity Off-shore Fund</t>
  </si>
  <si>
    <t>Edelweiss Europe Dynamic Equity Offshore Fund</t>
  </si>
  <si>
    <t>Edelweiss Emerging Markets Opportunities Equity Offshore Fund</t>
  </si>
  <si>
    <t>Edelweiss US Value Equity Off-shore Fund</t>
  </si>
  <si>
    <t>RP-SG Business Process Services Ltd.#</t>
  </si>
  <si>
    <t>RP-SG Retail Ltd.#</t>
  </si>
  <si>
    <t>(A close ended equity scheme investing across large cap, mid cap and small cap stocks)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</si>
</sst>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,###,##0"/>
    <numFmt numFmtId="165" formatCode="#,##0.00_);\(##,##0\)"/>
    <numFmt numFmtId="166" formatCode="#,##0.00_);\(##,##0.00\)"/>
    <numFmt numFmtId="167" formatCode="0.00%_);\(0.00%\)"/>
    <numFmt numFmtId="168" formatCode="mmmm\ dd\,\ yyyy"/>
    <numFmt numFmtId="169" formatCode="#,##0.0000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165" fontId="0" fillId="0" borderId="2" xfId="0" applyNumberFormat="1" applyBorder="1"/>
    <xf numFmtId="166" fontId="0" fillId="0" borderId="2" xfId="0" applyNumberFormat="1" applyBorder="1"/>
    <xf numFmtId="167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4" fontId="0" fillId="0" borderId="3" xfId="0" applyNumberFormat="1" applyBorder="1"/>
    <xf numFmtId="10" fontId="0" fillId="0" borderId="3" xfId="0" applyNumberFormat="1" applyBorder="1"/>
    <xf numFmtId="0" fontId="3" fillId="0" borderId="3" xfId="0" applyFont="1" applyBorder="1"/>
    <xf numFmtId="164" fontId="3" fillId="0" borderId="3" xfId="0" applyNumberFormat="1" applyFont="1" applyBorder="1"/>
    <xf numFmtId="4" fontId="3" fillId="0" borderId="4" xfId="0" applyNumberFormat="1" applyFont="1" applyBorder="1"/>
    <xf numFmtId="10" fontId="3" fillId="0" borderId="4" xfId="0" applyNumberFormat="1" applyFont="1" applyBorder="1"/>
    <xf numFmtId="4" fontId="0" fillId="0" borderId="4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0" fontId="3" fillId="0" borderId="4" xfId="0" applyFont="1" applyBorder="1"/>
    <xf numFmtId="164" fontId="3" fillId="0" borderId="4" xfId="0" applyNumberFormat="1" applyFont="1" applyBorder="1"/>
    <xf numFmtId="0" fontId="3" fillId="0" borderId="5" xfId="0" applyFont="1" applyBorder="1"/>
    <xf numFmtId="164" fontId="3" fillId="0" borderId="5" xfId="0" applyNumberFormat="1" applyFont="1" applyBorder="1"/>
    <xf numFmtId="4" fontId="3" fillId="0" borderId="5" xfId="0" applyNumberFormat="1" applyFont="1" applyBorder="1"/>
    <xf numFmtId="10" fontId="3" fillId="0" borderId="5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3" fillId="0" borderId="3" xfId="0" applyNumberFormat="1" applyFont="1" applyBorder="1"/>
    <xf numFmtId="10" fontId="3" fillId="0" borderId="3" xfId="0" applyNumberFormat="1" applyFont="1" applyBorder="1"/>
    <xf numFmtId="166" fontId="0" fillId="0" borderId="3" xfId="0" applyNumberFormat="1" applyBorder="1"/>
    <xf numFmtId="167" fontId="0" fillId="0" borderId="3" xfId="0" applyNumberFormat="1" applyBorder="1"/>
    <xf numFmtId="4" fontId="3" fillId="0" borderId="6" xfId="0" applyNumberFormat="1" applyFont="1" applyBorder="1"/>
    <xf numFmtId="10" fontId="3" fillId="0" borderId="6" xfId="0" applyNumberFormat="1" applyFont="1" applyBorder="1"/>
    <xf numFmtId="4" fontId="0" fillId="0" borderId="6" xfId="0" applyNumberFormat="1" applyBorder="1" applyAlignment="1">
      <alignment horizontal="right"/>
    </xf>
    <xf numFmtId="10" fontId="0" fillId="0" borderId="6" xfId="0" applyNumberFormat="1" applyBorder="1" applyAlignment="1">
      <alignment horizontal="right"/>
    </xf>
    <xf numFmtId="165" fontId="0" fillId="0" borderId="3" xfId="0" applyNumberFormat="1" applyBorder="1"/>
    <xf numFmtId="166" fontId="3" fillId="0" borderId="6" xfId="0" applyNumberFormat="1" applyFont="1" applyBorder="1"/>
    <xf numFmtId="167" fontId="3" fillId="0" borderId="6" xfId="0" applyNumberFormat="1" applyFont="1" applyBorder="1"/>
    <xf numFmtId="166" fontId="3" fillId="0" borderId="4" xfId="0" applyNumberFormat="1" applyFont="1" applyBorder="1"/>
    <xf numFmtId="167" fontId="3" fillId="0" borderId="4" xfId="0" applyNumberFormat="1" applyFont="1" applyBorder="1"/>
    <xf numFmtId="0" fontId="0" fillId="0" borderId="0" xfId="0" applyAlignment="1">
      <alignment wrapText="1"/>
    </xf>
    <xf numFmtId="168" fontId="3" fillId="0" borderId="0" xfId="0" applyNumberFormat="1" applyFont="1"/>
    <xf numFmtId="4" fontId="0" fillId="0" borderId="0" xfId="0" applyNumberFormat="1"/>
    <xf numFmtId="169" fontId="0" fillId="0" borderId="6" xfId="0" applyNumberFormat="1" applyBorder="1"/>
    <xf numFmtId="0" fontId="4" fillId="0" borderId="0" xfId="1" applyAlignment="1" applyProtection="1"/>
    <xf numFmtId="0" fontId="1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20" sqref="A20"/>
    </sheetView>
  </sheetViews>
  <sheetFormatPr defaultRowHeight="15" x14ac:dyDescent="0.25"/>
  <cols>
    <col min="1" max="1" width="8.7109375" bestFit="1" customWidth="1"/>
    <col min="2" max="2" width="59.85546875" bestFit="1" customWidth="1"/>
  </cols>
  <sheetData>
    <row r="1" spans="1:2" x14ac:dyDescent="0.25">
      <c r="A1" s="1" t="s">
        <v>1277</v>
      </c>
      <c r="B1" s="1" t="s">
        <v>1278</v>
      </c>
    </row>
    <row r="2" spans="1:2" x14ac:dyDescent="0.25">
      <c r="A2" s="47" t="str">
        <f>HYPERLINK("[Portfolio Monthly 31102018.xlsx]EDACBF!A1","EDACBF")</f>
        <v>EDACBF</v>
      </c>
      <c r="B2" t="s">
        <v>1279</v>
      </c>
    </row>
    <row r="3" spans="1:2" x14ac:dyDescent="0.25">
      <c r="A3" s="47" t="str">
        <f>HYPERLINK("[Portfolio Monthly 31102018.xlsx]EDBPDF!A1","EDBPDF")</f>
        <v>EDBPDF</v>
      </c>
      <c r="B3" t="s">
        <v>1280</v>
      </c>
    </row>
    <row r="4" spans="1:2" x14ac:dyDescent="0.25">
      <c r="A4" s="47" t="str">
        <f>HYPERLINK("[Portfolio Monthly 31102018.xlsx]EDCDOF!A1","EDCDOF")</f>
        <v>EDCDOF</v>
      </c>
      <c r="B4" t="s">
        <v>1281</v>
      </c>
    </row>
    <row r="5" spans="1:2" x14ac:dyDescent="0.25">
      <c r="A5" s="47" t="str">
        <f>HYPERLINK("[Portfolio Monthly 31102018.xlsx]EDGSEC!A1","EDGSEC")</f>
        <v>EDGSEC</v>
      </c>
      <c r="B5" t="s">
        <v>1282</v>
      </c>
    </row>
    <row r="6" spans="1:2" x14ac:dyDescent="0.25">
      <c r="A6" s="47" t="str">
        <f>HYPERLINK("[Portfolio Monthly 31102018.xlsx]EDSTIF!A1","EDSTIF")</f>
        <v>EDSTIF</v>
      </c>
      <c r="B6" t="s">
        <v>1283</v>
      </c>
    </row>
    <row r="7" spans="1:2" x14ac:dyDescent="0.25">
      <c r="A7" s="47" t="str">
        <f>HYPERLINK("[Portfolio Monthly 31102018.xlsx]EDTREF!A1","EDTREF")</f>
        <v>EDTREF</v>
      </c>
      <c r="B7" t="s">
        <v>1284</v>
      </c>
    </row>
    <row r="8" spans="1:2" x14ac:dyDescent="0.25">
      <c r="A8" s="47" t="str">
        <f>HYPERLINK("[Portfolio Monthly 31102018.xlsx]EEARBF!A1","EEARBF")</f>
        <v>EEARBF</v>
      </c>
      <c r="B8" t="s">
        <v>1285</v>
      </c>
    </row>
    <row r="9" spans="1:2" x14ac:dyDescent="0.25">
      <c r="A9" s="47" t="str">
        <f>HYPERLINK("[Portfolio Monthly 31102018.xlsx]EEARFD!A1","EEARFD")</f>
        <v>EEARFD</v>
      </c>
      <c r="B9" t="s">
        <v>1286</v>
      </c>
    </row>
    <row r="10" spans="1:2" x14ac:dyDescent="0.25">
      <c r="A10" s="47" t="str">
        <f>HYPERLINK("[Portfolio Monthly 31102018.xlsx]EEDGEF!A1","EEDGEF")</f>
        <v>EEDGEF</v>
      </c>
      <c r="B10" t="s">
        <v>1287</v>
      </c>
    </row>
    <row r="11" spans="1:2" x14ac:dyDescent="0.25">
      <c r="A11" s="47" t="str">
        <f>HYPERLINK("[Portfolio Monthly 31102018.xlsx]EEECRF!A1","EEECRF")</f>
        <v>EEECRF</v>
      </c>
      <c r="B11" t="s">
        <v>1288</v>
      </c>
    </row>
    <row r="12" spans="1:2" x14ac:dyDescent="0.25">
      <c r="A12" s="47" t="str">
        <f>HYPERLINK("[Portfolio Monthly 31102018.xlsx]EEELSS!A1","EEELSS")</f>
        <v>EEELSS</v>
      </c>
      <c r="B12" t="s">
        <v>1289</v>
      </c>
    </row>
    <row r="13" spans="1:2" x14ac:dyDescent="0.25">
      <c r="A13" s="47" t="str">
        <f>HYPERLINK("[Portfolio Monthly 31102018.xlsx]EEEQTF!A1","EEEQTF")</f>
        <v>EEEQTF</v>
      </c>
      <c r="B13" t="s">
        <v>1290</v>
      </c>
    </row>
    <row r="14" spans="1:2" x14ac:dyDescent="0.25">
      <c r="A14" s="47" t="str">
        <f>HYPERLINK("[Portfolio Monthly 31102018.xlsx]EEESSF!A1","EEESSF")</f>
        <v>EEESSF</v>
      </c>
      <c r="B14" t="s">
        <v>1291</v>
      </c>
    </row>
    <row r="15" spans="1:2" x14ac:dyDescent="0.25">
      <c r="A15" s="47" t="str">
        <f>HYPERLINK("[Portfolio Monthly 31102018.xlsx]EEMOF1!A1","EEMOF1")</f>
        <v>EEMOF1</v>
      </c>
      <c r="B15" t="s">
        <v>1292</v>
      </c>
    </row>
    <row r="16" spans="1:2" x14ac:dyDescent="0.25">
      <c r="A16" s="47" t="str">
        <f>HYPERLINK("[Portfolio Monthly 31102018.xlsx]EENF50!A1","EENF50")</f>
        <v>EENF50</v>
      </c>
      <c r="B16" t="s">
        <v>1293</v>
      </c>
    </row>
    <row r="17" spans="1:2" x14ac:dyDescent="0.25">
      <c r="A17" s="47" t="str">
        <f>HYPERLINK("[Portfolio Monthly 31102018.xlsx]EENFBA!A1","EENFBA")</f>
        <v>EENFBA</v>
      </c>
      <c r="B17" t="s">
        <v>1294</v>
      </c>
    </row>
    <row r="18" spans="1:2" x14ac:dyDescent="0.25">
      <c r="A18" s="47" t="str">
        <f>HYPERLINK("[Portfolio Monthly 31102018.xlsx]EENQ30!A1","EENQ30")</f>
        <v>EENQ30</v>
      </c>
      <c r="B18" t="s">
        <v>1295</v>
      </c>
    </row>
    <row r="19" spans="1:2" x14ac:dyDescent="0.25">
      <c r="A19" s="47" t="str">
        <f>HYPERLINK("[Portfolio Monthly 31102018.xlsx]EEPRUA!A1","EEPRUA")</f>
        <v>EEPRUA</v>
      </c>
      <c r="B19" t="s">
        <v>1296</v>
      </c>
    </row>
    <row r="20" spans="1:2" x14ac:dyDescent="0.25">
      <c r="A20" s="47" t="str">
        <f>HYPERLINK("[Portfolio Monthly 31102018.xlsx]EESMCF!A1","EESMCF")</f>
        <v>EESMCF</v>
      </c>
      <c r="B20" t="s">
        <v>1297</v>
      </c>
    </row>
    <row r="21" spans="1:2" x14ac:dyDescent="0.25">
      <c r="A21" s="47" t="str">
        <f>HYPERLINK("[Portfolio Monthly 31102018.xlsx]EETAXF!A1","EETAXF")</f>
        <v>EETAXF</v>
      </c>
      <c r="B21" t="s">
        <v>1298</v>
      </c>
    </row>
    <row r="22" spans="1:2" x14ac:dyDescent="0.25">
      <c r="A22" s="47" t="str">
        <f>HYPERLINK("[Portfolio Monthly 31102018.xlsx]EFMS35!A1","EFMS35")</f>
        <v>EFMS35</v>
      </c>
      <c r="B22" t="s">
        <v>1299</v>
      </c>
    </row>
    <row r="23" spans="1:2" x14ac:dyDescent="0.25">
      <c r="A23" s="47" t="str">
        <f>HYPERLINK("[Portfolio Monthly 31102018.xlsx]EFMS38!A1","EFMS38")</f>
        <v>EFMS38</v>
      </c>
      <c r="B23" t="s">
        <v>1300</v>
      </c>
    </row>
    <row r="24" spans="1:2" x14ac:dyDescent="0.25">
      <c r="A24" s="47" t="str">
        <f>HYPERLINK("[Portfolio Monthly 31102018.xlsx]EFMS41!A1","EFMS41")</f>
        <v>EFMS41</v>
      </c>
      <c r="B24" t="s">
        <v>1301</v>
      </c>
    </row>
    <row r="25" spans="1:2" x14ac:dyDescent="0.25">
      <c r="A25" s="47" t="str">
        <f>HYPERLINK("[Portfolio Monthly 31102018.xlsx]EFMS49!A1","EFMS49")</f>
        <v>EFMS49</v>
      </c>
      <c r="B25" t="s">
        <v>1302</v>
      </c>
    </row>
    <row r="26" spans="1:2" x14ac:dyDescent="0.25">
      <c r="A26" s="47" t="str">
        <f>HYPERLINK("[Portfolio Monthly 31102018.xlsx]ELLIQF!A1","ELLIQF")</f>
        <v>ELLIQF</v>
      </c>
      <c r="B26" t="s">
        <v>1303</v>
      </c>
    </row>
    <row r="27" spans="1:2" x14ac:dyDescent="0.25">
      <c r="A27" s="47" t="str">
        <f>HYPERLINK("[Portfolio Monthly 31102018.xlsx]EOASEF!A1","EOASEF")</f>
        <v>EOASEF</v>
      </c>
      <c r="B27" t="s">
        <v>1304</v>
      </c>
    </row>
    <row r="28" spans="1:2" x14ac:dyDescent="0.25">
      <c r="A28" s="47" t="str">
        <f>HYPERLINK("[Portfolio Monthly 31102018.xlsx]EOCHIF!A1","EOCHIF")</f>
        <v>EOCHIF</v>
      </c>
      <c r="B28" t="s">
        <v>1305</v>
      </c>
    </row>
    <row r="29" spans="1:2" x14ac:dyDescent="0.25">
      <c r="A29" s="47" t="str">
        <f>HYPERLINK("[Portfolio Monthly 31102018.xlsx]EOEDOF!A1","EOEDOF")</f>
        <v>EOEDOF</v>
      </c>
      <c r="B29" t="s">
        <v>1306</v>
      </c>
    </row>
    <row r="30" spans="1:2" x14ac:dyDescent="0.25">
      <c r="A30" s="47" t="str">
        <f>HYPERLINK("[Portfolio Monthly 31102018.xlsx]EOEMOP!A1","EOEMOP")</f>
        <v>EOEMOP</v>
      </c>
      <c r="B30" t="s">
        <v>1307</v>
      </c>
    </row>
    <row r="31" spans="1:2" x14ac:dyDescent="0.25">
      <c r="A31" s="47" t="str">
        <f>HYPERLINK("[Portfolio Monthly 31102018.xlsx]EOUSEF!A1","EOUSEF")</f>
        <v>EOUSEF</v>
      </c>
      <c r="B31" t="s">
        <v>1308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selection activeCell="A113" sqref="A113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22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23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226</v>
      </c>
      <c r="B7" s="26"/>
      <c r="C7" s="26"/>
      <c r="D7" s="10"/>
      <c r="E7" s="11"/>
      <c r="F7" s="12"/>
    </row>
    <row r="8" spans="1:8" x14ac:dyDescent="0.25">
      <c r="A8" s="9" t="s">
        <v>287</v>
      </c>
      <c r="B8" s="26" t="s">
        <v>288</v>
      </c>
      <c r="C8" s="26" t="s">
        <v>235</v>
      </c>
      <c r="D8" s="10">
        <v>52575</v>
      </c>
      <c r="E8" s="11">
        <v>1005.1</v>
      </c>
      <c r="F8" s="12">
        <v>7.5899999999999995E-2</v>
      </c>
    </row>
    <row r="9" spans="1:8" x14ac:dyDescent="0.25">
      <c r="A9" s="9" t="s">
        <v>227</v>
      </c>
      <c r="B9" s="26" t="s">
        <v>228</v>
      </c>
      <c r="C9" s="26" t="s">
        <v>229</v>
      </c>
      <c r="D9" s="10">
        <v>74726</v>
      </c>
      <c r="E9" s="11">
        <v>793.03</v>
      </c>
      <c r="F9" s="12">
        <v>5.9900000000000002E-2</v>
      </c>
    </row>
    <row r="10" spans="1:8" x14ac:dyDescent="0.25">
      <c r="A10" s="9" t="s">
        <v>399</v>
      </c>
      <c r="B10" s="26" t="s">
        <v>400</v>
      </c>
      <c r="C10" s="26" t="s">
        <v>235</v>
      </c>
      <c r="D10" s="10">
        <v>56965</v>
      </c>
      <c r="E10" s="11">
        <v>637.52</v>
      </c>
      <c r="F10" s="12">
        <v>4.8099999999999997E-2</v>
      </c>
    </row>
    <row r="11" spans="1:8" x14ac:dyDescent="0.25">
      <c r="A11" s="9" t="s">
        <v>233</v>
      </c>
      <c r="B11" s="26" t="s">
        <v>234</v>
      </c>
      <c r="C11" s="26" t="s">
        <v>235</v>
      </c>
      <c r="D11" s="10">
        <v>162820</v>
      </c>
      <c r="E11" s="11">
        <v>578.01</v>
      </c>
      <c r="F11" s="12">
        <v>4.36E-2</v>
      </c>
    </row>
    <row r="12" spans="1:8" x14ac:dyDescent="0.25">
      <c r="A12" s="9" t="s">
        <v>267</v>
      </c>
      <c r="B12" s="26" t="s">
        <v>268</v>
      </c>
      <c r="C12" s="26" t="s">
        <v>269</v>
      </c>
      <c r="D12" s="10">
        <v>29200</v>
      </c>
      <c r="E12" s="11">
        <v>516.62</v>
      </c>
      <c r="F12" s="12">
        <v>3.9E-2</v>
      </c>
    </row>
    <row r="13" spans="1:8" x14ac:dyDescent="0.25">
      <c r="A13" s="9" t="s">
        <v>244</v>
      </c>
      <c r="B13" s="26" t="s">
        <v>245</v>
      </c>
      <c r="C13" s="26" t="s">
        <v>246</v>
      </c>
      <c r="D13" s="10">
        <v>70413</v>
      </c>
      <c r="E13" s="11">
        <v>483.31</v>
      </c>
      <c r="F13" s="12">
        <v>3.6499999999999998E-2</v>
      </c>
    </row>
    <row r="14" spans="1:8" x14ac:dyDescent="0.25">
      <c r="A14" s="9" t="s">
        <v>676</v>
      </c>
      <c r="B14" s="26" t="s">
        <v>677</v>
      </c>
      <c r="C14" s="26" t="s">
        <v>269</v>
      </c>
      <c r="D14" s="10">
        <v>17054</v>
      </c>
      <c r="E14" s="11">
        <v>406.32</v>
      </c>
      <c r="F14" s="12">
        <v>3.0700000000000002E-2</v>
      </c>
    </row>
    <row r="15" spans="1:8" x14ac:dyDescent="0.25">
      <c r="A15" s="9" t="s">
        <v>680</v>
      </c>
      <c r="B15" s="26" t="s">
        <v>681</v>
      </c>
      <c r="C15" s="26" t="s">
        <v>266</v>
      </c>
      <c r="D15" s="10">
        <v>51408</v>
      </c>
      <c r="E15" s="11">
        <v>393.76</v>
      </c>
      <c r="F15" s="12">
        <v>2.9700000000000001E-2</v>
      </c>
    </row>
    <row r="16" spans="1:8" x14ac:dyDescent="0.25">
      <c r="A16" s="9" t="s">
        <v>457</v>
      </c>
      <c r="B16" s="26" t="s">
        <v>458</v>
      </c>
      <c r="C16" s="26" t="s">
        <v>269</v>
      </c>
      <c r="D16" s="10">
        <v>43293</v>
      </c>
      <c r="E16" s="11">
        <v>380.26</v>
      </c>
      <c r="F16" s="12">
        <v>2.87E-2</v>
      </c>
    </row>
    <row r="17" spans="1:6" x14ac:dyDescent="0.25">
      <c r="A17" s="9" t="s">
        <v>678</v>
      </c>
      <c r="B17" s="26" t="s">
        <v>679</v>
      </c>
      <c r="C17" s="26" t="s">
        <v>392</v>
      </c>
      <c r="D17" s="10">
        <v>28682</v>
      </c>
      <c r="E17" s="11">
        <v>372.15</v>
      </c>
      <c r="F17" s="12">
        <v>2.81E-2</v>
      </c>
    </row>
    <row r="18" spans="1:6" x14ac:dyDescent="0.25">
      <c r="A18" s="9" t="s">
        <v>694</v>
      </c>
      <c r="B18" s="26" t="s">
        <v>695</v>
      </c>
      <c r="C18" s="26" t="s">
        <v>246</v>
      </c>
      <c r="D18" s="10">
        <v>33346</v>
      </c>
      <c r="E18" s="11">
        <v>352</v>
      </c>
      <c r="F18" s="12">
        <v>2.6599999999999999E-2</v>
      </c>
    </row>
    <row r="19" spans="1:6" x14ac:dyDescent="0.25">
      <c r="A19" s="9" t="s">
        <v>283</v>
      </c>
      <c r="B19" s="26" t="s">
        <v>284</v>
      </c>
      <c r="C19" s="26" t="s">
        <v>246</v>
      </c>
      <c r="D19" s="10">
        <v>17824</v>
      </c>
      <c r="E19" s="11">
        <v>345.46</v>
      </c>
      <c r="F19" s="12">
        <v>2.6100000000000002E-2</v>
      </c>
    </row>
    <row r="20" spans="1:6" x14ac:dyDescent="0.25">
      <c r="A20" s="9" t="s">
        <v>682</v>
      </c>
      <c r="B20" s="26" t="s">
        <v>683</v>
      </c>
      <c r="C20" s="26" t="s">
        <v>254</v>
      </c>
      <c r="D20" s="10">
        <v>20560</v>
      </c>
      <c r="E20" s="11">
        <v>333.42</v>
      </c>
      <c r="F20" s="12">
        <v>2.52E-2</v>
      </c>
    </row>
    <row r="21" spans="1:6" x14ac:dyDescent="0.25">
      <c r="A21" s="9" t="s">
        <v>252</v>
      </c>
      <c r="B21" s="26" t="s">
        <v>253</v>
      </c>
      <c r="C21" s="26" t="s">
        <v>254</v>
      </c>
      <c r="D21" s="10">
        <v>106527</v>
      </c>
      <c r="E21" s="11">
        <v>298.38</v>
      </c>
      <c r="F21" s="12">
        <v>2.2499999999999999E-2</v>
      </c>
    </row>
    <row r="22" spans="1:6" x14ac:dyDescent="0.25">
      <c r="A22" s="9" t="s">
        <v>264</v>
      </c>
      <c r="B22" s="26" t="s">
        <v>265</v>
      </c>
      <c r="C22" s="26" t="s">
        <v>266</v>
      </c>
      <c r="D22" s="10">
        <v>3613</v>
      </c>
      <c r="E22" s="11">
        <v>239.05</v>
      </c>
      <c r="F22" s="12">
        <v>1.8100000000000002E-2</v>
      </c>
    </row>
    <row r="23" spans="1:6" x14ac:dyDescent="0.25">
      <c r="A23" s="9" t="s">
        <v>745</v>
      </c>
      <c r="B23" s="26" t="s">
        <v>746</v>
      </c>
      <c r="C23" s="26" t="s">
        <v>246</v>
      </c>
      <c r="D23" s="10">
        <v>30998</v>
      </c>
      <c r="E23" s="11">
        <v>230.59</v>
      </c>
      <c r="F23" s="12">
        <v>1.7399999999999999E-2</v>
      </c>
    </row>
    <row r="24" spans="1:6" x14ac:dyDescent="0.25">
      <c r="A24" s="9" t="s">
        <v>318</v>
      </c>
      <c r="B24" s="26" t="s">
        <v>319</v>
      </c>
      <c r="C24" s="26" t="s">
        <v>254</v>
      </c>
      <c r="D24" s="10">
        <v>67041</v>
      </c>
      <c r="E24" s="11">
        <v>215.4</v>
      </c>
      <c r="F24" s="12">
        <v>1.6299999999999999E-2</v>
      </c>
    </row>
    <row r="25" spans="1:6" x14ac:dyDescent="0.25">
      <c r="A25" s="9" t="s">
        <v>239</v>
      </c>
      <c r="B25" s="26" t="s">
        <v>240</v>
      </c>
      <c r="C25" s="26" t="s">
        <v>235</v>
      </c>
      <c r="D25" s="10">
        <v>67811</v>
      </c>
      <c r="E25" s="11">
        <v>190.82</v>
      </c>
      <c r="F25" s="12">
        <v>1.44E-2</v>
      </c>
    </row>
    <row r="26" spans="1:6" x14ac:dyDescent="0.25">
      <c r="A26" s="9" t="s">
        <v>393</v>
      </c>
      <c r="B26" s="26" t="s">
        <v>394</v>
      </c>
      <c r="C26" s="26" t="s">
        <v>238</v>
      </c>
      <c r="D26" s="10">
        <v>32331</v>
      </c>
      <c r="E26" s="11">
        <v>187.6</v>
      </c>
      <c r="F26" s="12">
        <v>1.4200000000000001E-2</v>
      </c>
    </row>
    <row r="27" spans="1:6" x14ac:dyDescent="0.25">
      <c r="A27" s="9" t="s">
        <v>795</v>
      </c>
      <c r="B27" s="26" t="s">
        <v>796</v>
      </c>
      <c r="C27" s="26" t="s">
        <v>246</v>
      </c>
      <c r="D27" s="10">
        <v>10000</v>
      </c>
      <c r="E27" s="11">
        <v>176.65</v>
      </c>
      <c r="F27" s="12">
        <v>1.3299999999999999E-2</v>
      </c>
    </row>
    <row r="28" spans="1:6" x14ac:dyDescent="0.25">
      <c r="A28" s="9" t="s">
        <v>684</v>
      </c>
      <c r="B28" s="26" t="s">
        <v>685</v>
      </c>
      <c r="C28" s="26" t="s">
        <v>339</v>
      </c>
      <c r="D28" s="10">
        <v>77391</v>
      </c>
      <c r="E28" s="11">
        <v>174.67</v>
      </c>
      <c r="F28" s="12">
        <v>1.32E-2</v>
      </c>
    </row>
    <row r="29" spans="1:6" x14ac:dyDescent="0.25">
      <c r="A29" s="9" t="s">
        <v>688</v>
      </c>
      <c r="B29" s="26" t="s">
        <v>689</v>
      </c>
      <c r="C29" s="26" t="s">
        <v>266</v>
      </c>
      <c r="D29" s="10">
        <v>132230</v>
      </c>
      <c r="E29" s="11">
        <v>151.66999999999999</v>
      </c>
      <c r="F29" s="12">
        <v>1.15E-2</v>
      </c>
    </row>
    <row r="30" spans="1:6" x14ac:dyDescent="0.25">
      <c r="A30" s="9" t="s">
        <v>432</v>
      </c>
      <c r="B30" s="26" t="s">
        <v>433</v>
      </c>
      <c r="C30" s="26" t="s">
        <v>254</v>
      </c>
      <c r="D30" s="10">
        <v>11053</v>
      </c>
      <c r="E30" s="11">
        <v>136</v>
      </c>
      <c r="F30" s="12">
        <v>1.03E-2</v>
      </c>
    </row>
    <row r="31" spans="1:6" x14ac:dyDescent="0.25">
      <c r="A31" s="9" t="s">
        <v>703</v>
      </c>
      <c r="B31" s="26" t="s">
        <v>704</v>
      </c>
      <c r="C31" s="26" t="s">
        <v>238</v>
      </c>
      <c r="D31" s="10">
        <v>37103</v>
      </c>
      <c r="E31" s="11">
        <v>133.59</v>
      </c>
      <c r="F31" s="12">
        <v>1.01E-2</v>
      </c>
    </row>
    <row r="32" spans="1:6" x14ac:dyDescent="0.25">
      <c r="A32" s="9" t="s">
        <v>705</v>
      </c>
      <c r="B32" s="26" t="s">
        <v>706</v>
      </c>
      <c r="C32" s="26" t="s">
        <v>269</v>
      </c>
      <c r="D32" s="10">
        <v>10048</v>
      </c>
      <c r="E32" s="11">
        <v>127.66</v>
      </c>
      <c r="F32" s="12">
        <v>9.5999999999999992E-3</v>
      </c>
    </row>
    <row r="33" spans="1:6" x14ac:dyDescent="0.25">
      <c r="A33" s="9" t="s">
        <v>739</v>
      </c>
      <c r="B33" s="26" t="s">
        <v>740</v>
      </c>
      <c r="C33" s="26" t="s">
        <v>313</v>
      </c>
      <c r="D33" s="10">
        <v>430</v>
      </c>
      <c r="E33" s="11">
        <v>126.65</v>
      </c>
      <c r="F33" s="12">
        <v>9.5999999999999992E-3</v>
      </c>
    </row>
    <row r="34" spans="1:6" x14ac:dyDescent="0.25">
      <c r="A34" s="9" t="s">
        <v>428</v>
      </c>
      <c r="B34" s="26" t="s">
        <v>429</v>
      </c>
      <c r="C34" s="26" t="s">
        <v>254</v>
      </c>
      <c r="D34" s="10">
        <v>32127</v>
      </c>
      <c r="E34" s="11">
        <v>123.61</v>
      </c>
      <c r="F34" s="12">
        <v>9.2999999999999992E-3</v>
      </c>
    </row>
    <row r="35" spans="1:6" x14ac:dyDescent="0.25">
      <c r="A35" s="9" t="s">
        <v>305</v>
      </c>
      <c r="B35" s="26" t="s">
        <v>306</v>
      </c>
      <c r="C35" s="26" t="s">
        <v>254</v>
      </c>
      <c r="D35" s="10">
        <v>2181</v>
      </c>
      <c r="E35" s="11">
        <v>123.1</v>
      </c>
      <c r="F35" s="12">
        <v>9.2999999999999992E-3</v>
      </c>
    </row>
    <row r="36" spans="1:6" x14ac:dyDescent="0.25">
      <c r="A36" s="9" t="s">
        <v>420</v>
      </c>
      <c r="B36" s="26" t="s">
        <v>421</v>
      </c>
      <c r="C36" s="26" t="s">
        <v>246</v>
      </c>
      <c r="D36" s="10">
        <v>3125</v>
      </c>
      <c r="E36" s="11">
        <v>113.24</v>
      </c>
      <c r="F36" s="12">
        <v>8.6E-3</v>
      </c>
    </row>
    <row r="37" spans="1:6" x14ac:dyDescent="0.25">
      <c r="A37" s="9" t="s">
        <v>701</v>
      </c>
      <c r="B37" s="26" t="s">
        <v>702</v>
      </c>
      <c r="C37" s="26" t="s">
        <v>269</v>
      </c>
      <c r="D37" s="10">
        <v>38610</v>
      </c>
      <c r="E37" s="11">
        <v>111.64</v>
      </c>
      <c r="F37" s="12">
        <v>8.3999999999999995E-3</v>
      </c>
    </row>
    <row r="38" spans="1:6" x14ac:dyDescent="0.25">
      <c r="A38" s="9" t="s">
        <v>712</v>
      </c>
      <c r="B38" s="26" t="s">
        <v>713</v>
      </c>
      <c r="C38" s="26" t="s">
        <v>238</v>
      </c>
      <c r="D38" s="10">
        <v>14000</v>
      </c>
      <c r="E38" s="11">
        <v>105.58</v>
      </c>
      <c r="F38" s="12">
        <v>8.0000000000000002E-3</v>
      </c>
    </row>
    <row r="39" spans="1:6" x14ac:dyDescent="0.25">
      <c r="A39" s="9" t="s">
        <v>699</v>
      </c>
      <c r="B39" s="26" t="s">
        <v>700</v>
      </c>
      <c r="C39" s="26" t="s">
        <v>277</v>
      </c>
      <c r="D39" s="10">
        <v>16076</v>
      </c>
      <c r="E39" s="11">
        <v>103.82</v>
      </c>
      <c r="F39" s="12">
        <v>7.7999999999999996E-3</v>
      </c>
    </row>
    <row r="40" spans="1:6" x14ac:dyDescent="0.25">
      <c r="A40" s="9" t="s">
        <v>461</v>
      </c>
      <c r="B40" s="26" t="s">
        <v>462</v>
      </c>
      <c r="C40" s="26" t="s">
        <v>403</v>
      </c>
      <c r="D40" s="10">
        <v>520</v>
      </c>
      <c r="E40" s="11">
        <v>102.68</v>
      </c>
      <c r="F40" s="12">
        <v>7.7999999999999996E-3</v>
      </c>
    </row>
    <row r="41" spans="1:6" x14ac:dyDescent="0.25">
      <c r="A41" s="9" t="s">
        <v>797</v>
      </c>
      <c r="B41" s="26" t="s">
        <v>798</v>
      </c>
      <c r="C41" s="26" t="s">
        <v>370</v>
      </c>
      <c r="D41" s="10">
        <v>16016</v>
      </c>
      <c r="E41" s="11">
        <v>101.5</v>
      </c>
      <c r="F41" s="12">
        <v>7.7000000000000002E-3</v>
      </c>
    </row>
    <row r="42" spans="1:6" x14ac:dyDescent="0.25">
      <c r="A42" s="9" t="s">
        <v>729</v>
      </c>
      <c r="B42" s="26" t="s">
        <v>730</v>
      </c>
      <c r="C42" s="26" t="s">
        <v>238</v>
      </c>
      <c r="D42" s="10">
        <v>1322</v>
      </c>
      <c r="E42" s="11">
        <v>100.06</v>
      </c>
      <c r="F42" s="12">
        <v>7.6E-3</v>
      </c>
    </row>
    <row r="43" spans="1:6" x14ac:dyDescent="0.25">
      <c r="A43" s="9" t="s">
        <v>720</v>
      </c>
      <c r="B43" s="26" t="s">
        <v>721</v>
      </c>
      <c r="C43" s="26" t="s">
        <v>238</v>
      </c>
      <c r="D43" s="10">
        <v>1692</v>
      </c>
      <c r="E43" s="11">
        <v>97.99</v>
      </c>
      <c r="F43" s="12">
        <v>7.4000000000000003E-3</v>
      </c>
    </row>
    <row r="44" spans="1:6" x14ac:dyDescent="0.25">
      <c r="A44" s="9" t="s">
        <v>757</v>
      </c>
      <c r="B44" s="26" t="s">
        <v>758</v>
      </c>
      <c r="C44" s="26" t="s">
        <v>403</v>
      </c>
      <c r="D44" s="10">
        <v>7268</v>
      </c>
      <c r="E44" s="11">
        <v>87.92</v>
      </c>
      <c r="F44" s="12">
        <v>6.6E-3</v>
      </c>
    </row>
    <row r="45" spans="1:6" x14ac:dyDescent="0.25">
      <c r="A45" s="9" t="s">
        <v>430</v>
      </c>
      <c r="B45" s="26" t="s">
        <v>431</v>
      </c>
      <c r="C45" s="26" t="s">
        <v>254</v>
      </c>
      <c r="D45" s="10">
        <v>11826</v>
      </c>
      <c r="E45" s="11">
        <v>85.72</v>
      </c>
      <c r="F45" s="12">
        <v>6.4999999999999997E-3</v>
      </c>
    </row>
    <row r="46" spans="1:6" x14ac:dyDescent="0.25">
      <c r="A46" s="9" t="s">
        <v>724</v>
      </c>
      <c r="B46" s="26" t="s">
        <v>725</v>
      </c>
      <c r="C46" s="26" t="s">
        <v>339</v>
      </c>
      <c r="D46" s="10">
        <v>31766</v>
      </c>
      <c r="E46" s="11">
        <v>84.91</v>
      </c>
      <c r="F46" s="12">
        <v>6.4000000000000003E-3</v>
      </c>
    </row>
    <row r="47" spans="1:6" x14ac:dyDescent="0.25">
      <c r="A47" s="9" t="s">
        <v>799</v>
      </c>
      <c r="B47" s="26" t="s">
        <v>800</v>
      </c>
      <c r="C47" s="26" t="s">
        <v>342</v>
      </c>
      <c r="D47" s="10">
        <v>384</v>
      </c>
      <c r="E47" s="11">
        <v>76.12</v>
      </c>
      <c r="F47" s="12">
        <v>5.7000000000000002E-3</v>
      </c>
    </row>
    <row r="48" spans="1:6" x14ac:dyDescent="0.25">
      <c r="A48" s="9" t="s">
        <v>379</v>
      </c>
      <c r="B48" s="26" t="s">
        <v>380</v>
      </c>
      <c r="C48" s="26" t="s">
        <v>254</v>
      </c>
      <c r="D48" s="10">
        <v>725</v>
      </c>
      <c r="E48" s="11">
        <v>73.569999999999993</v>
      </c>
      <c r="F48" s="12">
        <v>5.5999999999999999E-3</v>
      </c>
    </row>
    <row r="49" spans="1:6" x14ac:dyDescent="0.25">
      <c r="A49" s="9" t="s">
        <v>707</v>
      </c>
      <c r="B49" s="26" t="s">
        <v>708</v>
      </c>
      <c r="C49" s="26" t="s">
        <v>709</v>
      </c>
      <c r="D49" s="10">
        <v>9883</v>
      </c>
      <c r="E49" s="11">
        <v>71.67</v>
      </c>
      <c r="F49" s="12">
        <v>5.4000000000000003E-3</v>
      </c>
    </row>
    <row r="50" spans="1:6" x14ac:dyDescent="0.25">
      <c r="A50" s="9" t="s">
        <v>285</v>
      </c>
      <c r="B50" s="26" t="s">
        <v>286</v>
      </c>
      <c r="C50" s="26" t="s">
        <v>235</v>
      </c>
      <c r="D50" s="10">
        <v>11871</v>
      </c>
      <c r="E50" s="11">
        <v>69.14</v>
      </c>
      <c r="F50" s="12">
        <v>5.1999999999999998E-3</v>
      </c>
    </row>
    <row r="51" spans="1:6" x14ac:dyDescent="0.25">
      <c r="A51" s="9" t="s">
        <v>743</v>
      </c>
      <c r="B51" s="26" t="s">
        <v>744</v>
      </c>
      <c r="C51" s="26" t="s">
        <v>260</v>
      </c>
      <c r="D51" s="10">
        <v>1797</v>
      </c>
      <c r="E51" s="11">
        <v>62.88</v>
      </c>
      <c r="F51" s="12">
        <v>4.7000000000000002E-3</v>
      </c>
    </row>
    <row r="52" spans="1:6" x14ac:dyDescent="0.25">
      <c r="A52" s="9" t="s">
        <v>716</v>
      </c>
      <c r="B52" s="26" t="s">
        <v>717</v>
      </c>
      <c r="C52" s="26" t="s">
        <v>300</v>
      </c>
      <c r="D52" s="10">
        <v>6200</v>
      </c>
      <c r="E52" s="11">
        <v>61.06</v>
      </c>
      <c r="F52" s="12">
        <v>4.5999999999999999E-3</v>
      </c>
    </row>
    <row r="53" spans="1:6" x14ac:dyDescent="0.25">
      <c r="A53" s="9" t="s">
        <v>801</v>
      </c>
      <c r="B53" s="26" t="s">
        <v>802</v>
      </c>
      <c r="C53" s="26" t="s">
        <v>269</v>
      </c>
      <c r="D53" s="10">
        <v>3690</v>
      </c>
      <c r="E53" s="11">
        <v>59.96</v>
      </c>
      <c r="F53" s="12">
        <v>4.4999999999999997E-3</v>
      </c>
    </row>
    <row r="54" spans="1:6" x14ac:dyDescent="0.25">
      <c r="A54" s="9" t="s">
        <v>803</v>
      </c>
      <c r="B54" s="26" t="s">
        <v>804</v>
      </c>
      <c r="C54" s="26" t="s">
        <v>403</v>
      </c>
      <c r="D54" s="10">
        <v>11170</v>
      </c>
      <c r="E54" s="11">
        <v>59.44</v>
      </c>
      <c r="F54" s="12">
        <v>4.4999999999999997E-3</v>
      </c>
    </row>
    <row r="55" spans="1:6" x14ac:dyDescent="0.25">
      <c r="A55" s="9" t="s">
        <v>805</v>
      </c>
      <c r="B55" s="26" t="s">
        <v>806</v>
      </c>
      <c r="C55" s="26" t="s">
        <v>277</v>
      </c>
      <c r="D55" s="10">
        <v>4000</v>
      </c>
      <c r="E55" s="11">
        <v>55.87</v>
      </c>
      <c r="F55" s="12">
        <v>4.1999999999999997E-3</v>
      </c>
    </row>
    <row r="56" spans="1:6" x14ac:dyDescent="0.25">
      <c r="A56" s="9" t="s">
        <v>422</v>
      </c>
      <c r="B56" s="26" t="s">
        <v>423</v>
      </c>
      <c r="C56" s="26" t="s">
        <v>254</v>
      </c>
      <c r="D56" s="10">
        <v>5036</v>
      </c>
      <c r="E56" s="11">
        <v>54.57</v>
      </c>
      <c r="F56" s="12">
        <v>4.1000000000000003E-3</v>
      </c>
    </row>
    <row r="57" spans="1:6" x14ac:dyDescent="0.25">
      <c r="A57" s="9" t="s">
        <v>320</v>
      </c>
      <c r="B57" s="26" t="s">
        <v>442</v>
      </c>
      <c r="C57" s="26" t="s">
        <v>266</v>
      </c>
      <c r="D57" s="10">
        <v>20073</v>
      </c>
      <c r="E57" s="11">
        <v>35.950000000000003</v>
      </c>
      <c r="F57" s="12">
        <v>2.7000000000000001E-3</v>
      </c>
    </row>
    <row r="58" spans="1:6" x14ac:dyDescent="0.25">
      <c r="A58" s="13" t="s">
        <v>77</v>
      </c>
      <c r="B58" s="27"/>
      <c r="C58" s="27"/>
      <c r="D58" s="14"/>
      <c r="E58" s="34">
        <v>11007.69</v>
      </c>
      <c r="F58" s="35">
        <v>0.83120000000000005</v>
      </c>
    </row>
    <row r="59" spans="1:6" x14ac:dyDescent="0.25">
      <c r="A59" s="13" t="s">
        <v>473</v>
      </c>
      <c r="B59" s="26"/>
      <c r="C59" s="26"/>
      <c r="D59" s="10"/>
      <c r="E59" s="11"/>
      <c r="F59" s="12"/>
    </row>
    <row r="60" spans="1:6" x14ac:dyDescent="0.25">
      <c r="A60" s="13" t="s">
        <v>77</v>
      </c>
      <c r="B60" s="26"/>
      <c r="C60" s="26"/>
      <c r="D60" s="10"/>
      <c r="E60" s="36" t="s">
        <v>65</v>
      </c>
      <c r="F60" s="37" t="s">
        <v>65</v>
      </c>
    </row>
    <row r="61" spans="1:6" x14ac:dyDescent="0.25">
      <c r="A61" s="19" t="s">
        <v>90</v>
      </c>
      <c r="B61" s="28"/>
      <c r="C61" s="28"/>
      <c r="D61" s="20"/>
      <c r="E61" s="23">
        <v>11007.69</v>
      </c>
      <c r="F61" s="24">
        <v>0.83120000000000005</v>
      </c>
    </row>
    <row r="62" spans="1:6" x14ac:dyDescent="0.25">
      <c r="A62" s="9"/>
      <c r="B62" s="26"/>
      <c r="C62" s="26"/>
      <c r="D62" s="10"/>
      <c r="E62" s="11"/>
      <c r="F62" s="12"/>
    </row>
    <row r="63" spans="1:6" x14ac:dyDescent="0.25">
      <c r="A63" s="13" t="s">
        <v>474</v>
      </c>
      <c r="B63" s="26"/>
      <c r="C63" s="26"/>
      <c r="D63" s="10"/>
      <c r="E63" s="11"/>
      <c r="F63" s="12"/>
    </row>
    <row r="64" spans="1:6" x14ac:dyDescent="0.25">
      <c r="A64" s="13" t="s">
        <v>475</v>
      </c>
      <c r="B64" s="26"/>
      <c r="C64" s="26"/>
      <c r="D64" s="10"/>
      <c r="E64" s="11"/>
      <c r="F64" s="12"/>
    </row>
    <row r="65" spans="1:6" x14ac:dyDescent="0.25">
      <c r="A65" s="9" t="s">
        <v>774</v>
      </c>
      <c r="B65" s="26"/>
      <c r="C65" s="26" t="s">
        <v>775</v>
      </c>
      <c r="D65" s="10">
        <v>11550</v>
      </c>
      <c r="E65" s="11">
        <v>1201.02</v>
      </c>
      <c r="F65" s="12">
        <v>9.0693999999999997E-2</v>
      </c>
    </row>
    <row r="66" spans="1:6" x14ac:dyDescent="0.25">
      <c r="A66" s="9" t="s">
        <v>578</v>
      </c>
      <c r="B66" s="26"/>
      <c r="C66" s="26" t="s">
        <v>246</v>
      </c>
      <c r="D66" s="10">
        <v>19200</v>
      </c>
      <c r="E66" s="11">
        <v>131.94999999999999</v>
      </c>
      <c r="F66" s="12">
        <v>9.9640000000000006E-3</v>
      </c>
    </row>
    <row r="67" spans="1:6" x14ac:dyDescent="0.25">
      <c r="A67" s="9" t="s">
        <v>565</v>
      </c>
      <c r="B67" s="26"/>
      <c r="C67" s="26" t="s">
        <v>246</v>
      </c>
      <c r="D67" s="10">
        <v>6000</v>
      </c>
      <c r="E67" s="11">
        <v>116.65</v>
      </c>
      <c r="F67" s="12">
        <v>8.8079999999999999E-3</v>
      </c>
    </row>
    <row r="68" spans="1:6" x14ac:dyDescent="0.25">
      <c r="A68" s="9" t="s">
        <v>807</v>
      </c>
      <c r="B68" s="26"/>
      <c r="C68" s="26" t="s">
        <v>246</v>
      </c>
      <c r="D68" s="10">
        <v>6300</v>
      </c>
      <c r="E68" s="11">
        <v>66.510000000000005</v>
      </c>
      <c r="F68" s="12">
        <v>5.0220000000000004E-3</v>
      </c>
    </row>
    <row r="69" spans="1:6" x14ac:dyDescent="0.25">
      <c r="A69" s="13" t="s">
        <v>77</v>
      </c>
      <c r="B69" s="27"/>
      <c r="C69" s="27"/>
      <c r="D69" s="14"/>
      <c r="E69" s="34">
        <v>1516.13</v>
      </c>
      <c r="F69" s="35">
        <v>0.11448800000000001</v>
      </c>
    </row>
    <row r="70" spans="1:6" x14ac:dyDescent="0.25">
      <c r="A70" s="9"/>
      <c r="B70" s="26"/>
      <c r="C70" s="26"/>
      <c r="D70" s="10"/>
      <c r="E70" s="11"/>
      <c r="F70" s="12"/>
    </row>
    <row r="71" spans="1:6" x14ac:dyDescent="0.25">
      <c r="A71" s="9"/>
      <c r="B71" s="26"/>
      <c r="C71" s="26"/>
      <c r="D71" s="10"/>
      <c r="E71" s="11"/>
      <c r="F71" s="12"/>
    </row>
    <row r="72" spans="1:6" x14ac:dyDescent="0.25">
      <c r="A72" s="9"/>
      <c r="B72" s="26"/>
      <c r="C72" s="26"/>
      <c r="D72" s="10"/>
      <c r="E72" s="11"/>
      <c r="F72" s="12"/>
    </row>
    <row r="73" spans="1:6" x14ac:dyDescent="0.25">
      <c r="A73" s="19" t="s">
        <v>90</v>
      </c>
      <c r="B73" s="28"/>
      <c r="C73" s="28"/>
      <c r="D73" s="20"/>
      <c r="E73" s="15">
        <v>1516.13</v>
      </c>
      <c r="F73" s="16">
        <v>0.11448800000000001</v>
      </c>
    </row>
    <row r="74" spans="1:6" x14ac:dyDescent="0.25">
      <c r="A74" s="9"/>
      <c r="B74" s="26"/>
      <c r="C74" s="26"/>
      <c r="D74" s="10"/>
      <c r="E74" s="11"/>
      <c r="F74" s="12"/>
    </row>
    <row r="75" spans="1:6" x14ac:dyDescent="0.25">
      <c r="A75" s="13" t="s">
        <v>615</v>
      </c>
      <c r="B75" s="27"/>
      <c r="C75" s="27"/>
      <c r="D75" s="14"/>
      <c r="E75" s="30"/>
      <c r="F75" s="31"/>
    </row>
    <row r="76" spans="1:6" x14ac:dyDescent="0.25">
      <c r="A76" s="13" t="s">
        <v>616</v>
      </c>
      <c r="B76" s="27"/>
      <c r="C76" s="27"/>
      <c r="D76" s="14"/>
      <c r="E76" s="30"/>
      <c r="F76" s="31"/>
    </row>
    <row r="77" spans="1:6" x14ac:dyDescent="0.25">
      <c r="A77" s="9" t="s">
        <v>808</v>
      </c>
      <c r="B77" s="26"/>
      <c r="C77" s="26" t="s">
        <v>790</v>
      </c>
      <c r="D77" s="10">
        <v>20000000</v>
      </c>
      <c r="E77" s="11">
        <v>200</v>
      </c>
      <c r="F77" s="12">
        <v>1.5100000000000001E-2</v>
      </c>
    </row>
    <row r="78" spans="1:6" ht="14.45" customHeight="1" x14ac:dyDescent="0.25">
      <c r="A78" s="9" t="s">
        <v>789</v>
      </c>
      <c r="B78" s="26"/>
      <c r="C78" s="26" t="s">
        <v>790</v>
      </c>
      <c r="D78" s="10">
        <v>10500000</v>
      </c>
      <c r="E78" s="11">
        <v>105</v>
      </c>
      <c r="F78" s="12">
        <v>7.9000000000000008E-3</v>
      </c>
    </row>
    <row r="79" spans="1:6" x14ac:dyDescent="0.25">
      <c r="A79" s="13" t="s">
        <v>77</v>
      </c>
      <c r="B79" s="27"/>
      <c r="C79" s="27"/>
      <c r="D79" s="14"/>
      <c r="E79" s="34">
        <v>305</v>
      </c>
      <c r="F79" s="35">
        <v>2.3E-2</v>
      </c>
    </row>
    <row r="80" spans="1:6" x14ac:dyDescent="0.25">
      <c r="A80" s="19" t="s">
        <v>90</v>
      </c>
      <c r="B80" s="28"/>
      <c r="C80" s="28"/>
      <c r="D80" s="20"/>
      <c r="E80" s="23">
        <v>305</v>
      </c>
      <c r="F80" s="24">
        <v>2.3E-2</v>
      </c>
    </row>
    <row r="81" spans="1:6" x14ac:dyDescent="0.25">
      <c r="A81" s="9"/>
      <c r="B81" s="26"/>
      <c r="C81" s="26"/>
      <c r="D81" s="10"/>
      <c r="E81" s="11"/>
      <c r="F81" s="12"/>
    </row>
    <row r="82" spans="1:6" x14ac:dyDescent="0.25">
      <c r="A82" s="9"/>
      <c r="B82" s="26"/>
      <c r="C82" s="26"/>
      <c r="D82" s="10"/>
      <c r="E82" s="11"/>
      <c r="F82" s="12"/>
    </row>
    <row r="83" spans="1:6" x14ac:dyDescent="0.25">
      <c r="A83" s="13" t="s">
        <v>91</v>
      </c>
      <c r="B83" s="26"/>
      <c r="C83" s="26"/>
      <c r="D83" s="10"/>
      <c r="E83" s="11"/>
      <c r="F83" s="12"/>
    </row>
    <row r="84" spans="1:6" x14ac:dyDescent="0.25">
      <c r="A84" s="9" t="s">
        <v>92</v>
      </c>
      <c r="B84" s="26"/>
      <c r="C84" s="26"/>
      <c r="D84" s="10"/>
      <c r="E84" s="11">
        <v>1949.66</v>
      </c>
      <c r="F84" s="12">
        <v>0.1472</v>
      </c>
    </row>
    <row r="85" spans="1:6" x14ac:dyDescent="0.25">
      <c r="A85" s="13" t="s">
        <v>77</v>
      </c>
      <c r="B85" s="27"/>
      <c r="C85" s="27"/>
      <c r="D85" s="14"/>
      <c r="E85" s="34">
        <v>1949.66</v>
      </c>
      <c r="F85" s="35">
        <v>0.1472</v>
      </c>
    </row>
    <row r="86" spans="1:6" x14ac:dyDescent="0.25">
      <c r="A86" s="9"/>
      <c r="B86" s="26"/>
      <c r="C86" s="26"/>
      <c r="D86" s="10"/>
      <c r="E86" s="11"/>
      <c r="F86" s="12"/>
    </row>
    <row r="87" spans="1:6" x14ac:dyDescent="0.25">
      <c r="A87" s="19" t="s">
        <v>90</v>
      </c>
      <c r="B87" s="28"/>
      <c r="C87" s="28"/>
      <c r="D87" s="20"/>
      <c r="E87" s="15">
        <v>1949.66</v>
      </c>
      <c r="F87" s="16">
        <v>0.1472</v>
      </c>
    </row>
    <row r="88" spans="1:6" x14ac:dyDescent="0.25">
      <c r="A88" s="9" t="s">
        <v>93</v>
      </c>
      <c r="B88" s="26"/>
      <c r="C88" s="26"/>
      <c r="D88" s="10"/>
      <c r="E88" s="32">
        <v>-19.96</v>
      </c>
      <c r="F88" s="33">
        <v>-1.4E-3</v>
      </c>
    </row>
    <row r="89" spans="1:6" x14ac:dyDescent="0.25">
      <c r="A89" s="21" t="s">
        <v>94</v>
      </c>
      <c r="B89" s="29"/>
      <c r="C89" s="29"/>
      <c r="D89" s="22"/>
      <c r="E89" s="23">
        <v>13242.39</v>
      </c>
      <c r="F89" s="24">
        <v>1</v>
      </c>
    </row>
    <row r="91" spans="1:6" x14ac:dyDescent="0.25">
      <c r="A91" s="1" t="s">
        <v>675</v>
      </c>
    </row>
    <row r="94" spans="1:6" x14ac:dyDescent="0.25">
      <c r="A94" s="1" t="s">
        <v>1194</v>
      </c>
    </row>
    <row r="95" spans="1:6" ht="30" x14ac:dyDescent="0.25">
      <c r="A95" s="43" t="s">
        <v>1195</v>
      </c>
      <c r="B95" t="s">
        <v>65</v>
      </c>
    </row>
    <row r="96" spans="1:6" x14ac:dyDescent="0.25">
      <c r="A96" t="s">
        <v>1196</v>
      </c>
    </row>
    <row r="97" spans="1:3" x14ac:dyDescent="0.25">
      <c r="A97" t="s">
        <v>1197</v>
      </c>
      <c r="B97" t="s">
        <v>1198</v>
      </c>
      <c r="C97" t="s">
        <v>1198</v>
      </c>
    </row>
    <row r="98" spans="1:3" x14ac:dyDescent="0.25">
      <c r="B98" s="44">
        <v>43371</v>
      </c>
      <c r="C98" s="44">
        <v>43404</v>
      </c>
    </row>
    <row r="99" spans="1:3" x14ac:dyDescent="0.25">
      <c r="A99" t="s">
        <v>1202</v>
      </c>
      <c r="B99">
        <v>22.01</v>
      </c>
      <c r="C99">
        <v>20.96</v>
      </c>
    </row>
    <row r="100" spans="1:3" x14ac:dyDescent="0.25">
      <c r="A100" t="s">
        <v>1203</v>
      </c>
      <c r="B100">
        <v>35.31</v>
      </c>
      <c r="C100">
        <v>33.619999999999997</v>
      </c>
    </row>
    <row r="101" spans="1:3" x14ac:dyDescent="0.25">
      <c r="A101" t="s">
        <v>1265</v>
      </c>
      <c r="B101">
        <v>34.61</v>
      </c>
      <c r="C101">
        <v>32.93</v>
      </c>
    </row>
    <row r="102" spans="1:3" x14ac:dyDescent="0.25">
      <c r="A102" t="s">
        <v>1266</v>
      </c>
      <c r="B102">
        <v>34.200000000000003</v>
      </c>
      <c r="C102">
        <v>32.549999999999997</v>
      </c>
    </row>
    <row r="103" spans="1:3" x14ac:dyDescent="0.25">
      <c r="A103" t="s">
        <v>1267</v>
      </c>
      <c r="B103">
        <v>27.59</v>
      </c>
      <c r="C103">
        <v>26.25</v>
      </c>
    </row>
    <row r="104" spans="1:3" x14ac:dyDescent="0.25">
      <c r="A104" t="s">
        <v>1268</v>
      </c>
      <c r="B104">
        <v>33.75</v>
      </c>
      <c r="C104">
        <v>32.119999999999997</v>
      </c>
    </row>
    <row r="105" spans="1:3" x14ac:dyDescent="0.25">
      <c r="A105" t="s">
        <v>1224</v>
      </c>
      <c r="B105">
        <v>19.14</v>
      </c>
      <c r="C105">
        <v>18.21</v>
      </c>
    </row>
    <row r="106" spans="1:3" x14ac:dyDescent="0.25">
      <c r="A106" t="s">
        <v>1226</v>
      </c>
      <c r="B106">
        <v>34.03</v>
      </c>
      <c r="C106">
        <v>32.380000000000003</v>
      </c>
    </row>
    <row r="108" spans="1:3" x14ac:dyDescent="0.25">
      <c r="A108" t="s">
        <v>1213</v>
      </c>
      <c r="B108" t="s">
        <v>65</v>
      </c>
    </row>
    <row r="109" spans="1:3" x14ac:dyDescent="0.25">
      <c r="A109" t="s">
        <v>1214</v>
      </c>
      <c r="B109" t="s">
        <v>65</v>
      </c>
    </row>
    <row r="110" spans="1:3" ht="30" x14ac:dyDescent="0.25">
      <c r="A110" s="43" t="s">
        <v>1215</v>
      </c>
      <c r="B110" t="s">
        <v>65</v>
      </c>
    </row>
    <row r="111" spans="1:3" ht="30" x14ac:dyDescent="0.25">
      <c r="A111" s="43" t="s">
        <v>1216</v>
      </c>
      <c r="B111" t="s">
        <v>65</v>
      </c>
    </row>
    <row r="112" spans="1:3" x14ac:dyDescent="0.25">
      <c r="A112" t="s">
        <v>1217</v>
      </c>
      <c r="B112" t="s">
        <v>65</v>
      </c>
    </row>
    <row r="113" spans="1:2" x14ac:dyDescent="0.25">
      <c r="A113" t="s">
        <v>1218</v>
      </c>
      <c r="B113" s="45">
        <v>3.73</v>
      </c>
    </row>
    <row r="114" spans="1:2" ht="45" x14ac:dyDescent="0.25">
      <c r="A114" s="43" t="s">
        <v>1219</v>
      </c>
      <c r="B114">
        <v>1516.1283000000001</v>
      </c>
    </row>
    <row r="115" spans="1:2" ht="45" x14ac:dyDescent="0.25">
      <c r="A115" s="43" t="s">
        <v>1220</v>
      </c>
      <c r="B115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workbookViewId="0">
      <selection activeCell="A131" sqref="A131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24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25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226</v>
      </c>
      <c r="B7" s="26"/>
      <c r="C7" s="26"/>
      <c r="D7" s="10"/>
      <c r="E7" s="11"/>
      <c r="F7" s="12"/>
    </row>
    <row r="8" spans="1:8" x14ac:dyDescent="0.25">
      <c r="A8" s="9" t="s">
        <v>287</v>
      </c>
      <c r="B8" s="26" t="s">
        <v>288</v>
      </c>
      <c r="C8" s="26" t="s">
        <v>235</v>
      </c>
      <c r="D8" s="10">
        <v>69352</v>
      </c>
      <c r="E8" s="11">
        <v>1325.84</v>
      </c>
      <c r="F8" s="12">
        <v>8.3900000000000002E-2</v>
      </c>
    </row>
    <row r="9" spans="1:8" x14ac:dyDescent="0.25">
      <c r="A9" s="9" t="s">
        <v>233</v>
      </c>
      <c r="B9" s="26" t="s">
        <v>234</v>
      </c>
      <c r="C9" s="26" t="s">
        <v>235</v>
      </c>
      <c r="D9" s="10">
        <v>270062</v>
      </c>
      <c r="E9" s="11">
        <v>958.72</v>
      </c>
      <c r="F9" s="12">
        <v>6.0699999999999997E-2</v>
      </c>
    </row>
    <row r="10" spans="1:8" x14ac:dyDescent="0.25">
      <c r="A10" s="9" t="s">
        <v>244</v>
      </c>
      <c r="B10" s="26" t="s">
        <v>245</v>
      </c>
      <c r="C10" s="26" t="s">
        <v>246</v>
      </c>
      <c r="D10" s="10">
        <v>99992</v>
      </c>
      <c r="E10" s="11">
        <v>686.35</v>
      </c>
      <c r="F10" s="12">
        <v>4.3400000000000001E-2</v>
      </c>
    </row>
    <row r="11" spans="1:8" x14ac:dyDescent="0.25">
      <c r="A11" s="9" t="s">
        <v>252</v>
      </c>
      <c r="B11" s="26" t="s">
        <v>253</v>
      </c>
      <c r="C11" s="26" t="s">
        <v>254</v>
      </c>
      <c r="D11" s="10">
        <v>221135</v>
      </c>
      <c r="E11" s="11">
        <v>619.4</v>
      </c>
      <c r="F11" s="12">
        <v>3.9199999999999999E-2</v>
      </c>
    </row>
    <row r="12" spans="1:8" x14ac:dyDescent="0.25">
      <c r="A12" s="9" t="s">
        <v>239</v>
      </c>
      <c r="B12" s="26" t="s">
        <v>240</v>
      </c>
      <c r="C12" s="26" t="s">
        <v>235</v>
      </c>
      <c r="D12" s="10">
        <v>204459</v>
      </c>
      <c r="E12" s="11">
        <v>575.35</v>
      </c>
      <c r="F12" s="12">
        <v>3.6400000000000002E-2</v>
      </c>
    </row>
    <row r="13" spans="1:8" x14ac:dyDescent="0.25">
      <c r="A13" s="9" t="s">
        <v>283</v>
      </c>
      <c r="B13" s="26" t="s">
        <v>284</v>
      </c>
      <c r="C13" s="26" t="s">
        <v>246</v>
      </c>
      <c r="D13" s="10">
        <v>28714</v>
      </c>
      <c r="E13" s="11">
        <v>556.52</v>
      </c>
      <c r="F13" s="12">
        <v>3.5200000000000002E-2</v>
      </c>
    </row>
    <row r="14" spans="1:8" x14ac:dyDescent="0.25">
      <c r="A14" s="9" t="s">
        <v>678</v>
      </c>
      <c r="B14" s="26" t="s">
        <v>679</v>
      </c>
      <c r="C14" s="26" t="s">
        <v>392</v>
      </c>
      <c r="D14" s="10">
        <v>32208</v>
      </c>
      <c r="E14" s="11">
        <v>417.9</v>
      </c>
      <c r="F14" s="12">
        <v>2.64E-2</v>
      </c>
    </row>
    <row r="15" spans="1:8" x14ac:dyDescent="0.25">
      <c r="A15" s="9" t="s">
        <v>267</v>
      </c>
      <c r="B15" s="26" t="s">
        <v>268</v>
      </c>
      <c r="C15" s="26" t="s">
        <v>269</v>
      </c>
      <c r="D15" s="10">
        <v>23548</v>
      </c>
      <c r="E15" s="11">
        <v>416.62</v>
      </c>
      <c r="F15" s="12">
        <v>2.64E-2</v>
      </c>
    </row>
    <row r="16" spans="1:8" x14ac:dyDescent="0.25">
      <c r="A16" s="9" t="s">
        <v>227</v>
      </c>
      <c r="B16" s="26" t="s">
        <v>228</v>
      </c>
      <c r="C16" s="26" t="s">
        <v>229</v>
      </c>
      <c r="D16" s="10">
        <v>35414</v>
      </c>
      <c r="E16" s="11">
        <v>375.83</v>
      </c>
      <c r="F16" s="12">
        <v>2.3800000000000002E-2</v>
      </c>
    </row>
    <row r="17" spans="1:6" x14ac:dyDescent="0.25">
      <c r="A17" s="9" t="s">
        <v>285</v>
      </c>
      <c r="B17" s="26" t="s">
        <v>286</v>
      </c>
      <c r="C17" s="26" t="s">
        <v>235</v>
      </c>
      <c r="D17" s="10">
        <v>54591</v>
      </c>
      <c r="E17" s="11">
        <v>317.94</v>
      </c>
      <c r="F17" s="12">
        <v>2.01E-2</v>
      </c>
    </row>
    <row r="18" spans="1:6" x14ac:dyDescent="0.25">
      <c r="A18" s="9" t="s">
        <v>682</v>
      </c>
      <c r="B18" s="26" t="s">
        <v>683</v>
      </c>
      <c r="C18" s="26" t="s">
        <v>254</v>
      </c>
      <c r="D18" s="10">
        <v>18595</v>
      </c>
      <c r="E18" s="11">
        <v>301.56</v>
      </c>
      <c r="F18" s="12">
        <v>1.9099999999999999E-2</v>
      </c>
    </row>
    <row r="19" spans="1:6" x14ac:dyDescent="0.25">
      <c r="A19" s="9" t="s">
        <v>809</v>
      </c>
      <c r="B19" s="26" t="s">
        <v>810</v>
      </c>
      <c r="C19" s="26" t="s">
        <v>811</v>
      </c>
      <c r="D19" s="10">
        <v>73483</v>
      </c>
      <c r="E19" s="11">
        <v>280.14999999999998</v>
      </c>
      <c r="F19" s="12">
        <v>1.77E-2</v>
      </c>
    </row>
    <row r="20" spans="1:6" x14ac:dyDescent="0.25">
      <c r="A20" s="9" t="s">
        <v>812</v>
      </c>
      <c r="B20" s="26" t="s">
        <v>813</v>
      </c>
      <c r="C20" s="26" t="s">
        <v>235</v>
      </c>
      <c r="D20" s="10">
        <v>19370</v>
      </c>
      <c r="E20" s="11">
        <v>276.04000000000002</v>
      </c>
      <c r="F20" s="12">
        <v>1.7500000000000002E-2</v>
      </c>
    </row>
    <row r="21" spans="1:6" x14ac:dyDescent="0.25">
      <c r="A21" s="9" t="s">
        <v>690</v>
      </c>
      <c r="B21" s="26" t="s">
        <v>691</v>
      </c>
      <c r="C21" s="26" t="s">
        <v>235</v>
      </c>
      <c r="D21" s="10">
        <v>50788</v>
      </c>
      <c r="E21" s="11">
        <v>266.38</v>
      </c>
      <c r="F21" s="12">
        <v>1.6899999999999998E-2</v>
      </c>
    </row>
    <row r="22" spans="1:6" x14ac:dyDescent="0.25">
      <c r="A22" s="9" t="s">
        <v>814</v>
      </c>
      <c r="B22" s="26" t="s">
        <v>815</v>
      </c>
      <c r="C22" s="26" t="s">
        <v>698</v>
      </c>
      <c r="D22" s="10">
        <v>147120</v>
      </c>
      <c r="E22" s="11">
        <v>264.95999999999998</v>
      </c>
      <c r="F22" s="12">
        <v>1.6799999999999999E-2</v>
      </c>
    </row>
    <row r="23" spans="1:6" x14ac:dyDescent="0.25">
      <c r="A23" s="9" t="s">
        <v>816</v>
      </c>
      <c r="B23" s="26" t="s">
        <v>817</v>
      </c>
      <c r="C23" s="26" t="s">
        <v>342</v>
      </c>
      <c r="D23" s="10">
        <v>232921</v>
      </c>
      <c r="E23" s="11">
        <v>257.26</v>
      </c>
      <c r="F23" s="12">
        <v>1.6299999999999999E-2</v>
      </c>
    </row>
    <row r="24" spans="1:6" x14ac:dyDescent="0.25">
      <c r="A24" s="9" t="s">
        <v>676</v>
      </c>
      <c r="B24" s="26" t="s">
        <v>677</v>
      </c>
      <c r="C24" s="26" t="s">
        <v>269</v>
      </c>
      <c r="D24" s="10">
        <v>10050</v>
      </c>
      <c r="E24" s="11">
        <v>239.45</v>
      </c>
      <c r="F24" s="12">
        <v>1.5100000000000001E-2</v>
      </c>
    </row>
    <row r="25" spans="1:6" x14ac:dyDescent="0.25">
      <c r="A25" s="9" t="s">
        <v>818</v>
      </c>
      <c r="B25" s="26" t="s">
        <v>819</v>
      </c>
      <c r="C25" s="26" t="s">
        <v>260</v>
      </c>
      <c r="D25" s="10">
        <v>11341</v>
      </c>
      <c r="E25" s="11">
        <v>238.24</v>
      </c>
      <c r="F25" s="12">
        <v>1.5100000000000001E-2</v>
      </c>
    </row>
    <row r="26" spans="1:6" x14ac:dyDescent="0.25">
      <c r="A26" s="9" t="s">
        <v>408</v>
      </c>
      <c r="B26" s="26" t="s">
        <v>409</v>
      </c>
      <c r="C26" s="26" t="s">
        <v>238</v>
      </c>
      <c r="D26" s="10">
        <v>15465</v>
      </c>
      <c r="E26" s="11">
        <v>229.58</v>
      </c>
      <c r="F26" s="12">
        <v>1.4500000000000001E-2</v>
      </c>
    </row>
    <row r="27" spans="1:6" x14ac:dyDescent="0.25">
      <c r="A27" s="9" t="s">
        <v>264</v>
      </c>
      <c r="B27" s="26" t="s">
        <v>265</v>
      </c>
      <c r="C27" s="26" t="s">
        <v>266</v>
      </c>
      <c r="D27" s="10">
        <v>3366</v>
      </c>
      <c r="E27" s="11">
        <v>222.71</v>
      </c>
      <c r="F27" s="12">
        <v>1.41E-2</v>
      </c>
    </row>
    <row r="28" spans="1:6" x14ac:dyDescent="0.25">
      <c r="A28" s="9" t="s">
        <v>820</v>
      </c>
      <c r="B28" s="26" t="s">
        <v>821</v>
      </c>
      <c r="C28" s="26" t="s">
        <v>765</v>
      </c>
      <c r="D28" s="10">
        <v>19310</v>
      </c>
      <c r="E28" s="11">
        <v>220.34</v>
      </c>
      <c r="F28" s="12">
        <v>1.3899999999999999E-2</v>
      </c>
    </row>
    <row r="29" spans="1:6" x14ac:dyDescent="0.25">
      <c r="A29" s="9" t="s">
        <v>795</v>
      </c>
      <c r="B29" s="26" t="s">
        <v>796</v>
      </c>
      <c r="C29" s="26" t="s">
        <v>246</v>
      </c>
      <c r="D29" s="10">
        <v>12018</v>
      </c>
      <c r="E29" s="11">
        <v>212.29</v>
      </c>
      <c r="F29" s="12">
        <v>1.34E-2</v>
      </c>
    </row>
    <row r="30" spans="1:6" x14ac:dyDescent="0.25">
      <c r="A30" s="9" t="s">
        <v>384</v>
      </c>
      <c r="B30" s="26" t="s">
        <v>385</v>
      </c>
      <c r="C30" s="26" t="s">
        <v>266</v>
      </c>
      <c r="D30" s="10">
        <v>32100</v>
      </c>
      <c r="E30" s="11">
        <v>201.27</v>
      </c>
      <c r="F30" s="12">
        <v>1.2699999999999999E-2</v>
      </c>
    </row>
    <row r="31" spans="1:6" x14ac:dyDescent="0.25">
      <c r="A31" s="9" t="s">
        <v>686</v>
      </c>
      <c r="B31" s="26" t="s">
        <v>687</v>
      </c>
      <c r="C31" s="26" t="s">
        <v>246</v>
      </c>
      <c r="D31" s="10">
        <v>11824</v>
      </c>
      <c r="E31" s="11">
        <v>201.1</v>
      </c>
      <c r="F31" s="12">
        <v>1.2699999999999999E-2</v>
      </c>
    </row>
    <row r="32" spans="1:6" x14ac:dyDescent="0.25">
      <c r="A32" s="9" t="s">
        <v>822</v>
      </c>
      <c r="B32" s="26" t="s">
        <v>823</v>
      </c>
      <c r="C32" s="26" t="s">
        <v>269</v>
      </c>
      <c r="D32" s="10">
        <v>49159</v>
      </c>
      <c r="E32" s="11">
        <v>201.06</v>
      </c>
      <c r="F32" s="12">
        <v>1.2699999999999999E-2</v>
      </c>
    </row>
    <row r="33" spans="1:6" x14ac:dyDescent="0.25">
      <c r="A33" s="9" t="s">
        <v>824</v>
      </c>
      <c r="B33" s="26" t="s">
        <v>825</v>
      </c>
      <c r="C33" s="26" t="s">
        <v>728</v>
      </c>
      <c r="D33" s="10">
        <v>12158</v>
      </c>
      <c r="E33" s="11">
        <v>188.57</v>
      </c>
      <c r="F33" s="12">
        <v>1.1900000000000001E-2</v>
      </c>
    </row>
    <row r="34" spans="1:6" x14ac:dyDescent="0.25">
      <c r="A34" s="9" t="s">
        <v>826</v>
      </c>
      <c r="B34" s="26" t="s">
        <v>827</v>
      </c>
      <c r="C34" s="26" t="s">
        <v>235</v>
      </c>
      <c r="D34" s="10">
        <v>106178</v>
      </c>
      <c r="E34" s="11">
        <v>180.61</v>
      </c>
      <c r="F34" s="12">
        <v>1.14E-2</v>
      </c>
    </row>
    <row r="35" spans="1:6" x14ac:dyDescent="0.25">
      <c r="A35" s="9" t="s">
        <v>828</v>
      </c>
      <c r="B35" s="26" t="s">
        <v>829</v>
      </c>
      <c r="C35" s="26" t="s">
        <v>728</v>
      </c>
      <c r="D35" s="10">
        <v>13506</v>
      </c>
      <c r="E35" s="11">
        <v>175.34</v>
      </c>
      <c r="F35" s="12">
        <v>1.11E-2</v>
      </c>
    </row>
    <row r="36" spans="1:6" x14ac:dyDescent="0.25">
      <c r="A36" s="9" t="s">
        <v>710</v>
      </c>
      <c r="B36" s="26" t="s">
        <v>711</v>
      </c>
      <c r="C36" s="26" t="s">
        <v>246</v>
      </c>
      <c r="D36" s="10">
        <v>17009</v>
      </c>
      <c r="E36" s="11">
        <v>167.87</v>
      </c>
      <c r="F36" s="12">
        <v>1.06E-2</v>
      </c>
    </row>
    <row r="37" spans="1:6" x14ac:dyDescent="0.25">
      <c r="A37" s="9" t="s">
        <v>705</v>
      </c>
      <c r="B37" s="26" t="s">
        <v>706</v>
      </c>
      <c r="C37" s="26" t="s">
        <v>269</v>
      </c>
      <c r="D37" s="10">
        <v>12942</v>
      </c>
      <c r="E37" s="11">
        <v>164.43</v>
      </c>
      <c r="F37" s="12">
        <v>1.04E-2</v>
      </c>
    </row>
    <row r="38" spans="1:6" x14ac:dyDescent="0.25">
      <c r="A38" s="9" t="s">
        <v>680</v>
      </c>
      <c r="B38" s="26" t="s">
        <v>681</v>
      </c>
      <c r="C38" s="26" t="s">
        <v>266</v>
      </c>
      <c r="D38" s="10">
        <v>21156</v>
      </c>
      <c r="E38" s="11">
        <v>162.04</v>
      </c>
      <c r="F38" s="12">
        <v>1.03E-2</v>
      </c>
    </row>
    <row r="39" spans="1:6" x14ac:dyDescent="0.25">
      <c r="A39" s="9" t="s">
        <v>830</v>
      </c>
      <c r="B39" s="26" t="s">
        <v>831</v>
      </c>
      <c r="C39" s="26" t="s">
        <v>728</v>
      </c>
      <c r="D39" s="10">
        <v>16007</v>
      </c>
      <c r="E39" s="11">
        <v>160.49</v>
      </c>
      <c r="F39" s="12">
        <v>1.0200000000000001E-2</v>
      </c>
    </row>
    <row r="40" spans="1:6" x14ac:dyDescent="0.25">
      <c r="A40" s="9" t="s">
        <v>305</v>
      </c>
      <c r="B40" s="26" t="s">
        <v>306</v>
      </c>
      <c r="C40" s="26" t="s">
        <v>254</v>
      </c>
      <c r="D40" s="10">
        <v>2792</v>
      </c>
      <c r="E40" s="11">
        <v>157.58000000000001</v>
      </c>
      <c r="F40" s="12">
        <v>0.01</v>
      </c>
    </row>
    <row r="41" spans="1:6" x14ac:dyDescent="0.25">
      <c r="A41" s="9" t="s">
        <v>832</v>
      </c>
      <c r="B41" s="26" t="s">
        <v>833</v>
      </c>
      <c r="C41" s="26" t="s">
        <v>834</v>
      </c>
      <c r="D41" s="10">
        <v>92236</v>
      </c>
      <c r="E41" s="11">
        <v>155.97</v>
      </c>
      <c r="F41" s="12">
        <v>9.9000000000000008E-3</v>
      </c>
    </row>
    <row r="42" spans="1:6" x14ac:dyDescent="0.25">
      <c r="A42" s="9" t="s">
        <v>835</v>
      </c>
      <c r="B42" s="26" t="s">
        <v>836</v>
      </c>
      <c r="C42" s="26" t="s">
        <v>811</v>
      </c>
      <c r="D42" s="10">
        <v>61021</v>
      </c>
      <c r="E42" s="11">
        <v>154.75</v>
      </c>
      <c r="F42" s="12">
        <v>9.7999999999999997E-3</v>
      </c>
    </row>
    <row r="43" spans="1:6" x14ac:dyDescent="0.25">
      <c r="A43" s="9" t="s">
        <v>699</v>
      </c>
      <c r="B43" s="26" t="s">
        <v>700</v>
      </c>
      <c r="C43" s="26" t="s">
        <v>277</v>
      </c>
      <c r="D43" s="10">
        <v>23666</v>
      </c>
      <c r="E43" s="11">
        <v>152.84</v>
      </c>
      <c r="F43" s="12">
        <v>9.7000000000000003E-3</v>
      </c>
    </row>
    <row r="44" spans="1:6" x14ac:dyDescent="0.25">
      <c r="A44" s="9" t="s">
        <v>837</v>
      </c>
      <c r="B44" s="26" t="s">
        <v>838</v>
      </c>
      <c r="C44" s="26" t="s">
        <v>403</v>
      </c>
      <c r="D44" s="10">
        <v>67579</v>
      </c>
      <c r="E44" s="11">
        <v>147.86000000000001</v>
      </c>
      <c r="F44" s="12">
        <v>9.4000000000000004E-3</v>
      </c>
    </row>
    <row r="45" spans="1:6" x14ac:dyDescent="0.25">
      <c r="A45" s="9" t="s">
        <v>737</v>
      </c>
      <c r="B45" s="26" t="s">
        <v>738</v>
      </c>
      <c r="C45" s="26" t="s">
        <v>709</v>
      </c>
      <c r="D45" s="10">
        <v>5366</v>
      </c>
      <c r="E45" s="11">
        <v>137.80000000000001</v>
      </c>
      <c r="F45" s="12">
        <v>8.6999999999999994E-3</v>
      </c>
    </row>
    <row r="46" spans="1:6" x14ac:dyDescent="0.25">
      <c r="A46" s="9" t="s">
        <v>428</v>
      </c>
      <c r="B46" s="26" t="s">
        <v>429</v>
      </c>
      <c r="C46" s="26" t="s">
        <v>254</v>
      </c>
      <c r="D46" s="10">
        <v>33820</v>
      </c>
      <c r="E46" s="11">
        <v>130.12</v>
      </c>
      <c r="F46" s="12">
        <v>8.2000000000000007E-3</v>
      </c>
    </row>
    <row r="47" spans="1:6" x14ac:dyDescent="0.25">
      <c r="A47" s="9" t="s">
        <v>839</v>
      </c>
      <c r="B47" s="26" t="s">
        <v>840</v>
      </c>
      <c r="C47" s="26" t="s">
        <v>403</v>
      </c>
      <c r="D47" s="10">
        <v>40786</v>
      </c>
      <c r="E47" s="11">
        <v>126.36</v>
      </c>
      <c r="F47" s="12">
        <v>8.0000000000000002E-3</v>
      </c>
    </row>
    <row r="48" spans="1:6" x14ac:dyDescent="0.25">
      <c r="A48" s="9" t="s">
        <v>422</v>
      </c>
      <c r="B48" s="26" t="s">
        <v>423</v>
      </c>
      <c r="C48" s="26" t="s">
        <v>254</v>
      </c>
      <c r="D48" s="10">
        <v>11420</v>
      </c>
      <c r="E48" s="11">
        <v>123.74</v>
      </c>
      <c r="F48" s="12">
        <v>7.7999999999999996E-3</v>
      </c>
    </row>
    <row r="49" spans="1:6" x14ac:dyDescent="0.25">
      <c r="A49" s="9" t="s">
        <v>743</v>
      </c>
      <c r="B49" s="26" t="s">
        <v>744</v>
      </c>
      <c r="C49" s="26" t="s">
        <v>260</v>
      </c>
      <c r="D49" s="10">
        <v>3465</v>
      </c>
      <c r="E49" s="11">
        <v>121.25</v>
      </c>
      <c r="F49" s="12">
        <v>7.7000000000000002E-3</v>
      </c>
    </row>
    <row r="50" spans="1:6" x14ac:dyDescent="0.25">
      <c r="A50" s="9" t="s">
        <v>841</v>
      </c>
      <c r="B50" s="26" t="s">
        <v>842</v>
      </c>
      <c r="C50" s="26" t="s">
        <v>300</v>
      </c>
      <c r="D50" s="10">
        <v>6553</v>
      </c>
      <c r="E50" s="11">
        <v>112.25</v>
      </c>
      <c r="F50" s="12">
        <v>7.1000000000000004E-3</v>
      </c>
    </row>
    <row r="51" spans="1:6" x14ac:dyDescent="0.25">
      <c r="A51" s="9" t="s">
        <v>753</v>
      </c>
      <c r="B51" s="26" t="s">
        <v>754</v>
      </c>
      <c r="C51" s="26" t="s">
        <v>297</v>
      </c>
      <c r="D51" s="10">
        <v>16024</v>
      </c>
      <c r="E51" s="11">
        <v>111.36</v>
      </c>
      <c r="F51" s="12">
        <v>7.0000000000000001E-3</v>
      </c>
    </row>
    <row r="52" spans="1:6" x14ac:dyDescent="0.25">
      <c r="A52" s="9" t="s">
        <v>843</v>
      </c>
      <c r="B52" s="26" t="s">
        <v>844</v>
      </c>
      <c r="C52" s="26" t="s">
        <v>300</v>
      </c>
      <c r="D52" s="10">
        <v>38689</v>
      </c>
      <c r="E52" s="11">
        <v>104.23</v>
      </c>
      <c r="F52" s="12">
        <v>6.6E-3</v>
      </c>
    </row>
    <row r="53" spans="1:6" x14ac:dyDescent="0.25">
      <c r="A53" s="9" t="s">
        <v>845</v>
      </c>
      <c r="B53" s="26" t="s">
        <v>846</v>
      </c>
      <c r="C53" s="26" t="s">
        <v>238</v>
      </c>
      <c r="D53" s="10">
        <v>14366</v>
      </c>
      <c r="E53" s="11">
        <v>97.75</v>
      </c>
      <c r="F53" s="12">
        <v>6.1999999999999998E-3</v>
      </c>
    </row>
    <row r="54" spans="1:6" x14ac:dyDescent="0.25">
      <c r="A54" s="9" t="s">
        <v>749</v>
      </c>
      <c r="B54" s="26" t="s">
        <v>750</v>
      </c>
      <c r="C54" s="26" t="s">
        <v>269</v>
      </c>
      <c r="D54" s="10">
        <v>14613</v>
      </c>
      <c r="E54" s="11">
        <v>96.85</v>
      </c>
      <c r="F54" s="12">
        <v>6.1000000000000004E-3</v>
      </c>
    </row>
    <row r="55" spans="1:6" x14ac:dyDescent="0.25">
      <c r="A55" s="9" t="s">
        <v>847</v>
      </c>
      <c r="B55" s="26" t="s">
        <v>848</v>
      </c>
      <c r="C55" s="26" t="s">
        <v>392</v>
      </c>
      <c r="D55" s="10">
        <v>29866</v>
      </c>
      <c r="E55" s="11">
        <v>84.86</v>
      </c>
      <c r="F55" s="12">
        <v>5.4000000000000003E-3</v>
      </c>
    </row>
    <row r="56" spans="1:6" x14ac:dyDescent="0.25">
      <c r="A56" s="9" t="s">
        <v>849</v>
      </c>
      <c r="B56" s="26" t="s">
        <v>850</v>
      </c>
      <c r="C56" s="26" t="s">
        <v>238</v>
      </c>
      <c r="D56" s="10">
        <v>5032</v>
      </c>
      <c r="E56" s="11">
        <v>83.91</v>
      </c>
      <c r="F56" s="12">
        <v>5.3E-3</v>
      </c>
    </row>
    <row r="57" spans="1:6" x14ac:dyDescent="0.25">
      <c r="A57" s="9" t="s">
        <v>851</v>
      </c>
      <c r="B57" s="26" t="s">
        <v>852</v>
      </c>
      <c r="C57" s="26" t="s">
        <v>238</v>
      </c>
      <c r="D57" s="10">
        <v>13184</v>
      </c>
      <c r="E57" s="11">
        <v>82.96</v>
      </c>
      <c r="F57" s="12">
        <v>5.1999999999999998E-3</v>
      </c>
    </row>
    <row r="58" spans="1:6" x14ac:dyDescent="0.25">
      <c r="A58" s="9" t="s">
        <v>853</v>
      </c>
      <c r="B58" s="26" t="s">
        <v>854</v>
      </c>
      <c r="C58" s="26" t="s">
        <v>855</v>
      </c>
      <c r="D58" s="10">
        <v>61497</v>
      </c>
      <c r="E58" s="11">
        <v>79.209999999999994</v>
      </c>
      <c r="F58" s="12">
        <v>5.0000000000000001E-3</v>
      </c>
    </row>
    <row r="59" spans="1:6" x14ac:dyDescent="0.25">
      <c r="A59" s="9" t="s">
        <v>856</v>
      </c>
      <c r="B59" s="26" t="s">
        <v>857</v>
      </c>
      <c r="C59" s="26" t="s">
        <v>698</v>
      </c>
      <c r="D59" s="10">
        <v>15867</v>
      </c>
      <c r="E59" s="11">
        <v>77.61</v>
      </c>
      <c r="F59" s="12">
        <v>4.8999999999999998E-3</v>
      </c>
    </row>
    <row r="60" spans="1:6" x14ac:dyDescent="0.25">
      <c r="A60" s="9" t="s">
        <v>858</v>
      </c>
      <c r="B60" s="26" t="s">
        <v>859</v>
      </c>
      <c r="C60" s="26" t="s">
        <v>254</v>
      </c>
      <c r="D60" s="10">
        <v>20079</v>
      </c>
      <c r="E60" s="11">
        <v>76.34</v>
      </c>
      <c r="F60" s="12">
        <v>4.7999999999999996E-3</v>
      </c>
    </row>
    <row r="61" spans="1:6" x14ac:dyDescent="0.25">
      <c r="A61" s="9" t="s">
        <v>805</v>
      </c>
      <c r="B61" s="26" t="s">
        <v>806</v>
      </c>
      <c r="C61" s="26" t="s">
        <v>277</v>
      </c>
      <c r="D61" s="10">
        <v>4983</v>
      </c>
      <c r="E61" s="11">
        <v>69.599999999999994</v>
      </c>
      <c r="F61" s="12">
        <v>4.4000000000000003E-3</v>
      </c>
    </row>
    <row r="62" spans="1:6" x14ac:dyDescent="0.25">
      <c r="A62" s="9" t="s">
        <v>722</v>
      </c>
      <c r="B62" s="26" t="s">
        <v>723</v>
      </c>
      <c r="C62" s="26" t="s">
        <v>269</v>
      </c>
      <c r="D62" s="10">
        <v>8570</v>
      </c>
      <c r="E62" s="11">
        <v>69.03</v>
      </c>
      <c r="F62" s="12">
        <v>4.4000000000000003E-3</v>
      </c>
    </row>
    <row r="63" spans="1:6" x14ac:dyDescent="0.25">
      <c r="A63" s="9" t="s">
        <v>860</v>
      </c>
      <c r="B63" s="26" t="s">
        <v>861</v>
      </c>
      <c r="C63" s="26" t="s">
        <v>277</v>
      </c>
      <c r="D63" s="10">
        <v>11999</v>
      </c>
      <c r="E63" s="11">
        <v>67.19</v>
      </c>
      <c r="F63" s="12">
        <v>4.3E-3</v>
      </c>
    </row>
    <row r="64" spans="1:6" x14ac:dyDescent="0.25">
      <c r="A64" s="9" t="s">
        <v>862</v>
      </c>
      <c r="B64" s="26" t="s">
        <v>863</v>
      </c>
      <c r="C64" s="26" t="s">
        <v>246</v>
      </c>
      <c r="D64" s="10">
        <v>3950</v>
      </c>
      <c r="E64" s="11">
        <v>62.37</v>
      </c>
      <c r="F64" s="12">
        <v>3.8999999999999998E-3</v>
      </c>
    </row>
    <row r="65" spans="1:6" x14ac:dyDescent="0.25">
      <c r="A65" s="9" t="s">
        <v>864</v>
      </c>
      <c r="B65" s="26" t="s">
        <v>865</v>
      </c>
      <c r="C65" s="26" t="s">
        <v>257</v>
      </c>
      <c r="D65" s="10">
        <v>29160</v>
      </c>
      <c r="E65" s="11">
        <v>56.83</v>
      </c>
      <c r="F65" s="12">
        <v>3.5999999999999999E-3</v>
      </c>
    </row>
    <row r="66" spans="1:6" x14ac:dyDescent="0.25">
      <c r="A66" s="9" t="s">
        <v>866</v>
      </c>
      <c r="B66" s="26" t="s">
        <v>867</v>
      </c>
      <c r="C66" s="26" t="s">
        <v>238</v>
      </c>
      <c r="D66" s="10">
        <v>9701</v>
      </c>
      <c r="E66" s="11">
        <v>56.18</v>
      </c>
      <c r="F66" s="12">
        <v>3.5999999999999999E-3</v>
      </c>
    </row>
    <row r="67" spans="1:6" x14ac:dyDescent="0.25">
      <c r="A67" s="9" t="s">
        <v>401</v>
      </c>
      <c r="B67" s="26" t="s">
        <v>402</v>
      </c>
      <c r="C67" s="26" t="s">
        <v>403</v>
      </c>
      <c r="D67" s="10">
        <v>84</v>
      </c>
      <c r="E67" s="11">
        <v>54.18</v>
      </c>
      <c r="F67" s="12">
        <v>3.3999999999999998E-3</v>
      </c>
    </row>
    <row r="68" spans="1:6" x14ac:dyDescent="0.25">
      <c r="A68" s="9" t="s">
        <v>868</v>
      </c>
      <c r="B68" s="26" t="s">
        <v>869</v>
      </c>
      <c r="C68" s="26" t="s">
        <v>855</v>
      </c>
      <c r="D68" s="10">
        <v>77271</v>
      </c>
      <c r="E68" s="11">
        <v>53.51</v>
      </c>
      <c r="F68" s="12">
        <v>3.3999999999999998E-3</v>
      </c>
    </row>
    <row r="69" spans="1:6" x14ac:dyDescent="0.25">
      <c r="A69" s="9" t="s">
        <v>870</v>
      </c>
      <c r="B69" s="26" t="s">
        <v>871</v>
      </c>
      <c r="C69" s="26" t="s">
        <v>300</v>
      </c>
      <c r="D69" s="10">
        <v>9858</v>
      </c>
      <c r="E69" s="11">
        <v>49</v>
      </c>
      <c r="F69" s="12">
        <v>3.0999999999999999E-3</v>
      </c>
    </row>
    <row r="70" spans="1:6" x14ac:dyDescent="0.25">
      <c r="A70" s="9" t="s">
        <v>872</v>
      </c>
      <c r="B70" s="26" t="s">
        <v>873</v>
      </c>
      <c r="C70" s="26" t="s">
        <v>277</v>
      </c>
      <c r="D70" s="10">
        <v>20869</v>
      </c>
      <c r="E70" s="11">
        <v>44.5</v>
      </c>
      <c r="F70" s="12">
        <v>2.8E-3</v>
      </c>
    </row>
    <row r="71" spans="1:6" x14ac:dyDescent="0.25">
      <c r="A71" s="9" t="s">
        <v>874</v>
      </c>
      <c r="B71" s="26" t="s">
        <v>875</v>
      </c>
      <c r="C71" s="26" t="s">
        <v>342</v>
      </c>
      <c r="D71" s="10">
        <v>42749</v>
      </c>
      <c r="E71" s="11">
        <v>41.12</v>
      </c>
      <c r="F71" s="12">
        <v>2.5999999999999999E-3</v>
      </c>
    </row>
    <row r="72" spans="1:6" x14ac:dyDescent="0.25">
      <c r="A72" s="13" t="s">
        <v>77</v>
      </c>
      <c r="B72" s="27"/>
      <c r="C72" s="27"/>
      <c r="D72" s="14"/>
      <c r="E72" s="34">
        <v>14101.32</v>
      </c>
      <c r="F72" s="35">
        <v>0.89219999999999999</v>
      </c>
    </row>
    <row r="73" spans="1:6" x14ac:dyDescent="0.25">
      <c r="A73" s="9"/>
      <c r="B73" s="26"/>
      <c r="C73" s="26"/>
      <c r="D73" s="10"/>
      <c r="E73" s="11"/>
      <c r="F73" s="12"/>
    </row>
    <row r="74" spans="1:6" x14ac:dyDescent="0.25">
      <c r="A74" s="13" t="s">
        <v>473</v>
      </c>
      <c r="B74" s="26"/>
      <c r="C74" s="26"/>
      <c r="D74" s="10"/>
      <c r="E74" s="11"/>
      <c r="F74" s="12"/>
    </row>
    <row r="75" spans="1:6" x14ac:dyDescent="0.25">
      <c r="A75" s="9" t="s">
        <v>1310</v>
      </c>
      <c r="B75" s="26" t="s">
        <v>770</v>
      </c>
      <c r="C75" s="26" t="s">
        <v>698</v>
      </c>
      <c r="D75" s="10">
        <v>9614</v>
      </c>
      <c r="E75" s="11">
        <v>14.45</v>
      </c>
      <c r="F75" s="12">
        <v>8.9999999999999998E-4</v>
      </c>
    </row>
    <row r="76" spans="1:6" x14ac:dyDescent="0.25">
      <c r="A76" s="9" t="s">
        <v>1309</v>
      </c>
      <c r="B76" s="26" t="s">
        <v>771</v>
      </c>
      <c r="C76" s="26" t="s">
        <v>246</v>
      </c>
      <c r="D76" s="10">
        <v>3204</v>
      </c>
      <c r="E76" s="11">
        <v>9.6300000000000008</v>
      </c>
      <c r="F76" s="12">
        <v>5.9999999999999995E-4</v>
      </c>
    </row>
    <row r="77" spans="1:6" x14ac:dyDescent="0.25">
      <c r="A77" s="13" t="s">
        <v>77</v>
      </c>
      <c r="B77" s="27"/>
      <c r="C77" s="27"/>
      <c r="D77" s="14"/>
      <c r="E77" s="34">
        <v>24.08</v>
      </c>
      <c r="F77" s="35">
        <v>1.5E-3</v>
      </c>
    </row>
    <row r="78" spans="1:6" ht="14.45" customHeight="1" x14ac:dyDescent="0.25">
      <c r="A78" s="19" t="s">
        <v>90</v>
      </c>
      <c r="B78" s="28"/>
      <c r="C78" s="28"/>
      <c r="D78" s="20"/>
      <c r="E78" s="23">
        <v>14125.4</v>
      </c>
      <c r="F78" s="24">
        <v>0.89370000000000005</v>
      </c>
    </row>
    <row r="79" spans="1:6" x14ac:dyDescent="0.25">
      <c r="A79" s="9"/>
      <c r="B79" s="26"/>
      <c r="C79" s="26"/>
      <c r="D79" s="10"/>
      <c r="E79" s="11"/>
      <c r="F79" s="12"/>
    </row>
    <row r="80" spans="1:6" x14ac:dyDescent="0.25">
      <c r="A80" s="13" t="s">
        <v>474</v>
      </c>
      <c r="B80" s="26"/>
      <c r="C80" s="26"/>
      <c r="D80" s="10"/>
      <c r="E80" s="11"/>
      <c r="F80" s="12"/>
    </row>
    <row r="81" spans="1:6" x14ac:dyDescent="0.25">
      <c r="A81" s="13" t="s">
        <v>475</v>
      </c>
      <c r="B81" s="26"/>
      <c r="C81" s="26"/>
      <c r="D81" s="10"/>
      <c r="E81" s="11"/>
      <c r="F81" s="12"/>
    </row>
    <row r="82" spans="1:6" x14ac:dyDescent="0.25">
      <c r="A82" s="9" t="s">
        <v>774</v>
      </c>
      <c r="B82" s="26"/>
      <c r="C82" s="26" t="s">
        <v>775</v>
      </c>
      <c r="D82" s="10">
        <v>5850</v>
      </c>
      <c r="E82" s="11">
        <v>608.30999999999995</v>
      </c>
      <c r="F82" s="12">
        <v>3.8484999999999998E-2</v>
      </c>
    </row>
    <row r="83" spans="1:6" x14ac:dyDescent="0.25">
      <c r="A83" s="9" t="s">
        <v>582</v>
      </c>
      <c r="B83" s="26"/>
      <c r="C83" s="26" t="s">
        <v>238</v>
      </c>
      <c r="D83" s="10">
        <v>16000</v>
      </c>
      <c r="E83" s="11">
        <v>126.87</v>
      </c>
      <c r="F83" s="12">
        <v>8.0260000000000001E-3</v>
      </c>
    </row>
    <row r="84" spans="1:6" x14ac:dyDescent="0.25">
      <c r="A84" s="9" t="s">
        <v>525</v>
      </c>
      <c r="B84" s="26"/>
      <c r="C84" s="26" t="s">
        <v>297</v>
      </c>
      <c r="D84" s="10">
        <v>63000</v>
      </c>
      <c r="E84" s="11">
        <v>48.45</v>
      </c>
      <c r="F84" s="12">
        <v>3.065E-3</v>
      </c>
    </row>
    <row r="85" spans="1:6" x14ac:dyDescent="0.25">
      <c r="A85" s="13" t="s">
        <v>77</v>
      </c>
      <c r="B85" s="27"/>
      <c r="C85" s="27"/>
      <c r="D85" s="14"/>
      <c r="E85" s="34">
        <v>783.63</v>
      </c>
      <c r="F85" s="35">
        <v>4.9576000000000002E-2</v>
      </c>
    </row>
    <row r="86" spans="1:6" x14ac:dyDescent="0.25">
      <c r="A86" s="9"/>
      <c r="B86" s="26"/>
      <c r="C86" s="26"/>
      <c r="D86" s="10"/>
      <c r="E86" s="11"/>
      <c r="F86" s="12"/>
    </row>
    <row r="87" spans="1:6" x14ac:dyDescent="0.25">
      <c r="A87" s="9"/>
      <c r="B87" s="26"/>
      <c r="C87" s="26"/>
      <c r="D87" s="10"/>
      <c r="E87" s="11"/>
      <c r="F87" s="12"/>
    </row>
    <row r="88" spans="1:6" x14ac:dyDescent="0.25">
      <c r="A88" s="9"/>
      <c r="B88" s="26"/>
      <c r="C88" s="26"/>
      <c r="D88" s="10"/>
      <c r="E88" s="11"/>
      <c r="F88" s="12"/>
    </row>
    <row r="89" spans="1:6" x14ac:dyDescent="0.25">
      <c r="A89" s="19" t="s">
        <v>90</v>
      </c>
      <c r="B89" s="28"/>
      <c r="C89" s="28"/>
      <c r="D89" s="20"/>
      <c r="E89" s="15">
        <v>783.63</v>
      </c>
      <c r="F89" s="16">
        <v>4.9576000000000002E-2</v>
      </c>
    </row>
    <row r="90" spans="1:6" x14ac:dyDescent="0.25">
      <c r="A90" s="9"/>
      <c r="B90" s="26"/>
      <c r="C90" s="26"/>
      <c r="D90" s="10"/>
      <c r="E90" s="11"/>
      <c r="F90" s="12"/>
    </row>
    <row r="91" spans="1:6" x14ac:dyDescent="0.25">
      <c r="A91" s="13" t="s">
        <v>615</v>
      </c>
      <c r="B91" s="27"/>
      <c r="C91" s="27"/>
      <c r="D91" s="14"/>
      <c r="E91" s="30"/>
      <c r="F91" s="31"/>
    </row>
    <row r="92" spans="1:6" x14ac:dyDescent="0.25">
      <c r="A92" s="13" t="s">
        <v>616</v>
      </c>
      <c r="B92" s="27"/>
      <c r="C92" s="27"/>
      <c r="D92" s="14"/>
      <c r="E92" s="30"/>
      <c r="F92" s="31"/>
    </row>
    <row r="93" spans="1:6" x14ac:dyDescent="0.25">
      <c r="A93" s="9" t="s">
        <v>876</v>
      </c>
      <c r="B93" s="26"/>
      <c r="C93" s="26" t="s">
        <v>877</v>
      </c>
      <c r="D93" s="10">
        <v>17500000</v>
      </c>
      <c r="E93" s="11">
        <v>175</v>
      </c>
      <c r="F93" s="12">
        <v>1.11E-2</v>
      </c>
    </row>
    <row r="94" spans="1:6" x14ac:dyDescent="0.25">
      <c r="A94" s="9" t="s">
        <v>878</v>
      </c>
      <c r="B94" s="26"/>
      <c r="C94" s="26" t="s">
        <v>794</v>
      </c>
      <c r="D94" s="10">
        <v>9000000</v>
      </c>
      <c r="E94" s="11">
        <v>90</v>
      </c>
      <c r="F94" s="12">
        <v>5.7000000000000002E-3</v>
      </c>
    </row>
    <row r="95" spans="1:6" x14ac:dyDescent="0.25">
      <c r="A95" s="9" t="s">
        <v>879</v>
      </c>
      <c r="B95" s="26"/>
      <c r="C95" s="26" t="s">
        <v>877</v>
      </c>
      <c r="D95" s="10">
        <v>8050000</v>
      </c>
      <c r="E95" s="11">
        <v>80.5</v>
      </c>
      <c r="F95" s="12">
        <v>5.1000000000000004E-3</v>
      </c>
    </row>
    <row r="96" spans="1:6" x14ac:dyDescent="0.25">
      <c r="A96" s="9" t="s">
        <v>880</v>
      </c>
      <c r="B96" s="26"/>
      <c r="C96" s="26" t="s">
        <v>794</v>
      </c>
      <c r="D96" s="10">
        <v>7500000</v>
      </c>
      <c r="E96" s="11">
        <v>75</v>
      </c>
      <c r="F96" s="12">
        <v>4.7000000000000002E-3</v>
      </c>
    </row>
    <row r="97" spans="1:6" x14ac:dyDescent="0.25">
      <c r="A97" s="9" t="s">
        <v>881</v>
      </c>
      <c r="B97" s="26"/>
      <c r="C97" s="26" t="s">
        <v>877</v>
      </c>
      <c r="D97" s="10">
        <v>5000000</v>
      </c>
      <c r="E97" s="11">
        <v>50</v>
      </c>
      <c r="F97" s="12">
        <v>3.2000000000000002E-3</v>
      </c>
    </row>
    <row r="98" spans="1:6" x14ac:dyDescent="0.25">
      <c r="A98" s="9" t="s">
        <v>882</v>
      </c>
      <c r="B98" s="26"/>
      <c r="C98" s="26" t="s">
        <v>790</v>
      </c>
      <c r="D98" s="10">
        <v>4700000</v>
      </c>
      <c r="E98" s="11">
        <v>47</v>
      </c>
      <c r="F98" s="12">
        <v>3.0000000000000001E-3</v>
      </c>
    </row>
    <row r="99" spans="1:6" x14ac:dyDescent="0.25">
      <c r="A99" s="9" t="s">
        <v>883</v>
      </c>
      <c r="B99" s="26"/>
      <c r="C99" s="26" t="s">
        <v>790</v>
      </c>
      <c r="D99" s="10">
        <v>4500000</v>
      </c>
      <c r="E99" s="11">
        <v>45</v>
      </c>
      <c r="F99" s="12">
        <v>2.8E-3</v>
      </c>
    </row>
    <row r="100" spans="1:6" x14ac:dyDescent="0.25">
      <c r="A100" s="9" t="s">
        <v>884</v>
      </c>
      <c r="B100" s="26"/>
      <c r="C100" s="26" t="s">
        <v>877</v>
      </c>
      <c r="D100" s="10">
        <v>2500000</v>
      </c>
      <c r="E100" s="11">
        <v>25</v>
      </c>
      <c r="F100" s="12">
        <v>1.6000000000000001E-3</v>
      </c>
    </row>
    <row r="101" spans="1:6" x14ac:dyDescent="0.25">
      <c r="A101" s="13" t="s">
        <v>77</v>
      </c>
      <c r="B101" s="27"/>
      <c r="C101" s="27"/>
      <c r="D101" s="14"/>
      <c r="E101" s="34">
        <v>587.5</v>
      </c>
      <c r="F101" s="35">
        <v>3.7199999999999997E-2</v>
      </c>
    </row>
    <row r="102" spans="1:6" x14ac:dyDescent="0.25">
      <c r="A102" s="19" t="s">
        <v>90</v>
      </c>
      <c r="B102" s="28"/>
      <c r="C102" s="28"/>
      <c r="D102" s="20"/>
      <c r="E102" s="23">
        <v>587.5</v>
      </c>
      <c r="F102" s="24">
        <v>3.7199999999999997E-2</v>
      </c>
    </row>
    <row r="103" spans="1:6" x14ac:dyDescent="0.25">
      <c r="A103" s="9"/>
      <c r="B103" s="26"/>
      <c r="C103" s="26"/>
      <c r="D103" s="10"/>
      <c r="E103" s="11"/>
      <c r="F103" s="12"/>
    </row>
    <row r="104" spans="1:6" x14ac:dyDescent="0.25">
      <c r="A104" s="9"/>
      <c r="B104" s="26"/>
      <c r="C104" s="26"/>
      <c r="D104" s="10"/>
      <c r="E104" s="11"/>
      <c r="F104" s="12"/>
    </row>
    <row r="105" spans="1:6" x14ac:dyDescent="0.25">
      <c r="A105" s="13" t="s">
        <v>91</v>
      </c>
      <c r="B105" s="26"/>
      <c r="C105" s="26"/>
      <c r="D105" s="10"/>
      <c r="E105" s="11"/>
      <c r="F105" s="12"/>
    </row>
    <row r="106" spans="1:6" x14ac:dyDescent="0.25">
      <c r="A106" s="9" t="s">
        <v>92</v>
      </c>
      <c r="B106" s="26"/>
      <c r="C106" s="26"/>
      <c r="D106" s="10"/>
      <c r="E106" s="11">
        <v>1729.7</v>
      </c>
      <c r="F106" s="12">
        <v>0.1094</v>
      </c>
    </row>
    <row r="107" spans="1:6" x14ac:dyDescent="0.25">
      <c r="A107" s="13" t="s">
        <v>77</v>
      </c>
      <c r="B107" s="27"/>
      <c r="C107" s="27"/>
      <c r="D107" s="14"/>
      <c r="E107" s="34">
        <v>1729.7</v>
      </c>
      <c r="F107" s="35">
        <v>0.1094</v>
      </c>
    </row>
    <row r="108" spans="1:6" x14ac:dyDescent="0.25">
      <c r="A108" s="9"/>
      <c r="B108" s="26"/>
      <c r="C108" s="26"/>
      <c r="D108" s="10"/>
      <c r="E108" s="11"/>
      <c r="F108" s="12"/>
    </row>
    <row r="109" spans="1:6" x14ac:dyDescent="0.25">
      <c r="A109" s="19" t="s">
        <v>90</v>
      </c>
      <c r="B109" s="28"/>
      <c r="C109" s="28"/>
      <c r="D109" s="20"/>
      <c r="E109" s="15">
        <v>1729.7</v>
      </c>
      <c r="F109" s="16">
        <v>0.1094</v>
      </c>
    </row>
    <row r="110" spans="1:6" x14ac:dyDescent="0.25">
      <c r="A110" s="9" t="s">
        <v>93</v>
      </c>
      <c r="B110" s="26"/>
      <c r="C110" s="26"/>
      <c r="D110" s="10"/>
      <c r="E110" s="32">
        <v>-636.38</v>
      </c>
      <c r="F110" s="33">
        <v>-4.0300000000000002E-2</v>
      </c>
    </row>
    <row r="111" spans="1:6" x14ac:dyDescent="0.25">
      <c r="A111" s="21" t="s">
        <v>94</v>
      </c>
      <c r="B111" s="29"/>
      <c r="C111" s="29"/>
      <c r="D111" s="22"/>
      <c r="E111" s="23">
        <v>15806.22</v>
      </c>
      <c r="F111" s="24">
        <v>1</v>
      </c>
    </row>
    <row r="113" spans="1:3" x14ac:dyDescent="0.25">
      <c r="A113" s="1" t="s">
        <v>675</v>
      </c>
    </row>
    <row r="116" spans="1:3" x14ac:dyDescent="0.25">
      <c r="A116" s="1" t="s">
        <v>1194</v>
      </c>
    </row>
    <row r="117" spans="1:3" ht="30" x14ac:dyDescent="0.25">
      <c r="A117" s="43" t="s">
        <v>1195</v>
      </c>
      <c r="B117" t="s">
        <v>65</v>
      </c>
    </row>
    <row r="118" spans="1:3" x14ac:dyDescent="0.25">
      <c r="A118" t="s">
        <v>1196</v>
      </c>
    </row>
    <row r="119" spans="1:3" x14ac:dyDescent="0.25">
      <c r="A119" t="s">
        <v>1197</v>
      </c>
      <c r="B119" t="s">
        <v>1198</v>
      </c>
      <c r="C119" t="s">
        <v>1198</v>
      </c>
    </row>
    <row r="120" spans="1:3" x14ac:dyDescent="0.25">
      <c r="B120" s="44">
        <v>43371</v>
      </c>
      <c r="C120" s="44">
        <v>43404</v>
      </c>
    </row>
    <row r="121" spans="1:3" x14ac:dyDescent="0.25">
      <c r="A121" t="s">
        <v>1202</v>
      </c>
      <c r="B121">
        <v>13.101000000000001</v>
      </c>
      <c r="C121">
        <v>12.644</v>
      </c>
    </row>
    <row r="122" spans="1:3" x14ac:dyDescent="0.25">
      <c r="A122" t="s">
        <v>1203</v>
      </c>
      <c r="B122">
        <v>14.265000000000001</v>
      </c>
      <c r="C122">
        <v>13.766999999999999</v>
      </c>
    </row>
    <row r="123" spans="1:3" x14ac:dyDescent="0.25">
      <c r="A123" t="s">
        <v>1224</v>
      </c>
      <c r="B123">
        <v>12.814</v>
      </c>
      <c r="C123">
        <v>12.353999999999999</v>
      </c>
    </row>
    <row r="124" spans="1:3" x14ac:dyDescent="0.25">
      <c r="A124" t="s">
        <v>1226</v>
      </c>
      <c r="B124">
        <v>13.829000000000001</v>
      </c>
      <c r="C124">
        <v>13.331</v>
      </c>
    </row>
    <row r="126" spans="1:3" x14ac:dyDescent="0.25">
      <c r="A126" t="s">
        <v>1213</v>
      </c>
      <c r="B126" t="s">
        <v>65</v>
      </c>
    </row>
    <row r="127" spans="1:3" x14ac:dyDescent="0.25">
      <c r="A127" t="s">
        <v>1214</v>
      </c>
      <c r="B127" t="s">
        <v>65</v>
      </c>
    </row>
    <row r="128" spans="1:3" ht="30" x14ac:dyDescent="0.25">
      <c r="A128" s="43" t="s">
        <v>1215</v>
      </c>
      <c r="B128" t="s">
        <v>65</v>
      </c>
    </row>
    <row r="129" spans="1:2" ht="30" x14ac:dyDescent="0.25">
      <c r="A129" s="43" t="s">
        <v>1216</v>
      </c>
      <c r="B129" t="s">
        <v>65</v>
      </c>
    </row>
    <row r="130" spans="1:2" x14ac:dyDescent="0.25">
      <c r="A130" t="s">
        <v>1217</v>
      </c>
      <c r="B130" t="s">
        <v>65</v>
      </c>
    </row>
    <row r="131" spans="1:2" x14ac:dyDescent="0.25">
      <c r="A131" t="s">
        <v>1218</v>
      </c>
      <c r="B131" s="45">
        <v>2.77</v>
      </c>
    </row>
    <row r="132" spans="1:2" ht="45" x14ac:dyDescent="0.25">
      <c r="A132" s="43" t="s">
        <v>1219</v>
      </c>
      <c r="B132">
        <v>783.62540000000001</v>
      </c>
    </row>
    <row r="133" spans="1:2" ht="45" x14ac:dyDescent="0.25">
      <c r="A133" s="43" t="s">
        <v>1220</v>
      </c>
      <c r="B133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workbookViewId="0">
      <selection activeCell="A106" sqref="A106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26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27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226</v>
      </c>
      <c r="B7" s="26"/>
      <c r="C7" s="26"/>
      <c r="D7" s="10"/>
      <c r="E7" s="11"/>
      <c r="F7" s="12"/>
    </row>
    <row r="8" spans="1:8" x14ac:dyDescent="0.25">
      <c r="A8" s="9" t="s">
        <v>287</v>
      </c>
      <c r="B8" s="26" t="s">
        <v>288</v>
      </c>
      <c r="C8" s="26" t="s">
        <v>235</v>
      </c>
      <c r="D8" s="10">
        <v>32419</v>
      </c>
      <c r="E8" s="11">
        <v>619.77</v>
      </c>
      <c r="F8" s="12">
        <v>8.7800000000000003E-2</v>
      </c>
    </row>
    <row r="9" spans="1:8" x14ac:dyDescent="0.25">
      <c r="A9" s="9" t="s">
        <v>233</v>
      </c>
      <c r="B9" s="26" t="s">
        <v>234</v>
      </c>
      <c r="C9" s="26" t="s">
        <v>235</v>
      </c>
      <c r="D9" s="10">
        <v>121585</v>
      </c>
      <c r="E9" s="11">
        <v>431.63</v>
      </c>
      <c r="F9" s="12">
        <v>6.1199999999999997E-2</v>
      </c>
    </row>
    <row r="10" spans="1:8" x14ac:dyDescent="0.25">
      <c r="A10" s="9" t="s">
        <v>244</v>
      </c>
      <c r="B10" s="26" t="s">
        <v>245</v>
      </c>
      <c r="C10" s="26" t="s">
        <v>246</v>
      </c>
      <c r="D10" s="10">
        <v>58636</v>
      </c>
      <c r="E10" s="11">
        <v>402.48</v>
      </c>
      <c r="F10" s="12">
        <v>5.7000000000000002E-2</v>
      </c>
    </row>
    <row r="11" spans="1:8" x14ac:dyDescent="0.25">
      <c r="A11" s="9" t="s">
        <v>283</v>
      </c>
      <c r="B11" s="26" t="s">
        <v>284</v>
      </c>
      <c r="C11" s="26" t="s">
        <v>246</v>
      </c>
      <c r="D11" s="10">
        <v>16361</v>
      </c>
      <c r="E11" s="11">
        <v>317.10000000000002</v>
      </c>
      <c r="F11" s="12">
        <v>4.4900000000000002E-2</v>
      </c>
    </row>
    <row r="12" spans="1:8" x14ac:dyDescent="0.25">
      <c r="A12" s="9" t="s">
        <v>252</v>
      </c>
      <c r="B12" s="26" t="s">
        <v>253</v>
      </c>
      <c r="C12" s="26" t="s">
        <v>254</v>
      </c>
      <c r="D12" s="10">
        <v>101490</v>
      </c>
      <c r="E12" s="11">
        <v>284.27</v>
      </c>
      <c r="F12" s="12">
        <v>4.0300000000000002E-2</v>
      </c>
    </row>
    <row r="13" spans="1:8" x14ac:dyDescent="0.25">
      <c r="A13" s="9" t="s">
        <v>239</v>
      </c>
      <c r="B13" s="26" t="s">
        <v>240</v>
      </c>
      <c r="C13" s="26" t="s">
        <v>235</v>
      </c>
      <c r="D13" s="10">
        <v>81001</v>
      </c>
      <c r="E13" s="11">
        <v>227.94</v>
      </c>
      <c r="F13" s="12">
        <v>3.2300000000000002E-2</v>
      </c>
    </row>
    <row r="14" spans="1:8" x14ac:dyDescent="0.25">
      <c r="A14" s="9" t="s">
        <v>267</v>
      </c>
      <c r="B14" s="26" t="s">
        <v>268</v>
      </c>
      <c r="C14" s="26" t="s">
        <v>269</v>
      </c>
      <c r="D14" s="10">
        <v>12176</v>
      </c>
      <c r="E14" s="11">
        <v>215.42</v>
      </c>
      <c r="F14" s="12">
        <v>3.0499999999999999E-2</v>
      </c>
    </row>
    <row r="15" spans="1:8" x14ac:dyDescent="0.25">
      <c r="A15" s="9" t="s">
        <v>678</v>
      </c>
      <c r="B15" s="26" t="s">
        <v>679</v>
      </c>
      <c r="C15" s="26" t="s">
        <v>392</v>
      </c>
      <c r="D15" s="10">
        <v>14531</v>
      </c>
      <c r="E15" s="11">
        <v>188.54</v>
      </c>
      <c r="F15" s="12">
        <v>2.6700000000000002E-2</v>
      </c>
    </row>
    <row r="16" spans="1:8" x14ac:dyDescent="0.25">
      <c r="A16" s="9" t="s">
        <v>227</v>
      </c>
      <c r="B16" s="26" t="s">
        <v>228</v>
      </c>
      <c r="C16" s="26" t="s">
        <v>229</v>
      </c>
      <c r="D16" s="10">
        <v>16645</v>
      </c>
      <c r="E16" s="11">
        <v>176.65</v>
      </c>
      <c r="F16" s="12">
        <v>2.5000000000000001E-2</v>
      </c>
    </row>
    <row r="17" spans="1:6" x14ac:dyDescent="0.25">
      <c r="A17" s="9" t="s">
        <v>285</v>
      </c>
      <c r="B17" s="26" t="s">
        <v>286</v>
      </c>
      <c r="C17" s="26" t="s">
        <v>235</v>
      </c>
      <c r="D17" s="10">
        <v>29115</v>
      </c>
      <c r="E17" s="11">
        <v>169.57</v>
      </c>
      <c r="F17" s="12">
        <v>2.4E-2</v>
      </c>
    </row>
    <row r="18" spans="1:6" x14ac:dyDescent="0.25">
      <c r="A18" s="9" t="s">
        <v>682</v>
      </c>
      <c r="B18" s="26" t="s">
        <v>683</v>
      </c>
      <c r="C18" s="26" t="s">
        <v>254</v>
      </c>
      <c r="D18" s="10">
        <v>8131</v>
      </c>
      <c r="E18" s="11">
        <v>131.86000000000001</v>
      </c>
      <c r="F18" s="12">
        <v>1.8700000000000001E-2</v>
      </c>
    </row>
    <row r="19" spans="1:6" x14ac:dyDescent="0.25">
      <c r="A19" s="9" t="s">
        <v>812</v>
      </c>
      <c r="B19" s="26" t="s">
        <v>813</v>
      </c>
      <c r="C19" s="26" t="s">
        <v>235</v>
      </c>
      <c r="D19" s="10">
        <v>9179</v>
      </c>
      <c r="E19" s="11">
        <v>130.81</v>
      </c>
      <c r="F19" s="12">
        <v>1.8499999999999999E-2</v>
      </c>
    </row>
    <row r="20" spans="1:6" x14ac:dyDescent="0.25">
      <c r="A20" s="9" t="s">
        <v>690</v>
      </c>
      <c r="B20" s="26" t="s">
        <v>691</v>
      </c>
      <c r="C20" s="26" t="s">
        <v>235</v>
      </c>
      <c r="D20" s="10">
        <v>23185</v>
      </c>
      <c r="E20" s="11">
        <v>121.61</v>
      </c>
      <c r="F20" s="12">
        <v>1.72E-2</v>
      </c>
    </row>
    <row r="21" spans="1:6" x14ac:dyDescent="0.25">
      <c r="A21" s="9" t="s">
        <v>809</v>
      </c>
      <c r="B21" s="26" t="s">
        <v>810</v>
      </c>
      <c r="C21" s="26" t="s">
        <v>811</v>
      </c>
      <c r="D21" s="10">
        <v>30727</v>
      </c>
      <c r="E21" s="11">
        <v>117.15</v>
      </c>
      <c r="F21" s="12">
        <v>1.66E-2</v>
      </c>
    </row>
    <row r="22" spans="1:6" x14ac:dyDescent="0.25">
      <c r="A22" s="9" t="s">
        <v>676</v>
      </c>
      <c r="B22" s="26" t="s">
        <v>677</v>
      </c>
      <c r="C22" s="26" t="s">
        <v>269</v>
      </c>
      <c r="D22" s="10">
        <v>4586</v>
      </c>
      <c r="E22" s="11">
        <v>109.26</v>
      </c>
      <c r="F22" s="12">
        <v>1.55E-2</v>
      </c>
    </row>
    <row r="23" spans="1:6" x14ac:dyDescent="0.25">
      <c r="A23" s="9" t="s">
        <v>814</v>
      </c>
      <c r="B23" s="26" t="s">
        <v>815</v>
      </c>
      <c r="C23" s="26" t="s">
        <v>698</v>
      </c>
      <c r="D23" s="10">
        <v>59367</v>
      </c>
      <c r="E23" s="11">
        <v>106.92</v>
      </c>
      <c r="F23" s="12">
        <v>1.52E-2</v>
      </c>
    </row>
    <row r="24" spans="1:6" x14ac:dyDescent="0.25">
      <c r="A24" s="9" t="s">
        <v>408</v>
      </c>
      <c r="B24" s="26" t="s">
        <v>409</v>
      </c>
      <c r="C24" s="26" t="s">
        <v>238</v>
      </c>
      <c r="D24" s="10">
        <v>6888</v>
      </c>
      <c r="E24" s="11">
        <v>102.25</v>
      </c>
      <c r="F24" s="12">
        <v>1.4500000000000001E-2</v>
      </c>
    </row>
    <row r="25" spans="1:6" x14ac:dyDescent="0.25">
      <c r="A25" s="9" t="s">
        <v>305</v>
      </c>
      <c r="B25" s="26" t="s">
        <v>306</v>
      </c>
      <c r="C25" s="26" t="s">
        <v>254</v>
      </c>
      <c r="D25" s="10">
        <v>1803</v>
      </c>
      <c r="E25" s="11">
        <v>101.76</v>
      </c>
      <c r="F25" s="12">
        <v>1.44E-2</v>
      </c>
    </row>
    <row r="26" spans="1:6" x14ac:dyDescent="0.25">
      <c r="A26" s="9" t="s">
        <v>264</v>
      </c>
      <c r="B26" s="26" t="s">
        <v>265</v>
      </c>
      <c r="C26" s="26" t="s">
        <v>266</v>
      </c>
      <c r="D26" s="10">
        <v>1530</v>
      </c>
      <c r="E26" s="11">
        <v>101.23</v>
      </c>
      <c r="F26" s="12">
        <v>1.43E-2</v>
      </c>
    </row>
    <row r="27" spans="1:6" x14ac:dyDescent="0.25">
      <c r="A27" s="9" t="s">
        <v>843</v>
      </c>
      <c r="B27" s="26" t="s">
        <v>844</v>
      </c>
      <c r="C27" s="26" t="s">
        <v>300</v>
      </c>
      <c r="D27" s="10">
        <v>36560</v>
      </c>
      <c r="E27" s="11">
        <v>98.49</v>
      </c>
      <c r="F27" s="12">
        <v>1.4E-2</v>
      </c>
    </row>
    <row r="28" spans="1:6" x14ac:dyDescent="0.25">
      <c r="A28" s="9" t="s">
        <v>818</v>
      </c>
      <c r="B28" s="26" t="s">
        <v>819</v>
      </c>
      <c r="C28" s="26" t="s">
        <v>260</v>
      </c>
      <c r="D28" s="10">
        <v>4648</v>
      </c>
      <c r="E28" s="11">
        <v>97.64</v>
      </c>
      <c r="F28" s="12">
        <v>1.38E-2</v>
      </c>
    </row>
    <row r="29" spans="1:6" x14ac:dyDescent="0.25">
      <c r="A29" s="9" t="s">
        <v>680</v>
      </c>
      <c r="B29" s="26" t="s">
        <v>681</v>
      </c>
      <c r="C29" s="26" t="s">
        <v>266</v>
      </c>
      <c r="D29" s="10">
        <v>12482</v>
      </c>
      <c r="E29" s="11">
        <v>95.61</v>
      </c>
      <c r="F29" s="12">
        <v>1.3599999999999999E-2</v>
      </c>
    </row>
    <row r="30" spans="1:6" x14ac:dyDescent="0.25">
      <c r="A30" s="9" t="s">
        <v>826</v>
      </c>
      <c r="B30" s="26" t="s">
        <v>827</v>
      </c>
      <c r="C30" s="26" t="s">
        <v>235</v>
      </c>
      <c r="D30" s="10">
        <v>53845</v>
      </c>
      <c r="E30" s="11">
        <v>91.59</v>
      </c>
      <c r="F30" s="12">
        <v>1.2999999999999999E-2</v>
      </c>
    </row>
    <row r="31" spans="1:6" x14ac:dyDescent="0.25">
      <c r="A31" s="9" t="s">
        <v>824</v>
      </c>
      <c r="B31" s="26" t="s">
        <v>825</v>
      </c>
      <c r="C31" s="26" t="s">
        <v>728</v>
      </c>
      <c r="D31" s="10">
        <v>5807</v>
      </c>
      <c r="E31" s="11">
        <v>90.07</v>
      </c>
      <c r="F31" s="12">
        <v>1.2800000000000001E-2</v>
      </c>
    </row>
    <row r="32" spans="1:6" x14ac:dyDescent="0.25">
      <c r="A32" s="9" t="s">
        <v>839</v>
      </c>
      <c r="B32" s="26" t="s">
        <v>840</v>
      </c>
      <c r="C32" s="26" t="s">
        <v>403</v>
      </c>
      <c r="D32" s="10">
        <v>28827</v>
      </c>
      <c r="E32" s="11">
        <v>89.31</v>
      </c>
      <c r="F32" s="12">
        <v>1.2699999999999999E-2</v>
      </c>
    </row>
    <row r="33" spans="1:6" x14ac:dyDescent="0.25">
      <c r="A33" s="9" t="s">
        <v>236</v>
      </c>
      <c r="B33" s="26" t="s">
        <v>237</v>
      </c>
      <c r="C33" s="26" t="s">
        <v>238</v>
      </c>
      <c r="D33" s="10">
        <v>11056</v>
      </c>
      <c r="E33" s="11">
        <v>87.51</v>
      </c>
      <c r="F33" s="12">
        <v>1.24E-2</v>
      </c>
    </row>
    <row r="34" spans="1:6" x14ac:dyDescent="0.25">
      <c r="A34" s="9" t="s">
        <v>384</v>
      </c>
      <c r="B34" s="26" t="s">
        <v>385</v>
      </c>
      <c r="C34" s="26" t="s">
        <v>266</v>
      </c>
      <c r="D34" s="10">
        <v>12448</v>
      </c>
      <c r="E34" s="11">
        <v>78.05</v>
      </c>
      <c r="F34" s="12">
        <v>1.11E-2</v>
      </c>
    </row>
    <row r="35" spans="1:6" x14ac:dyDescent="0.25">
      <c r="A35" s="9" t="s">
        <v>805</v>
      </c>
      <c r="B35" s="26" t="s">
        <v>806</v>
      </c>
      <c r="C35" s="26" t="s">
        <v>277</v>
      </c>
      <c r="D35" s="10">
        <v>5562</v>
      </c>
      <c r="E35" s="11">
        <v>77.69</v>
      </c>
      <c r="F35" s="12">
        <v>1.0999999999999999E-2</v>
      </c>
    </row>
    <row r="36" spans="1:6" x14ac:dyDescent="0.25">
      <c r="A36" s="9" t="s">
        <v>737</v>
      </c>
      <c r="B36" s="26" t="s">
        <v>738</v>
      </c>
      <c r="C36" s="26" t="s">
        <v>709</v>
      </c>
      <c r="D36" s="10">
        <v>2999</v>
      </c>
      <c r="E36" s="11">
        <v>77.010000000000005</v>
      </c>
      <c r="F36" s="12">
        <v>1.09E-2</v>
      </c>
    </row>
    <row r="37" spans="1:6" x14ac:dyDescent="0.25">
      <c r="A37" s="9" t="s">
        <v>822</v>
      </c>
      <c r="B37" s="26" t="s">
        <v>823</v>
      </c>
      <c r="C37" s="26" t="s">
        <v>269</v>
      </c>
      <c r="D37" s="10">
        <v>17995</v>
      </c>
      <c r="E37" s="11">
        <v>73.599999999999994</v>
      </c>
      <c r="F37" s="12">
        <v>1.04E-2</v>
      </c>
    </row>
    <row r="38" spans="1:6" x14ac:dyDescent="0.25">
      <c r="A38" s="9" t="s">
        <v>749</v>
      </c>
      <c r="B38" s="26" t="s">
        <v>750</v>
      </c>
      <c r="C38" s="26" t="s">
        <v>269</v>
      </c>
      <c r="D38" s="10">
        <v>10960</v>
      </c>
      <c r="E38" s="11">
        <v>72.64</v>
      </c>
      <c r="F38" s="12">
        <v>1.03E-2</v>
      </c>
    </row>
    <row r="39" spans="1:6" x14ac:dyDescent="0.25">
      <c r="A39" s="9" t="s">
        <v>428</v>
      </c>
      <c r="B39" s="26" t="s">
        <v>429</v>
      </c>
      <c r="C39" s="26" t="s">
        <v>254</v>
      </c>
      <c r="D39" s="10">
        <v>18843</v>
      </c>
      <c r="E39" s="11">
        <v>72.5</v>
      </c>
      <c r="F39" s="12">
        <v>1.03E-2</v>
      </c>
    </row>
    <row r="40" spans="1:6" x14ac:dyDescent="0.25">
      <c r="A40" s="9" t="s">
        <v>393</v>
      </c>
      <c r="B40" s="26" t="s">
        <v>394</v>
      </c>
      <c r="C40" s="26" t="s">
        <v>238</v>
      </c>
      <c r="D40" s="10">
        <v>12493</v>
      </c>
      <c r="E40" s="11">
        <v>72.489999999999995</v>
      </c>
      <c r="F40" s="12">
        <v>1.03E-2</v>
      </c>
    </row>
    <row r="41" spans="1:6" x14ac:dyDescent="0.25">
      <c r="A41" s="9" t="s">
        <v>835</v>
      </c>
      <c r="B41" s="26" t="s">
        <v>836</v>
      </c>
      <c r="C41" s="26" t="s">
        <v>811</v>
      </c>
      <c r="D41" s="10">
        <v>27715</v>
      </c>
      <c r="E41" s="11">
        <v>70.290000000000006</v>
      </c>
      <c r="F41" s="12">
        <v>0.01</v>
      </c>
    </row>
    <row r="42" spans="1:6" x14ac:dyDescent="0.25">
      <c r="A42" s="9" t="s">
        <v>828</v>
      </c>
      <c r="B42" s="26" t="s">
        <v>829</v>
      </c>
      <c r="C42" s="26" t="s">
        <v>728</v>
      </c>
      <c r="D42" s="10">
        <v>5292</v>
      </c>
      <c r="E42" s="11">
        <v>68.7</v>
      </c>
      <c r="F42" s="12">
        <v>9.7000000000000003E-3</v>
      </c>
    </row>
    <row r="43" spans="1:6" x14ac:dyDescent="0.25">
      <c r="A43" s="9" t="s">
        <v>830</v>
      </c>
      <c r="B43" s="26" t="s">
        <v>831</v>
      </c>
      <c r="C43" s="26" t="s">
        <v>728</v>
      </c>
      <c r="D43" s="10">
        <v>6315</v>
      </c>
      <c r="E43" s="11">
        <v>63.32</v>
      </c>
      <c r="F43" s="12">
        <v>8.9999999999999993E-3</v>
      </c>
    </row>
    <row r="44" spans="1:6" x14ac:dyDescent="0.25">
      <c r="A44" s="9" t="s">
        <v>422</v>
      </c>
      <c r="B44" s="26" t="s">
        <v>423</v>
      </c>
      <c r="C44" s="26" t="s">
        <v>254</v>
      </c>
      <c r="D44" s="10">
        <v>5595</v>
      </c>
      <c r="E44" s="11">
        <v>60.62</v>
      </c>
      <c r="F44" s="12">
        <v>8.6E-3</v>
      </c>
    </row>
    <row r="45" spans="1:6" x14ac:dyDescent="0.25">
      <c r="A45" s="9" t="s">
        <v>851</v>
      </c>
      <c r="B45" s="26" t="s">
        <v>852</v>
      </c>
      <c r="C45" s="26" t="s">
        <v>238</v>
      </c>
      <c r="D45" s="10">
        <v>9622</v>
      </c>
      <c r="E45" s="11">
        <v>60.55</v>
      </c>
      <c r="F45" s="12">
        <v>8.6E-3</v>
      </c>
    </row>
    <row r="46" spans="1:6" x14ac:dyDescent="0.25">
      <c r="A46" s="9" t="s">
        <v>885</v>
      </c>
      <c r="B46" s="26" t="s">
        <v>886</v>
      </c>
      <c r="C46" s="26" t="s">
        <v>342</v>
      </c>
      <c r="D46" s="10">
        <v>6694</v>
      </c>
      <c r="E46" s="11">
        <v>54.42</v>
      </c>
      <c r="F46" s="12">
        <v>7.7000000000000002E-3</v>
      </c>
    </row>
    <row r="47" spans="1:6" x14ac:dyDescent="0.25">
      <c r="A47" s="9" t="s">
        <v>795</v>
      </c>
      <c r="B47" s="26" t="s">
        <v>796</v>
      </c>
      <c r="C47" s="26" t="s">
        <v>246</v>
      </c>
      <c r="D47" s="10">
        <v>2997</v>
      </c>
      <c r="E47" s="11">
        <v>52.94</v>
      </c>
      <c r="F47" s="12">
        <v>7.4999999999999997E-3</v>
      </c>
    </row>
    <row r="48" spans="1:6" x14ac:dyDescent="0.25">
      <c r="A48" s="9" t="s">
        <v>753</v>
      </c>
      <c r="B48" s="26" t="s">
        <v>754</v>
      </c>
      <c r="C48" s="26" t="s">
        <v>297</v>
      </c>
      <c r="D48" s="10">
        <v>7604</v>
      </c>
      <c r="E48" s="11">
        <v>52.84</v>
      </c>
      <c r="F48" s="12">
        <v>7.4999999999999997E-3</v>
      </c>
    </row>
    <row r="49" spans="1:6" x14ac:dyDescent="0.25">
      <c r="A49" s="9" t="s">
        <v>887</v>
      </c>
      <c r="B49" s="26" t="s">
        <v>888</v>
      </c>
      <c r="C49" s="26" t="s">
        <v>257</v>
      </c>
      <c r="D49" s="10">
        <v>17100</v>
      </c>
      <c r="E49" s="11">
        <v>51.03</v>
      </c>
      <c r="F49" s="12">
        <v>7.1999999999999998E-3</v>
      </c>
    </row>
    <row r="50" spans="1:6" x14ac:dyDescent="0.25">
      <c r="A50" s="9" t="s">
        <v>853</v>
      </c>
      <c r="B50" s="26" t="s">
        <v>854</v>
      </c>
      <c r="C50" s="26" t="s">
        <v>855</v>
      </c>
      <c r="D50" s="10">
        <v>39468</v>
      </c>
      <c r="E50" s="11">
        <v>50.83</v>
      </c>
      <c r="F50" s="12">
        <v>7.1999999999999998E-3</v>
      </c>
    </row>
    <row r="51" spans="1:6" x14ac:dyDescent="0.25">
      <c r="A51" s="9" t="s">
        <v>816</v>
      </c>
      <c r="B51" s="26" t="s">
        <v>817</v>
      </c>
      <c r="C51" s="26" t="s">
        <v>342</v>
      </c>
      <c r="D51" s="10">
        <v>45264</v>
      </c>
      <c r="E51" s="11">
        <v>49.99</v>
      </c>
      <c r="F51" s="12">
        <v>7.1000000000000004E-3</v>
      </c>
    </row>
    <row r="52" spans="1:6" x14ac:dyDescent="0.25">
      <c r="A52" s="9" t="s">
        <v>856</v>
      </c>
      <c r="B52" s="26" t="s">
        <v>857</v>
      </c>
      <c r="C52" s="26" t="s">
        <v>698</v>
      </c>
      <c r="D52" s="10">
        <v>10183</v>
      </c>
      <c r="E52" s="11">
        <v>49.81</v>
      </c>
      <c r="F52" s="12">
        <v>7.1000000000000004E-3</v>
      </c>
    </row>
    <row r="53" spans="1:6" x14ac:dyDescent="0.25">
      <c r="A53" s="9" t="s">
        <v>872</v>
      </c>
      <c r="B53" s="26" t="s">
        <v>873</v>
      </c>
      <c r="C53" s="26" t="s">
        <v>277</v>
      </c>
      <c r="D53" s="10">
        <v>23130</v>
      </c>
      <c r="E53" s="11">
        <v>49.32</v>
      </c>
      <c r="F53" s="12">
        <v>7.0000000000000001E-3</v>
      </c>
    </row>
    <row r="54" spans="1:6" x14ac:dyDescent="0.25">
      <c r="A54" s="9" t="s">
        <v>874</v>
      </c>
      <c r="B54" s="26" t="s">
        <v>875</v>
      </c>
      <c r="C54" s="26" t="s">
        <v>342</v>
      </c>
      <c r="D54" s="10">
        <v>48882</v>
      </c>
      <c r="E54" s="11">
        <v>47.02</v>
      </c>
      <c r="F54" s="12">
        <v>6.7000000000000002E-3</v>
      </c>
    </row>
    <row r="55" spans="1:6" x14ac:dyDescent="0.25">
      <c r="A55" s="9" t="s">
        <v>858</v>
      </c>
      <c r="B55" s="26" t="s">
        <v>859</v>
      </c>
      <c r="C55" s="26" t="s">
        <v>254</v>
      </c>
      <c r="D55" s="10">
        <v>11730</v>
      </c>
      <c r="E55" s="11">
        <v>44.6</v>
      </c>
      <c r="F55" s="12">
        <v>6.3E-3</v>
      </c>
    </row>
    <row r="56" spans="1:6" x14ac:dyDescent="0.25">
      <c r="A56" s="9" t="s">
        <v>889</v>
      </c>
      <c r="B56" s="26" t="s">
        <v>890</v>
      </c>
      <c r="C56" s="26" t="s">
        <v>238</v>
      </c>
      <c r="D56" s="10">
        <v>1697</v>
      </c>
      <c r="E56" s="11">
        <v>43.15</v>
      </c>
      <c r="F56" s="12">
        <v>6.1000000000000004E-3</v>
      </c>
    </row>
    <row r="57" spans="1:6" x14ac:dyDescent="0.25">
      <c r="A57" s="9" t="s">
        <v>743</v>
      </c>
      <c r="B57" s="26" t="s">
        <v>744</v>
      </c>
      <c r="C57" s="26" t="s">
        <v>260</v>
      </c>
      <c r="D57" s="10">
        <v>1203</v>
      </c>
      <c r="E57" s="11">
        <v>42.1</v>
      </c>
      <c r="F57" s="12">
        <v>6.0000000000000001E-3</v>
      </c>
    </row>
    <row r="58" spans="1:6" x14ac:dyDescent="0.25">
      <c r="A58" s="9" t="s">
        <v>820</v>
      </c>
      <c r="B58" s="26" t="s">
        <v>821</v>
      </c>
      <c r="C58" s="26" t="s">
        <v>765</v>
      </c>
      <c r="D58" s="10">
        <v>3405</v>
      </c>
      <c r="E58" s="11">
        <v>38.85</v>
      </c>
      <c r="F58" s="12">
        <v>5.4999999999999997E-3</v>
      </c>
    </row>
    <row r="59" spans="1:6" x14ac:dyDescent="0.25">
      <c r="A59" s="9" t="s">
        <v>860</v>
      </c>
      <c r="B59" s="26" t="s">
        <v>861</v>
      </c>
      <c r="C59" s="26" t="s">
        <v>277</v>
      </c>
      <c r="D59" s="10">
        <v>6841</v>
      </c>
      <c r="E59" s="11">
        <v>38.31</v>
      </c>
      <c r="F59" s="12">
        <v>5.4000000000000003E-3</v>
      </c>
    </row>
    <row r="60" spans="1:6" x14ac:dyDescent="0.25">
      <c r="A60" s="9" t="s">
        <v>686</v>
      </c>
      <c r="B60" s="26" t="s">
        <v>687</v>
      </c>
      <c r="C60" s="26" t="s">
        <v>246</v>
      </c>
      <c r="D60" s="10">
        <v>2208</v>
      </c>
      <c r="E60" s="11">
        <v>37.549999999999997</v>
      </c>
      <c r="F60" s="12">
        <v>5.3E-3</v>
      </c>
    </row>
    <row r="61" spans="1:6" x14ac:dyDescent="0.25">
      <c r="A61" s="9" t="s">
        <v>841</v>
      </c>
      <c r="B61" s="26" t="s">
        <v>842</v>
      </c>
      <c r="C61" s="26" t="s">
        <v>300</v>
      </c>
      <c r="D61" s="10">
        <v>2166</v>
      </c>
      <c r="E61" s="11">
        <v>37.1</v>
      </c>
      <c r="F61" s="12">
        <v>5.3E-3</v>
      </c>
    </row>
    <row r="62" spans="1:6" x14ac:dyDescent="0.25">
      <c r="A62" s="9" t="s">
        <v>705</v>
      </c>
      <c r="B62" s="26" t="s">
        <v>706</v>
      </c>
      <c r="C62" s="26" t="s">
        <v>269</v>
      </c>
      <c r="D62" s="10">
        <v>2872</v>
      </c>
      <c r="E62" s="11">
        <v>36.49</v>
      </c>
      <c r="F62" s="12">
        <v>5.1999999999999998E-3</v>
      </c>
    </row>
    <row r="63" spans="1:6" x14ac:dyDescent="0.25">
      <c r="A63" s="9" t="s">
        <v>722</v>
      </c>
      <c r="B63" s="26" t="s">
        <v>723</v>
      </c>
      <c r="C63" s="26" t="s">
        <v>269</v>
      </c>
      <c r="D63" s="10">
        <v>4489</v>
      </c>
      <c r="E63" s="11">
        <v>36.159999999999997</v>
      </c>
      <c r="F63" s="12">
        <v>5.1000000000000004E-3</v>
      </c>
    </row>
    <row r="64" spans="1:6" x14ac:dyDescent="0.25">
      <c r="A64" s="9" t="s">
        <v>845</v>
      </c>
      <c r="B64" s="26" t="s">
        <v>846</v>
      </c>
      <c r="C64" s="26" t="s">
        <v>238</v>
      </c>
      <c r="D64" s="10">
        <v>5128</v>
      </c>
      <c r="E64" s="11">
        <v>34.89</v>
      </c>
      <c r="F64" s="12">
        <v>4.8999999999999998E-3</v>
      </c>
    </row>
    <row r="65" spans="1:6" x14ac:dyDescent="0.25">
      <c r="A65" s="9" t="s">
        <v>401</v>
      </c>
      <c r="B65" s="26" t="s">
        <v>402</v>
      </c>
      <c r="C65" s="26" t="s">
        <v>403</v>
      </c>
      <c r="D65" s="10">
        <v>53</v>
      </c>
      <c r="E65" s="11">
        <v>34.18</v>
      </c>
      <c r="F65" s="12">
        <v>4.7999999999999996E-3</v>
      </c>
    </row>
    <row r="66" spans="1:6" x14ac:dyDescent="0.25">
      <c r="A66" s="9" t="s">
        <v>837</v>
      </c>
      <c r="B66" s="26" t="s">
        <v>838</v>
      </c>
      <c r="C66" s="26" t="s">
        <v>403</v>
      </c>
      <c r="D66" s="10">
        <v>15523</v>
      </c>
      <c r="E66" s="11">
        <v>33.96</v>
      </c>
      <c r="F66" s="12">
        <v>4.7999999999999996E-3</v>
      </c>
    </row>
    <row r="67" spans="1:6" x14ac:dyDescent="0.25">
      <c r="A67" s="9" t="s">
        <v>847</v>
      </c>
      <c r="B67" s="26" t="s">
        <v>848</v>
      </c>
      <c r="C67" s="26" t="s">
        <v>392</v>
      </c>
      <c r="D67" s="10">
        <v>10327</v>
      </c>
      <c r="E67" s="11">
        <v>29.34</v>
      </c>
      <c r="F67" s="12">
        <v>4.1999999999999997E-3</v>
      </c>
    </row>
    <row r="68" spans="1:6" x14ac:dyDescent="0.25">
      <c r="A68" s="9" t="s">
        <v>891</v>
      </c>
      <c r="B68" s="26" t="s">
        <v>892</v>
      </c>
      <c r="C68" s="26" t="s">
        <v>300</v>
      </c>
      <c r="D68" s="10">
        <v>14136</v>
      </c>
      <c r="E68" s="11">
        <v>28.22</v>
      </c>
      <c r="F68" s="12">
        <v>4.0000000000000001E-3</v>
      </c>
    </row>
    <row r="69" spans="1:6" x14ac:dyDescent="0.25">
      <c r="A69" s="9" t="s">
        <v>893</v>
      </c>
      <c r="B69" s="26" t="s">
        <v>894</v>
      </c>
      <c r="C69" s="26" t="s">
        <v>392</v>
      </c>
      <c r="D69" s="10">
        <v>23620</v>
      </c>
      <c r="E69" s="11">
        <v>26.88</v>
      </c>
      <c r="F69" s="12">
        <v>3.8E-3</v>
      </c>
    </row>
    <row r="70" spans="1:6" x14ac:dyDescent="0.25">
      <c r="A70" s="9" t="s">
        <v>895</v>
      </c>
      <c r="B70" s="26" t="s">
        <v>896</v>
      </c>
      <c r="C70" s="26" t="s">
        <v>257</v>
      </c>
      <c r="D70" s="10">
        <v>22080</v>
      </c>
      <c r="E70" s="11">
        <v>25.69</v>
      </c>
      <c r="F70" s="12">
        <v>3.5999999999999999E-3</v>
      </c>
    </row>
    <row r="71" spans="1:6" x14ac:dyDescent="0.25">
      <c r="A71" s="9" t="s">
        <v>897</v>
      </c>
      <c r="B71" s="26" t="s">
        <v>898</v>
      </c>
      <c r="C71" s="26" t="s">
        <v>257</v>
      </c>
      <c r="D71" s="10">
        <v>29310</v>
      </c>
      <c r="E71" s="11">
        <v>25.28</v>
      </c>
      <c r="F71" s="12">
        <v>3.5999999999999999E-3</v>
      </c>
    </row>
    <row r="72" spans="1:6" x14ac:dyDescent="0.25">
      <c r="A72" s="9" t="s">
        <v>868</v>
      </c>
      <c r="B72" s="26" t="s">
        <v>869</v>
      </c>
      <c r="C72" s="26" t="s">
        <v>855</v>
      </c>
      <c r="D72" s="10">
        <v>25709</v>
      </c>
      <c r="E72" s="11">
        <v>17.8</v>
      </c>
      <c r="F72" s="12">
        <v>2.5000000000000001E-3</v>
      </c>
    </row>
    <row r="73" spans="1:6" x14ac:dyDescent="0.25">
      <c r="A73" s="13" t="s">
        <v>77</v>
      </c>
      <c r="B73" s="27"/>
      <c r="C73" s="27"/>
      <c r="D73" s="14"/>
      <c r="E73" s="34">
        <v>6622.65</v>
      </c>
      <c r="F73" s="35">
        <v>0.9385</v>
      </c>
    </row>
    <row r="74" spans="1:6" x14ac:dyDescent="0.25">
      <c r="A74" s="9"/>
      <c r="B74" s="26"/>
      <c r="C74" s="26"/>
      <c r="D74" s="10"/>
      <c r="E74" s="11"/>
      <c r="F74" s="12"/>
    </row>
    <row r="75" spans="1:6" x14ac:dyDescent="0.25">
      <c r="A75" s="13" t="s">
        <v>473</v>
      </c>
      <c r="B75" s="26"/>
      <c r="C75" s="26"/>
      <c r="D75" s="10"/>
      <c r="E75" s="11"/>
      <c r="F75" s="12"/>
    </row>
    <row r="76" spans="1:6" x14ac:dyDescent="0.25">
      <c r="A76" s="9" t="s">
        <v>1310</v>
      </c>
      <c r="B76" s="26" t="s">
        <v>770</v>
      </c>
      <c r="C76" s="26" t="s">
        <v>698</v>
      </c>
      <c r="D76" s="10">
        <v>4562</v>
      </c>
      <c r="E76" s="11">
        <v>6.86</v>
      </c>
      <c r="F76" s="12">
        <v>1E-3</v>
      </c>
    </row>
    <row r="77" spans="1:6" x14ac:dyDescent="0.25">
      <c r="A77" s="9" t="s">
        <v>1309</v>
      </c>
      <c r="B77" s="26" t="s">
        <v>771</v>
      </c>
      <c r="C77" s="26" t="s">
        <v>246</v>
      </c>
      <c r="D77" s="10">
        <v>1520</v>
      </c>
      <c r="E77" s="11">
        <v>4.57</v>
      </c>
      <c r="F77" s="12">
        <v>5.9999999999999995E-4</v>
      </c>
    </row>
    <row r="78" spans="1:6" ht="14.45" customHeight="1" x14ac:dyDescent="0.25">
      <c r="A78" s="13" t="s">
        <v>77</v>
      </c>
      <c r="B78" s="27"/>
      <c r="C78" s="27"/>
      <c r="D78" s="14"/>
      <c r="E78" s="34">
        <v>11.43</v>
      </c>
      <c r="F78" s="35">
        <v>1.6000000000000001E-3</v>
      </c>
    </row>
    <row r="79" spans="1:6" x14ac:dyDescent="0.25">
      <c r="A79" s="19" t="s">
        <v>90</v>
      </c>
      <c r="B79" s="28"/>
      <c r="C79" s="28"/>
      <c r="D79" s="20"/>
      <c r="E79" s="23">
        <v>6634.08</v>
      </c>
      <c r="F79" s="24">
        <v>0.94010000000000005</v>
      </c>
    </row>
    <row r="80" spans="1:6" x14ac:dyDescent="0.25">
      <c r="A80" s="9"/>
      <c r="B80" s="26"/>
      <c r="C80" s="26"/>
      <c r="D80" s="10"/>
      <c r="E80" s="11"/>
      <c r="F80" s="12"/>
    </row>
    <row r="81" spans="1:6" x14ac:dyDescent="0.25">
      <c r="A81" s="9"/>
      <c r="B81" s="26"/>
      <c r="C81" s="26"/>
      <c r="D81" s="10"/>
      <c r="E81" s="11"/>
      <c r="F81" s="12"/>
    </row>
    <row r="82" spans="1:6" x14ac:dyDescent="0.25">
      <c r="A82" s="13" t="s">
        <v>91</v>
      </c>
      <c r="B82" s="26"/>
      <c r="C82" s="26"/>
      <c r="D82" s="10"/>
      <c r="E82" s="11"/>
      <c r="F82" s="12"/>
    </row>
    <row r="83" spans="1:6" x14ac:dyDescent="0.25">
      <c r="A83" s="9" t="s">
        <v>92</v>
      </c>
      <c r="B83" s="26"/>
      <c r="C83" s="26"/>
      <c r="D83" s="10"/>
      <c r="E83" s="11">
        <v>491.91</v>
      </c>
      <c r="F83" s="12">
        <v>6.9699999999999998E-2</v>
      </c>
    </row>
    <row r="84" spans="1:6" x14ac:dyDescent="0.25">
      <c r="A84" s="13" t="s">
        <v>77</v>
      </c>
      <c r="B84" s="27"/>
      <c r="C84" s="27"/>
      <c r="D84" s="14"/>
      <c r="E84" s="34">
        <v>491.91</v>
      </c>
      <c r="F84" s="35">
        <v>6.9699999999999998E-2</v>
      </c>
    </row>
    <row r="85" spans="1:6" x14ac:dyDescent="0.25">
      <c r="A85" s="9"/>
      <c r="B85" s="26"/>
      <c r="C85" s="26"/>
      <c r="D85" s="10"/>
      <c r="E85" s="11"/>
      <c r="F85" s="12"/>
    </row>
    <row r="86" spans="1:6" x14ac:dyDescent="0.25">
      <c r="A86" s="19" t="s">
        <v>90</v>
      </c>
      <c r="B86" s="28"/>
      <c r="C86" s="28"/>
      <c r="D86" s="20"/>
      <c r="E86" s="15">
        <v>491.91</v>
      </c>
      <c r="F86" s="16">
        <v>6.9699999999999998E-2</v>
      </c>
    </row>
    <row r="87" spans="1:6" x14ac:dyDescent="0.25">
      <c r="A87" s="9" t="s">
        <v>93</v>
      </c>
      <c r="B87" s="26"/>
      <c r="C87" s="26"/>
      <c r="D87" s="10"/>
      <c r="E87" s="32">
        <v>-70.209999999999994</v>
      </c>
      <c r="F87" s="33">
        <v>-9.7999999999999997E-3</v>
      </c>
    </row>
    <row r="88" spans="1:6" x14ac:dyDescent="0.25">
      <c r="A88" s="21" t="s">
        <v>94</v>
      </c>
      <c r="B88" s="29"/>
      <c r="C88" s="29"/>
      <c r="D88" s="22"/>
      <c r="E88" s="23">
        <v>7055.78</v>
      </c>
      <c r="F88" s="24">
        <v>1</v>
      </c>
    </row>
    <row r="91" spans="1:6" x14ac:dyDescent="0.25">
      <c r="A91" s="1" t="s">
        <v>1194</v>
      </c>
    </row>
    <row r="92" spans="1:6" ht="30" x14ac:dyDescent="0.25">
      <c r="A92" s="43" t="s">
        <v>1195</v>
      </c>
      <c r="B92" t="s">
        <v>65</v>
      </c>
    </row>
    <row r="93" spans="1:6" x14ac:dyDescent="0.25">
      <c r="A93" t="s">
        <v>1196</v>
      </c>
    </row>
    <row r="94" spans="1:6" x14ac:dyDescent="0.25">
      <c r="A94" t="s">
        <v>1197</v>
      </c>
      <c r="B94" t="s">
        <v>1198</v>
      </c>
      <c r="C94" t="s">
        <v>1198</v>
      </c>
    </row>
    <row r="95" spans="1:6" x14ac:dyDescent="0.25">
      <c r="B95" s="44">
        <v>43371</v>
      </c>
      <c r="C95" s="44">
        <v>43404</v>
      </c>
    </row>
    <row r="96" spans="1:6" x14ac:dyDescent="0.25">
      <c r="A96" t="s">
        <v>1202</v>
      </c>
      <c r="B96">
        <v>19.32</v>
      </c>
      <c r="C96">
        <v>18.649999999999999</v>
      </c>
    </row>
    <row r="97" spans="1:3" x14ac:dyDescent="0.25">
      <c r="A97" t="s">
        <v>1203</v>
      </c>
      <c r="B97">
        <v>46.27</v>
      </c>
      <c r="C97">
        <v>44.65</v>
      </c>
    </row>
    <row r="98" spans="1:3" x14ac:dyDescent="0.25">
      <c r="A98" t="s">
        <v>1224</v>
      </c>
      <c r="B98">
        <v>15.36</v>
      </c>
      <c r="C98">
        <v>14.81</v>
      </c>
    </row>
    <row r="99" spans="1:3" x14ac:dyDescent="0.25">
      <c r="A99" t="s">
        <v>1226</v>
      </c>
      <c r="B99">
        <v>43.91</v>
      </c>
      <c r="C99">
        <v>42.32</v>
      </c>
    </row>
    <row r="101" spans="1:3" x14ac:dyDescent="0.25">
      <c r="A101" t="s">
        <v>1213</v>
      </c>
      <c r="B101" t="s">
        <v>65</v>
      </c>
    </row>
    <row r="102" spans="1:3" x14ac:dyDescent="0.25">
      <c r="A102" t="s">
        <v>1214</v>
      </c>
      <c r="B102" t="s">
        <v>65</v>
      </c>
    </row>
    <row r="103" spans="1:3" ht="30" x14ac:dyDescent="0.25">
      <c r="A103" s="43" t="s">
        <v>1215</v>
      </c>
      <c r="B103" t="s">
        <v>65</v>
      </c>
    </row>
    <row r="104" spans="1:3" ht="30" x14ac:dyDescent="0.25">
      <c r="A104" s="43" t="s">
        <v>1216</v>
      </c>
      <c r="B104" t="s">
        <v>65</v>
      </c>
    </row>
    <row r="105" spans="1:3" x14ac:dyDescent="0.25">
      <c r="A105" t="s">
        <v>1217</v>
      </c>
      <c r="B105" t="s">
        <v>65</v>
      </c>
    </row>
    <row r="106" spans="1:3" x14ac:dyDescent="0.25">
      <c r="A106" t="s">
        <v>1218</v>
      </c>
      <c r="B106" s="45">
        <v>1.3</v>
      </c>
    </row>
    <row r="107" spans="1:3" ht="45" x14ac:dyDescent="0.25">
      <c r="A107" s="43" t="s">
        <v>1219</v>
      </c>
      <c r="B107" t="s">
        <v>65</v>
      </c>
    </row>
    <row r="108" spans="1:3" ht="45" x14ac:dyDescent="0.25">
      <c r="A108" s="43" t="s">
        <v>1220</v>
      </c>
      <c r="B108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workbookViewId="0">
      <selection activeCell="A132" sqref="A132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28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29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226</v>
      </c>
      <c r="B7" s="26"/>
      <c r="C7" s="26"/>
      <c r="D7" s="10"/>
      <c r="E7" s="11"/>
      <c r="F7" s="12"/>
    </row>
    <row r="8" spans="1:8" x14ac:dyDescent="0.25">
      <c r="A8" s="9" t="s">
        <v>287</v>
      </c>
      <c r="B8" s="26" t="s">
        <v>288</v>
      </c>
      <c r="C8" s="26" t="s">
        <v>235</v>
      </c>
      <c r="D8" s="10">
        <v>148161</v>
      </c>
      <c r="E8" s="11">
        <v>2832.47</v>
      </c>
      <c r="F8" s="12">
        <v>8.8400000000000006E-2</v>
      </c>
    </row>
    <row r="9" spans="1:8" x14ac:dyDescent="0.25">
      <c r="A9" s="9" t="s">
        <v>233</v>
      </c>
      <c r="B9" s="26" t="s">
        <v>234</v>
      </c>
      <c r="C9" s="26" t="s">
        <v>235</v>
      </c>
      <c r="D9" s="10">
        <v>558886</v>
      </c>
      <c r="E9" s="11">
        <v>1984.05</v>
      </c>
      <c r="F9" s="12">
        <v>6.1899999999999997E-2</v>
      </c>
    </row>
    <row r="10" spans="1:8" x14ac:dyDescent="0.25">
      <c r="A10" s="9" t="s">
        <v>244</v>
      </c>
      <c r="B10" s="26" t="s">
        <v>245</v>
      </c>
      <c r="C10" s="26" t="s">
        <v>246</v>
      </c>
      <c r="D10" s="10">
        <v>260390</v>
      </c>
      <c r="E10" s="11">
        <v>1787.32</v>
      </c>
      <c r="F10" s="12">
        <v>5.5800000000000002E-2</v>
      </c>
    </row>
    <row r="11" spans="1:8" x14ac:dyDescent="0.25">
      <c r="A11" s="9" t="s">
        <v>252</v>
      </c>
      <c r="B11" s="26" t="s">
        <v>253</v>
      </c>
      <c r="C11" s="26" t="s">
        <v>254</v>
      </c>
      <c r="D11" s="10">
        <v>505612</v>
      </c>
      <c r="E11" s="11">
        <v>1416.22</v>
      </c>
      <c r="F11" s="12">
        <v>4.4200000000000003E-2</v>
      </c>
    </row>
    <row r="12" spans="1:8" x14ac:dyDescent="0.25">
      <c r="A12" s="9" t="s">
        <v>283</v>
      </c>
      <c r="B12" s="26" t="s">
        <v>284</v>
      </c>
      <c r="C12" s="26" t="s">
        <v>246</v>
      </c>
      <c r="D12" s="10">
        <v>66815</v>
      </c>
      <c r="E12" s="11">
        <v>1294.97</v>
      </c>
      <c r="F12" s="12">
        <v>4.0399999999999998E-2</v>
      </c>
    </row>
    <row r="13" spans="1:8" x14ac:dyDescent="0.25">
      <c r="A13" s="9" t="s">
        <v>239</v>
      </c>
      <c r="B13" s="26" t="s">
        <v>240</v>
      </c>
      <c r="C13" s="26" t="s">
        <v>235</v>
      </c>
      <c r="D13" s="10">
        <v>411345</v>
      </c>
      <c r="E13" s="11">
        <v>1157.52</v>
      </c>
      <c r="F13" s="12">
        <v>3.61E-2</v>
      </c>
    </row>
    <row r="14" spans="1:8" x14ac:dyDescent="0.25">
      <c r="A14" s="9" t="s">
        <v>227</v>
      </c>
      <c r="B14" s="26" t="s">
        <v>228</v>
      </c>
      <c r="C14" s="26" t="s">
        <v>229</v>
      </c>
      <c r="D14" s="10">
        <v>96342</v>
      </c>
      <c r="E14" s="11">
        <v>1022.43</v>
      </c>
      <c r="F14" s="12">
        <v>3.1899999999999998E-2</v>
      </c>
    </row>
    <row r="15" spans="1:8" x14ac:dyDescent="0.25">
      <c r="A15" s="9" t="s">
        <v>678</v>
      </c>
      <c r="B15" s="26" t="s">
        <v>679</v>
      </c>
      <c r="C15" s="26" t="s">
        <v>392</v>
      </c>
      <c r="D15" s="10">
        <v>71365</v>
      </c>
      <c r="E15" s="11">
        <v>925.96</v>
      </c>
      <c r="F15" s="12">
        <v>2.8899999999999999E-2</v>
      </c>
    </row>
    <row r="16" spans="1:8" x14ac:dyDescent="0.25">
      <c r="A16" s="9" t="s">
        <v>285</v>
      </c>
      <c r="B16" s="26" t="s">
        <v>286</v>
      </c>
      <c r="C16" s="26" t="s">
        <v>235</v>
      </c>
      <c r="D16" s="10">
        <v>128308</v>
      </c>
      <c r="E16" s="11">
        <v>747.27</v>
      </c>
      <c r="F16" s="12">
        <v>2.3300000000000001E-2</v>
      </c>
    </row>
    <row r="17" spans="1:6" x14ac:dyDescent="0.25">
      <c r="A17" s="9" t="s">
        <v>267</v>
      </c>
      <c r="B17" s="26" t="s">
        <v>268</v>
      </c>
      <c r="C17" s="26" t="s">
        <v>269</v>
      </c>
      <c r="D17" s="10">
        <v>39944</v>
      </c>
      <c r="E17" s="11">
        <v>706.71</v>
      </c>
      <c r="F17" s="12">
        <v>2.1999999999999999E-2</v>
      </c>
    </row>
    <row r="18" spans="1:6" x14ac:dyDescent="0.25">
      <c r="A18" s="9" t="s">
        <v>682</v>
      </c>
      <c r="B18" s="26" t="s">
        <v>683</v>
      </c>
      <c r="C18" s="26" t="s">
        <v>254</v>
      </c>
      <c r="D18" s="10">
        <v>42141</v>
      </c>
      <c r="E18" s="11">
        <v>683.4</v>
      </c>
      <c r="F18" s="12">
        <v>2.1299999999999999E-2</v>
      </c>
    </row>
    <row r="19" spans="1:6" x14ac:dyDescent="0.25">
      <c r="A19" s="9" t="s">
        <v>457</v>
      </c>
      <c r="B19" s="26" t="s">
        <v>458</v>
      </c>
      <c r="C19" s="26" t="s">
        <v>269</v>
      </c>
      <c r="D19" s="10">
        <v>76268</v>
      </c>
      <c r="E19" s="11">
        <v>669.9</v>
      </c>
      <c r="F19" s="12">
        <v>2.0899999999999998E-2</v>
      </c>
    </row>
    <row r="20" spans="1:6" x14ac:dyDescent="0.25">
      <c r="A20" s="9" t="s">
        <v>690</v>
      </c>
      <c r="B20" s="26" t="s">
        <v>691</v>
      </c>
      <c r="C20" s="26" t="s">
        <v>235</v>
      </c>
      <c r="D20" s="10">
        <v>118496</v>
      </c>
      <c r="E20" s="11">
        <v>621.51</v>
      </c>
      <c r="F20" s="12">
        <v>1.9400000000000001E-2</v>
      </c>
    </row>
    <row r="21" spans="1:6" x14ac:dyDescent="0.25">
      <c r="A21" s="9" t="s">
        <v>814</v>
      </c>
      <c r="B21" s="26" t="s">
        <v>815</v>
      </c>
      <c r="C21" s="26" t="s">
        <v>698</v>
      </c>
      <c r="D21" s="10">
        <v>315999</v>
      </c>
      <c r="E21" s="11">
        <v>569.11</v>
      </c>
      <c r="F21" s="12">
        <v>1.78E-2</v>
      </c>
    </row>
    <row r="22" spans="1:6" x14ac:dyDescent="0.25">
      <c r="A22" s="9" t="s">
        <v>809</v>
      </c>
      <c r="B22" s="26" t="s">
        <v>810</v>
      </c>
      <c r="C22" s="26" t="s">
        <v>811</v>
      </c>
      <c r="D22" s="10">
        <v>143862</v>
      </c>
      <c r="E22" s="11">
        <v>548.47</v>
      </c>
      <c r="F22" s="12">
        <v>1.7100000000000001E-2</v>
      </c>
    </row>
    <row r="23" spans="1:6" x14ac:dyDescent="0.25">
      <c r="A23" s="9" t="s">
        <v>408</v>
      </c>
      <c r="B23" s="26" t="s">
        <v>409</v>
      </c>
      <c r="C23" s="26" t="s">
        <v>238</v>
      </c>
      <c r="D23" s="10">
        <v>36383</v>
      </c>
      <c r="E23" s="11">
        <v>540.11</v>
      </c>
      <c r="F23" s="12">
        <v>1.6899999999999998E-2</v>
      </c>
    </row>
    <row r="24" spans="1:6" x14ac:dyDescent="0.25">
      <c r="A24" s="9" t="s">
        <v>820</v>
      </c>
      <c r="B24" s="26" t="s">
        <v>821</v>
      </c>
      <c r="C24" s="26" t="s">
        <v>765</v>
      </c>
      <c r="D24" s="10">
        <v>46873</v>
      </c>
      <c r="E24" s="11">
        <v>534.84</v>
      </c>
      <c r="F24" s="12">
        <v>1.67E-2</v>
      </c>
    </row>
    <row r="25" spans="1:6" x14ac:dyDescent="0.25">
      <c r="A25" s="9" t="s">
        <v>826</v>
      </c>
      <c r="B25" s="26" t="s">
        <v>827</v>
      </c>
      <c r="C25" s="26" t="s">
        <v>235</v>
      </c>
      <c r="D25" s="10">
        <v>295783</v>
      </c>
      <c r="E25" s="11">
        <v>503.13</v>
      </c>
      <c r="F25" s="12">
        <v>1.5699999999999999E-2</v>
      </c>
    </row>
    <row r="26" spans="1:6" x14ac:dyDescent="0.25">
      <c r="A26" s="9" t="s">
        <v>264</v>
      </c>
      <c r="B26" s="26" t="s">
        <v>265</v>
      </c>
      <c r="C26" s="26" t="s">
        <v>266</v>
      </c>
      <c r="D26" s="10">
        <v>7596</v>
      </c>
      <c r="E26" s="11">
        <v>502.58</v>
      </c>
      <c r="F26" s="12">
        <v>1.5699999999999999E-2</v>
      </c>
    </row>
    <row r="27" spans="1:6" x14ac:dyDescent="0.25">
      <c r="A27" s="9" t="s">
        <v>818</v>
      </c>
      <c r="B27" s="26" t="s">
        <v>819</v>
      </c>
      <c r="C27" s="26" t="s">
        <v>260</v>
      </c>
      <c r="D27" s="10">
        <v>23881</v>
      </c>
      <c r="E27" s="11">
        <v>501.67</v>
      </c>
      <c r="F27" s="12">
        <v>1.5699999999999999E-2</v>
      </c>
    </row>
    <row r="28" spans="1:6" x14ac:dyDescent="0.25">
      <c r="A28" s="9" t="s">
        <v>676</v>
      </c>
      <c r="B28" s="26" t="s">
        <v>677</v>
      </c>
      <c r="C28" s="26" t="s">
        <v>269</v>
      </c>
      <c r="D28" s="10">
        <v>20681</v>
      </c>
      <c r="E28" s="11">
        <v>492.74</v>
      </c>
      <c r="F28" s="12">
        <v>1.54E-2</v>
      </c>
    </row>
    <row r="29" spans="1:6" x14ac:dyDescent="0.25">
      <c r="A29" s="9" t="s">
        <v>841</v>
      </c>
      <c r="B29" s="26" t="s">
        <v>842</v>
      </c>
      <c r="C29" s="26" t="s">
        <v>300</v>
      </c>
      <c r="D29" s="10">
        <v>27386</v>
      </c>
      <c r="E29" s="11">
        <v>469.09</v>
      </c>
      <c r="F29" s="12">
        <v>1.46E-2</v>
      </c>
    </row>
    <row r="30" spans="1:6" x14ac:dyDescent="0.25">
      <c r="A30" s="9" t="s">
        <v>795</v>
      </c>
      <c r="B30" s="26" t="s">
        <v>796</v>
      </c>
      <c r="C30" s="26" t="s">
        <v>246</v>
      </c>
      <c r="D30" s="10">
        <v>24543</v>
      </c>
      <c r="E30" s="11">
        <v>433.54</v>
      </c>
      <c r="F30" s="12">
        <v>1.35E-2</v>
      </c>
    </row>
    <row r="31" spans="1:6" x14ac:dyDescent="0.25">
      <c r="A31" s="9" t="s">
        <v>305</v>
      </c>
      <c r="B31" s="26" t="s">
        <v>306</v>
      </c>
      <c r="C31" s="26" t="s">
        <v>254</v>
      </c>
      <c r="D31" s="10">
        <v>7634</v>
      </c>
      <c r="E31" s="11">
        <v>430.87</v>
      </c>
      <c r="F31" s="12">
        <v>1.34E-2</v>
      </c>
    </row>
    <row r="32" spans="1:6" x14ac:dyDescent="0.25">
      <c r="A32" s="9" t="s">
        <v>839</v>
      </c>
      <c r="B32" s="26" t="s">
        <v>840</v>
      </c>
      <c r="C32" s="26" t="s">
        <v>403</v>
      </c>
      <c r="D32" s="10">
        <v>135659</v>
      </c>
      <c r="E32" s="11">
        <v>420.27</v>
      </c>
      <c r="F32" s="12">
        <v>1.3100000000000001E-2</v>
      </c>
    </row>
    <row r="33" spans="1:6" x14ac:dyDescent="0.25">
      <c r="A33" s="9" t="s">
        <v>822</v>
      </c>
      <c r="B33" s="26" t="s">
        <v>823</v>
      </c>
      <c r="C33" s="26" t="s">
        <v>269</v>
      </c>
      <c r="D33" s="10">
        <v>101668</v>
      </c>
      <c r="E33" s="11">
        <v>415.82</v>
      </c>
      <c r="F33" s="12">
        <v>1.2999999999999999E-2</v>
      </c>
    </row>
    <row r="34" spans="1:6" x14ac:dyDescent="0.25">
      <c r="A34" s="9" t="s">
        <v>384</v>
      </c>
      <c r="B34" s="26" t="s">
        <v>385</v>
      </c>
      <c r="C34" s="26" t="s">
        <v>266</v>
      </c>
      <c r="D34" s="10">
        <v>65308</v>
      </c>
      <c r="E34" s="11">
        <v>409.48</v>
      </c>
      <c r="F34" s="12">
        <v>1.2800000000000001E-2</v>
      </c>
    </row>
    <row r="35" spans="1:6" x14ac:dyDescent="0.25">
      <c r="A35" s="9" t="s">
        <v>686</v>
      </c>
      <c r="B35" s="26" t="s">
        <v>687</v>
      </c>
      <c r="C35" s="26" t="s">
        <v>246</v>
      </c>
      <c r="D35" s="10">
        <v>23735</v>
      </c>
      <c r="E35" s="11">
        <v>403.68</v>
      </c>
      <c r="F35" s="12">
        <v>1.26E-2</v>
      </c>
    </row>
    <row r="36" spans="1:6" x14ac:dyDescent="0.25">
      <c r="A36" s="9" t="s">
        <v>680</v>
      </c>
      <c r="B36" s="26" t="s">
        <v>681</v>
      </c>
      <c r="C36" s="26" t="s">
        <v>266</v>
      </c>
      <c r="D36" s="10">
        <v>52360</v>
      </c>
      <c r="E36" s="11">
        <v>401.05</v>
      </c>
      <c r="F36" s="12">
        <v>1.2500000000000001E-2</v>
      </c>
    </row>
    <row r="37" spans="1:6" x14ac:dyDescent="0.25">
      <c r="A37" s="9" t="s">
        <v>718</v>
      </c>
      <c r="B37" s="26" t="s">
        <v>719</v>
      </c>
      <c r="C37" s="26" t="s">
        <v>254</v>
      </c>
      <c r="D37" s="10">
        <v>5614</v>
      </c>
      <c r="E37" s="11">
        <v>393.1</v>
      </c>
      <c r="F37" s="12">
        <v>1.23E-2</v>
      </c>
    </row>
    <row r="38" spans="1:6" x14ac:dyDescent="0.25">
      <c r="A38" s="9" t="s">
        <v>710</v>
      </c>
      <c r="B38" s="26" t="s">
        <v>711</v>
      </c>
      <c r="C38" s="26" t="s">
        <v>246</v>
      </c>
      <c r="D38" s="10">
        <v>39781</v>
      </c>
      <c r="E38" s="11">
        <v>392.62</v>
      </c>
      <c r="F38" s="12">
        <v>1.2200000000000001E-2</v>
      </c>
    </row>
    <row r="39" spans="1:6" x14ac:dyDescent="0.25">
      <c r="A39" s="9" t="s">
        <v>743</v>
      </c>
      <c r="B39" s="26" t="s">
        <v>744</v>
      </c>
      <c r="C39" s="26" t="s">
        <v>260</v>
      </c>
      <c r="D39" s="10">
        <v>10197</v>
      </c>
      <c r="E39" s="11">
        <v>356.83</v>
      </c>
      <c r="F39" s="12">
        <v>1.11E-2</v>
      </c>
    </row>
    <row r="40" spans="1:6" x14ac:dyDescent="0.25">
      <c r="A40" s="9" t="s">
        <v>705</v>
      </c>
      <c r="B40" s="26" t="s">
        <v>706</v>
      </c>
      <c r="C40" s="26" t="s">
        <v>269</v>
      </c>
      <c r="D40" s="10">
        <v>26559</v>
      </c>
      <c r="E40" s="11">
        <v>337.43</v>
      </c>
      <c r="F40" s="12">
        <v>1.0500000000000001E-2</v>
      </c>
    </row>
    <row r="41" spans="1:6" x14ac:dyDescent="0.25">
      <c r="A41" s="9" t="s">
        <v>699</v>
      </c>
      <c r="B41" s="26" t="s">
        <v>700</v>
      </c>
      <c r="C41" s="26" t="s">
        <v>277</v>
      </c>
      <c r="D41" s="10">
        <v>51936</v>
      </c>
      <c r="E41" s="11">
        <v>335.4</v>
      </c>
      <c r="F41" s="12">
        <v>1.0500000000000001E-2</v>
      </c>
    </row>
    <row r="42" spans="1:6" x14ac:dyDescent="0.25">
      <c r="A42" s="9" t="s">
        <v>428</v>
      </c>
      <c r="B42" s="26" t="s">
        <v>429</v>
      </c>
      <c r="C42" s="26" t="s">
        <v>254</v>
      </c>
      <c r="D42" s="10">
        <v>84535</v>
      </c>
      <c r="E42" s="11">
        <v>325.25</v>
      </c>
      <c r="F42" s="12">
        <v>1.01E-2</v>
      </c>
    </row>
    <row r="43" spans="1:6" x14ac:dyDescent="0.25">
      <c r="A43" s="9" t="s">
        <v>422</v>
      </c>
      <c r="B43" s="26" t="s">
        <v>423</v>
      </c>
      <c r="C43" s="26" t="s">
        <v>254</v>
      </c>
      <c r="D43" s="10">
        <v>29517</v>
      </c>
      <c r="E43" s="11">
        <v>319.82</v>
      </c>
      <c r="F43" s="12">
        <v>0.01</v>
      </c>
    </row>
    <row r="44" spans="1:6" x14ac:dyDescent="0.25">
      <c r="A44" s="9" t="s">
        <v>853</v>
      </c>
      <c r="B44" s="26" t="s">
        <v>854</v>
      </c>
      <c r="C44" s="26" t="s">
        <v>855</v>
      </c>
      <c r="D44" s="10">
        <v>245833</v>
      </c>
      <c r="E44" s="11">
        <v>316.63</v>
      </c>
      <c r="F44" s="12">
        <v>9.9000000000000008E-3</v>
      </c>
    </row>
    <row r="45" spans="1:6" x14ac:dyDescent="0.25">
      <c r="A45" s="9" t="s">
        <v>837</v>
      </c>
      <c r="B45" s="26" t="s">
        <v>838</v>
      </c>
      <c r="C45" s="26" t="s">
        <v>403</v>
      </c>
      <c r="D45" s="10">
        <v>138678</v>
      </c>
      <c r="E45" s="11">
        <v>303.43</v>
      </c>
      <c r="F45" s="12">
        <v>9.4999999999999998E-3</v>
      </c>
    </row>
    <row r="46" spans="1:6" x14ac:dyDescent="0.25">
      <c r="A46" s="9" t="s">
        <v>805</v>
      </c>
      <c r="B46" s="26" t="s">
        <v>806</v>
      </c>
      <c r="C46" s="26" t="s">
        <v>277</v>
      </c>
      <c r="D46" s="10">
        <v>21027</v>
      </c>
      <c r="E46" s="11">
        <v>293.69</v>
      </c>
      <c r="F46" s="12">
        <v>9.1999999999999998E-3</v>
      </c>
    </row>
    <row r="47" spans="1:6" x14ac:dyDescent="0.25">
      <c r="A47" s="9" t="s">
        <v>849</v>
      </c>
      <c r="B47" s="26" t="s">
        <v>850</v>
      </c>
      <c r="C47" s="26" t="s">
        <v>238</v>
      </c>
      <c r="D47" s="10">
        <v>15264</v>
      </c>
      <c r="E47" s="11">
        <v>254.54</v>
      </c>
      <c r="F47" s="12">
        <v>7.9000000000000008E-3</v>
      </c>
    </row>
    <row r="48" spans="1:6" x14ac:dyDescent="0.25">
      <c r="A48" s="9" t="s">
        <v>851</v>
      </c>
      <c r="B48" s="26" t="s">
        <v>852</v>
      </c>
      <c r="C48" s="26" t="s">
        <v>238</v>
      </c>
      <c r="D48" s="10">
        <v>39521</v>
      </c>
      <c r="E48" s="11">
        <v>248.69</v>
      </c>
      <c r="F48" s="12">
        <v>7.7999999999999996E-3</v>
      </c>
    </row>
    <row r="49" spans="1:6" x14ac:dyDescent="0.25">
      <c r="A49" s="9" t="s">
        <v>753</v>
      </c>
      <c r="B49" s="26" t="s">
        <v>754</v>
      </c>
      <c r="C49" s="26" t="s">
        <v>297</v>
      </c>
      <c r="D49" s="10">
        <v>34386</v>
      </c>
      <c r="E49" s="11">
        <v>238.97</v>
      </c>
      <c r="F49" s="12">
        <v>7.4999999999999997E-3</v>
      </c>
    </row>
    <row r="50" spans="1:6" x14ac:dyDescent="0.25">
      <c r="A50" s="9" t="s">
        <v>816</v>
      </c>
      <c r="B50" s="26" t="s">
        <v>817</v>
      </c>
      <c r="C50" s="26" t="s">
        <v>342</v>
      </c>
      <c r="D50" s="10">
        <v>205783</v>
      </c>
      <c r="E50" s="11">
        <v>227.29</v>
      </c>
      <c r="F50" s="12">
        <v>7.1000000000000004E-3</v>
      </c>
    </row>
    <row r="51" spans="1:6" x14ac:dyDescent="0.25">
      <c r="A51" s="9" t="s">
        <v>858</v>
      </c>
      <c r="B51" s="26" t="s">
        <v>859</v>
      </c>
      <c r="C51" s="26" t="s">
        <v>254</v>
      </c>
      <c r="D51" s="10">
        <v>59414</v>
      </c>
      <c r="E51" s="11">
        <v>225.89</v>
      </c>
      <c r="F51" s="12">
        <v>7.0000000000000001E-3</v>
      </c>
    </row>
    <row r="52" spans="1:6" x14ac:dyDescent="0.25">
      <c r="A52" s="9" t="s">
        <v>862</v>
      </c>
      <c r="B52" s="26" t="s">
        <v>863</v>
      </c>
      <c r="C52" s="26" t="s">
        <v>246</v>
      </c>
      <c r="D52" s="10">
        <v>14266</v>
      </c>
      <c r="E52" s="11">
        <v>225.25</v>
      </c>
      <c r="F52" s="12">
        <v>7.0000000000000001E-3</v>
      </c>
    </row>
    <row r="53" spans="1:6" x14ac:dyDescent="0.25">
      <c r="A53" s="9" t="s">
        <v>899</v>
      </c>
      <c r="B53" s="26" t="s">
        <v>900</v>
      </c>
      <c r="C53" s="26" t="s">
        <v>300</v>
      </c>
      <c r="D53" s="10">
        <v>21900</v>
      </c>
      <c r="E53" s="11">
        <v>214.92</v>
      </c>
      <c r="F53" s="12">
        <v>6.7000000000000002E-3</v>
      </c>
    </row>
    <row r="54" spans="1:6" x14ac:dyDescent="0.25">
      <c r="A54" s="9" t="s">
        <v>856</v>
      </c>
      <c r="B54" s="26" t="s">
        <v>857</v>
      </c>
      <c r="C54" s="26" t="s">
        <v>698</v>
      </c>
      <c r="D54" s="10">
        <v>42697</v>
      </c>
      <c r="E54" s="11">
        <v>208.85</v>
      </c>
      <c r="F54" s="12">
        <v>6.4999999999999997E-3</v>
      </c>
    </row>
    <row r="55" spans="1:6" x14ac:dyDescent="0.25">
      <c r="A55" s="9" t="s">
        <v>864</v>
      </c>
      <c r="B55" s="26" t="s">
        <v>865</v>
      </c>
      <c r="C55" s="26" t="s">
        <v>257</v>
      </c>
      <c r="D55" s="10">
        <v>105413</v>
      </c>
      <c r="E55" s="11">
        <v>205.45</v>
      </c>
      <c r="F55" s="12">
        <v>6.4000000000000003E-3</v>
      </c>
    </row>
    <row r="56" spans="1:6" x14ac:dyDescent="0.25">
      <c r="A56" s="9" t="s">
        <v>830</v>
      </c>
      <c r="B56" s="26" t="s">
        <v>831</v>
      </c>
      <c r="C56" s="26" t="s">
        <v>728</v>
      </c>
      <c r="D56" s="10">
        <v>18374</v>
      </c>
      <c r="E56" s="11">
        <v>184.23</v>
      </c>
      <c r="F56" s="12">
        <v>5.7000000000000002E-3</v>
      </c>
    </row>
    <row r="57" spans="1:6" x14ac:dyDescent="0.25">
      <c r="A57" s="9" t="s">
        <v>722</v>
      </c>
      <c r="B57" s="26" t="s">
        <v>723</v>
      </c>
      <c r="C57" s="26" t="s">
        <v>269</v>
      </c>
      <c r="D57" s="10">
        <v>19326</v>
      </c>
      <c r="E57" s="11">
        <v>155.66</v>
      </c>
      <c r="F57" s="12">
        <v>4.8999999999999998E-3</v>
      </c>
    </row>
    <row r="58" spans="1:6" x14ac:dyDescent="0.25">
      <c r="A58" s="9" t="s">
        <v>835</v>
      </c>
      <c r="B58" s="26" t="s">
        <v>836</v>
      </c>
      <c r="C58" s="26" t="s">
        <v>811</v>
      </c>
      <c r="D58" s="10">
        <v>59038</v>
      </c>
      <c r="E58" s="11">
        <v>149.72</v>
      </c>
      <c r="F58" s="12">
        <v>4.7000000000000002E-3</v>
      </c>
    </row>
    <row r="59" spans="1:6" x14ac:dyDescent="0.25">
      <c r="A59" s="9" t="s">
        <v>901</v>
      </c>
      <c r="B59" s="26" t="s">
        <v>902</v>
      </c>
      <c r="C59" s="26" t="s">
        <v>342</v>
      </c>
      <c r="D59" s="10">
        <v>14783</v>
      </c>
      <c r="E59" s="11">
        <v>147.77000000000001</v>
      </c>
      <c r="F59" s="12">
        <v>4.5999999999999999E-3</v>
      </c>
    </row>
    <row r="60" spans="1:6" x14ac:dyDescent="0.25">
      <c r="A60" s="9" t="s">
        <v>401</v>
      </c>
      <c r="B60" s="26" t="s">
        <v>402</v>
      </c>
      <c r="C60" s="26" t="s">
        <v>403</v>
      </c>
      <c r="D60" s="10">
        <v>223</v>
      </c>
      <c r="E60" s="11">
        <v>143.83000000000001</v>
      </c>
      <c r="F60" s="12">
        <v>4.4999999999999997E-3</v>
      </c>
    </row>
    <row r="61" spans="1:6" x14ac:dyDescent="0.25">
      <c r="A61" s="9" t="s">
        <v>872</v>
      </c>
      <c r="B61" s="26" t="s">
        <v>873</v>
      </c>
      <c r="C61" s="26" t="s">
        <v>277</v>
      </c>
      <c r="D61" s="10">
        <v>66337</v>
      </c>
      <c r="E61" s="11">
        <v>141.46</v>
      </c>
      <c r="F61" s="12">
        <v>4.4000000000000003E-3</v>
      </c>
    </row>
    <row r="62" spans="1:6" x14ac:dyDescent="0.25">
      <c r="A62" s="9" t="s">
        <v>874</v>
      </c>
      <c r="B62" s="26" t="s">
        <v>875</v>
      </c>
      <c r="C62" s="26" t="s">
        <v>342</v>
      </c>
      <c r="D62" s="10">
        <v>117572</v>
      </c>
      <c r="E62" s="11">
        <v>113.1</v>
      </c>
      <c r="F62" s="12">
        <v>3.5000000000000001E-3</v>
      </c>
    </row>
    <row r="63" spans="1:6" x14ac:dyDescent="0.25">
      <c r="A63" s="13" t="s">
        <v>77</v>
      </c>
      <c r="B63" s="27"/>
      <c r="C63" s="27"/>
      <c r="D63" s="14"/>
      <c r="E63" s="34">
        <v>29886</v>
      </c>
      <c r="F63" s="35">
        <v>0.9325</v>
      </c>
    </row>
    <row r="64" spans="1:6" x14ac:dyDescent="0.25">
      <c r="A64" s="9"/>
      <c r="B64" s="26"/>
      <c r="C64" s="26"/>
      <c r="D64" s="10"/>
      <c r="E64" s="11"/>
      <c r="F64" s="12"/>
    </row>
    <row r="65" spans="1:6" x14ac:dyDescent="0.25">
      <c r="A65" s="13" t="s">
        <v>473</v>
      </c>
      <c r="B65" s="26"/>
      <c r="C65" s="26"/>
      <c r="D65" s="10"/>
      <c r="E65" s="11"/>
      <c r="F65" s="12"/>
    </row>
    <row r="66" spans="1:6" x14ac:dyDescent="0.25">
      <c r="A66" s="9" t="s">
        <v>1310</v>
      </c>
      <c r="B66" s="26" t="s">
        <v>770</v>
      </c>
      <c r="C66" s="26" t="s">
        <v>698</v>
      </c>
      <c r="D66" s="10">
        <v>20631</v>
      </c>
      <c r="E66" s="11">
        <v>31.02</v>
      </c>
      <c r="F66" s="12">
        <v>1E-3</v>
      </c>
    </row>
    <row r="67" spans="1:6" x14ac:dyDescent="0.25">
      <c r="A67" s="9" t="s">
        <v>1309</v>
      </c>
      <c r="B67" s="26" t="s">
        <v>771</v>
      </c>
      <c r="C67" s="26" t="s">
        <v>246</v>
      </c>
      <c r="D67" s="10">
        <v>6877</v>
      </c>
      <c r="E67" s="11">
        <v>20.68</v>
      </c>
      <c r="F67" s="12">
        <v>5.9999999999999995E-4</v>
      </c>
    </row>
    <row r="68" spans="1:6" x14ac:dyDescent="0.25">
      <c r="A68" s="13" t="s">
        <v>77</v>
      </c>
      <c r="B68" s="27"/>
      <c r="C68" s="27"/>
      <c r="D68" s="14"/>
      <c r="E68" s="34">
        <v>51.7</v>
      </c>
      <c r="F68" s="35">
        <v>1.6000000000000001E-3</v>
      </c>
    </row>
    <row r="69" spans="1:6" x14ac:dyDescent="0.25">
      <c r="A69" s="19" t="s">
        <v>90</v>
      </c>
      <c r="B69" s="28"/>
      <c r="C69" s="28"/>
      <c r="D69" s="20"/>
      <c r="E69" s="23">
        <v>29937.7</v>
      </c>
      <c r="F69" s="24">
        <v>0.93410000000000004</v>
      </c>
    </row>
    <row r="70" spans="1:6" x14ac:dyDescent="0.25">
      <c r="A70" s="9"/>
      <c r="B70" s="26"/>
      <c r="C70" s="26"/>
      <c r="D70" s="10"/>
      <c r="E70" s="11"/>
      <c r="F70" s="12"/>
    </row>
    <row r="71" spans="1:6" x14ac:dyDescent="0.25">
      <c r="A71" s="13" t="s">
        <v>474</v>
      </c>
      <c r="B71" s="26"/>
      <c r="C71" s="26"/>
      <c r="D71" s="10"/>
      <c r="E71" s="11"/>
      <c r="F71" s="12"/>
    </row>
    <row r="72" spans="1:6" x14ac:dyDescent="0.25">
      <c r="A72" s="13" t="s">
        <v>475</v>
      </c>
      <c r="B72" s="26"/>
      <c r="C72" s="26"/>
      <c r="D72" s="10"/>
      <c r="E72" s="11"/>
      <c r="F72" s="12"/>
    </row>
    <row r="73" spans="1:6" x14ac:dyDescent="0.25">
      <c r="A73" s="9" t="s">
        <v>582</v>
      </c>
      <c r="B73" s="26"/>
      <c r="C73" s="26" t="s">
        <v>238</v>
      </c>
      <c r="D73" s="10">
        <v>20000</v>
      </c>
      <c r="E73" s="11">
        <v>158.59</v>
      </c>
      <c r="F73" s="12">
        <v>4.947E-3</v>
      </c>
    </row>
    <row r="74" spans="1:6" x14ac:dyDescent="0.25">
      <c r="A74" s="9" t="s">
        <v>525</v>
      </c>
      <c r="B74" s="26"/>
      <c r="C74" s="26" t="s">
        <v>297</v>
      </c>
      <c r="D74" s="10">
        <v>135000</v>
      </c>
      <c r="E74" s="11">
        <v>103.82</v>
      </c>
      <c r="F74" s="12">
        <v>3.238E-3</v>
      </c>
    </row>
    <row r="75" spans="1:6" x14ac:dyDescent="0.25">
      <c r="A75" s="13" t="s">
        <v>77</v>
      </c>
      <c r="B75" s="27"/>
      <c r="C75" s="27"/>
      <c r="D75" s="14"/>
      <c r="E75" s="34">
        <v>262.41000000000003</v>
      </c>
      <c r="F75" s="35">
        <v>8.1849999999999996E-3</v>
      </c>
    </row>
    <row r="76" spans="1:6" x14ac:dyDescent="0.25">
      <c r="A76" s="9"/>
      <c r="B76" s="26"/>
      <c r="C76" s="26"/>
      <c r="D76" s="10"/>
      <c r="E76" s="11"/>
      <c r="F76" s="12"/>
    </row>
    <row r="77" spans="1:6" x14ac:dyDescent="0.25">
      <c r="A77" s="9"/>
      <c r="B77" s="26"/>
      <c r="C77" s="26"/>
      <c r="D77" s="10"/>
      <c r="E77" s="11"/>
      <c r="F77" s="12"/>
    </row>
    <row r="78" spans="1:6" ht="14.45" customHeight="1" x14ac:dyDescent="0.25">
      <c r="A78" s="9"/>
      <c r="B78" s="26"/>
      <c r="C78" s="26"/>
      <c r="D78" s="10"/>
      <c r="E78" s="11"/>
      <c r="F78" s="12"/>
    </row>
    <row r="79" spans="1:6" x14ac:dyDescent="0.25">
      <c r="A79" s="19" t="s">
        <v>90</v>
      </c>
      <c r="B79" s="28"/>
      <c r="C79" s="28"/>
      <c r="D79" s="20"/>
      <c r="E79" s="15">
        <v>262.41000000000003</v>
      </c>
      <c r="F79" s="16">
        <v>8.1849999999999996E-3</v>
      </c>
    </row>
    <row r="80" spans="1:6" x14ac:dyDescent="0.25">
      <c r="A80" s="9"/>
      <c r="B80" s="26"/>
      <c r="C80" s="26"/>
      <c r="D80" s="10"/>
      <c r="E80" s="11"/>
      <c r="F80" s="12"/>
    </row>
    <row r="81" spans="1:6" x14ac:dyDescent="0.25">
      <c r="A81" s="13" t="s">
        <v>66</v>
      </c>
      <c r="B81" s="26"/>
      <c r="C81" s="26"/>
      <c r="D81" s="10"/>
      <c r="E81" s="11"/>
      <c r="F81" s="12"/>
    </row>
    <row r="82" spans="1:6" x14ac:dyDescent="0.25">
      <c r="A82" s="13" t="s">
        <v>67</v>
      </c>
      <c r="B82" s="26"/>
      <c r="C82" s="26"/>
      <c r="D82" s="10"/>
      <c r="E82" s="11"/>
      <c r="F82" s="12"/>
    </row>
    <row r="83" spans="1:6" x14ac:dyDescent="0.25">
      <c r="A83" s="9" t="s">
        <v>903</v>
      </c>
      <c r="B83" s="26" t="s">
        <v>904</v>
      </c>
      <c r="C83" s="26" t="s">
        <v>185</v>
      </c>
      <c r="D83" s="10">
        <v>2714</v>
      </c>
      <c r="E83" s="11">
        <v>2.72</v>
      </c>
      <c r="F83" s="12">
        <v>1E-4</v>
      </c>
    </row>
    <row r="84" spans="1:6" x14ac:dyDescent="0.25">
      <c r="A84" s="9" t="s">
        <v>905</v>
      </c>
      <c r="B84" s="26" t="s">
        <v>906</v>
      </c>
      <c r="C84" s="26" t="s">
        <v>185</v>
      </c>
      <c r="D84" s="10">
        <v>2035.5</v>
      </c>
      <c r="E84" s="11">
        <v>2.0299999999999998</v>
      </c>
      <c r="F84" s="12">
        <v>1E-4</v>
      </c>
    </row>
    <row r="85" spans="1:6" x14ac:dyDescent="0.25">
      <c r="A85" s="13" t="s">
        <v>77</v>
      </c>
      <c r="B85" s="27"/>
      <c r="C85" s="27"/>
      <c r="D85" s="14"/>
      <c r="E85" s="34">
        <v>4.75</v>
      </c>
      <c r="F85" s="35">
        <v>2.0000000000000001E-4</v>
      </c>
    </row>
    <row r="86" spans="1:6" x14ac:dyDescent="0.25">
      <c r="A86" s="9"/>
      <c r="B86" s="26"/>
      <c r="C86" s="26"/>
      <c r="D86" s="10"/>
      <c r="E86" s="11"/>
      <c r="F86" s="12"/>
    </row>
    <row r="87" spans="1:6" x14ac:dyDescent="0.25">
      <c r="A87" s="13" t="s">
        <v>88</v>
      </c>
      <c r="B87" s="26"/>
      <c r="C87" s="26"/>
      <c r="D87" s="10"/>
      <c r="E87" s="11"/>
      <c r="F87" s="12"/>
    </row>
    <row r="88" spans="1:6" x14ac:dyDescent="0.25">
      <c r="A88" s="13" t="s">
        <v>77</v>
      </c>
      <c r="B88" s="26"/>
      <c r="C88" s="26"/>
      <c r="D88" s="10"/>
      <c r="E88" s="36" t="s">
        <v>65</v>
      </c>
      <c r="F88" s="37" t="s">
        <v>65</v>
      </c>
    </row>
    <row r="89" spans="1:6" x14ac:dyDescent="0.25">
      <c r="A89" s="9"/>
      <c r="B89" s="26"/>
      <c r="C89" s="26"/>
      <c r="D89" s="10"/>
      <c r="E89" s="11"/>
      <c r="F89" s="12"/>
    </row>
    <row r="90" spans="1:6" x14ac:dyDescent="0.25">
      <c r="A90" s="13" t="s">
        <v>89</v>
      </c>
      <c r="B90" s="26"/>
      <c r="C90" s="26"/>
      <c r="D90" s="10"/>
      <c r="E90" s="11"/>
      <c r="F90" s="12"/>
    </row>
    <row r="91" spans="1:6" x14ac:dyDescent="0.25">
      <c r="A91" s="13" t="s">
        <v>77</v>
      </c>
      <c r="B91" s="26"/>
      <c r="C91" s="26"/>
      <c r="D91" s="10"/>
      <c r="E91" s="36" t="s">
        <v>65</v>
      </c>
      <c r="F91" s="37" t="s">
        <v>65</v>
      </c>
    </row>
    <row r="92" spans="1:6" x14ac:dyDescent="0.25">
      <c r="A92" s="9"/>
      <c r="B92" s="26"/>
      <c r="C92" s="26"/>
      <c r="D92" s="10"/>
      <c r="E92" s="11"/>
      <c r="F92" s="12"/>
    </row>
    <row r="93" spans="1:6" x14ac:dyDescent="0.25">
      <c r="A93" s="19" t="s">
        <v>90</v>
      </c>
      <c r="B93" s="28"/>
      <c r="C93" s="28"/>
      <c r="D93" s="20"/>
      <c r="E93" s="15">
        <v>4.75</v>
      </c>
      <c r="F93" s="16">
        <v>2.0000000000000001E-4</v>
      </c>
    </row>
    <row r="94" spans="1:6" x14ac:dyDescent="0.25">
      <c r="A94" s="9"/>
      <c r="B94" s="26"/>
      <c r="C94" s="26"/>
      <c r="D94" s="10"/>
      <c r="E94" s="11"/>
      <c r="F94" s="12"/>
    </row>
    <row r="95" spans="1:6" x14ac:dyDescent="0.25">
      <c r="A95" s="13" t="s">
        <v>615</v>
      </c>
      <c r="B95" s="27"/>
      <c r="C95" s="27"/>
      <c r="D95" s="14"/>
      <c r="E95" s="30"/>
      <c r="F95" s="31"/>
    </row>
    <row r="96" spans="1:6" x14ac:dyDescent="0.25">
      <c r="A96" s="13" t="s">
        <v>616</v>
      </c>
      <c r="B96" s="27"/>
      <c r="C96" s="27"/>
      <c r="D96" s="14"/>
      <c r="E96" s="30"/>
      <c r="F96" s="31"/>
    </row>
    <row r="97" spans="1:6" x14ac:dyDescent="0.25">
      <c r="A97" s="9" t="s">
        <v>907</v>
      </c>
      <c r="B97" s="26"/>
      <c r="C97" s="26" t="s">
        <v>877</v>
      </c>
      <c r="D97" s="10">
        <v>54400000</v>
      </c>
      <c r="E97" s="11">
        <v>544</v>
      </c>
      <c r="F97" s="12">
        <v>1.7000000000000001E-2</v>
      </c>
    </row>
    <row r="98" spans="1:6" x14ac:dyDescent="0.25">
      <c r="A98" s="9" t="s">
        <v>908</v>
      </c>
      <c r="B98" s="26"/>
      <c r="C98" s="26" t="s">
        <v>877</v>
      </c>
      <c r="D98" s="10">
        <v>30100000</v>
      </c>
      <c r="E98" s="11">
        <v>301</v>
      </c>
      <c r="F98" s="12">
        <v>9.4000000000000004E-3</v>
      </c>
    </row>
    <row r="99" spans="1:6" x14ac:dyDescent="0.25">
      <c r="A99" s="9" t="s">
        <v>909</v>
      </c>
      <c r="B99" s="26"/>
      <c r="C99" s="26" t="s">
        <v>790</v>
      </c>
      <c r="D99" s="10">
        <v>20000000</v>
      </c>
      <c r="E99" s="11">
        <v>200</v>
      </c>
      <c r="F99" s="12">
        <v>6.1999999999999998E-3</v>
      </c>
    </row>
    <row r="100" spans="1:6" x14ac:dyDescent="0.25">
      <c r="A100" s="9" t="s">
        <v>910</v>
      </c>
      <c r="B100" s="26"/>
      <c r="C100" s="26" t="s">
        <v>794</v>
      </c>
      <c r="D100" s="10">
        <v>17500000</v>
      </c>
      <c r="E100" s="11">
        <v>175</v>
      </c>
      <c r="F100" s="12">
        <v>5.4999999999999997E-3</v>
      </c>
    </row>
    <row r="101" spans="1:6" x14ac:dyDescent="0.25">
      <c r="A101" s="9" t="s">
        <v>911</v>
      </c>
      <c r="B101" s="26"/>
      <c r="C101" s="26" t="s">
        <v>912</v>
      </c>
      <c r="D101" s="10">
        <v>11500000</v>
      </c>
      <c r="E101" s="11">
        <v>115</v>
      </c>
      <c r="F101" s="12">
        <v>3.5999999999999999E-3</v>
      </c>
    </row>
    <row r="102" spans="1:6" x14ac:dyDescent="0.25">
      <c r="A102" s="13" t="s">
        <v>77</v>
      </c>
      <c r="B102" s="27"/>
      <c r="C102" s="27"/>
      <c r="D102" s="14"/>
      <c r="E102" s="34">
        <v>1335</v>
      </c>
      <c r="F102" s="35">
        <v>4.1700000000000001E-2</v>
      </c>
    </row>
    <row r="103" spans="1:6" x14ac:dyDescent="0.25">
      <c r="A103" s="19" t="s">
        <v>90</v>
      </c>
      <c r="B103" s="28"/>
      <c r="C103" s="28"/>
      <c r="D103" s="20"/>
      <c r="E103" s="23">
        <v>1335</v>
      </c>
      <c r="F103" s="24">
        <v>4.1700000000000001E-2</v>
      </c>
    </row>
    <row r="104" spans="1:6" x14ac:dyDescent="0.25">
      <c r="A104" s="9"/>
      <c r="B104" s="26"/>
      <c r="C104" s="26"/>
      <c r="D104" s="10"/>
      <c r="E104" s="11"/>
      <c r="F104" s="12"/>
    </row>
    <row r="105" spans="1:6" x14ac:dyDescent="0.25">
      <c r="A105" s="9"/>
      <c r="B105" s="26"/>
      <c r="C105" s="26"/>
      <c r="D105" s="10"/>
      <c r="E105" s="11"/>
      <c r="F105" s="12"/>
    </row>
    <row r="106" spans="1:6" x14ac:dyDescent="0.25">
      <c r="A106" s="13" t="s">
        <v>91</v>
      </c>
      <c r="B106" s="26"/>
      <c r="C106" s="26"/>
      <c r="D106" s="10"/>
      <c r="E106" s="11"/>
      <c r="F106" s="12"/>
    </row>
    <row r="107" spans="1:6" x14ac:dyDescent="0.25">
      <c r="A107" s="9" t="s">
        <v>92</v>
      </c>
      <c r="B107" s="26"/>
      <c r="C107" s="26"/>
      <c r="D107" s="10"/>
      <c r="E107" s="11">
        <v>1423.75</v>
      </c>
      <c r="F107" s="12">
        <v>4.4400000000000002E-2</v>
      </c>
    </row>
    <row r="108" spans="1:6" x14ac:dyDescent="0.25">
      <c r="A108" s="13" t="s">
        <v>77</v>
      </c>
      <c r="B108" s="27"/>
      <c r="C108" s="27"/>
      <c r="D108" s="14"/>
      <c r="E108" s="34">
        <v>1423.75</v>
      </c>
      <c r="F108" s="35">
        <v>4.4400000000000002E-2</v>
      </c>
    </row>
    <row r="109" spans="1:6" x14ac:dyDescent="0.25">
      <c r="A109" s="9"/>
      <c r="B109" s="26"/>
      <c r="C109" s="26"/>
      <c r="D109" s="10"/>
      <c r="E109" s="11"/>
      <c r="F109" s="12"/>
    </row>
    <row r="110" spans="1:6" x14ac:dyDescent="0.25">
      <c r="A110" s="19" t="s">
        <v>90</v>
      </c>
      <c r="B110" s="28"/>
      <c r="C110" s="28"/>
      <c r="D110" s="20"/>
      <c r="E110" s="15">
        <v>1423.75</v>
      </c>
      <c r="F110" s="16">
        <v>4.4400000000000002E-2</v>
      </c>
    </row>
    <row r="111" spans="1:6" x14ac:dyDescent="0.25">
      <c r="A111" s="9" t="s">
        <v>93</v>
      </c>
      <c r="B111" s="26"/>
      <c r="C111" s="26"/>
      <c r="D111" s="10"/>
      <c r="E111" s="32">
        <v>-648.05999999999995</v>
      </c>
      <c r="F111" s="33">
        <v>-2.0400000000000001E-2</v>
      </c>
    </row>
    <row r="112" spans="1:6" x14ac:dyDescent="0.25">
      <c r="A112" s="21" t="s">
        <v>94</v>
      </c>
      <c r="B112" s="29"/>
      <c r="C112" s="29"/>
      <c r="D112" s="22"/>
      <c r="E112" s="23">
        <v>32053.14</v>
      </c>
      <c r="F112" s="24">
        <v>1</v>
      </c>
    </row>
    <row r="114" spans="1:3" x14ac:dyDescent="0.25">
      <c r="A114" s="1" t="s">
        <v>675</v>
      </c>
    </row>
    <row r="115" spans="1:3" x14ac:dyDescent="0.25">
      <c r="A115" s="1" t="s">
        <v>95</v>
      </c>
    </row>
    <row r="117" spans="1:3" x14ac:dyDescent="0.25">
      <c r="A117" s="1" t="s">
        <v>1194</v>
      </c>
    </row>
    <row r="118" spans="1:3" ht="30" x14ac:dyDescent="0.25">
      <c r="A118" s="43" t="s">
        <v>1195</v>
      </c>
      <c r="B118" t="s">
        <v>65</v>
      </c>
    </row>
    <row r="119" spans="1:3" x14ac:dyDescent="0.25">
      <c r="A119" t="s">
        <v>1196</v>
      </c>
    </row>
    <row r="120" spans="1:3" x14ac:dyDescent="0.25">
      <c r="A120" t="s">
        <v>1197</v>
      </c>
      <c r="B120" t="s">
        <v>1198</v>
      </c>
      <c r="C120" t="s">
        <v>1198</v>
      </c>
    </row>
    <row r="121" spans="1:3" x14ac:dyDescent="0.25">
      <c r="B121" s="44">
        <v>43371</v>
      </c>
      <c r="C121" s="44">
        <v>43404</v>
      </c>
    </row>
    <row r="122" spans="1:3" x14ac:dyDescent="0.25">
      <c r="A122" t="s">
        <v>1202</v>
      </c>
      <c r="B122">
        <v>17.041</v>
      </c>
      <c r="C122">
        <v>16.390999999999998</v>
      </c>
    </row>
    <row r="123" spans="1:3" x14ac:dyDescent="0.25">
      <c r="A123" t="s">
        <v>1203</v>
      </c>
      <c r="B123">
        <v>31.472999999999999</v>
      </c>
      <c r="C123">
        <v>30.271000000000001</v>
      </c>
    </row>
    <row r="124" spans="1:3" x14ac:dyDescent="0.25">
      <c r="A124" t="s">
        <v>1224</v>
      </c>
      <c r="B124">
        <v>16.026</v>
      </c>
      <c r="C124">
        <v>15.396000000000001</v>
      </c>
    </row>
    <row r="125" spans="1:3" x14ac:dyDescent="0.25">
      <c r="A125" t="s">
        <v>1226</v>
      </c>
      <c r="B125">
        <v>29.707999999999998</v>
      </c>
      <c r="C125">
        <v>28.542000000000002</v>
      </c>
    </row>
    <row r="127" spans="1:3" x14ac:dyDescent="0.25">
      <c r="A127" t="s">
        <v>1213</v>
      </c>
      <c r="B127" t="s">
        <v>65</v>
      </c>
    </row>
    <row r="128" spans="1:3" x14ac:dyDescent="0.25">
      <c r="A128" t="s">
        <v>1214</v>
      </c>
      <c r="B128" t="s">
        <v>65</v>
      </c>
    </row>
    <row r="129" spans="1:2" ht="30" x14ac:dyDescent="0.25">
      <c r="A129" s="43" t="s">
        <v>1215</v>
      </c>
      <c r="B129" t="s">
        <v>65</v>
      </c>
    </row>
    <row r="130" spans="1:2" ht="30" x14ac:dyDescent="0.25">
      <c r="A130" s="43" t="s">
        <v>1216</v>
      </c>
      <c r="B130" t="s">
        <v>65</v>
      </c>
    </row>
    <row r="131" spans="1:2" x14ac:dyDescent="0.25">
      <c r="A131" t="s">
        <v>1217</v>
      </c>
      <c r="B131" t="s">
        <v>65</v>
      </c>
    </row>
    <row r="132" spans="1:2" x14ac:dyDescent="0.25">
      <c r="A132" t="s">
        <v>1218</v>
      </c>
      <c r="B132" s="45">
        <v>3.49</v>
      </c>
    </row>
    <row r="133" spans="1:2" ht="45" x14ac:dyDescent="0.25">
      <c r="A133" s="43" t="s">
        <v>1219</v>
      </c>
      <c r="B133">
        <v>262.40499999999997</v>
      </c>
    </row>
    <row r="134" spans="1:2" ht="45" x14ac:dyDescent="0.25">
      <c r="A134" s="43" t="s">
        <v>1220</v>
      </c>
      <c r="B134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"/>
  <sheetViews>
    <sheetView workbookViewId="0">
      <selection activeCell="B177" sqref="B177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30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31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226</v>
      </c>
      <c r="B7" s="26"/>
      <c r="C7" s="26"/>
      <c r="D7" s="10"/>
      <c r="E7" s="11"/>
      <c r="F7" s="12"/>
    </row>
    <row r="8" spans="1:8" x14ac:dyDescent="0.25">
      <c r="A8" s="9" t="s">
        <v>267</v>
      </c>
      <c r="B8" s="26" t="s">
        <v>268</v>
      </c>
      <c r="C8" s="26" t="s">
        <v>269</v>
      </c>
      <c r="D8" s="10">
        <v>52872</v>
      </c>
      <c r="E8" s="11">
        <v>935.44</v>
      </c>
      <c r="F8" s="12">
        <v>7.0699999999999999E-2</v>
      </c>
    </row>
    <row r="9" spans="1:8" x14ac:dyDescent="0.25">
      <c r="A9" s="9" t="s">
        <v>301</v>
      </c>
      <c r="B9" s="26" t="s">
        <v>302</v>
      </c>
      <c r="C9" s="26" t="s">
        <v>246</v>
      </c>
      <c r="D9" s="10">
        <v>226500</v>
      </c>
      <c r="E9" s="11">
        <v>759.68</v>
      </c>
      <c r="F9" s="12">
        <v>5.74E-2</v>
      </c>
    </row>
    <row r="10" spans="1:8" x14ac:dyDescent="0.25">
      <c r="A10" s="9" t="s">
        <v>255</v>
      </c>
      <c r="B10" s="26" t="s">
        <v>256</v>
      </c>
      <c r="C10" s="26" t="s">
        <v>257</v>
      </c>
      <c r="D10" s="10">
        <v>425000</v>
      </c>
      <c r="E10" s="11">
        <v>700.19</v>
      </c>
      <c r="F10" s="12">
        <v>5.2900000000000003E-2</v>
      </c>
    </row>
    <row r="11" spans="1:8" x14ac:dyDescent="0.25">
      <c r="A11" s="9" t="s">
        <v>239</v>
      </c>
      <c r="B11" s="26" t="s">
        <v>240</v>
      </c>
      <c r="C11" s="26" t="s">
        <v>235</v>
      </c>
      <c r="D11" s="10">
        <v>228680</v>
      </c>
      <c r="E11" s="11">
        <v>643.51</v>
      </c>
      <c r="F11" s="12">
        <v>4.8599999999999997E-2</v>
      </c>
    </row>
    <row r="12" spans="1:8" x14ac:dyDescent="0.25">
      <c r="A12" s="9" t="s">
        <v>261</v>
      </c>
      <c r="B12" s="26" t="s">
        <v>262</v>
      </c>
      <c r="C12" s="26" t="s">
        <v>263</v>
      </c>
      <c r="D12" s="10">
        <v>290500</v>
      </c>
      <c r="E12" s="11">
        <v>613.39</v>
      </c>
      <c r="F12" s="12">
        <v>4.6399999999999997E-2</v>
      </c>
    </row>
    <row r="13" spans="1:8" x14ac:dyDescent="0.25">
      <c r="A13" s="9" t="s">
        <v>287</v>
      </c>
      <c r="B13" s="26" t="s">
        <v>288</v>
      </c>
      <c r="C13" s="26" t="s">
        <v>235</v>
      </c>
      <c r="D13" s="10">
        <v>18056</v>
      </c>
      <c r="E13" s="11">
        <v>345.19</v>
      </c>
      <c r="F13" s="12">
        <v>2.6100000000000002E-2</v>
      </c>
    </row>
    <row r="14" spans="1:8" x14ac:dyDescent="0.25">
      <c r="A14" s="9" t="s">
        <v>351</v>
      </c>
      <c r="B14" s="26" t="s">
        <v>352</v>
      </c>
      <c r="C14" s="26" t="s">
        <v>300</v>
      </c>
      <c r="D14" s="10">
        <v>432000</v>
      </c>
      <c r="E14" s="11">
        <v>307.14999999999998</v>
      </c>
      <c r="F14" s="12">
        <v>2.3199999999999998E-2</v>
      </c>
    </row>
    <row r="15" spans="1:8" x14ac:dyDescent="0.25">
      <c r="A15" s="9" t="s">
        <v>227</v>
      </c>
      <c r="B15" s="26" t="s">
        <v>228</v>
      </c>
      <c r="C15" s="26" t="s">
        <v>229</v>
      </c>
      <c r="D15" s="10">
        <v>27994</v>
      </c>
      <c r="E15" s="11">
        <v>297.08999999999997</v>
      </c>
      <c r="F15" s="12">
        <v>2.2499999999999999E-2</v>
      </c>
    </row>
    <row r="16" spans="1:8" x14ac:dyDescent="0.25">
      <c r="A16" s="9" t="s">
        <v>233</v>
      </c>
      <c r="B16" s="26" t="s">
        <v>234</v>
      </c>
      <c r="C16" s="26" t="s">
        <v>235</v>
      </c>
      <c r="D16" s="10">
        <v>76023</v>
      </c>
      <c r="E16" s="11">
        <v>269.88</v>
      </c>
      <c r="F16" s="12">
        <v>2.0400000000000001E-2</v>
      </c>
    </row>
    <row r="17" spans="1:6" x14ac:dyDescent="0.25">
      <c r="A17" s="9" t="s">
        <v>353</v>
      </c>
      <c r="B17" s="26" t="s">
        <v>354</v>
      </c>
      <c r="C17" s="26" t="s">
        <v>260</v>
      </c>
      <c r="D17" s="10">
        <v>24750</v>
      </c>
      <c r="E17" s="11">
        <v>203.63</v>
      </c>
      <c r="F17" s="12">
        <v>1.54E-2</v>
      </c>
    </row>
    <row r="18" spans="1:6" x14ac:dyDescent="0.25">
      <c r="A18" s="9" t="s">
        <v>244</v>
      </c>
      <c r="B18" s="26" t="s">
        <v>245</v>
      </c>
      <c r="C18" s="26" t="s">
        <v>246</v>
      </c>
      <c r="D18" s="10">
        <v>29614</v>
      </c>
      <c r="E18" s="11">
        <v>203.27</v>
      </c>
      <c r="F18" s="12">
        <v>1.54E-2</v>
      </c>
    </row>
    <row r="19" spans="1:6" x14ac:dyDescent="0.25">
      <c r="A19" s="9" t="s">
        <v>283</v>
      </c>
      <c r="B19" s="26" t="s">
        <v>284</v>
      </c>
      <c r="C19" s="26" t="s">
        <v>246</v>
      </c>
      <c r="D19" s="10">
        <v>9201</v>
      </c>
      <c r="E19" s="11">
        <v>178.33</v>
      </c>
      <c r="F19" s="12">
        <v>1.35E-2</v>
      </c>
    </row>
    <row r="20" spans="1:6" x14ac:dyDescent="0.25">
      <c r="A20" s="9" t="s">
        <v>678</v>
      </c>
      <c r="B20" s="26" t="s">
        <v>679</v>
      </c>
      <c r="C20" s="26" t="s">
        <v>392</v>
      </c>
      <c r="D20" s="10">
        <v>12728</v>
      </c>
      <c r="E20" s="11">
        <v>165.15</v>
      </c>
      <c r="F20" s="12">
        <v>1.2500000000000001E-2</v>
      </c>
    </row>
    <row r="21" spans="1:6" x14ac:dyDescent="0.25">
      <c r="A21" s="9" t="s">
        <v>252</v>
      </c>
      <c r="B21" s="26" t="s">
        <v>253</v>
      </c>
      <c r="C21" s="26" t="s">
        <v>254</v>
      </c>
      <c r="D21" s="10">
        <v>56581</v>
      </c>
      <c r="E21" s="11">
        <v>158.47999999999999</v>
      </c>
      <c r="F21" s="12">
        <v>1.2E-2</v>
      </c>
    </row>
    <row r="22" spans="1:6" x14ac:dyDescent="0.25">
      <c r="A22" s="9" t="s">
        <v>676</v>
      </c>
      <c r="B22" s="26" t="s">
        <v>677</v>
      </c>
      <c r="C22" s="26" t="s">
        <v>269</v>
      </c>
      <c r="D22" s="10">
        <v>6599</v>
      </c>
      <c r="E22" s="11">
        <v>157.22</v>
      </c>
      <c r="F22" s="12">
        <v>1.1900000000000001E-2</v>
      </c>
    </row>
    <row r="23" spans="1:6" x14ac:dyDescent="0.25">
      <c r="A23" s="9" t="s">
        <v>399</v>
      </c>
      <c r="B23" s="26" t="s">
        <v>400</v>
      </c>
      <c r="C23" s="26" t="s">
        <v>235</v>
      </c>
      <c r="D23" s="10">
        <v>13965</v>
      </c>
      <c r="E23" s="11">
        <v>156.29</v>
      </c>
      <c r="F23" s="12">
        <v>1.18E-2</v>
      </c>
    </row>
    <row r="24" spans="1:6" x14ac:dyDescent="0.25">
      <c r="A24" s="9" t="s">
        <v>291</v>
      </c>
      <c r="B24" s="26" t="s">
        <v>292</v>
      </c>
      <c r="C24" s="26" t="s">
        <v>251</v>
      </c>
      <c r="D24" s="10">
        <v>85500</v>
      </c>
      <c r="E24" s="11">
        <v>146.5</v>
      </c>
      <c r="F24" s="12">
        <v>1.11E-2</v>
      </c>
    </row>
    <row r="25" spans="1:6" x14ac:dyDescent="0.25">
      <c r="A25" s="9" t="s">
        <v>345</v>
      </c>
      <c r="B25" s="26" t="s">
        <v>346</v>
      </c>
      <c r="C25" s="26" t="s">
        <v>246</v>
      </c>
      <c r="D25" s="10">
        <v>58500</v>
      </c>
      <c r="E25" s="11">
        <v>129.52000000000001</v>
      </c>
      <c r="F25" s="12">
        <v>9.7999999999999997E-3</v>
      </c>
    </row>
    <row r="26" spans="1:6" x14ac:dyDescent="0.25">
      <c r="A26" s="9" t="s">
        <v>307</v>
      </c>
      <c r="B26" s="26" t="s">
        <v>308</v>
      </c>
      <c r="C26" s="26" t="s">
        <v>269</v>
      </c>
      <c r="D26" s="10">
        <v>15000</v>
      </c>
      <c r="E26" s="11">
        <v>125.19</v>
      </c>
      <c r="F26" s="12">
        <v>9.4999999999999998E-3</v>
      </c>
    </row>
    <row r="27" spans="1:6" x14ac:dyDescent="0.25">
      <c r="A27" s="9" t="s">
        <v>457</v>
      </c>
      <c r="B27" s="26" t="s">
        <v>458</v>
      </c>
      <c r="C27" s="26" t="s">
        <v>269</v>
      </c>
      <c r="D27" s="10">
        <v>13605</v>
      </c>
      <c r="E27" s="11">
        <v>119.5</v>
      </c>
      <c r="F27" s="12">
        <v>8.9999999999999993E-3</v>
      </c>
    </row>
    <row r="28" spans="1:6" x14ac:dyDescent="0.25">
      <c r="A28" s="9" t="s">
        <v>264</v>
      </c>
      <c r="B28" s="26" t="s">
        <v>265</v>
      </c>
      <c r="C28" s="26" t="s">
        <v>266</v>
      </c>
      <c r="D28" s="10">
        <v>1760</v>
      </c>
      <c r="E28" s="11">
        <v>116.45</v>
      </c>
      <c r="F28" s="12">
        <v>8.8000000000000005E-3</v>
      </c>
    </row>
    <row r="29" spans="1:6" x14ac:dyDescent="0.25">
      <c r="A29" s="9" t="s">
        <v>680</v>
      </c>
      <c r="B29" s="26" t="s">
        <v>681</v>
      </c>
      <c r="C29" s="26" t="s">
        <v>266</v>
      </c>
      <c r="D29" s="10">
        <v>13417</v>
      </c>
      <c r="E29" s="11">
        <v>102.77</v>
      </c>
      <c r="F29" s="12">
        <v>7.7999999999999996E-3</v>
      </c>
    </row>
    <row r="30" spans="1:6" x14ac:dyDescent="0.25">
      <c r="A30" s="9" t="s">
        <v>393</v>
      </c>
      <c r="B30" s="26" t="s">
        <v>394</v>
      </c>
      <c r="C30" s="26" t="s">
        <v>238</v>
      </c>
      <c r="D30" s="10">
        <v>16522</v>
      </c>
      <c r="E30" s="11">
        <v>95.87</v>
      </c>
      <c r="F30" s="12">
        <v>7.1999999999999998E-3</v>
      </c>
    </row>
    <row r="31" spans="1:6" x14ac:dyDescent="0.25">
      <c r="A31" s="9" t="s">
        <v>694</v>
      </c>
      <c r="B31" s="26" t="s">
        <v>695</v>
      </c>
      <c r="C31" s="26" t="s">
        <v>246</v>
      </c>
      <c r="D31" s="10">
        <v>8823</v>
      </c>
      <c r="E31" s="11">
        <v>93.14</v>
      </c>
      <c r="F31" s="12">
        <v>7.0000000000000001E-3</v>
      </c>
    </row>
    <row r="32" spans="1:6" x14ac:dyDescent="0.25">
      <c r="A32" s="9" t="s">
        <v>714</v>
      </c>
      <c r="B32" s="26" t="s">
        <v>715</v>
      </c>
      <c r="C32" s="26" t="s">
        <v>313</v>
      </c>
      <c r="D32" s="10">
        <v>14680</v>
      </c>
      <c r="E32" s="11">
        <v>90.72</v>
      </c>
      <c r="F32" s="12">
        <v>6.8999999999999999E-3</v>
      </c>
    </row>
    <row r="33" spans="1:6" x14ac:dyDescent="0.25">
      <c r="A33" s="9" t="s">
        <v>682</v>
      </c>
      <c r="B33" s="26" t="s">
        <v>683</v>
      </c>
      <c r="C33" s="26" t="s">
        <v>254</v>
      </c>
      <c r="D33" s="10">
        <v>5013</v>
      </c>
      <c r="E33" s="11">
        <v>81.3</v>
      </c>
      <c r="F33" s="12">
        <v>6.1000000000000004E-3</v>
      </c>
    </row>
    <row r="34" spans="1:6" x14ac:dyDescent="0.25">
      <c r="A34" s="9" t="s">
        <v>690</v>
      </c>
      <c r="B34" s="26" t="s">
        <v>691</v>
      </c>
      <c r="C34" s="26" t="s">
        <v>235</v>
      </c>
      <c r="D34" s="10">
        <v>14861</v>
      </c>
      <c r="E34" s="11">
        <v>77.95</v>
      </c>
      <c r="F34" s="12">
        <v>5.8999999999999999E-3</v>
      </c>
    </row>
    <row r="35" spans="1:6" x14ac:dyDescent="0.25">
      <c r="A35" s="9" t="s">
        <v>684</v>
      </c>
      <c r="B35" s="26" t="s">
        <v>685</v>
      </c>
      <c r="C35" s="26" t="s">
        <v>339</v>
      </c>
      <c r="D35" s="10">
        <v>31603</v>
      </c>
      <c r="E35" s="11">
        <v>71.33</v>
      </c>
      <c r="F35" s="12">
        <v>5.4000000000000003E-3</v>
      </c>
    </row>
    <row r="36" spans="1:6" x14ac:dyDescent="0.25">
      <c r="A36" s="9" t="s">
        <v>722</v>
      </c>
      <c r="B36" s="26" t="s">
        <v>723</v>
      </c>
      <c r="C36" s="26" t="s">
        <v>269</v>
      </c>
      <c r="D36" s="10">
        <v>8360</v>
      </c>
      <c r="E36" s="11">
        <v>67.34</v>
      </c>
      <c r="F36" s="12">
        <v>5.1000000000000004E-3</v>
      </c>
    </row>
    <row r="37" spans="1:6" x14ac:dyDescent="0.25">
      <c r="A37" s="9" t="s">
        <v>688</v>
      </c>
      <c r="B37" s="26" t="s">
        <v>689</v>
      </c>
      <c r="C37" s="26" t="s">
        <v>266</v>
      </c>
      <c r="D37" s="10">
        <v>51413</v>
      </c>
      <c r="E37" s="11">
        <v>58.97</v>
      </c>
      <c r="F37" s="12">
        <v>4.4999999999999997E-3</v>
      </c>
    </row>
    <row r="38" spans="1:6" x14ac:dyDescent="0.25">
      <c r="A38" s="9" t="s">
        <v>324</v>
      </c>
      <c r="B38" s="26" t="s">
        <v>325</v>
      </c>
      <c r="C38" s="26" t="s">
        <v>229</v>
      </c>
      <c r="D38" s="10">
        <v>21208</v>
      </c>
      <c r="E38" s="11">
        <v>58.34</v>
      </c>
      <c r="F38" s="12">
        <v>4.4000000000000003E-3</v>
      </c>
    </row>
    <row r="39" spans="1:6" x14ac:dyDescent="0.25">
      <c r="A39" s="9" t="s">
        <v>696</v>
      </c>
      <c r="B39" s="26" t="s">
        <v>697</v>
      </c>
      <c r="C39" s="26" t="s">
        <v>698</v>
      </c>
      <c r="D39" s="10">
        <v>4291</v>
      </c>
      <c r="E39" s="11">
        <v>57.41</v>
      </c>
      <c r="F39" s="12">
        <v>4.3E-3</v>
      </c>
    </row>
    <row r="40" spans="1:6" x14ac:dyDescent="0.25">
      <c r="A40" s="9" t="s">
        <v>305</v>
      </c>
      <c r="B40" s="26" t="s">
        <v>306</v>
      </c>
      <c r="C40" s="26" t="s">
        <v>254</v>
      </c>
      <c r="D40" s="10">
        <v>998</v>
      </c>
      <c r="E40" s="11">
        <v>56.33</v>
      </c>
      <c r="F40" s="12">
        <v>4.3E-3</v>
      </c>
    </row>
    <row r="41" spans="1:6" x14ac:dyDescent="0.25">
      <c r="A41" s="9" t="s">
        <v>320</v>
      </c>
      <c r="B41" s="26" t="s">
        <v>442</v>
      </c>
      <c r="C41" s="26" t="s">
        <v>266</v>
      </c>
      <c r="D41" s="10">
        <v>30887</v>
      </c>
      <c r="E41" s="11">
        <v>55.32</v>
      </c>
      <c r="F41" s="12">
        <v>4.1999999999999997E-3</v>
      </c>
    </row>
    <row r="42" spans="1:6" x14ac:dyDescent="0.25">
      <c r="A42" s="9" t="s">
        <v>285</v>
      </c>
      <c r="B42" s="26" t="s">
        <v>286</v>
      </c>
      <c r="C42" s="26" t="s">
        <v>235</v>
      </c>
      <c r="D42" s="10">
        <v>9300</v>
      </c>
      <c r="E42" s="11">
        <v>54.16</v>
      </c>
      <c r="F42" s="12">
        <v>4.1000000000000003E-3</v>
      </c>
    </row>
    <row r="43" spans="1:6" x14ac:dyDescent="0.25">
      <c r="A43" s="9" t="s">
        <v>743</v>
      </c>
      <c r="B43" s="26" t="s">
        <v>744</v>
      </c>
      <c r="C43" s="26" t="s">
        <v>260</v>
      </c>
      <c r="D43" s="10">
        <v>1512</v>
      </c>
      <c r="E43" s="11">
        <v>52.91</v>
      </c>
      <c r="F43" s="12">
        <v>4.0000000000000001E-3</v>
      </c>
    </row>
    <row r="44" spans="1:6" x14ac:dyDescent="0.25">
      <c r="A44" s="9" t="s">
        <v>430</v>
      </c>
      <c r="B44" s="26" t="s">
        <v>431</v>
      </c>
      <c r="C44" s="26" t="s">
        <v>254</v>
      </c>
      <c r="D44" s="10">
        <v>7271</v>
      </c>
      <c r="E44" s="11">
        <v>52.7</v>
      </c>
      <c r="F44" s="12">
        <v>4.0000000000000001E-3</v>
      </c>
    </row>
    <row r="45" spans="1:6" x14ac:dyDescent="0.25">
      <c r="A45" s="9" t="s">
        <v>432</v>
      </c>
      <c r="B45" s="26" t="s">
        <v>433</v>
      </c>
      <c r="C45" s="26" t="s">
        <v>254</v>
      </c>
      <c r="D45" s="10">
        <v>4140</v>
      </c>
      <c r="E45" s="11">
        <v>50.94</v>
      </c>
      <c r="F45" s="12">
        <v>3.8E-3</v>
      </c>
    </row>
    <row r="46" spans="1:6" x14ac:dyDescent="0.25">
      <c r="A46" s="9" t="s">
        <v>703</v>
      </c>
      <c r="B46" s="26" t="s">
        <v>704</v>
      </c>
      <c r="C46" s="26" t="s">
        <v>238</v>
      </c>
      <c r="D46" s="10">
        <v>13667</v>
      </c>
      <c r="E46" s="11">
        <v>49.21</v>
      </c>
      <c r="F46" s="12">
        <v>3.7000000000000002E-3</v>
      </c>
    </row>
    <row r="47" spans="1:6" x14ac:dyDescent="0.25">
      <c r="A47" s="9" t="s">
        <v>705</v>
      </c>
      <c r="B47" s="26" t="s">
        <v>706</v>
      </c>
      <c r="C47" s="26" t="s">
        <v>269</v>
      </c>
      <c r="D47" s="10">
        <v>3717</v>
      </c>
      <c r="E47" s="11">
        <v>47.22</v>
      </c>
      <c r="F47" s="12">
        <v>3.5999999999999999E-3</v>
      </c>
    </row>
    <row r="48" spans="1:6" x14ac:dyDescent="0.25">
      <c r="A48" s="9" t="s">
        <v>701</v>
      </c>
      <c r="B48" s="26" t="s">
        <v>702</v>
      </c>
      <c r="C48" s="26" t="s">
        <v>269</v>
      </c>
      <c r="D48" s="10">
        <v>16025</v>
      </c>
      <c r="E48" s="11">
        <v>46.34</v>
      </c>
      <c r="F48" s="12">
        <v>3.5000000000000001E-3</v>
      </c>
    </row>
    <row r="49" spans="1:6" x14ac:dyDescent="0.25">
      <c r="A49" s="9" t="s">
        <v>872</v>
      </c>
      <c r="B49" s="26" t="s">
        <v>873</v>
      </c>
      <c r="C49" s="26" t="s">
        <v>277</v>
      </c>
      <c r="D49" s="10">
        <v>21283</v>
      </c>
      <c r="E49" s="11">
        <v>45.39</v>
      </c>
      <c r="F49" s="12">
        <v>3.3999999999999998E-3</v>
      </c>
    </row>
    <row r="50" spans="1:6" x14ac:dyDescent="0.25">
      <c r="A50" s="9" t="s">
        <v>805</v>
      </c>
      <c r="B50" s="26" t="s">
        <v>806</v>
      </c>
      <c r="C50" s="26" t="s">
        <v>277</v>
      </c>
      <c r="D50" s="10">
        <v>3153</v>
      </c>
      <c r="E50" s="11">
        <v>44.04</v>
      </c>
      <c r="F50" s="12">
        <v>3.3E-3</v>
      </c>
    </row>
    <row r="51" spans="1:6" x14ac:dyDescent="0.25">
      <c r="A51" s="9" t="s">
        <v>707</v>
      </c>
      <c r="B51" s="26" t="s">
        <v>708</v>
      </c>
      <c r="C51" s="26" t="s">
        <v>709</v>
      </c>
      <c r="D51" s="10">
        <v>5836</v>
      </c>
      <c r="E51" s="11">
        <v>42.32</v>
      </c>
      <c r="F51" s="12">
        <v>3.2000000000000002E-3</v>
      </c>
    </row>
    <row r="52" spans="1:6" x14ac:dyDescent="0.25">
      <c r="A52" s="9" t="s">
        <v>733</v>
      </c>
      <c r="B52" s="26" t="s">
        <v>734</v>
      </c>
      <c r="C52" s="26" t="s">
        <v>383</v>
      </c>
      <c r="D52" s="10">
        <v>15863</v>
      </c>
      <c r="E52" s="11">
        <v>42.22</v>
      </c>
      <c r="F52" s="12">
        <v>3.2000000000000002E-3</v>
      </c>
    </row>
    <row r="53" spans="1:6" x14ac:dyDescent="0.25">
      <c r="A53" s="9" t="s">
        <v>461</v>
      </c>
      <c r="B53" s="26" t="s">
        <v>462</v>
      </c>
      <c r="C53" s="26" t="s">
        <v>403</v>
      </c>
      <c r="D53" s="10">
        <v>209</v>
      </c>
      <c r="E53" s="11">
        <v>41.27</v>
      </c>
      <c r="F53" s="12">
        <v>3.0999999999999999E-3</v>
      </c>
    </row>
    <row r="54" spans="1:6" x14ac:dyDescent="0.25">
      <c r="A54" s="9" t="s">
        <v>445</v>
      </c>
      <c r="B54" s="26" t="s">
        <v>446</v>
      </c>
      <c r="C54" s="26" t="s">
        <v>266</v>
      </c>
      <c r="D54" s="10">
        <v>185</v>
      </c>
      <c r="E54" s="11">
        <v>40.450000000000003</v>
      </c>
      <c r="F54" s="12">
        <v>3.0999999999999999E-3</v>
      </c>
    </row>
    <row r="55" spans="1:6" x14ac:dyDescent="0.25">
      <c r="A55" s="9" t="s">
        <v>686</v>
      </c>
      <c r="B55" s="26" t="s">
        <v>687</v>
      </c>
      <c r="C55" s="26" t="s">
        <v>246</v>
      </c>
      <c r="D55" s="10">
        <v>2325</v>
      </c>
      <c r="E55" s="11">
        <v>39.54</v>
      </c>
      <c r="F55" s="12">
        <v>3.0000000000000001E-3</v>
      </c>
    </row>
    <row r="56" spans="1:6" x14ac:dyDescent="0.25">
      <c r="A56" s="9" t="s">
        <v>795</v>
      </c>
      <c r="B56" s="26" t="s">
        <v>796</v>
      </c>
      <c r="C56" s="26" t="s">
        <v>246</v>
      </c>
      <c r="D56" s="10">
        <v>2109</v>
      </c>
      <c r="E56" s="11">
        <v>37.25</v>
      </c>
      <c r="F56" s="12">
        <v>2.8E-3</v>
      </c>
    </row>
    <row r="57" spans="1:6" x14ac:dyDescent="0.25">
      <c r="A57" s="9" t="s">
        <v>724</v>
      </c>
      <c r="B57" s="26" t="s">
        <v>725</v>
      </c>
      <c r="C57" s="26" t="s">
        <v>339</v>
      </c>
      <c r="D57" s="10">
        <v>12275</v>
      </c>
      <c r="E57" s="11">
        <v>32.81</v>
      </c>
      <c r="F57" s="12">
        <v>2.5000000000000001E-3</v>
      </c>
    </row>
    <row r="58" spans="1:6" x14ac:dyDescent="0.25">
      <c r="A58" s="9" t="s">
        <v>710</v>
      </c>
      <c r="B58" s="26" t="s">
        <v>711</v>
      </c>
      <c r="C58" s="26" t="s">
        <v>246</v>
      </c>
      <c r="D58" s="10">
        <v>3215</v>
      </c>
      <c r="E58" s="11">
        <v>31.73</v>
      </c>
      <c r="F58" s="12">
        <v>2.3999999999999998E-3</v>
      </c>
    </row>
    <row r="59" spans="1:6" x14ac:dyDescent="0.25">
      <c r="A59" s="9" t="s">
        <v>712</v>
      </c>
      <c r="B59" s="26" t="s">
        <v>713</v>
      </c>
      <c r="C59" s="26" t="s">
        <v>238</v>
      </c>
      <c r="D59" s="10">
        <v>3508</v>
      </c>
      <c r="E59" s="11">
        <v>26.46</v>
      </c>
      <c r="F59" s="12">
        <v>2E-3</v>
      </c>
    </row>
    <row r="60" spans="1:6" x14ac:dyDescent="0.25">
      <c r="A60" s="9" t="s">
        <v>692</v>
      </c>
      <c r="B60" s="26" t="s">
        <v>693</v>
      </c>
      <c r="C60" s="26" t="s">
        <v>254</v>
      </c>
      <c r="D60" s="10">
        <v>2357</v>
      </c>
      <c r="E60" s="11">
        <v>26.34</v>
      </c>
      <c r="F60" s="12">
        <v>2E-3</v>
      </c>
    </row>
    <row r="61" spans="1:6" x14ac:dyDescent="0.25">
      <c r="A61" s="9" t="s">
        <v>718</v>
      </c>
      <c r="B61" s="26" t="s">
        <v>719</v>
      </c>
      <c r="C61" s="26" t="s">
        <v>254</v>
      </c>
      <c r="D61" s="10">
        <v>372</v>
      </c>
      <c r="E61" s="11">
        <v>26.05</v>
      </c>
      <c r="F61" s="12">
        <v>2E-3</v>
      </c>
    </row>
    <row r="62" spans="1:6" x14ac:dyDescent="0.25">
      <c r="A62" s="9" t="s">
        <v>379</v>
      </c>
      <c r="B62" s="26" t="s">
        <v>380</v>
      </c>
      <c r="C62" s="26" t="s">
        <v>254</v>
      </c>
      <c r="D62" s="10">
        <v>253</v>
      </c>
      <c r="E62" s="11">
        <v>25.67</v>
      </c>
      <c r="F62" s="12">
        <v>1.9E-3</v>
      </c>
    </row>
    <row r="63" spans="1:6" x14ac:dyDescent="0.25">
      <c r="A63" s="9" t="s">
        <v>395</v>
      </c>
      <c r="B63" s="26" t="s">
        <v>396</v>
      </c>
      <c r="C63" s="26" t="s">
        <v>263</v>
      </c>
      <c r="D63" s="10">
        <v>11570</v>
      </c>
      <c r="E63" s="11">
        <v>25.5</v>
      </c>
      <c r="F63" s="12">
        <v>1.9E-3</v>
      </c>
    </row>
    <row r="64" spans="1:6" x14ac:dyDescent="0.25">
      <c r="A64" s="9" t="s">
        <v>401</v>
      </c>
      <c r="B64" s="26" t="s">
        <v>402</v>
      </c>
      <c r="C64" s="26" t="s">
        <v>403</v>
      </c>
      <c r="D64" s="10">
        <v>39</v>
      </c>
      <c r="E64" s="11">
        <v>25.15</v>
      </c>
      <c r="F64" s="12">
        <v>1.9E-3</v>
      </c>
    </row>
    <row r="65" spans="1:6" x14ac:dyDescent="0.25">
      <c r="A65" s="9" t="s">
        <v>471</v>
      </c>
      <c r="B65" s="26" t="s">
        <v>472</v>
      </c>
      <c r="C65" s="26" t="s">
        <v>229</v>
      </c>
      <c r="D65" s="10">
        <v>11192</v>
      </c>
      <c r="E65" s="11">
        <v>25.09</v>
      </c>
      <c r="F65" s="12">
        <v>1.9E-3</v>
      </c>
    </row>
    <row r="66" spans="1:6" x14ac:dyDescent="0.25">
      <c r="A66" s="9" t="s">
        <v>729</v>
      </c>
      <c r="B66" s="26" t="s">
        <v>730</v>
      </c>
      <c r="C66" s="26" t="s">
        <v>238</v>
      </c>
      <c r="D66" s="10">
        <v>330</v>
      </c>
      <c r="E66" s="11">
        <v>24.98</v>
      </c>
      <c r="F66" s="12">
        <v>1.9E-3</v>
      </c>
    </row>
    <row r="67" spans="1:6" x14ac:dyDescent="0.25">
      <c r="A67" s="9" t="s">
        <v>826</v>
      </c>
      <c r="B67" s="26" t="s">
        <v>827</v>
      </c>
      <c r="C67" s="26" t="s">
        <v>235</v>
      </c>
      <c r="D67" s="10">
        <v>14660</v>
      </c>
      <c r="E67" s="11">
        <v>24.94</v>
      </c>
      <c r="F67" s="12">
        <v>1.9E-3</v>
      </c>
    </row>
    <row r="68" spans="1:6" x14ac:dyDescent="0.25">
      <c r="A68" s="9" t="s">
        <v>720</v>
      </c>
      <c r="B68" s="26" t="s">
        <v>721</v>
      </c>
      <c r="C68" s="26" t="s">
        <v>238</v>
      </c>
      <c r="D68" s="10">
        <v>400</v>
      </c>
      <c r="E68" s="11">
        <v>23.16</v>
      </c>
      <c r="F68" s="12">
        <v>1.8E-3</v>
      </c>
    </row>
    <row r="69" spans="1:6" x14ac:dyDescent="0.25">
      <c r="A69" s="9" t="s">
        <v>735</v>
      </c>
      <c r="B69" s="26" t="s">
        <v>736</v>
      </c>
      <c r="C69" s="26" t="s">
        <v>238</v>
      </c>
      <c r="D69" s="10">
        <v>1586</v>
      </c>
      <c r="E69" s="11">
        <v>22.53</v>
      </c>
      <c r="F69" s="12">
        <v>1.6999999999999999E-3</v>
      </c>
    </row>
    <row r="70" spans="1:6" x14ac:dyDescent="0.25">
      <c r="A70" s="9" t="s">
        <v>716</v>
      </c>
      <c r="B70" s="26" t="s">
        <v>717</v>
      </c>
      <c r="C70" s="26" t="s">
        <v>300</v>
      </c>
      <c r="D70" s="10">
        <v>2275</v>
      </c>
      <c r="E70" s="11">
        <v>22.41</v>
      </c>
      <c r="F70" s="12">
        <v>1.6999999999999999E-3</v>
      </c>
    </row>
    <row r="71" spans="1:6" x14ac:dyDescent="0.25">
      <c r="A71" s="9" t="s">
        <v>731</v>
      </c>
      <c r="B71" s="26" t="s">
        <v>732</v>
      </c>
      <c r="C71" s="26" t="s">
        <v>709</v>
      </c>
      <c r="D71" s="10">
        <v>108</v>
      </c>
      <c r="E71" s="11">
        <v>21.43</v>
      </c>
      <c r="F71" s="12">
        <v>1.6000000000000001E-3</v>
      </c>
    </row>
    <row r="72" spans="1:6" x14ac:dyDescent="0.25">
      <c r="A72" s="9" t="s">
        <v>858</v>
      </c>
      <c r="B72" s="26" t="s">
        <v>859</v>
      </c>
      <c r="C72" s="26" t="s">
        <v>254</v>
      </c>
      <c r="D72" s="10">
        <v>5385</v>
      </c>
      <c r="E72" s="11">
        <v>20.47</v>
      </c>
      <c r="F72" s="12">
        <v>1.5E-3</v>
      </c>
    </row>
    <row r="73" spans="1:6" x14ac:dyDescent="0.25">
      <c r="A73" s="9" t="s">
        <v>739</v>
      </c>
      <c r="B73" s="26" t="s">
        <v>740</v>
      </c>
      <c r="C73" s="26" t="s">
        <v>313</v>
      </c>
      <c r="D73" s="10">
        <v>39</v>
      </c>
      <c r="E73" s="11">
        <v>11.49</v>
      </c>
      <c r="F73" s="12">
        <v>8.9999999999999998E-4</v>
      </c>
    </row>
    <row r="74" spans="1:6" x14ac:dyDescent="0.25">
      <c r="A74" s="9" t="s">
        <v>768</v>
      </c>
      <c r="B74" s="26" t="s">
        <v>769</v>
      </c>
      <c r="C74" s="26" t="s">
        <v>254</v>
      </c>
      <c r="D74" s="10">
        <v>1916</v>
      </c>
      <c r="E74" s="11">
        <v>5.36</v>
      </c>
      <c r="F74" s="12">
        <v>4.0000000000000002E-4</v>
      </c>
    </row>
    <row r="75" spans="1:6" x14ac:dyDescent="0.25">
      <c r="A75" s="9" t="s">
        <v>913</v>
      </c>
      <c r="B75" s="26" t="s">
        <v>914</v>
      </c>
      <c r="C75" s="26" t="s">
        <v>342</v>
      </c>
      <c r="D75" s="10">
        <v>973</v>
      </c>
      <c r="E75" s="11">
        <v>1.83</v>
      </c>
      <c r="F75" s="12">
        <v>1E-4</v>
      </c>
    </row>
    <row r="76" spans="1:6" x14ac:dyDescent="0.25">
      <c r="A76" s="13" t="s">
        <v>77</v>
      </c>
      <c r="B76" s="27"/>
      <c r="C76" s="27"/>
      <c r="D76" s="14"/>
      <c r="E76" s="34">
        <v>8807.2000000000007</v>
      </c>
      <c r="F76" s="35">
        <v>0.66579999999999995</v>
      </c>
    </row>
    <row r="77" spans="1:6" x14ac:dyDescent="0.25">
      <c r="A77" s="13" t="s">
        <v>473</v>
      </c>
      <c r="B77" s="26"/>
      <c r="C77" s="26"/>
      <c r="D77" s="10"/>
      <c r="E77" s="11"/>
      <c r="F77" s="12"/>
    </row>
    <row r="78" spans="1:6" ht="14.45" customHeight="1" x14ac:dyDescent="0.25">
      <c r="A78" s="13" t="s">
        <v>77</v>
      </c>
      <c r="B78" s="26"/>
      <c r="C78" s="26"/>
      <c r="D78" s="10"/>
      <c r="E78" s="36" t="s">
        <v>65</v>
      </c>
      <c r="F78" s="37" t="s">
        <v>65</v>
      </c>
    </row>
    <row r="79" spans="1:6" x14ac:dyDescent="0.25">
      <c r="A79" s="19" t="s">
        <v>90</v>
      </c>
      <c r="B79" s="28"/>
      <c r="C79" s="28"/>
      <c r="D79" s="20"/>
      <c r="E79" s="23">
        <v>8807.2000000000007</v>
      </c>
      <c r="F79" s="24">
        <v>0.66579999999999995</v>
      </c>
    </row>
    <row r="80" spans="1:6" x14ac:dyDescent="0.25">
      <c r="A80" s="9"/>
      <c r="B80" s="26"/>
      <c r="C80" s="26"/>
      <c r="D80" s="10"/>
      <c r="E80" s="11"/>
      <c r="F80" s="12"/>
    </row>
    <row r="81" spans="1:6" x14ac:dyDescent="0.25">
      <c r="A81" s="13" t="s">
        <v>474</v>
      </c>
      <c r="B81" s="26"/>
      <c r="C81" s="26"/>
      <c r="D81" s="10"/>
      <c r="E81" s="11"/>
      <c r="F81" s="12"/>
    </row>
    <row r="82" spans="1:6" x14ac:dyDescent="0.25">
      <c r="A82" s="13" t="s">
        <v>475</v>
      </c>
      <c r="B82" s="26"/>
      <c r="C82" s="26"/>
      <c r="D82" s="10"/>
      <c r="E82" s="11"/>
      <c r="F82" s="12"/>
    </row>
    <row r="83" spans="1:6" x14ac:dyDescent="0.25">
      <c r="A83" s="9" t="s">
        <v>772</v>
      </c>
      <c r="B83" s="26"/>
      <c r="C83" s="26" t="s">
        <v>313</v>
      </c>
      <c r="D83" s="10">
        <v>125</v>
      </c>
      <c r="E83" s="11">
        <v>36.78</v>
      </c>
      <c r="F83" s="12">
        <v>2.7789999999999998E-3</v>
      </c>
    </row>
    <row r="84" spans="1:6" x14ac:dyDescent="0.25">
      <c r="A84" s="9" t="s">
        <v>915</v>
      </c>
      <c r="B84" s="26"/>
      <c r="C84" s="26" t="s">
        <v>342</v>
      </c>
      <c r="D84" s="10">
        <v>12000</v>
      </c>
      <c r="E84" s="11">
        <v>21.88</v>
      </c>
      <c r="F84" s="12">
        <v>1.653E-3</v>
      </c>
    </row>
    <row r="85" spans="1:6" x14ac:dyDescent="0.25">
      <c r="A85" s="9" t="s">
        <v>773</v>
      </c>
      <c r="B85" s="26"/>
      <c r="C85" s="26" t="s">
        <v>254</v>
      </c>
      <c r="D85" s="10">
        <v>6600</v>
      </c>
      <c r="E85" s="11">
        <v>18.55</v>
      </c>
      <c r="F85" s="12">
        <v>1.402E-3</v>
      </c>
    </row>
    <row r="86" spans="1:6" x14ac:dyDescent="0.25">
      <c r="A86" s="9" t="s">
        <v>484</v>
      </c>
      <c r="B86" s="26"/>
      <c r="C86" s="26" t="s">
        <v>269</v>
      </c>
      <c r="D86" s="38">
        <v>-3500</v>
      </c>
      <c r="E86" s="32">
        <v>-30.77</v>
      </c>
      <c r="F86" s="33">
        <v>-2.3249999999999998E-3</v>
      </c>
    </row>
    <row r="87" spans="1:6" x14ac:dyDescent="0.25">
      <c r="A87" s="9" t="s">
        <v>554</v>
      </c>
      <c r="B87" s="26"/>
      <c r="C87" s="26" t="s">
        <v>269</v>
      </c>
      <c r="D87" s="38">
        <v>-15000</v>
      </c>
      <c r="E87" s="32">
        <v>-125.27</v>
      </c>
      <c r="F87" s="33">
        <v>-9.4669999999999997E-3</v>
      </c>
    </row>
    <row r="88" spans="1:6" x14ac:dyDescent="0.25">
      <c r="A88" s="9" t="s">
        <v>538</v>
      </c>
      <c r="B88" s="26"/>
      <c r="C88" s="26" t="s">
        <v>246</v>
      </c>
      <c r="D88" s="38">
        <v>-58500</v>
      </c>
      <c r="E88" s="32">
        <v>-129.34</v>
      </c>
      <c r="F88" s="33">
        <v>-9.7750000000000007E-3</v>
      </c>
    </row>
    <row r="89" spans="1:6" x14ac:dyDescent="0.25">
      <c r="A89" s="9" t="s">
        <v>561</v>
      </c>
      <c r="B89" s="26"/>
      <c r="C89" s="26" t="s">
        <v>251</v>
      </c>
      <c r="D89" s="38">
        <v>-85500</v>
      </c>
      <c r="E89" s="32">
        <v>-147.22999999999999</v>
      </c>
      <c r="F89" s="33">
        <v>-1.1127E-2</v>
      </c>
    </row>
    <row r="90" spans="1:6" x14ac:dyDescent="0.25">
      <c r="A90" s="9" t="s">
        <v>534</v>
      </c>
      <c r="B90" s="26"/>
      <c r="C90" s="26" t="s">
        <v>260</v>
      </c>
      <c r="D90" s="38">
        <v>-24750</v>
      </c>
      <c r="E90" s="32">
        <v>-204.06</v>
      </c>
      <c r="F90" s="33">
        <v>-1.5422999999999999E-2</v>
      </c>
    </row>
    <row r="91" spans="1:6" x14ac:dyDescent="0.25">
      <c r="A91" s="9" t="s">
        <v>535</v>
      </c>
      <c r="B91" s="26"/>
      <c r="C91" s="26" t="s">
        <v>300</v>
      </c>
      <c r="D91" s="38">
        <v>-432000</v>
      </c>
      <c r="E91" s="32">
        <v>-308.45</v>
      </c>
      <c r="F91" s="33">
        <v>-2.3311999999999999E-2</v>
      </c>
    </row>
    <row r="92" spans="1:6" x14ac:dyDescent="0.25">
      <c r="A92" s="9" t="s">
        <v>581</v>
      </c>
      <c r="B92" s="26"/>
      <c r="C92" s="26" t="s">
        <v>235</v>
      </c>
      <c r="D92" s="38">
        <v>-174000</v>
      </c>
      <c r="E92" s="32">
        <v>-490.07</v>
      </c>
      <c r="F92" s="33">
        <v>-3.7039000000000002E-2</v>
      </c>
    </row>
    <row r="93" spans="1:6" x14ac:dyDescent="0.25">
      <c r="A93" s="9" t="s">
        <v>573</v>
      </c>
      <c r="B93" s="26"/>
      <c r="C93" s="26" t="s">
        <v>263</v>
      </c>
      <c r="D93" s="38">
        <v>-290500</v>
      </c>
      <c r="E93" s="32">
        <v>-613.54</v>
      </c>
      <c r="F93" s="33">
        <v>-4.6370000000000001E-2</v>
      </c>
    </row>
    <row r="94" spans="1:6" x14ac:dyDescent="0.25">
      <c r="A94" s="9" t="s">
        <v>571</v>
      </c>
      <c r="B94" s="26"/>
      <c r="C94" s="26" t="s">
        <v>269</v>
      </c>
      <c r="D94" s="38">
        <v>-38500</v>
      </c>
      <c r="E94" s="32">
        <v>-681.57</v>
      </c>
      <c r="F94" s="33">
        <v>-5.1512000000000002E-2</v>
      </c>
    </row>
    <row r="95" spans="1:6" x14ac:dyDescent="0.25">
      <c r="A95" s="9" t="s">
        <v>575</v>
      </c>
      <c r="B95" s="26"/>
      <c r="C95" s="26" t="s">
        <v>257</v>
      </c>
      <c r="D95" s="38">
        <v>-425000</v>
      </c>
      <c r="E95" s="32">
        <v>-703.59</v>
      </c>
      <c r="F95" s="33">
        <v>-5.3176000000000001E-2</v>
      </c>
    </row>
    <row r="96" spans="1:6" x14ac:dyDescent="0.25">
      <c r="A96" s="9" t="s">
        <v>557</v>
      </c>
      <c r="B96" s="26"/>
      <c r="C96" s="26" t="s">
        <v>246</v>
      </c>
      <c r="D96" s="38">
        <v>-226500</v>
      </c>
      <c r="E96" s="32">
        <v>-755.94</v>
      </c>
      <c r="F96" s="33">
        <v>-5.7133999999999997E-2</v>
      </c>
    </row>
    <row r="97" spans="1:6" x14ac:dyDescent="0.25">
      <c r="A97" s="9" t="s">
        <v>774</v>
      </c>
      <c r="B97" s="26"/>
      <c r="C97" s="26" t="s">
        <v>775</v>
      </c>
      <c r="D97" s="38">
        <v>-11100</v>
      </c>
      <c r="E97" s="32">
        <v>-1154.22</v>
      </c>
      <c r="F97" s="33">
        <v>-8.7234999999999993E-2</v>
      </c>
    </row>
    <row r="98" spans="1:6" x14ac:dyDescent="0.25">
      <c r="A98" s="13" t="s">
        <v>77</v>
      </c>
      <c r="B98" s="27"/>
      <c r="C98" s="27"/>
      <c r="D98" s="14"/>
      <c r="E98" s="39">
        <v>-5266.84</v>
      </c>
      <c r="F98" s="40">
        <v>-0.398061</v>
      </c>
    </row>
    <row r="99" spans="1:6" x14ac:dyDescent="0.25">
      <c r="A99" s="9"/>
      <c r="B99" s="26"/>
      <c r="C99" s="26"/>
      <c r="D99" s="10"/>
      <c r="E99" s="11"/>
      <c r="F99" s="12"/>
    </row>
    <row r="100" spans="1:6" x14ac:dyDescent="0.25">
      <c r="A100" s="9"/>
      <c r="B100" s="26"/>
      <c r="C100" s="26"/>
      <c r="D100" s="10"/>
      <c r="E100" s="11"/>
      <c r="F100" s="12"/>
    </row>
    <row r="101" spans="1:6" x14ac:dyDescent="0.25">
      <c r="A101" s="9"/>
      <c r="B101" s="26"/>
      <c r="C101" s="26"/>
      <c r="D101" s="10"/>
      <c r="E101" s="11"/>
      <c r="F101" s="12"/>
    </row>
    <row r="102" spans="1:6" x14ac:dyDescent="0.25">
      <c r="A102" s="19" t="s">
        <v>90</v>
      </c>
      <c r="B102" s="28"/>
      <c r="C102" s="28"/>
      <c r="D102" s="20"/>
      <c r="E102" s="41">
        <v>-5266.84</v>
      </c>
      <c r="F102" s="42">
        <v>-0.398061</v>
      </c>
    </row>
    <row r="103" spans="1:6" x14ac:dyDescent="0.25">
      <c r="A103" s="9"/>
      <c r="B103" s="26"/>
      <c r="C103" s="26"/>
      <c r="D103" s="10"/>
      <c r="E103" s="11"/>
      <c r="F103" s="12"/>
    </row>
    <row r="104" spans="1:6" x14ac:dyDescent="0.25">
      <c r="A104" s="13" t="s">
        <v>66</v>
      </c>
      <c r="B104" s="26"/>
      <c r="C104" s="26"/>
      <c r="D104" s="10"/>
      <c r="E104" s="11"/>
      <c r="F104" s="12"/>
    </row>
    <row r="105" spans="1:6" x14ac:dyDescent="0.25">
      <c r="A105" s="13" t="s">
        <v>67</v>
      </c>
      <c r="B105" s="26"/>
      <c r="C105" s="26"/>
      <c r="D105" s="10"/>
      <c r="E105" s="11"/>
      <c r="F105" s="12"/>
    </row>
    <row r="106" spans="1:6" x14ac:dyDescent="0.25">
      <c r="A106" s="9" t="s">
        <v>188</v>
      </c>
      <c r="B106" s="26" t="s">
        <v>189</v>
      </c>
      <c r="C106" s="26" t="s">
        <v>185</v>
      </c>
      <c r="D106" s="10">
        <v>500000</v>
      </c>
      <c r="E106" s="11">
        <v>496.81</v>
      </c>
      <c r="F106" s="12">
        <v>3.7499999999999999E-2</v>
      </c>
    </row>
    <row r="107" spans="1:6" x14ac:dyDescent="0.25">
      <c r="A107" s="9" t="s">
        <v>590</v>
      </c>
      <c r="B107" s="26" t="s">
        <v>591</v>
      </c>
      <c r="C107" s="26" t="s">
        <v>73</v>
      </c>
      <c r="D107" s="10">
        <v>500000</v>
      </c>
      <c r="E107" s="11">
        <v>491.95</v>
      </c>
      <c r="F107" s="12">
        <v>3.7199999999999997E-2</v>
      </c>
    </row>
    <row r="108" spans="1:6" x14ac:dyDescent="0.25">
      <c r="A108" s="9" t="s">
        <v>105</v>
      </c>
      <c r="B108" s="26" t="s">
        <v>106</v>
      </c>
      <c r="C108" s="26" t="s">
        <v>107</v>
      </c>
      <c r="D108" s="10">
        <v>350000</v>
      </c>
      <c r="E108" s="11">
        <v>398.16</v>
      </c>
      <c r="F108" s="12">
        <v>3.0099999999999998E-2</v>
      </c>
    </row>
    <row r="109" spans="1:6" x14ac:dyDescent="0.25">
      <c r="A109" s="13" t="s">
        <v>77</v>
      </c>
      <c r="B109" s="27"/>
      <c r="C109" s="27"/>
      <c r="D109" s="14"/>
      <c r="E109" s="34">
        <v>1386.92</v>
      </c>
      <c r="F109" s="35">
        <v>0.1048</v>
      </c>
    </row>
    <row r="110" spans="1:6" x14ac:dyDescent="0.25">
      <c r="A110" s="9"/>
      <c r="B110" s="26"/>
      <c r="C110" s="26"/>
      <c r="D110" s="10"/>
      <c r="E110" s="11"/>
      <c r="F110" s="12"/>
    </row>
    <row r="111" spans="1:6" x14ac:dyDescent="0.25">
      <c r="A111" s="13" t="s">
        <v>88</v>
      </c>
      <c r="B111" s="26"/>
      <c r="C111" s="26"/>
      <c r="D111" s="10"/>
      <c r="E111" s="11"/>
      <c r="F111" s="12"/>
    </row>
    <row r="112" spans="1:6" x14ac:dyDescent="0.25">
      <c r="A112" s="13" t="s">
        <v>77</v>
      </c>
      <c r="B112" s="26"/>
      <c r="C112" s="26"/>
      <c r="D112" s="10"/>
      <c r="E112" s="36" t="s">
        <v>65</v>
      </c>
      <c r="F112" s="37" t="s">
        <v>65</v>
      </c>
    </row>
    <row r="113" spans="1:6" x14ac:dyDescent="0.25">
      <c r="A113" s="9"/>
      <c r="B113" s="26"/>
      <c r="C113" s="26"/>
      <c r="D113" s="10"/>
      <c r="E113" s="11"/>
      <c r="F113" s="12"/>
    </row>
    <row r="114" spans="1:6" x14ac:dyDescent="0.25">
      <c r="A114" s="13" t="s">
        <v>89</v>
      </c>
      <c r="B114" s="26"/>
      <c r="C114" s="26"/>
      <c r="D114" s="10"/>
      <c r="E114" s="11"/>
      <c r="F114" s="12"/>
    </row>
    <row r="115" spans="1:6" x14ac:dyDescent="0.25">
      <c r="A115" s="13" t="s">
        <v>77</v>
      </c>
      <c r="B115" s="26"/>
      <c r="C115" s="26"/>
      <c r="D115" s="10"/>
      <c r="E115" s="36" t="s">
        <v>65</v>
      </c>
      <c r="F115" s="37" t="s">
        <v>65</v>
      </c>
    </row>
    <row r="116" spans="1:6" x14ac:dyDescent="0.25">
      <c r="A116" s="9"/>
      <c r="B116" s="26"/>
      <c r="C116" s="26"/>
      <c r="D116" s="10"/>
      <c r="E116" s="11"/>
      <c r="F116" s="12"/>
    </row>
    <row r="117" spans="1:6" x14ac:dyDescent="0.25">
      <c r="A117" s="19" t="s">
        <v>90</v>
      </c>
      <c r="B117" s="28"/>
      <c r="C117" s="28"/>
      <c r="D117" s="20"/>
      <c r="E117" s="15">
        <v>1386.92</v>
      </c>
      <c r="F117" s="16">
        <v>0.1048</v>
      </c>
    </row>
    <row r="118" spans="1:6" x14ac:dyDescent="0.25">
      <c r="A118" s="9"/>
      <c r="B118" s="26"/>
      <c r="C118" s="26"/>
      <c r="D118" s="10"/>
      <c r="E118" s="11"/>
      <c r="F118" s="12"/>
    </row>
    <row r="119" spans="1:6" x14ac:dyDescent="0.25">
      <c r="A119" s="13" t="s">
        <v>214</v>
      </c>
      <c r="B119" s="26"/>
      <c r="C119" s="26"/>
      <c r="D119" s="10"/>
      <c r="E119" s="11"/>
      <c r="F119" s="12"/>
    </row>
    <row r="120" spans="1:6" x14ac:dyDescent="0.25">
      <c r="A120" s="13" t="s">
        <v>215</v>
      </c>
      <c r="B120" s="26"/>
      <c r="C120" s="26"/>
      <c r="D120" s="10"/>
      <c r="E120" s="11"/>
      <c r="F120" s="12"/>
    </row>
    <row r="121" spans="1:6" x14ac:dyDescent="0.25">
      <c r="A121" s="9" t="s">
        <v>783</v>
      </c>
      <c r="B121" s="26" t="s">
        <v>784</v>
      </c>
      <c r="C121" s="26" t="s">
        <v>218</v>
      </c>
      <c r="D121" s="10">
        <v>1000000</v>
      </c>
      <c r="E121" s="11">
        <v>992.45</v>
      </c>
      <c r="F121" s="12">
        <v>7.4999999999999997E-2</v>
      </c>
    </row>
    <row r="122" spans="1:6" x14ac:dyDescent="0.25">
      <c r="A122" s="9"/>
      <c r="B122" s="26"/>
      <c r="C122" s="26"/>
      <c r="D122" s="10"/>
      <c r="E122" s="11"/>
      <c r="F122" s="12"/>
    </row>
    <row r="123" spans="1:6" x14ac:dyDescent="0.25">
      <c r="A123" s="19" t="s">
        <v>90</v>
      </c>
      <c r="B123" s="28"/>
      <c r="C123" s="28"/>
      <c r="D123" s="20"/>
      <c r="E123" s="15">
        <v>992.45</v>
      </c>
      <c r="F123" s="16">
        <v>7.4999999999999997E-2</v>
      </c>
    </row>
    <row r="124" spans="1:6" x14ac:dyDescent="0.25">
      <c r="A124" s="9"/>
      <c r="B124" s="26"/>
      <c r="C124" s="26"/>
      <c r="D124" s="10"/>
      <c r="E124" s="11"/>
      <c r="F124" s="12"/>
    </row>
    <row r="125" spans="1:6" x14ac:dyDescent="0.25">
      <c r="A125" s="13" t="s">
        <v>615</v>
      </c>
      <c r="B125" s="27"/>
      <c r="C125" s="27"/>
      <c r="D125" s="14"/>
      <c r="E125" s="30"/>
      <c r="F125" s="31"/>
    </row>
    <row r="126" spans="1:6" x14ac:dyDescent="0.25">
      <c r="A126" s="13" t="s">
        <v>616</v>
      </c>
      <c r="B126" s="27"/>
      <c r="C126" s="27"/>
      <c r="D126" s="14"/>
      <c r="E126" s="30"/>
      <c r="F126" s="31"/>
    </row>
    <row r="127" spans="1:6" x14ac:dyDescent="0.25">
      <c r="A127" s="9" t="s">
        <v>635</v>
      </c>
      <c r="B127" s="26"/>
      <c r="C127" s="26" t="s">
        <v>623</v>
      </c>
      <c r="D127" s="10">
        <v>50000000</v>
      </c>
      <c r="E127" s="11">
        <v>500</v>
      </c>
      <c r="F127" s="12">
        <v>3.78E-2</v>
      </c>
    </row>
    <row r="128" spans="1:6" x14ac:dyDescent="0.25">
      <c r="A128" s="9" t="s">
        <v>916</v>
      </c>
      <c r="B128" s="26"/>
      <c r="C128" s="26" t="s">
        <v>623</v>
      </c>
      <c r="D128" s="10">
        <v>15000000</v>
      </c>
      <c r="E128" s="11">
        <v>150</v>
      </c>
      <c r="F128" s="12">
        <v>1.1299999999999999E-2</v>
      </c>
    </row>
    <row r="129" spans="1:6" x14ac:dyDescent="0.25">
      <c r="A129" s="9" t="s">
        <v>917</v>
      </c>
      <c r="B129" s="26"/>
      <c r="C129" s="26" t="s">
        <v>623</v>
      </c>
      <c r="D129" s="10">
        <v>10500000</v>
      </c>
      <c r="E129" s="11">
        <v>105</v>
      </c>
      <c r="F129" s="12">
        <v>7.9000000000000008E-3</v>
      </c>
    </row>
    <row r="130" spans="1:6" x14ac:dyDescent="0.25">
      <c r="A130" s="9" t="s">
        <v>638</v>
      </c>
      <c r="B130" s="26"/>
      <c r="C130" s="26" t="s">
        <v>639</v>
      </c>
      <c r="D130" s="10">
        <v>10500000</v>
      </c>
      <c r="E130" s="11">
        <v>105</v>
      </c>
      <c r="F130" s="12">
        <v>7.9000000000000008E-3</v>
      </c>
    </row>
    <row r="131" spans="1:6" x14ac:dyDescent="0.25">
      <c r="A131" s="9" t="s">
        <v>918</v>
      </c>
      <c r="B131" s="26"/>
      <c r="C131" s="26" t="s">
        <v>631</v>
      </c>
      <c r="D131" s="10">
        <v>10000000</v>
      </c>
      <c r="E131" s="11">
        <v>100</v>
      </c>
      <c r="F131" s="12">
        <v>7.6E-3</v>
      </c>
    </row>
    <row r="132" spans="1:6" x14ac:dyDescent="0.25">
      <c r="A132" s="9" t="s">
        <v>919</v>
      </c>
      <c r="B132" s="26"/>
      <c r="C132" s="26" t="s">
        <v>623</v>
      </c>
      <c r="D132" s="10">
        <v>9500000</v>
      </c>
      <c r="E132" s="11">
        <v>95</v>
      </c>
      <c r="F132" s="12">
        <v>7.1999999999999998E-3</v>
      </c>
    </row>
    <row r="133" spans="1:6" x14ac:dyDescent="0.25">
      <c r="A133" s="9" t="s">
        <v>920</v>
      </c>
      <c r="B133" s="26"/>
      <c r="C133" s="26" t="s">
        <v>623</v>
      </c>
      <c r="D133" s="10">
        <v>9500000</v>
      </c>
      <c r="E133" s="11">
        <v>95</v>
      </c>
      <c r="F133" s="12">
        <v>7.1999999999999998E-3</v>
      </c>
    </row>
    <row r="134" spans="1:6" x14ac:dyDescent="0.25">
      <c r="A134" s="9" t="s">
        <v>921</v>
      </c>
      <c r="B134" s="26"/>
      <c r="C134" s="26" t="s">
        <v>623</v>
      </c>
      <c r="D134" s="10">
        <v>9500000</v>
      </c>
      <c r="E134" s="11">
        <v>95</v>
      </c>
      <c r="F134" s="12">
        <v>7.1999999999999998E-3</v>
      </c>
    </row>
    <row r="135" spans="1:6" x14ac:dyDescent="0.25">
      <c r="A135" s="9" t="s">
        <v>922</v>
      </c>
      <c r="B135" s="26"/>
      <c r="C135" s="26" t="s">
        <v>623</v>
      </c>
      <c r="D135" s="10">
        <v>9500000</v>
      </c>
      <c r="E135" s="11">
        <v>95</v>
      </c>
      <c r="F135" s="12">
        <v>7.1999999999999998E-3</v>
      </c>
    </row>
    <row r="136" spans="1:6" x14ac:dyDescent="0.25">
      <c r="A136" s="9" t="s">
        <v>923</v>
      </c>
      <c r="B136" s="26"/>
      <c r="C136" s="26" t="s">
        <v>623</v>
      </c>
      <c r="D136" s="10">
        <v>9500000</v>
      </c>
      <c r="E136" s="11">
        <v>95</v>
      </c>
      <c r="F136" s="12">
        <v>7.1999999999999998E-3</v>
      </c>
    </row>
    <row r="137" spans="1:6" x14ac:dyDescent="0.25">
      <c r="A137" s="13" t="s">
        <v>77</v>
      </c>
      <c r="B137" s="27"/>
      <c r="C137" s="27"/>
      <c r="D137" s="14"/>
      <c r="E137" s="34">
        <v>1435</v>
      </c>
      <c r="F137" s="35">
        <v>0.1085</v>
      </c>
    </row>
    <row r="138" spans="1:6" x14ac:dyDescent="0.25">
      <c r="A138" s="19" t="s">
        <v>90</v>
      </c>
      <c r="B138" s="28"/>
      <c r="C138" s="28"/>
      <c r="D138" s="20"/>
      <c r="E138" s="23">
        <v>1435</v>
      </c>
      <c r="F138" s="24">
        <v>0.1085</v>
      </c>
    </row>
    <row r="139" spans="1:6" x14ac:dyDescent="0.25">
      <c r="A139" s="9"/>
      <c r="B139" s="26"/>
      <c r="C139" s="26"/>
      <c r="D139" s="10"/>
      <c r="E139" s="11"/>
      <c r="F139" s="12"/>
    </row>
    <row r="140" spans="1:6" x14ac:dyDescent="0.25">
      <c r="A140" s="9"/>
      <c r="B140" s="26"/>
      <c r="C140" s="26"/>
      <c r="D140" s="10"/>
      <c r="E140" s="11"/>
      <c r="F140" s="12"/>
    </row>
    <row r="141" spans="1:6" x14ac:dyDescent="0.25">
      <c r="A141" s="13" t="s">
        <v>91</v>
      </c>
      <c r="B141" s="26"/>
      <c r="C141" s="26"/>
      <c r="D141" s="10"/>
      <c r="E141" s="11"/>
      <c r="F141" s="12"/>
    </row>
    <row r="142" spans="1:6" x14ac:dyDescent="0.25">
      <c r="A142" s="9" t="s">
        <v>92</v>
      </c>
      <c r="B142" s="26"/>
      <c r="C142" s="26"/>
      <c r="D142" s="10"/>
      <c r="E142" s="11">
        <v>742.87</v>
      </c>
      <c r="F142" s="12">
        <v>5.6099999999999997E-2</v>
      </c>
    </row>
    <row r="143" spans="1:6" x14ac:dyDescent="0.25">
      <c r="A143" s="13" t="s">
        <v>77</v>
      </c>
      <c r="B143" s="27"/>
      <c r="C143" s="27"/>
      <c r="D143" s="14"/>
      <c r="E143" s="34">
        <v>742.87</v>
      </c>
      <c r="F143" s="35">
        <v>5.6099999999999997E-2</v>
      </c>
    </row>
    <row r="144" spans="1:6" x14ac:dyDescent="0.25">
      <c r="A144" s="9"/>
      <c r="B144" s="26"/>
      <c r="C144" s="26"/>
      <c r="D144" s="10"/>
      <c r="E144" s="11"/>
      <c r="F144" s="12"/>
    </row>
    <row r="145" spans="1:6" x14ac:dyDescent="0.25">
      <c r="A145" s="19" t="s">
        <v>90</v>
      </c>
      <c r="B145" s="28"/>
      <c r="C145" s="28"/>
      <c r="D145" s="20"/>
      <c r="E145" s="15">
        <v>742.87</v>
      </c>
      <c r="F145" s="16">
        <v>5.6099999999999997E-2</v>
      </c>
    </row>
    <row r="146" spans="1:6" x14ac:dyDescent="0.25">
      <c r="A146" s="9" t="s">
        <v>93</v>
      </c>
      <c r="B146" s="26"/>
      <c r="C146" s="26"/>
      <c r="D146" s="10"/>
      <c r="E146" s="32">
        <v>-133.38999999999999</v>
      </c>
      <c r="F146" s="33">
        <v>-1.0200000000000001E-2</v>
      </c>
    </row>
    <row r="147" spans="1:6" x14ac:dyDescent="0.25">
      <c r="A147" s="21" t="s">
        <v>94</v>
      </c>
      <c r="B147" s="29"/>
      <c r="C147" s="29"/>
      <c r="D147" s="22"/>
      <c r="E147" s="23">
        <v>13231.05</v>
      </c>
      <c r="F147" s="24">
        <v>1</v>
      </c>
    </row>
    <row r="149" spans="1:6" x14ac:dyDescent="0.25">
      <c r="A149" s="1" t="s">
        <v>675</v>
      </c>
    </row>
    <row r="150" spans="1:6" x14ac:dyDescent="0.25">
      <c r="A150" s="1" t="s">
        <v>162</v>
      </c>
    </row>
    <row r="151" spans="1:6" x14ac:dyDescent="0.25">
      <c r="A151" s="1" t="s">
        <v>95</v>
      </c>
    </row>
    <row r="153" spans="1:6" x14ac:dyDescent="0.25">
      <c r="A153" s="1" t="s">
        <v>1194</v>
      </c>
    </row>
    <row r="154" spans="1:6" ht="30" x14ac:dyDescent="0.25">
      <c r="A154" s="43" t="s">
        <v>1195</v>
      </c>
      <c r="B154" t="s">
        <v>65</v>
      </c>
    </row>
    <row r="155" spans="1:6" x14ac:dyDescent="0.25">
      <c r="A155" t="s">
        <v>1196</v>
      </c>
    </row>
    <row r="156" spans="1:6" x14ac:dyDescent="0.25">
      <c r="A156" t="s">
        <v>1197</v>
      </c>
      <c r="B156" t="s">
        <v>1198</v>
      </c>
      <c r="C156" t="s">
        <v>1198</v>
      </c>
    </row>
    <row r="157" spans="1:6" x14ac:dyDescent="0.25">
      <c r="B157" s="44">
        <v>43371</v>
      </c>
      <c r="C157" s="44">
        <v>43404</v>
      </c>
    </row>
    <row r="158" spans="1:6" x14ac:dyDescent="0.25">
      <c r="A158" t="s">
        <v>1201</v>
      </c>
      <c r="B158">
        <v>13.670500000000001</v>
      </c>
      <c r="C158">
        <v>13.5886</v>
      </c>
    </row>
    <row r="159" spans="1:6" x14ac:dyDescent="0.25">
      <c r="A159" t="s">
        <v>1202</v>
      </c>
      <c r="B159">
        <v>11.5692</v>
      </c>
      <c r="C159">
        <v>11.500299999999999</v>
      </c>
    </row>
    <row r="160" spans="1:6" x14ac:dyDescent="0.25">
      <c r="A160" t="s">
        <v>1203</v>
      </c>
      <c r="B160">
        <v>13.670199999999999</v>
      </c>
      <c r="C160">
        <v>13.588800000000001</v>
      </c>
    </row>
    <row r="161" spans="1:4" x14ac:dyDescent="0.25">
      <c r="A161" t="s">
        <v>1222</v>
      </c>
      <c r="B161">
        <v>12.726800000000001</v>
      </c>
      <c r="C161">
        <v>12.559900000000001</v>
      </c>
    </row>
    <row r="162" spans="1:4" x14ac:dyDescent="0.25">
      <c r="A162" t="s">
        <v>1209</v>
      </c>
      <c r="B162">
        <v>13.363200000000001</v>
      </c>
      <c r="C162">
        <v>13.268800000000001</v>
      </c>
    </row>
    <row r="163" spans="1:4" x14ac:dyDescent="0.25">
      <c r="A163" t="s">
        <v>1224</v>
      </c>
      <c r="B163">
        <v>10.726599999999999</v>
      </c>
      <c r="C163">
        <v>10.6509</v>
      </c>
    </row>
    <row r="164" spans="1:4" x14ac:dyDescent="0.25">
      <c r="A164" t="s">
        <v>1226</v>
      </c>
      <c r="B164">
        <v>13.3635</v>
      </c>
      <c r="C164">
        <v>13.2691</v>
      </c>
    </row>
    <row r="165" spans="1:4" x14ac:dyDescent="0.25">
      <c r="A165" t="s">
        <v>1227</v>
      </c>
      <c r="B165">
        <v>12.424899999999999</v>
      </c>
      <c r="C165">
        <v>12.2461</v>
      </c>
    </row>
    <row r="167" spans="1:4" x14ac:dyDescent="0.25">
      <c r="A167" t="s">
        <v>1229</v>
      </c>
    </row>
    <row r="169" spans="1:4" x14ac:dyDescent="0.25">
      <c r="A169" s="46" t="s">
        <v>1230</v>
      </c>
      <c r="B169" s="46" t="s">
        <v>1231</v>
      </c>
      <c r="C169" s="46" t="s">
        <v>1232</v>
      </c>
      <c r="D169" s="46" t="s">
        <v>1233</v>
      </c>
    </row>
    <row r="170" spans="1:4" x14ac:dyDescent="0.25">
      <c r="A170" s="46" t="s">
        <v>1235</v>
      </c>
      <c r="B170" s="46"/>
      <c r="C170" s="46">
        <v>7.9686800000000002E-2</v>
      </c>
      <c r="D170" s="46">
        <v>7.9686800000000002E-2</v>
      </c>
    </row>
    <row r="171" spans="1:4" x14ac:dyDescent="0.25">
      <c r="A171" s="46" t="s">
        <v>1264</v>
      </c>
      <c r="B171" s="46"/>
      <c r="C171" s="46">
        <v>7.9686800000000002E-2</v>
      </c>
      <c r="D171" s="46">
        <v>7.9686800000000002E-2</v>
      </c>
    </row>
    <row r="173" spans="1:4" x14ac:dyDescent="0.25">
      <c r="A173" t="s">
        <v>1214</v>
      </c>
      <c r="B173" t="s">
        <v>65</v>
      </c>
    </row>
    <row r="174" spans="1:4" ht="30" x14ac:dyDescent="0.25">
      <c r="A174" s="43" t="s">
        <v>1215</v>
      </c>
      <c r="B174" t="s">
        <v>65</v>
      </c>
    </row>
    <row r="175" spans="1:4" ht="30" x14ac:dyDescent="0.25">
      <c r="A175" s="43" t="s">
        <v>1216</v>
      </c>
      <c r="B175" t="s">
        <v>65</v>
      </c>
    </row>
    <row r="176" spans="1:4" x14ac:dyDescent="0.25">
      <c r="A176" t="s">
        <v>1217</v>
      </c>
      <c r="B176" t="s">
        <v>65</v>
      </c>
    </row>
    <row r="177" spans="1:2" x14ac:dyDescent="0.25">
      <c r="A177" t="s">
        <v>1218</v>
      </c>
      <c r="B177" s="45">
        <v>6.34</v>
      </c>
    </row>
    <row r="178" spans="1:2" ht="45" x14ac:dyDescent="0.25">
      <c r="A178" s="43" t="s">
        <v>1219</v>
      </c>
      <c r="B178">
        <v>77.203975</v>
      </c>
    </row>
    <row r="179" spans="1:2" ht="45" x14ac:dyDescent="0.25">
      <c r="A179" s="43" t="s">
        <v>1220</v>
      </c>
      <c r="B179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workbookViewId="0">
      <selection activeCell="A3" sqref="A3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32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1311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226</v>
      </c>
      <c r="B7" s="26"/>
      <c r="C7" s="26"/>
      <c r="D7" s="10"/>
      <c r="E7" s="11"/>
      <c r="F7" s="12"/>
    </row>
    <row r="8" spans="1:8" x14ac:dyDescent="0.25">
      <c r="A8" s="9" t="s">
        <v>690</v>
      </c>
      <c r="B8" s="26" t="s">
        <v>691</v>
      </c>
      <c r="C8" s="26" t="s">
        <v>235</v>
      </c>
      <c r="D8" s="10">
        <v>244410</v>
      </c>
      <c r="E8" s="11">
        <v>1281.93</v>
      </c>
      <c r="F8" s="12">
        <v>4.4400000000000002E-2</v>
      </c>
    </row>
    <row r="9" spans="1:8" x14ac:dyDescent="0.25">
      <c r="A9" s="9" t="s">
        <v>795</v>
      </c>
      <c r="B9" s="26" t="s">
        <v>796</v>
      </c>
      <c r="C9" s="26" t="s">
        <v>246</v>
      </c>
      <c r="D9" s="10">
        <v>70825</v>
      </c>
      <c r="E9" s="11">
        <v>1251.0899999999999</v>
      </c>
      <c r="F9" s="12">
        <v>4.3400000000000001E-2</v>
      </c>
    </row>
    <row r="10" spans="1:8" x14ac:dyDescent="0.25">
      <c r="A10" s="9" t="s">
        <v>737</v>
      </c>
      <c r="B10" s="26" t="s">
        <v>738</v>
      </c>
      <c r="C10" s="26" t="s">
        <v>709</v>
      </c>
      <c r="D10" s="10">
        <v>47300</v>
      </c>
      <c r="E10" s="11">
        <v>1214.6600000000001</v>
      </c>
      <c r="F10" s="12">
        <v>4.2099999999999999E-2</v>
      </c>
    </row>
    <row r="11" spans="1:8" x14ac:dyDescent="0.25">
      <c r="A11" s="9" t="s">
        <v>696</v>
      </c>
      <c r="B11" s="26" t="s">
        <v>697</v>
      </c>
      <c r="C11" s="26" t="s">
        <v>698</v>
      </c>
      <c r="D11" s="10">
        <v>86377</v>
      </c>
      <c r="E11" s="11">
        <v>1155.68</v>
      </c>
      <c r="F11" s="12">
        <v>4.0099999999999997E-2</v>
      </c>
    </row>
    <row r="12" spans="1:8" x14ac:dyDescent="0.25">
      <c r="A12" s="9" t="s">
        <v>722</v>
      </c>
      <c r="B12" s="26" t="s">
        <v>723</v>
      </c>
      <c r="C12" s="26" t="s">
        <v>269</v>
      </c>
      <c r="D12" s="10">
        <v>140000</v>
      </c>
      <c r="E12" s="11">
        <v>1127.6300000000001</v>
      </c>
      <c r="F12" s="12">
        <v>3.9100000000000003E-2</v>
      </c>
    </row>
    <row r="13" spans="1:8" x14ac:dyDescent="0.25">
      <c r="A13" s="9" t="s">
        <v>845</v>
      </c>
      <c r="B13" s="26" t="s">
        <v>846</v>
      </c>
      <c r="C13" s="26" t="s">
        <v>238</v>
      </c>
      <c r="D13" s="10">
        <v>160000</v>
      </c>
      <c r="E13" s="11">
        <v>1088.72</v>
      </c>
      <c r="F13" s="12">
        <v>3.7699999999999997E-2</v>
      </c>
    </row>
    <row r="14" spans="1:8" x14ac:dyDescent="0.25">
      <c r="A14" s="9" t="s">
        <v>763</v>
      </c>
      <c r="B14" s="26" t="s">
        <v>764</v>
      </c>
      <c r="C14" s="26" t="s">
        <v>765</v>
      </c>
      <c r="D14" s="10">
        <v>190000</v>
      </c>
      <c r="E14" s="11">
        <v>1064.0999999999999</v>
      </c>
      <c r="F14" s="12">
        <v>3.6900000000000002E-2</v>
      </c>
    </row>
    <row r="15" spans="1:8" x14ac:dyDescent="0.25">
      <c r="A15" s="9" t="s">
        <v>924</v>
      </c>
      <c r="B15" s="26" t="s">
        <v>925</v>
      </c>
      <c r="C15" s="26" t="s">
        <v>235</v>
      </c>
      <c r="D15" s="10">
        <v>177204</v>
      </c>
      <c r="E15" s="11">
        <v>984.55</v>
      </c>
      <c r="F15" s="12">
        <v>3.4099999999999998E-2</v>
      </c>
    </row>
    <row r="16" spans="1:8" x14ac:dyDescent="0.25">
      <c r="A16" s="9" t="s">
        <v>926</v>
      </c>
      <c r="B16" s="26" t="s">
        <v>927</v>
      </c>
      <c r="C16" s="26" t="s">
        <v>269</v>
      </c>
      <c r="D16" s="10">
        <v>256387</v>
      </c>
      <c r="E16" s="11">
        <v>954.53</v>
      </c>
      <c r="F16" s="12">
        <v>3.3099999999999997E-2</v>
      </c>
    </row>
    <row r="17" spans="1:6" x14ac:dyDescent="0.25">
      <c r="A17" s="9" t="s">
        <v>928</v>
      </c>
      <c r="B17" s="26" t="s">
        <v>929</v>
      </c>
      <c r="C17" s="26" t="s">
        <v>269</v>
      </c>
      <c r="D17" s="10">
        <v>168685</v>
      </c>
      <c r="E17" s="11">
        <v>945.31</v>
      </c>
      <c r="F17" s="12">
        <v>3.2800000000000003E-2</v>
      </c>
    </row>
    <row r="18" spans="1:6" x14ac:dyDescent="0.25">
      <c r="A18" s="9" t="s">
        <v>930</v>
      </c>
      <c r="B18" s="26" t="s">
        <v>931</v>
      </c>
      <c r="C18" s="26" t="s">
        <v>269</v>
      </c>
      <c r="D18" s="10">
        <v>64742</v>
      </c>
      <c r="E18" s="11">
        <v>906.71</v>
      </c>
      <c r="F18" s="12">
        <v>3.1399999999999997E-2</v>
      </c>
    </row>
    <row r="19" spans="1:6" x14ac:dyDescent="0.25">
      <c r="A19" s="9" t="s">
        <v>932</v>
      </c>
      <c r="B19" s="26" t="s">
        <v>933</v>
      </c>
      <c r="C19" s="26" t="s">
        <v>235</v>
      </c>
      <c r="D19" s="10">
        <v>225360</v>
      </c>
      <c r="E19" s="11">
        <v>879.47</v>
      </c>
      <c r="F19" s="12">
        <v>3.0499999999999999E-2</v>
      </c>
    </row>
    <row r="20" spans="1:6" x14ac:dyDescent="0.25">
      <c r="A20" s="9" t="s">
        <v>707</v>
      </c>
      <c r="B20" s="26" t="s">
        <v>708</v>
      </c>
      <c r="C20" s="26" t="s">
        <v>709</v>
      </c>
      <c r="D20" s="10">
        <v>118661</v>
      </c>
      <c r="E20" s="11">
        <v>860.53</v>
      </c>
      <c r="F20" s="12">
        <v>2.98E-2</v>
      </c>
    </row>
    <row r="21" spans="1:6" x14ac:dyDescent="0.25">
      <c r="A21" s="9" t="s">
        <v>757</v>
      </c>
      <c r="B21" s="26" t="s">
        <v>758</v>
      </c>
      <c r="C21" s="26" t="s">
        <v>403</v>
      </c>
      <c r="D21" s="10">
        <v>67035</v>
      </c>
      <c r="E21" s="11">
        <v>810.96</v>
      </c>
      <c r="F21" s="12">
        <v>2.81E-2</v>
      </c>
    </row>
    <row r="22" spans="1:6" x14ac:dyDescent="0.25">
      <c r="A22" s="9" t="s">
        <v>714</v>
      </c>
      <c r="B22" s="26" t="s">
        <v>715</v>
      </c>
      <c r="C22" s="26" t="s">
        <v>313</v>
      </c>
      <c r="D22" s="10">
        <v>113501</v>
      </c>
      <c r="E22" s="11">
        <v>701.44</v>
      </c>
      <c r="F22" s="12">
        <v>2.4299999999999999E-2</v>
      </c>
    </row>
    <row r="23" spans="1:6" x14ac:dyDescent="0.25">
      <c r="A23" s="9" t="s">
        <v>934</v>
      </c>
      <c r="B23" s="26" t="s">
        <v>935</v>
      </c>
      <c r="C23" s="26" t="s">
        <v>277</v>
      </c>
      <c r="D23" s="10">
        <v>32404</v>
      </c>
      <c r="E23" s="11">
        <v>678.67</v>
      </c>
      <c r="F23" s="12">
        <v>2.35E-2</v>
      </c>
    </row>
    <row r="24" spans="1:6" x14ac:dyDescent="0.25">
      <c r="A24" s="9" t="s">
        <v>936</v>
      </c>
      <c r="B24" s="26" t="s">
        <v>937</v>
      </c>
      <c r="C24" s="26" t="s">
        <v>254</v>
      </c>
      <c r="D24" s="10">
        <v>125672</v>
      </c>
      <c r="E24" s="11">
        <v>659.72</v>
      </c>
      <c r="F24" s="12">
        <v>2.29E-2</v>
      </c>
    </row>
    <row r="25" spans="1:6" x14ac:dyDescent="0.25">
      <c r="A25" s="9" t="s">
        <v>938</v>
      </c>
      <c r="B25" s="26" t="s">
        <v>939</v>
      </c>
      <c r="C25" s="26" t="s">
        <v>257</v>
      </c>
      <c r="D25" s="10">
        <v>325000</v>
      </c>
      <c r="E25" s="11">
        <v>659.26</v>
      </c>
      <c r="F25" s="12">
        <v>2.2800000000000001E-2</v>
      </c>
    </row>
    <row r="26" spans="1:6" x14ac:dyDescent="0.25">
      <c r="A26" s="9" t="s">
        <v>940</v>
      </c>
      <c r="B26" s="26" t="s">
        <v>941</v>
      </c>
      <c r="C26" s="26" t="s">
        <v>765</v>
      </c>
      <c r="D26" s="10">
        <v>68674</v>
      </c>
      <c r="E26" s="11">
        <v>604.02</v>
      </c>
      <c r="F26" s="12">
        <v>2.0899999999999998E-2</v>
      </c>
    </row>
    <row r="27" spans="1:6" x14ac:dyDescent="0.25">
      <c r="A27" s="9" t="s">
        <v>686</v>
      </c>
      <c r="B27" s="26" t="s">
        <v>687</v>
      </c>
      <c r="C27" s="26" t="s">
        <v>246</v>
      </c>
      <c r="D27" s="10">
        <v>31439</v>
      </c>
      <c r="E27" s="11">
        <v>534.71</v>
      </c>
      <c r="F27" s="12">
        <v>1.8499999999999999E-2</v>
      </c>
    </row>
    <row r="28" spans="1:6" x14ac:dyDescent="0.25">
      <c r="A28" s="9" t="s">
        <v>942</v>
      </c>
      <c r="B28" s="26" t="s">
        <v>943</v>
      </c>
      <c r="C28" s="26" t="s">
        <v>269</v>
      </c>
      <c r="D28" s="10">
        <v>117101</v>
      </c>
      <c r="E28" s="11">
        <v>529.24</v>
      </c>
      <c r="F28" s="12">
        <v>1.83E-2</v>
      </c>
    </row>
    <row r="29" spans="1:6" x14ac:dyDescent="0.25">
      <c r="A29" s="9" t="s">
        <v>944</v>
      </c>
      <c r="B29" s="26" t="s">
        <v>945</v>
      </c>
      <c r="C29" s="26" t="s">
        <v>277</v>
      </c>
      <c r="D29" s="10">
        <v>61000</v>
      </c>
      <c r="E29" s="11">
        <v>525.33000000000004</v>
      </c>
      <c r="F29" s="12">
        <v>1.8200000000000001E-2</v>
      </c>
    </row>
    <row r="30" spans="1:6" x14ac:dyDescent="0.25">
      <c r="A30" s="9" t="s">
        <v>946</v>
      </c>
      <c r="B30" s="26" t="s">
        <v>947</v>
      </c>
      <c r="C30" s="26" t="s">
        <v>238</v>
      </c>
      <c r="D30" s="10">
        <v>150000</v>
      </c>
      <c r="E30" s="11">
        <v>511.28</v>
      </c>
      <c r="F30" s="12">
        <v>1.77E-2</v>
      </c>
    </row>
    <row r="31" spans="1:6" x14ac:dyDescent="0.25">
      <c r="A31" s="9" t="s">
        <v>948</v>
      </c>
      <c r="B31" s="26" t="s">
        <v>949</v>
      </c>
      <c r="C31" s="26" t="s">
        <v>269</v>
      </c>
      <c r="D31" s="10">
        <v>61000</v>
      </c>
      <c r="E31" s="11">
        <v>488.18</v>
      </c>
      <c r="F31" s="12">
        <v>1.6899999999999998E-2</v>
      </c>
    </row>
    <row r="32" spans="1:6" x14ac:dyDescent="0.25">
      <c r="A32" s="9" t="s">
        <v>950</v>
      </c>
      <c r="B32" s="26" t="s">
        <v>951</v>
      </c>
      <c r="C32" s="26" t="s">
        <v>370</v>
      </c>
      <c r="D32" s="10">
        <v>87512</v>
      </c>
      <c r="E32" s="11">
        <v>481.18</v>
      </c>
      <c r="F32" s="12">
        <v>1.67E-2</v>
      </c>
    </row>
    <row r="33" spans="1:6" x14ac:dyDescent="0.25">
      <c r="A33" s="9" t="s">
        <v>952</v>
      </c>
      <c r="B33" s="26" t="s">
        <v>953</v>
      </c>
      <c r="C33" s="26" t="s">
        <v>257</v>
      </c>
      <c r="D33" s="10">
        <v>129471</v>
      </c>
      <c r="E33" s="11">
        <v>466.03</v>
      </c>
      <c r="F33" s="12">
        <v>1.6199999999999999E-2</v>
      </c>
    </row>
    <row r="34" spans="1:6" x14ac:dyDescent="0.25">
      <c r="A34" s="9" t="s">
        <v>954</v>
      </c>
      <c r="B34" s="26" t="s">
        <v>955</v>
      </c>
      <c r="C34" s="26" t="s">
        <v>254</v>
      </c>
      <c r="D34" s="10">
        <v>230000</v>
      </c>
      <c r="E34" s="11">
        <v>437.69</v>
      </c>
      <c r="F34" s="12">
        <v>1.52E-2</v>
      </c>
    </row>
    <row r="35" spans="1:6" x14ac:dyDescent="0.25">
      <c r="A35" s="9" t="s">
        <v>956</v>
      </c>
      <c r="B35" s="26" t="s">
        <v>957</v>
      </c>
      <c r="C35" s="26" t="s">
        <v>269</v>
      </c>
      <c r="D35" s="10">
        <v>151387</v>
      </c>
      <c r="E35" s="11">
        <v>365.3</v>
      </c>
      <c r="F35" s="12">
        <v>1.2699999999999999E-2</v>
      </c>
    </row>
    <row r="36" spans="1:6" x14ac:dyDescent="0.25">
      <c r="A36" s="9" t="s">
        <v>388</v>
      </c>
      <c r="B36" s="26" t="s">
        <v>389</v>
      </c>
      <c r="C36" s="26" t="s">
        <v>269</v>
      </c>
      <c r="D36" s="10">
        <v>100000</v>
      </c>
      <c r="E36" s="11">
        <v>332.75</v>
      </c>
      <c r="F36" s="12">
        <v>1.15E-2</v>
      </c>
    </row>
    <row r="37" spans="1:6" x14ac:dyDescent="0.25">
      <c r="A37" s="9" t="s">
        <v>958</v>
      </c>
      <c r="B37" s="26" t="s">
        <v>959</v>
      </c>
      <c r="C37" s="26" t="s">
        <v>251</v>
      </c>
      <c r="D37" s="10">
        <v>29125</v>
      </c>
      <c r="E37" s="11">
        <v>320.54000000000002</v>
      </c>
      <c r="F37" s="12">
        <v>1.11E-2</v>
      </c>
    </row>
    <row r="38" spans="1:6" x14ac:dyDescent="0.25">
      <c r="A38" s="9" t="s">
        <v>960</v>
      </c>
      <c r="B38" s="26" t="s">
        <v>961</v>
      </c>
      <c r="C38" s="26" t="s">
        <v>392</v>
      </c>
      <c r="D38" s="10">
        <v>135000</v>
      </c>
      <c r="E38" s="11">
        <v>273.11</v>
      </c>
      <c r="F38" s="12">
        <v>9.4999999999999998E-3</v>
      </c>
    </row>
    <row r="39" spans="1:6" x14ac:dyDescent="0.25">
      <c r="A39" s="9" t="s">
        <v>962</v>
      </c>
      <c r="B39" s="26" t="s">
        <v>963</v>
      </c>
      <c r="C39" s="26" t="s">
        <v>403</v>
      </c>
      <c r="D39" s="10">
        <v>73558</v>
      </c>
      <c r="E39" s="11">
        <v>269.08</v>
      </c>
      <c r="F39" s="12">
        <v>9.2999999999999992E-3</v>
      </c>
    </row>
    <row r="40" spans="1:6" x14ac:dyDescent="0.25">
      <c r="A40" s="9" t="s">
        <v>964</v>
      </c>
      <c r="B40" s="26" t="s">
        <v>965</v>
      </c>
      <c r="C40" s="26" t="s">
        <v>269</v>
      </c>
      <c r="D40" s="10">
        <v>166850</v>
      </c>
      <c r="E40" s="11">
        <v>265.12</v>
      </c>
      <c r="F40" s="12">
        <v>9.1999999999999998E-3</v>
      </c>
    </row>
    <row r="41" spans="1:6" x14ac:dyDescent="0.25">
      <c r="A41" s="9" t="s">
        <v>966</v>
      </c>
      <c r="B41" s="26" t="s">
        <v>967</v>
      </c>
      <c r="C41" s="26" t="s">
        <v>269</v>
      </c>
      <c r="D41" s="10">
        <v>155000</v>
      </c>
      <c r="E41" s="11">
        <v>258.45999999999998</v>
      </c>
      <c r="F41" s="12">
        <v>8.9999999999999993E-3</v>
      </c>
    </row>
    <row r="42" spans="1:6" x14ac:dyDescent="0.25">
      <c r="A42" s="9" t="s">
        <v>968</v>
      </c>
      <c r="B42" s="26" t="s">
        <v>969</v>
      </c>
      <c r="C42" s="26" t="s">
        <v>269</v>
      </c>
      <c r="D42" s="10">
        <v>40595</v>
      </c>
      <c r="E42" s="11">
        <v>122.45</v>
      </c>
      <c r="F42" s="12">
        <v>4.1999999999999997E-3</v>
      </c>
    </row>
    <row r="43" spans="1:6" x14ac:dyDescent="0.25">
      <c r="A43" s="13" t="s">
        <v>77</v>
      </c>
      <c r="B43" s="27"/>
      <c r="C43" s="27"/>
      <c r="D43" s="14"/>
      <c r="E43" s="34">
        <v>24009.43</v>
      </c>
      <c r="F43" s="35">
        <v>0.83209999999999995</v>
      </c>
    </row>
    <row r="44" spans="1:6" x14ac:dyDescent="0.25">
      <c r="A44" s="13" t="s">
        <v>473</v>
      </c>
      <c r="B44" s="26"/>
      <c r="C44" s="26"/>
      <c r="D44" s="10"/>
      <c r="E44" s="11"/>
      <c r="F44" s="12"/>
    </row>
    <row r="45" spans="1:6" x14ac:dyDescent="0.25">
      <c r="A45" s="13" t="s">
        <v>77</v>
      </c>
      <c r="B45" s="26"/>
      <c r="C45" s="26"/>
      <c r="D45" s="10"/>
      <c r="E45" s="36" t="s">
        <v>65</v>
      </c>
      <c r="F45" s="37" t="s">
        <v>65</v>
      </c>
    </row>
    <row r="46" spans="1:6" x14ac:dyDescent="0.25">
      <c r="A46" s="19" t="s">
        <v>90</v>
      </c>
      <c r="B46" s="28"/>
      <c r="C46" s="28"/>
      <c r="D46" s="20"/>
      <c r="E46" s="23">
        <v>24009.43</v>
      </c>
      <c r="F46" s="24">
        <v>0.83209999999999995</v>
      </c>
    </row>
    <row r="47" spans="1:6" x14ac:dyDescent="0.25">
      <c r="A47" s="9"/>
      <c r="B47" s="26"/>
      <c r="C47" s="26"/>
      <c r="D47" s="10"/>
      <c r="E47" s="11"/>
      <c r="F47" s="12"/>
    </row>
    <row r="48" spans="1:6" x14ac:dyDescent="0.25">
      <c r="A48" s="13" t="s">
        <v>474</v>
      </c>
      <c r="B48" s="26"/>
      <c r="C48" s="26"/>
      <c r="D48" s="10"/>
      <c r="E48" s="11"/>
      <c r="F48" s="12"/>
    </row>
    <row r="49" spans="1:6" x14ac:dyDescent="0.25">
      <c r="A49" s="13" t="s">
        <v>475</v>
      </c>
      <c r="B49" s="26"/>
      <c r="C49" s="26"/>
      <c r="D49" s="10"/>
      <c r="E49" s="11"/>
      <c r="F49" s="12"/>
    </row>
    <row r="50" spans="1:6" x14ac:dyDescent="0.25">
      <c r="A50" s="9" t="s">
        <v>774</v>
      </c>
      <c r="B50" s="26"/>
      <c r="C50" s="26" t="s">
        <v>775</v>
      </c>
      <c r="D50" s="10">
        <v>13800</v>
      </c>
      <c r="E50" s="11">
        <v>1434.98</v>
      </c>
      <c r="F50" s="12">
        <v>4.9732999999999999E-2</v>
      </c>
    </row>
    <row r="51" spans="1:6" x14ac:dyDescent="0.25">
      <c r="A51" s="13" t="s">
        <v>77</v>
      </c>
      <c r="B51" s="27"/>
      <c r="C51" s="27"/>
      <c r="D51" s="14"/>
      <c r="E51" s="34">
        <v>1434.98</v>
      </c>
      <c r="F51" s="35">
        <v>4.9732999999999999E-2</v>
      </c>
    </row>
    <row r="52" spans="1:6" x14ac:dyDescent="0.25">
      <c r="A52" s="9"/>
      <c r="B52" s="26"/>
      <c r="C52" s="26"/>
      <c r="D52" s="10"/>
      <c r="E52" s="11"/>
      <c r="F52" s="12"/>
    </row>
    <row r="53" spans="1:6" x14ac:dyDescent="0.25">
      <c r="A53" s="9"/>
      <c r="B53" s="26"/>
      <c r="C53" s="26"/>
      <c r="D53" s="10"/>
      <c r="E53" s="11"/>
      <c r="F53" s="12"/>
    </row>
    <row r="54" spans="1:6" x14ac:dyDescent="0.25">
      <c r="A54" s="13" t="s">
        <v>776</v>
      </c>
      <c r="B54" s="27"/>
      <c r="C54" s="27"/>
      <c r="D54" s="14"/>
      <c r="E54" s="30"/>
      <c r="F54" s="31"/>
    </row>
    <row r="55" spans="1:6" x14ac:dyDescent="0.25">
      <c r="A55" s="9" t="s">
        <v>970</v>
      </c>
      <c r="B55" s="26"/>
      <c r="C55" s="26" t="s">
        <v>778</v>
      </c>
      <c r="D55" s="10">
        <v>204300</v>
      </c>
      <c r="E55" s="11">
        <v>1541.95</v>
      </c>
      <c r="F55" s="12">
        <v>5.3400000000000003E-2</v>
      </c>
    </row>
    <row r="56" spans="1:6" x14ac:dyDescent="0.25">
      <c r="A56" s="13" t="s">
        <v>77</v>
      </c>
      <c r="B56" s="27"/>
      <c r="C56" s="27"/>
      <c r="D56" s="14"/>
      <c r="E56" s="34">
        <v>1541.95</v>
      </c>
      <c r="F56" s="35">
        <v>5.3400000000000003E-2</v>
      </c>
    </row>
    <row r="57" spans="1:6" x14ac:dyDescent="0.25">
      <c r="A57" s="9"/>
      <c r="B57" s="26"/>
      <c r="C57" s="26"/>
      <c r="D57" s="10"/>
      <c r="E57" s="11"/>
      <c r="F57" s="12"/>
    </row>
    <row r="58" spans="1:6" x14ac:dyDescent="0.25">
      <c r="A58" s="19" t="s">
        <v>90</v>
      </c>
      <c r="B58" s="28"/>
      <c r="C58" s="28"/>
      <c r="D58" s="20"/>
      <c r="E58" s="15">
        <v>1541.95</v>
      </c>
      <c r="F58" s="16">
        <v>5.3400000000000003E-2</v>
      </c>
    </row>
    <row r="59" spans="1:6" x14ac:dyDescent="0.25">
      <c r="A59" s="13" t="s">
        <v>615</v>
      </c>
      <c r="B59" s="27"/>
      <c r="C59" s="27"/>
      <c r="D59" s="14"/>
      <c r="E59" s="30"/>
      <c r="F59" s="31"/>
    </row>
    <row r="60" spans="1:6" x14ac:dyDescent="0.25">
      <c r="A60" s="13" t="s">
        <v>616</v>
      </c>
      <c r="B60" s="27"/>
      <c r="C60" s="27"/>
      <c r="D60" s="14"/>
      <c r="E60" s="30"/>
      <c r="F60" s="31"/>
    </row>
    <row r="61" spans="1:6" x14ac:dyDescent="0.25">
      <c r="A61" s="9" t="s">
        <v>971</v>
      </c>
      <c r="B61" s="26"/>
      <c r="C61" s="26" t="s">
        <v>912</v>
      </c>
      <c r="D61" s="10">
        <v>20000000</v>
      </c>
      <c r="E61" s="11">
        <v>200</v>
      </c>
      <c r="F61" s="12">
        <v>6.8999999999999999E-3</v>
      </c>
    </row>
    <row r="62" spans="1:6" x14ac:dyDescent="0.25">
      <c r="A62" s="13" t="s">
        <v>77</v>
      </c>
      <c r="B62" s="27"/>
      <c r="C62" s="27"/>
      <c r="D62" s="14"/>
      <c r="E62" s="34">
        <v>200</v>
      </c>
      <c r="F62" s="35">
        <v>6.8999999999999999E-3</v>
      </c>
    </row>
    <row r="63" spans="1:6" x14ac:dyDescent="0.25">
      <c r="A63" s="19" t="s">
        <v>90</v>
      </c>
      <c r="B63" s="28"/>
      <c r="C63" s="28"/>
      <c r="D63" s="20"/>
      <c r="E63" s="23">
        <v>200</v>
      </c>
      <c r="F63" s="24">
        <v>6.8999999999999999E-3</v>
      </c>
    </row>
    <row r="64" spans="1:6" x14ac:dyDescent="0.25">
      <c r="A64" s="9"/>
      <c r="B64" s="26"/>
      <c r="C64" s="26"/>
      <c r="D64" s="10"/>
      <c r="E64" s="11"/>
      <c r="F64" s="12"/>
    </row>
    <row r="65" spans="1:6" x14ac:dyDescent="0.25">
      <c r="A65" s="9"/>
      <c r="B65" s="26"/>
      <c r="C65" s="26"/>
      <c r="D65" s="10"/>
      <c r="E65" s="11"/>
      <c r="F65" s="12"/>
    </row>
    <row r="66" spans="1:6" x14ac:dyDescent="0.25">
      <c r="A66" s="13" t="s">
        <v>91</v>
      </c>
      <c r="B66" s="26"/>
      <c r="C66" s="26"/>
      <c r="D66" s="10"/>
      <c r="E66" s="11"/>
      <c r="F66" s="12"/>
    </row>
    <row r="67" spans="1:6" x14ac:dyDescent="0.25">
      <c r="A67" s="9" t="s">
        <v>92</v>
      </c>
      <c r="B67" s="26"/>
      <c r="C67" s="26"/>
      <c r="D67" s="10"/>
      <c r="E67" s="11">
        <v>3236.43</v>
      </c>
      <c r="F67" s="12">
        <v>0.11219999999999999</v>
      </c>
    </row>
    <row r="68" spans="1:6" x14ac:dyDescent="0.25">
      <c r="A68" s="13" t="s">
        <v>77</v>
      </c>
      <c r="B68" s="27"/>
      <c r="C68" s="27"/>
      <c r="D68" s="14"/>
      <c r="E68" s="34">
        <v>3236.43</v>
      </c>
      <c r="F68" s="35">
        <v>0.11219999999999999</v>
      </c>
    </row>
    <row r="69" spans="1:6" x14ac:dyDescent="0.25">
      <c r="A69" s="9"/>
      <c r="B69" s="26"/>
      <c r="C69" s="26"/>
      <c r="D69" s="10"/>
      <c r="E69" s="11"/>
      <c r="F69" s="12"/>
    </row>
    <row r="70" spans="1:6" x14ac:dyDescent="0.25">
      <c r="A70" s="19" t="s">
        <v>90</v>
      </c>
      <c r="B70" s="28"/>
      <c r="C70" s="28"/>
      <c r="D70" s="20"/>
      <c r="E70" s="15">
        <v>3236.43</v>
      </c>
      <c r="F70" s="16">
        <v>0.11219999999999999</v>
      </c>
    </row>
    <row r="71" spans="1:6" x14ac:dyDescent="0.25">
      <c r="A71" s="9" t="s">
        <v>93</v>
      </c>
      <c r="B71" s="26"/>
      <c r="C71" s="26"/>
      <c r="D71" s="10"/>
      <c r="E71" s="32">
        <v>-134.56</v>
      </c>
      <c r="F71" s="33">
        <v>-4.5999999999999999E-3</v>
      </c>
    </row>
    <row r="72" spans="1:6" x14ac:dyDescent="0.25">
      <c r="A72" s="21" t="s">
        <v>94</v>
      </c>
      <c r="B72" s="29"/>
      <c r="C72" s="29"/>
      <c r="D72" s="22"/>
      <c r="E72" s="23">
        <v>28853.25</v>
      </c>
      <c r="F72" s="24">
        <v>1</v>
      </c>
    </row>
    <row r="74" spans="1:6" x14ac:dyDescent="0.25">
      <c r="A74" s="1" t="s">
        <v>675</v>
      </c>
    </row>
    <row r="77" spans="1:6" x14ac:dyDescent="0.25">
      <c r="A77" s="1" t="s">
        <v>1194</v>
      </c>
    </row>
    <row r="78" spans="1:6" ht="14.45" customHeight="1" x14ac:dyDescent="0.25">
      <c r="A78" s="43" t="s">
        <v>1195</v>
      </c>
      <c r="B78" t="s">
        <v>65</v>
      </c>
    </row>
    <row r="79" spans="1:6" x14ac:dyDescent="0.25">
      <c r="A79" t="s">
        <v>1196</v>
      </c>
    </row>
    <row r="80" spans="1:6" x14ac:dyDescent="0.25">
      <c r="A80" t="s">
        <v>1197</v>
      </c>
      <c r="B80" t="s">
        <v>1198</v>
      </c>
      <c r="C80" t="s">
        <v>1198</v>
      </c>
    </row>
    <row r="81" spans="1:3" x14ac:dyDescent="0.25">
      <c r="B81" s="44">
        <v>43371</v>
      </c>
      <c r="C81" s="44">
        <v>43404</v>
      </c>
    </row>
    <row r="82" spans="1:3" x14ac:dyDescent="0.25">
      <c r="A82" t="s">
        <v>1202</v>
      </c>
      <c r="B82">
        <v>8.7548999999999992</v>
      </c>
      <c r="C82">
        <v>8.5162999999999993</v>
      </c>
    </row>
    <row r="83" spans="1:3" x14ac:dyDescent="0.25">
      <c r="A83" t="s">
        <v>1203</v>
      </c>
      <c r="B83">
        <v>8.7548999999999992</v>
      </c>
      <c r="C83">
        <v>8.5162999999999993</v>
      </c>
    </row>
    <row r="84" spans="1:3" x14ac:dyDescent="0.25">
      <c r="A84" t="s">
        <v>1224</v>
      </c>
      <c r="B84">
        <v>8.7026000000000003</v>
      </c>
      <c r="C84">
        <v>8.4577000000000009</v>
      </c>
    </row>
    <row r="85" spans="1:3" x14ac:dyDescent="0.25">
      <c r="A85" t="s">
        <v>1226</v>
      </c>
      <c r="B85">
        <v>8.7024000000000008</v>
      </c>
      <c r="C85">
        <v>8.4575999999999993</v>
      </c>
    </row>
    <row r="87" spans="1:3" x14ac:dyDescent="0.25">
      <c r="A87" t="s">
        <v>1213</v>
      </c>
      <c r="B87" t="s">
        <v>65</v>
      </c>
    </row>
    <row r="88" spans="1:3" x14ac:dyDescent="0.25">
      <c r="A88" t="s">
        <v>1214</v>
      </c>
      <c r="B88" t="s">
        <v>65</v>
      </c>
    </row>
    <row r="89" spans="1:3" ht="30" x14ac:dyDescent="0.25">
      <c r="A89" s="43" t="s">
        <v>1215</v>
      </c>
      <c r="B89" t="s">
        <v>65</v>
      </c>
    </row>
    <row r="90" spans="1:3" ht="30" x14ac:dyDescent="0.25">
      <c r="A90" s="43" t="s">
        <v>1216</v>
      </c>
      <c r="B90" t="s">
        <v>65</v>
      </c>
    </row>
    <row r="91" spans="1:3" x14ac:dyDescent="0.25">
      <c r="A91" t="s">
        <v>1217</v>
      </c>
      <c r="B91" t="s">
        <v>65</v>
      </c>
    </row>
    <row r="92" spans="1:3" x14ac:dyDescent="0.25">
      <c r="A92" t="s">
        <v>1218</v>
      </c>
      <c r="B92" s="45">
        <v>0.87</v>
      </c>
    </row>
    <row r="93" spans="1:3" ht="45" x14ac:dyDescent="0.25">
      <c r="A93" s="43" t="s">
        <v>1219</v>
      </c>
      <c r="B93">
        <v>2976.93345</v>
      </c>
    </row>
    <row r="94" spans="1:3" ht="45" x14ac:dyDescent="0.25">
      <c r="A94" s="43" t="s">
        <v>1220</v>
      </c>
      <c r="B94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selection activeCell="B85" sqref="B85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33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34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226</v>
      </c>
      <c r="B7" s="26"/>
      <c r="C7" s="26"/>
      <c r="D7" s="10"/>
      <c r="E7" s="11"/>
      <c r="F7" s="12"/>
    </row>
    <row r="8" spans="1:8" x14ac:dyDescent="0.25">
      <c r="A8" s="9" t="s">
        <v>287</v>
      </c>
      <c r="B8" s="26" t="s">
        <v>288</v>
      </c>
      <c r="C8" s="26" t="s">
        <v>235</v>
      </c>
      <c r="D8" s="10">
        <v>1342</v>
      </c>
      <c r="E8" s="11">
        <v>25.66</v>
      </c>
      <c r="F8" s="12">
        <v>9.8900000000000002E-2</v>
      </c>
    </row>
    <row r="9" spans="1:8" x14ac:dyDescent="0.25">
      <c r="A9" s="9" t="s">
        <v>227</v>
      </c>
      <c r="B9" s="26" t="s">
        <v>228</v>
      </c>
      <c r="C9" s="26" t="s">
        <v>229</v>
      </c>
      <c r="D9" s="10">
        <v>2144</v>
      </c>
      <c r="E9" s="11">
        <v>22.75</v>
      </c>
      <c r="F9" s="12">
        <v>8.77E-2</v>
      </c>
    </row>
    <row r="10" spans="1:8" x14ac:dyDescent="0.25">
      <c r="A10" s="9" t="s">
        <v>267</v>
      </c>
      <c r="B10" s="26" t="s">
        <v>268</v>
      </c>
      <c r="C10" s="26" t="s">
        <v>269</v>
      </c>
      <c r="D10" s="10">
        <v>1017</v>
      </c>
      <c r="E10" s="11">
        <v>17.989999999999998</v>
      </c>
      <c r="F10" s="12">
        <v>6.93E-2</v>
      </c>
    </row>
    <row r="11" spans="1:8" x14ac:dyDescent="0.25">
      <c r="A11" s="9" t="s">
        <v>244</v>
      </c>
      <c r="B11" s="26" t="s">
        <v>245</v>
      </c>
      <c r="C11" s="26" t="s">
        <v>246</v>
      </c>
      <c r="D11" s="10">
        <v>2381</v>
      </c>
      <c r="E11" s="11">
        <v>16.34</v>
      </c>
      <c r="F11" s="12">
        <v>6.3E-2</v>
      </c>
    </row>
    <row r="12" spans="1:8" x14ac:dyDescent="0.25">
      <c r="A12" s="9" t="s">
        <v>252</v>
      </c>
      <c r="B12" s="26" t="s">
        <v>253</v>
      </c>
      <c r="C12" s="26" t="s">
        <v>254</v>
      </c>
      <c r="D12" s="10">
        <v>5363</v>
      </c>
      <c r="E12" s="11">
        <v>15.02</v>
      </c>
      <c r="F12" s="12">
        <v>5.79E-2</v>
      </c>
    </row>
    <row r="13" spans="1:8" x14ac:dyDescent="0.25">
      <c r="A13" s="9" t="s">
        <v>233</v>
      </c>
      <c r="B13" s="26" t="s">
        <v>234</v>
      </c>
      <c r="C13" s="26" t="s">
        <v>235</v>
      </c>
      <c r="D13" s="10">
        <v>4030</v>
      </c>
      <c r="E13" s="11">
        <v>14.31</v>
      </c>
      <c r="F13" s="12">
        <v>5.5100000000000003E-2</v>
      </c>
    </row>
    <row r="14" spans="1:8" x14ac:dyDescent="0.25">
      <c r="A14" s="9" t="s">
        <v>283</v>
      </c>
      <c r="B14" s="26" t="s">
        <v>284</v>
      </c>
      <c r="C14" s="26" t="s">
        <v>246</v>
      </c>
      <c r="D14" s="10">
        <v>672</v>
      </c>
      <c r="E14" s="11">
        <v>13.02</v>
      </c>
      <c r="F14" s="12">
        <v>5.0200000000000002E-2</v>
      </c>
    </row>
    <row r="15" spans="1:8" x14ac:dyDescent="0.25">
      <c r="A15" s="9" t="s">
        <v>678</v>
      </c>
      <c r="B15" s="26" t="s">
        <v>679</v>
      </c>
      <c r="C15" s="26" t="s">
        <v>392</v>
      </c>
      <c r="D15" s="10">
        <v>773</v>
      </c>
      <c r="E15" s="11">
        <v>10.029999999999999</v>
      </c>
      <c r="F15" s="12">
        <v>3.8600000000000002E-2</v>
      </c>
    </row>
    <row r="16" spans="1:8" x14ac:dyDescent="0.25">
      <c r="A16" s="9" t="s">
        <v>399</v>
      </c>
      <c r="B16" s="26" t="s">
        <v>400</v>
      </c>
      <c r="C16" s="26" t="s">
        <v>235</v>
      </c>
      <c r="D16" s="10">
        <v>836</v>
      </c>
      <c r="E16" s="11">
        <v>9.36</v>
      </c>
      <c r="F16" s="12">
        <v>3.61E-2</v>
      </c>
    </row>
    <row r="17" spans="1:6" x14ac:dyDescent="0.25">
      <c r="A17" s="9" t="s">
        <v>682</v>
      </c>
      <c r="B17" s="26" t="s">
        <v>683</v>
      </c>
      <c r="C17" s="26" t="s">
        <v>254</v>
      </c>
      <c r="D17" s="10">
        <v>447</v>
      </c>
      <c r="E17" s="11">
        <v>7.25</v>
      </c>
      <c r="F17" s="12">
        <v>2.7900000000000001E-2</v>
      </c>
    </row>
    <row r="18" spans="1:6" x14ac:dyDescent="0.25">
      <c r="A18" s="9" t="s">
        <v>239</v>
      </c>
      <c r="B18" s="26" t="s">
        <v>240</v>
      </c>
      <c r="C18" s="26" t="s">
        <v>235</v>
      </c>
      <c r="D18" s="10">
        <v>2348</v>
      </c>
      <c r="E18" s="11">
        <v>6.61</v>
      </c>
      <c r="F18" s="12">
        <v>2.5499999999999998E-2</v>
      </c>
    </row>
    <row r="19" spans="1:6" x14ac:dyDescent="0.25">
      <c r="A19" s="9" t="s">
        <v>285</v>
      </c>
      <c r="B19" s="26" t="s">
        <v>286</v>
      </c>
      <c r="C19" s="26" t="s">
        <v>235</v>
      </c>
      <c r="D19" s="10">
        <v>1110</v>
      </c>
      <c r="E19" s="11">
        <v>6.46</v>
      </c>
      <c r="F19" s="12">
        <v>2.4899999999999999E-2</v>
      </c>
    </row>
    <row r="20" spans="1:6" x14ac:dyDescent="0.25">
      <c r="A20" s="9" t="s">
        <v>264</v>
      </c>
      <c r="B20" s="26" t="s">
        <v>265</v>
      </c>
      <c r="C20" s="26" t="s">
        <v>266</v>
      </c>
      <c r="D20" s="10">
        <v>83</v>
      </c>
      <c r="E20" s="11">
        <v>5.49</v>
      </c>
      <c r="F20" s="12">
        <v>2.12E-2</v>
      </c>
    </row>
    <row r="21" spans="1:6" x14ac:dyDescent="0.25">
      <c r="A21" s="9" t="s">
        <v>812</v>
      </c>
      <c r="B21" s="26" t="s">
        <v>813</v>
      </c>
      <c r="C21" s="26" t="s">
        <v>235</v>
      </c>
      <c r="D21" s="10">
        <v>320</v>
      </c>
      <c r="E21" s="11">
        <v>4.5599999999999996</v>
      </c>
      <c r="F21" s="12">
        <v>1.7600000000000001E-2</v>
      </c>
    </row>
    <row r="22" spans="1:6" x14ac:dyDescent="0.25">
      <c r="A22" s="9" t="s">
        <v>680</v>
      </c>
      <c r="B22" s="26" t="s">
        <v>681</v>
      </c>
      <c r="C22" s="26" t="s">
        <v>266</v>
      </c>
      <c r="D22" s="10">
        <v>584</v>
      </c>
      <c r="E22" s="11">
        <v>4.47</v>
      </c>
      <c r="F22" s="12">
        <v>1.72E-2</v>
      </c>
    </row>
    <row r="23" spans="1:6" x14ac:dyDescent="0.25">
      <c r="A23" s="9" t="s">
        <v>393</v>
      </c>
      <c r="B23" s="26" t="s">
        <v>394</v>
      </c>
      <c r="C23" s="26" t="s">
        <v>238</v>
      </c>
      <c r="D23" s="10">
        <v>691</v>
      </c>
      <c r="E23" s="11">
        <v>4.01</v>
      </c>
      <c r="F23" s="12">
        <v>1.55E-2</v>
      </c>
    </row>
    <row r="24" spans="1:6" x14ac:dyDescent="0.25">
      <c r="A24" s="9" t="s">
        <v>694</v>
      </c>
      <c r="B24" s="26" t="s">
        <v>695</v>
      </c>
      <c r="C24" s="26" t="s">
        <v>246</v>
      </c>
      <c r="D24" s="10">
        <v>350</v>
      </c>
      <c r="E24" s="11">
        <v>3.69</v>
      </c>
      <c r="F24" s="12">
        <v>1.4200000000000001E-2</v>
      </c>
    </row>
    <row r="25" spans="1:6" x14ac:dyDescent="0.25">
      <c r="A25" s="9" t="s">
        <v>676</v>
      </c>
      <c r="B25" s="26" t="s">
        <v>677</v>
      </c>
      <c r="C25" s="26" t="s">
        <v>269</v>
      </c>
      <c r="D25" s="10">
        <v>149</v>
      </c>
      <c r="E25" s="11">
        <v>3.55</v>
      </c>
      <c r="F25" s="12">
        <v>1.37E-2</v>
      </c>
    </row>
    <row r="26" spans="1:6" x14ac:dyDescent="0.25">
      <c r="A26" s="9" t="s">
        <v>432</v>
      </c>
      <c r="B26" s="26" t="s">
        <v>433</v>
      </c>
      <c r="C26" s="26" t="s">
        <v>254</v>
      </c>
      <c r="D26" s="10">
        <v>282</v>
      </c>
      <c r="E26" s="11">
        <v>3.47</v>
      </c>
      <c r="F26" s="12">
        <v>1.34E-2</v>
      </c>
    </row>
    <row r="27" spans="1:6" x14ac:dyDescent="0.25">
      <c r="A27" s="9" t="s">
        <v>972</v>
      </c>
      <c r="B27" s="26" t="s">
        <v>973</v>
      </c>
      <c r="C27" s="26" t="s">
        <v>297</v>
      </c>
      <c r="D27" s="10">
        <v>1963</v>
      </c>
      <c r="E27" s="11">
        <v>3.13</v>
      </c>
      <c r="F27" s="12">
        <v>1.21E-2</v>
      </c>
    </row>
    <row r="28" spans="1:6" x14ac:dyDescent="0.25">
      <c r="A28" s="9" t="s">
        <v>745</v>
      </c>
      <c r="B28" s="26" t="s">
        <v>746</v>
      </c>
      <c r="C28" s="26" t="s">
        <v>246</v>
      </c>
      <c r="D28" s="10">
        <v>394</v>
      </c>
      <c r="E28" s="11">
        <v>2.93</v>
      </c>
      <c r="F28" s="12">
        <v>1.1299999999999999E-2</v>
      </c>
    </row>
    <row r="29" spans="1:6" x14ac:dyDescent="0.25">
      <c r="A29" s="9" t="s">
        <v>365</v>
      </c>
      <c r="B29" s="26" t="s">
        <v>366</v>
      </c>
      <c r="C29" s="26" t="s">
        <v>367</v>
      </c>
      <c r="D29" s="10">
        <v>1776</v>
      </c>
      <c r="E29" s="11">
        <v>2.72</v>
      </c>
      <c r="F29" s="12">
        <v>1.0500000000000001E-2</v>
      </c>
    </row>
    <row r="30" spans="1:6" x14ac:dyDescent="0.25">
      <c r="A30" s="9" t="s">
        <v>349</v>
      </c>
      <c r="B30" s="26" t="s">
        <v>350</v>
      </c>
      <c r="C30" s="26" t="s">
        <v>297</v>
      </c>
      <c r="D30" s="10">
        <v>1437</v>
      </c>
      <c r="E30" s="11">
        <v>2.67</v>
      </c>
      <c r="F30" s="12">
        <v>1.03E-2</v>
      </c>
    </row>
    <row r="31" spans="1:6" x14ac:dyDescent="0.25">
      <c r="A31" s="9" t="s">
        <v>249</v>
      </c>
      <c r="B31" s="26" t="s">
        <v>250</v>
      </c>
      <c r="C31" s="26" t="s">
        <v>251</v>
      </c>
      <c r="D31" s="10">
        <v>475</v>
      </c>
      <c r="E31" s="11">
        <v>2.63</v>
      </c>
      <c r="F31" s="12">
        <v>1.01E-2</v>
      </c>
    </row>
    <row r="32" spans="1:6" x14ac:dyDescent="0.25">
      <c r="A32" s="9" t="s">
        <v>261</v>
      </c>
      <c r="B32" s="26" t="s">
        <v>262</v>
      </c>
      <c r="C32" s="26" t="s">
        <v>263</v>
      </c>
      <c r="D32" s="10">
        <v>1169</v>
      </c>
      <c r="E32" s="11">
        <v>2.4700000000000002</v>
      </c>
      <c r="F32" s="12">
        <v>9.4999999999999998E-3</v>
      </c>
    </row>
    <row r="33" spans="1:6" x14ac:dyDescent="0.25">
      <c r="A33" s="9" t="s">
        <v>230</v>
      </c>
      <c r="B33" s="26" t="s">
        <v>231</v>
      </c>
      <c r="C33" s="26" t="s">
        <v>232</v>
      </c>
      <c r="D33" s="10">
        <v>830</v>
      </c>
      <c r="E33" s="11">
        <v>2.4300000000000002</v>
      </c>
      <c r="F33" s="12">
        <v>9.4000000000000004E-3</v>
      </c>
    </row>
    <row r="34" spans="1:6" x14ac:dyDescent="0.25">
      <c r="A34" s="9" t="s">
        <v>397</v>
      </c>
      <c r="B34" s="26" t="s">
        <v>398</v>
      </c>
      <c r="C34" s="26" t="s">
        <v>246</v>
      </c>
      <c r="D34" s="10">
        <v>711</v>
      </c>
      <c r="E34" s="11">
        <v>2.35</v>
      </c>
      <c r="F34" s="12">
        <v>9.1000000000000004E-3</v>
      </c>
    </row>
    <row r="35" spans="1:6" x14ac:dyDescent="0.25">
      <c r="A35" s="9" t="s">
        <v>733</v>
      </c>
      <c r="B35" s="26" t="s">
        <v>734</v>
      </c>
      <c r="C35" s="26" t="s">
        <v>383</v>
      </c>
      <c r="D35" s="10">
        <v>855</v>
      </c>
      <c r="E35" s="11">
        <v>2.2799999999999998</v>
      </c>
      <c r="F35" s="12">
        <v>8.8000000000000005E-3</v>
      </c>
    </row>
    <row r="36" spans="1:6" x14ac:dyDescent="0.25">
      <c r="A36" s="9" t="s">
        <v>743</v>
      </c>
      <c r="B36" s="26" t="s">
        <v>744</v>
      </c>
      <c r="C36" s="26" t="s">
        <v>260</v>
      </c>
      <c r="D36" s="10">
        <v>65</v>
      </c>
      <c r="E36" s="11">
        <v>2.27</v>
      </c>
      <c r="F36" s="12">
        <v>8.8000000000000005E-3</v>
      </c>
    </row>
    <row r="37" spans="1:6" x14ac:dyDescent="0.25">
      <c r="A37" s="9" t="s">
        <v>974</v>
      </c>
      <c r="B37" s="26" t="s">
        <v>975</v>
      </c>
      <c r="C37" s="26" t="s">
        <v>266</v>
      </c>
      <c r="D37" s="10">
        <v>81</v>
      </c>
      <c r="E37" s="11">
        <v>2.2400000000000002</v>
      </c>
      <c r="F37" s="12">
        <v>8.6E-3</v>
      </c>
    </row>
    <row r="38" spans="1:6" x14ac:dyDescent="0.25">
      <c r="A38" s="9" t="s">
        <v>275</v>
      </c>
      <c r="B38" s="26" t="s">
        <v>276</v>
      </c>
      <c r="C38" s="26" t="s">
        <v>277</v>
      </c>
      <c r="D38" s="10">
        <v>262</v>
      </c>
      <c r="E38" s="11">
        <v>2.21</v>
      </c>
      <c r="F38" s="12">
        <v>8.5000000000000006E-3</v>
      </c>
    </row>
    <row r="39" spans="1:6" x14ac:dyDescent="0.25">
      <c r="A39" s="9" t="s">
        <v>976</v>
      </c>
      <c r="B39" s="26" t="s">
        <v>977</v>
      </c>
      <c r="C39" s="26" t="s">
        <v>251</v>
      </c>
      <c r="D39" s="10">
        <v>651</v>
      </c>
      <c r="E39" s="11">
        <v>2.21</v>
      </c>
      <c r="F39" s="12">
        <v>8.5000000000000006E-3</v>
      </c>
    </row>
    <row r="40" spans="1:6" x14ac:dyDescent="0.25">
      <c r="A40" s="9" t="s">
        <v>453</v>
      </c>
      <c r="B40" s="26" t="s">
        <v>454</v>
      </c>
      <c r="C40" s="26" t="s">
        <v>266</v>
      </c>
      <c r="D40" s="10">
        <v>85</v>
      </c>
      <c r="E40" s="11">
        <v>2.2000000000000002</v>
      </c>
      <c r="F40" s="12">
        <v>8.5000000000000006E-3</v>
      </c>
    </row>
    <row r="41" spans="1:6" x14ac:dyDescent="0.25">
      <c r="A41" s="9" t="s">
        <v>247</v>
      </c>
      <c r="B41" s="26" t="s">
        <v>248</v>
      </c>
      <c r="C41" s="26" t="s">
        <v>235</v>
      </c>
      <c r="D41" s="10">
        <v>1157</v>
      </c>
      <c r="E41" s="11">
        <v>2.1800000000000002</v>
      </c>
      <c r="F41" s="12">
        <v>8.3999999999999995E-3</v>
      </c>
    </row>
    <row r="42" spans="1:6" x14ac:dyDescent="0.25">
      <c r="A42" s="9" t="s">
        <v>438</v>
      </c>
      <c r="B42" s="26" t="s">
        <v>439</v>
      </c>
      <c r="C42" s="26" t="s">
        <v>339</v>
      </c>
      <c r="D42" s="10">
        <v>563</v>
      </c>
      <c r="E42" s="11">
        <v>2.11</v>
      </c>
      <c r="F42" s="12">
        <v>8.0999999999999996E-3</v>
      </c>
    </row>
    <row r="43" spans="1:6" x14ac:dyDescent="0.25">
      <c r="A43" s="9" t="s">
        <v>320</v>
      </c>
      <c r="B43" s="26" t="s">
        <v>442</v>
      </c>
      <c r="C43" s="26" t="s">
        <v>266</v>
      </c>
      <c r="D43" s="10">
        <v>1162</v>
      </c>
      <c r="E43" s="11">
        <v>2.08</v>
      </c>
      <c r="F43" s="12">
        <v>8.0000000000000002E-3</v>
      </c>
    </row>
    <row r="44" spans="1:6" x14ac:dyDescent="0.25">
      <c r="A44" s="9" t="s">
        <v>258</v>
      </c>
      <c r="B44" s="26" t="s">
        <v>259</v>
      </c>
      <c r="C44" s="26" t="s">
        <v>260</v>
      </c>
      <c r="D44" s="10">
        <v>248</v>
      </c>
      <c r="E44" s="11">
        <v>2.0699999999999998</v>
      </c>
      <c r="F44" s="12">
        <v>8.0000000000000002E-3</v>
      </c>
    </row>
    <row r="45" spans="1:6" x14ac:dyDescent="0.25">
      <c r="A45" s="9" t="s">
        <v>443</v>
      </c>
      <c r="B45" s="26" t="s">
        <v>444</v>
      </c>
      <c r="C45" s="26" t="s">
        <v>269</v>
      </c>
      <c r="D45" s="10">
        <v>38</v>
      </c>
      <c r="E45" s="11">
        <v>2.0499999999999998</v>
      </c>
      <c r="F45" s="12">
        <v>7.9000000000000008E-3</v>
      </c>
    </row>
    <row r="46" spans="1:6" x14ac:dyDescent="0.25">
      <c r="A46" s="9" t="s">
        <v>395</v>
      </c>
      <c r="B46" s="26" t="s">
        <v>396</v>
      </c>
      <c r="C46" s="26" t="s">
        <v>263</v>
      </c>
      <c r="D46" s="10">
        <v>918</v>
      </c>
      <c r="E46" s="11">
        <v>2.02</v>
      </c>
      <c r="F46" s="12">
        <v>7.7999999999999996E-3</v>
      </c>
    </row>
    <row r="47" spans="1:6" x14ac:dyDescent="0.25">
      <c r="A47" s="9" t="s">
        <v>851</v>
      </c>
      <c r="B47" s="26" t="s">
        <v>852</v>
      </c>
      <c r="C47" s="26" t="s">
        <v>238</v>
      </c>
      <c r="D47" s="10">
        <v>319</v>
      </c>
      <c r="E47" s="11">
        <v>2.0099999999999998</v>
      </c>
      <c r="F47" s="12">
        <v>7.7000000000000002E-3</v>
      </c>
    </row>
    <row r="48" spans="1:6" x14ac:dyDescent="0.25">
      <c r="A48" s="9" t="s">
        <v>889</v>
      </c>
      <c r="B48" s="26" t="s">
        <v>890</v>
      </c>
      <c r="C48" s="26" t="s">
        <v>238</v>
      </c>
      <c r="D48" s="10">
        <v>76</v>
      </c>
      <c r="E48" s="11">
        <v>1.93</v>
      </c>
      <c r="F48" s="12">
        <v>7.4000000000000003E-3</v>
      </c>
    </row>
    <row r="49" spans="1:6" x14ac:dyDescent="0.25">
      <c r="A49" s="9" t="s">
        <v>755</v>
      </c>
      <c r="B49" s="26" t="s">
        <v>756</v>
      </c>
      <c r="C49" s="26" t="s">
        <v>229</v>
      </c>
      <c r="D49" s="10">
        <v>1338</v>
      </c>
      <c r="E49" s="11">
        <v>1.85</v>
      </c>
      <c r="F49" s="12">
        <v>7.1000000000000004E-3</v>
      </c>
    </row>
    <row r="50" spans="1:6" x14ac:dyDescent="0.25">
      <c r="A50" s="9" t="s">
        <v>445</v>
      </c>
      <c r="B50" s="26" t="s">
        <v>446</v>
      </c>
      <c r="C50" s="26" t="s">
        <v>266</v>
      </c>
      <c r="D50" s="10">
        <v>8</v>
      </c>
      <c r="E50" s="11">
        <v>1.75</v>
      </c>
      <c r="F50" s="12">
        <v>6.7000000000000002E-3</v>
      </c>
    </row>
    <row r="51" spans="1:6" x14ac:dyDescent="0.25">
      <c r="A51" s="9" t="s">
        <v>307</v>
      </c>
      <c r="B51" s="26" t="s">
        <v>308</v>
      </c>
      <c r="C51" s="26" t="s">
        <v>269</v>
      </c>
      <c r="D51" s="10">
        <v>207</v>
      </c>
      <c r="E51" s="11">
        <v>1.73</v>
      </c>
      <c r="F51" s="12">
        <v>6.7000000000000002E-3</v>
      </c>
    </row>
    <row r="52" spans="1:6" x14ac:dyDescent="0.25">
      <c r="A52" s="9" t="s">
        <v>978</v>
      </c>
      <c r="B52" s="26" t="s">
        <v>979</v>
      </c>
      <c r="C52" s="26" t="s">
        <v>274</v>
      </c>
      <c r="D52" s="10">
        <v>351</v>
      </c>
      <c r="E52" s="11">
        <v>1.58</v>
      </c>
      <c r="F52" s="12">
        <v>6.1000000000000004E-3</v>
      </c>
    </row>
    <row r="53" spans="1:6" x14ac:dyDescent="0.25">
      <c r="A53" s="9" t="s">
        <v>241</v>
      </c>
      <c r="B53" s="26" t="s">
        <v>242</v>
      </c>
      <c r="C53" s="26" t="s">
        <v>243</v>
      </c>
      <c r="D53" s="10">
        <v>231</v>
      </c>
      <c r="E53" s="11">
        <v>1.56</v>
      </c>
      <c r="F53" s="12">
        <v>6.0000000000000001E-3</v>
      </c>
    </row>
    <row r="54" spans="1:6" x14ac:dyDescent="0.25">
      <c r="A54" s="9" t="s">
        <v>368</v>
      </c>
      <c r="B54" s="26" t="s">
        <v>369</v>
      </c>
      <c r="C54" s="26" t="s">
        <v>370</v>
      </c>
      <c r="D54" s="10">
        <v>490</v>
      </c>
      <c r="E54" s="11">
        <v>1.56</v>
      </c>
      <c r="F54" s="12">
        <v>6.0000000000000001E-3</v>
      </c>
    </row>
    <row r="55" spans="1:6" x14ac:dyDescent="0.25">
      <c r="A55" s="9" t="s">
        <v>980</v>
      </c>
      <c r="B55" s="26" t="s">
        <v>981</v>
      </c>
      <c r="C55" s="26" t="s">
        <v>811</v>
      </c>
      <c r="D55" s="10">
        <v>536</v>
      </c>
      <c r="E55" s="11">
        <v>1.44</v>
      </c>
      <c r="F55" s="12">
        <v>5.5999999999999999E-3</v>
      </c>
    </row>
    <row r="56" spans="1:6" x14ac:dyDescent="0.25">
      <c r="A56" s="9" t="s">
        <v>324</v>
      </c>
      <c r="B56" s="26" t="s">
        <v>325</v>
      </c>
      <c r="C56" s="26" t="s">
        <v>229</v>
      </c>
      <c r="D56" s="10">
        <v>491</v>
      </c>
      <c r="E56" s="11">
        <v>1.35</v>
      </c>
      <c r="F56" s="12">
        <v>5.1999999999999998E-3</v>
      </c>
    </row>
    <row r="57" spans="1:6" x14ac:dyDescent="0.25">
      <c r="A57" s="9" t="s">
        <v>471</v>
      </c>
      <c r="B57" s="26" t="s">
        <v>472</v>
      </c>
      <c r="C57" s="26" t="s">
        <v>229</v>
      </c>
      <c r="D57" s="10">
        <v>470</v>
      </c>
      <c r="E57" s="11">
        <v>1.05</v>
      </c>
      <c r="F57" s="12">
        <v>4.1000000000000003E-3</v>
      </c>
    </row>
    <row r="58" spans="1:6" x14ac:dyDescent="0.25">
      <c r="A58" s="13" t="s">
        <v>77</v>
      </c>
      <c r="B58" s="27"/>
      <c r="C58" s="27"/>
      <c r="D58" s="14"/>
      <c r="E58" s="34">
        <v>259.10000000000002</v>
      </c>
      <c r="F58" s="35">
        <v>0.99870000000000003</v>
      </c>
    </row>
    <row r="59" spans="1:6" x14ac:dyDescent="0.25">
      <c r="A59" s="13" t="s">
        <v>473</v>
      </c>
      <c r="B59" s="26"/>
      <c r="C59" s="26"/>
      <c r="D59" s="10"/>
      <c r="E59" s="11"/>
      <c r="F59" s="12"/>
    </row>
    <row r="60" spans="1:6" x14ac:dyDescent="0.25">
      <c r="A60" s="13" t="s">
        <v>77</v>
      </c>
      <c r="B60" s="26"/>
      <c r="C60" s="26"/>
      <c r="D60" s="10"/>
      <c r="E60" s="36" t="s">
        <v>65</v>
      </c>
      <c r="F60" s="37" t="s">
        <v>65</v>
      </c>
    </row>
    <row r="61" spans="1:6" x14ac:dyDescent="0.25">
      <c r="A61" s="19" t="s">
        <v>90</v>
      </c>
      <c r="B61" s="28"/>
      <c r="C61" s="28"/>
      <c r="D61" s="20"/>
      <c r="E61" s="23">
        <v>259.10000000000002</v>
      </c>
      <c r="F61" s="24">
        <v>0.99870000000000003</v>
      </c>
    </row>
    <row r="62" spans="1:6" x14ac:dyDescent="0.25">
      <c r="A62" s="9"/>
      <c r="B62" s="26"/>
      <c r="C62" s="26"/>
      <c r="D62" s="10"/>
      <c r="E62" s="11"/>
      <c r="F62" s="12"/>
    </row>
    <row r="63" spans="1:6" x14ac:dyDescent="0.25">
      <c r="A63" s="9"/>
      <c r="B63" s="26"/>
      <c r="C63" s="26"/>
      <c r="D63" s="10"/>
      <c r="E63" s="11"/>
      <c r="F63" s="12"/>
    </row>
    <row r="64" spans="1:6" x14ac:dyDescent="0.25">
      <c r="A64" s="13" t="s">
        <v>91</v>
      </c>
      <c r="B64" s="26"/>
      <c r="C64" s="26"/>
      <c r="D64" s="10"/>
      <c r="E64" s="11"/>
      <c r="F64" s="12"/>
    </row>
    <row r="65" spans="1:6" x14ac:dyDescent="0.25">
      <c r="A65" s="9" t="s">
        <v>92</v>
      </c>
      <c r="B65" s="26"/>
      <c r="C65" s="26"/>
      <c r="D65" s="10"/>
      <c r="E65" s="11">
        <v>0.3</v>
      </c>
      <c r="F65" s="12">
        <v>1.1999999999999999E-3</v>
      </c>
    </row>
    <row r="66" spans="1:6" x14ac:dyDescent="0.25">
      <c r="A66" s="13" t="s">
        <v>77</v>
      </c>
      <c r="B66" s="27"/>
      <c r="C66" s="27"/>
      <c r="D66" s="14"/>
      <c r="E66" s="34">
        <v>0.3</v>
      </c>
      <c r="F66" s="35">
        <v>1.1999999999999999E-3</v>
      </c>
    </row>
    <row r="67" spans="1:6" x14ac:dyDescent="0.25">
      <c r="A67" s="9"/>
      <c r="B67" s="26"/>
      <c r="C67" s="26"/>
      <c r="D67" s="10"/>
      <c r="E67" s="11"/>
      <c r="F67" s="12"/>
    </row>
    <row r="68" spans="1:6" x14ac:dyDescent="0.25">
      <c r="A68" s="19" t="s">
        <v>90</v>
      </c>
      <c r="B68" s="28"/>
      <c r="C68" s="28"/>
      <c r="D68" s="20"/>
      <c r="E68" s="15">
        <v>0.3</v>
      </c>
      <c r="F68" s="16">
        <v>1.1999999999999999E-3</v>
      </c>
    </row>
    <row r="69" spans="1:6" x14ac:dyDescent="0.25">
      <c r="A69" s="9" t="s">
        <v>93</v>
      </c>
      <c r="B69" s="26"/>
      <c r="C69" s="26"/>
      <c r="D69" s="10"/>
      <c r="E69" s="11">
        <v>0.1</v>
      </c>
      <c r="F69" s="12">
        <v>1E-4</v>
      </c>
    </row>
    <row r="70" spans="1:6" x14ac:dyDescent="0.25">
      <c r="A70" s="21" t="s">
        <v>94</v>
      </c>
      <c r="B70" s="29"/>
      <c r="C70" s="29"/>
      <c r="D70" s="22"/>
      <c r="E70" s="23">
        <v>259.5</v>
      </c>
      <c r="F70" s="24">
        <v>1</v>
      </c>
    </row>
    <row r="73" spans="1:6" x14ac:dyDescent="0.25">
      <c r="A73" s="1" t="s">
        <v>1194</v>
      </c>
    </row>
    <row r="74" spans="1:6" ht="30" x14ac:dyDescent="0.25">
      <c r="A74" s="43" t="s">
        <v>1195</v>
      </c>
      <c r="B74" t="s">
        <v>65</v>
      </c>
    </row>
    <row r="75" spans="1:6" x14ac:dyDescent="0.25">
      <c r="A75" t="s">
        <v>1196</v>
      </c>
    </row>
    <row r="76" spans="1:6" x14ac:dyDescent="0.25">
      <c r="A76" t="s">
        <v>1241</v>
      </c>
      <c r="B76" t="s">
        <v>1198</v>
      </c>
      <c r="C76" t="s">
        <v>1198</v>
      </c>
    </row>
    <row r="77" spans="1:6" x14ac:dyDescent="0.25">
      <c r="B77" s="44">
        <v>43371</v>
      </c>
      <c r="C77" s="44">
        <v>43404</v>
      </c>
    </row>
    <row r="78" spans="1:6" ht="14.45" customHeight="1" x14ac:dyDescent="0.25">
      <c r="A78" t="s">
        <v>1269</v>
      </c>
      <c r="B78">
        <v>11603.650900000001</v>
      </c>
      <c r="C78">
        <v>11037.9985</v>
      </c>
    </row>
    <row r="80" spans="1:6" x14ac:dyDescent="0.25">
      <c r="A80" t="s">
        <v>1213</v>
      </c>
      <c r="B80" t="s">
        <v>65</v>
      </c>
    </row>
    <row r="81" spans="1:2" x14ac:dyDescent="0.25">
      <c r="A81" t="s">
        <v>1214</v>
      </c>
      <c r="B81" t="s">
        <v>65</v>
      </c>
    </row>
    <row r="82" spans="1:2" ht="30" x14ac:dyDescent="0.25">
      <c r="A82" s="43" t="s">
        <v>1215</v>
      </c>
      <c r="B82" t="s">
        <v>65</v>
      </c>
    </row>
    <row r="83" spans="1:2" ht="30" x14ac:dyDescent="0.25">
      <c r="A83" s="43" t="s">
        <v>1216</v>
      </c>
      <c r="B83" t="s">
        <v>65</v>
      </c>
    </row>
    <row r="84" spans="1:2" x14ac:dyDescent="0.25">
      <c r="A84" t="s">
        <v>1217</v>
      </c>
      <c r="B84" t="s">
        <v>65</v>
      </c>
    </row>
    <row r="85" spans="1:2" x14ac:dyDescent="0.25">
      <c r="A85" t="s">
        <v>1218</v>
      </c>
      <c r="B85" s="45">
        <v>7.0000000000000007E-2</v>
      </c>
    </row>
    <row r="86" spans="1:2" ht="45" x14ac:dyDescent="0.25">
      <c r="A86" s="43" t="s">
        <v>1219</v>
      </c>
      <c r="B86" t="s">
        <v>65</v>
      </c>
    </row>
    <row r="87" spans="1:2" ht="45" x14ac:dyDescent="0.25">
      <c r="A87" s="43" t="s">
        <v>1220</v>
      </c>
      <c r="B87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B47" sqref="B47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35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36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226</v>
      </c>
      <c r="B7" s="26"/>
      <c r="C7" s="26"/>
      <c r="D7" s="10"/>
      <c r="E7" s="11"/>
      <c r="F7" s="12"/>
    </row>
    <row r="8" spans="1:8" x14ac:dyDescent="0.25">
      <c r="A8" s="9" t="s">
        <v>287</v>
      </c>
      <c r="B8" s="26" t="s">
        <v>288</v>
      </c>
      <c r="C8" s="26" t="s">
        <v>235</v>
      </c>
      <c r="D8" s="10">
        <v>1745</v>
      </c>
      <c r="E8" s="11">
        <v>33.36</v>
      </c>
      <c r="F8" s="12">
        <v>0.35199999999999998</v>
      </c>
    </row>
    <row r="9" spans="1:8" x14ac:dyDescent="0.25">
      <c r="A9" s="9" t="s">
        <v>233</v>
      </c>
      <c r="B9" s="26" t="s">
        <v>234</v>
      </c>
      <c r="C9" s="26" t="s">
        <v>235</v>
      </c>
      <c r="D9" s="10">
        <v>5243</v>
      </c>
      <c r="E9" s="11">
        <v>18.61</v>
      </c>
      <c r="F9" s="12">
        <v>0.19639999999999999</v>
      </c>
    </row>
    <row r="10" spans="1:8" x14ac:dyDescent="0.25">
      <c r="A10" s="9" t="s">
        <v>399</v>
      </c>
      <c r="B10" s="26" t="s">
        <v>400</v>
      </c>
      <c r="C10" s="26" t="s">
        <v>235</v>
      </c>
      <c r="D10" s="10">
        <v>1088</v>
      </c>
      <c r="E10" s="11">
        <v>12.18</v>
      </c>
      <c r="F10" s="12">
        <v>0.1285</v>
      </c>
    </row>
    <row r="11" spans="1:8" x14ac:dyDescent="0.25">
      <c r="A11" s="9" t="s">
        <v>239</v>
      </c>
      <c r="B11" s="26" t="s">
        <v>240</v>
      </c>
      <c r="C11" s="26" t="s">
        <v>235</v>
      </c>
      <c r="D11" s="10">
        <v>3055</v>
      </c>
      <c r="E11" s="11">
        <v>8.6</v>
      </c>
      <c r="F11" s="12">
        <v>9.0700000000000003E-2</v>
      </c>
    </row>
    <row r="12" spans="1:8" x14ac:dyDescent="0.25">
      <c r="A12" s="9" t="s">
        <v>285</v>
      </c>
      <c r="B12" s="26" t="s">
        <v>286</v>
      </c>
      <c r="C12" s="26" t="s">
        <v>235</v>
      </c>
      <c r="D12" s="10">
        <v>1440</v>
      </c>
      <c r="E12" s="11">
        <v>8.39</v>
      </c>
      <c r="F12" s="12">
        <v>8.8499999999999995E-2</v>
      </c>
    </row>
    <row r="13" spans="1:8" x14ac:dyDescent="0.25">
      <c r="A13" s="9" t="s">
        <v>812</v>
      </c>
      <c r="B13" s="26" t="s">
        <v>813</v>
      </c>
      <c r="C13" s="26" t="s">
        <v>235</v>
      </c>
      <c r="D13" s="10">
        <v>417</v>
      </c>
      <c r="E13" s="11">
        <v>5.94</v>
      </c>
      <c r="F13" s="12">
        <v>6.2700000000000006E-2</v>
      </c>
    </row>
    <row r="14" spans="1:8" x14ac:dyDescent="0.25">
      <c r="A14" s="9" t="s">
        <v>247</v>
      </c>
      <c r="B14" s="26" t="s">
        <v>248</v>
      </c>
      <c r="C14" s="26" t="s">
        <v>235</v>
      </c>
      <c r="D14" s="10">
        <v>1505</v>
      </c>
      <c r="E14" s="11">
        <v>2.83</v>
      </c>
      <c r="F14" s="12">
        <v>2.9899999999999999E-2</v>
      </c>
    </row>
    <row r="15" spans="1:8" x14ac:dyDescent="0.25">
      <c r="A15" s="9" t="s">
        <v>690</v>
      </c>
      <c r="B15" s="26" t="s">
        <v>691</v>
      </c>
      <c r="C15" s="26" t="s">
        <v>235</v>
      </c>
      <c r="D15" s="10">
        <v>308</v>
      </c>
      <c r="E15" s="11">
        <v>1.62</v>
      </c>
      <c r="F15" s="12">
        <v>1.7000000000000001E-2</v>
      </c>
    </row>
    <row r="16" spans="1:8" x14ac:dyDescent="0.25">
      <c r="A16" s="9" t="s">
        <v>982</v>
      </c>
      <c r="B16" s="26" t="s">
        <v>983</v>
      </c>
      <c r="C16" s="26" t="s">
        <v>235</v>
      </c>
      <c r="D16" s="10">
        <v>1615</v>
      </c>
      <c r="E16" s="11">
        <v>1.34</v>
      </c>
      <c r="F16" s="12">
        <v>1.41E-2</v>
      </c>
    </row>
    <row r="17" spans="1:6" x14ac:dyDescent="0.25">
      <c r="A17" s="9" t="s">
        <v>335</v>
      </c>
      <c r="B17" s="26" t="s">
        <v>336</v>
      </c>
      <c r="C17" s="26" t="s">
        <v>235</v>
      </c>
      <c r="D17" s="10">
        <v>777</v>
      </c>
      <c r="E17" s="11">
        <v>0.86</v>
      </c>
      <c r="F17" s="12">
        <v>9.1000000000000004E-3</v>
      </c>
    </row>
    <row r="18" spans="1:6" x14ac:dyDescent="0.25">
      <c r="A18" s="9" t="s">
        <v>278</v>
      </c>
      <c r="B18" s="26" t="s">
        <v>279</v>
      </c>
      <c r="C18" s="26" t="s">
        <v>235</v>
      </c>
      <c r="D18" s="10">
        <v>855</v>
      </c>
      <c r="E18" s="11">
        <v>0.63</v>
      </c>
      <c r="F18" s="12">
        <v>6.6E-3</v>
      </c>
    </row>
    <row r="19" spans="1:6" x14ac:dyDescent="0.25">
      <c r="A19" s="9" t="s">
        <v>363</v>
      </c>
      <c r="B19" s="26" t="s">
        <v>364</v>
      </c>
      <c r="C19" s="26" t="s">
        <v>235</v>
      </c>
      <c r="D19" s="10">
        <v>1054</v>
      </c>
      <c r="E19" s="11">
        <v>0.36</v>
      </c>
      <c r="F19" s="12">
        <v>3.8E-3</v>
      </c>
    </row>
    <row r="20" spans="1:6" x14ac:dyDescent="0.25">
      <c r="A20" s="13" t="s">
        <v>77</v>
      </c>
      <c r="B20" s="27"/>
      <c r="C20" s="27"/>
      <c r="D20" s="14"/>
      <c r="E20" s="34">
        <v>94.72</v>
      </c>
      <c r="F20" s="35">
        <v>0.99929999999999997</v>
      </c>
    </row>
    <row r="21" spans="1:6" x14ac:dyDescent="0.25">
      <c r="A21" s="13" t="s">
        <v>473</v>
      </c>
      <c r="B21" s="26"/>
      <c r="C21" s="26"/>
      <c r="D21" s="10"/>
      <c r="E21" s="11"/>
      <c r="F21" s="12"/>
    </row>
    <row r="22" spans="1:6" x14ac:dyDescent="0.25">
      <c r="A22" s="13" t="s">
        <v>77</v>
      </c>
      <c r="B22" s="26"/>
      <c r="C22" s="26"/>
      <c r="D22" s="10"/>
      <c r="E22" s="36" t="s">
        <v>65</v>
      </c>
      <c r="F22" s="37" t="s">
        <v>65</v>
      </c>
    </row>
    <row r="23" spans="1:6" x14ac:dyDescent="0.25">
      <c r="A23" s="19" t="s">
        <v>90</v>
      </c>
      <c r="B23" s="28"/>
      <c r="C23" s="28"/>
      <c r="D23" s="20"/>
      <c r="E23" s="23">
        <v>94.72</v>
      </c>
      <c r="F23" s="24">
        <v>0.99929999999999997</v>
      </c>
    </row>
    <row r="24" spans="1:6" x14ac:dyDescent="0.25">
      <c r="A24" s="9"/>
      <c r="B24" s="26"/>
      <c r="C24" s="26"/>
      <c r="D24" s="10"/>
      <c r="E24" s="11"/>
      <c r="F24" s="12"/>
    </row>
    <row r="25" spans="1:6" x14ac:dyDescent="0.25">
      <c r="A25" s="9"/>
      <c r="B25" s="26"/>
      <c r="C25" s="26"/>
      <c r="D25" s="10"/>
      <c r="E25" s="11"/>
      <c r="F25" s="12"/>
    </row>
    <row r="26" spans="1:6" x14ac:dyDescent="0.25">
      <c r="A26" s="13" t="s">
        <v>91</v>
      </c>
      <c r="B26" s="26"/>
      <c r="C26" s="26"/>
      <c r="D26" s="10"/>
      <c r="E26" s="11"/>
      <c r="F26" s="12"/>
    </row>
    <row r="27" spans="1:6" x14ac:dyDescent="0.25">
      <c r="A27" s="9" t="s">
        <v>92</v>
      </c>
      <c r="B27" s="26"/>
      <c r="C27" s="26"/>
      <c r="D27" s="10"/>
      <c r="E27" s="11">
        <v>0.1</v>
      </c>
      <c r="F27" s="12">
        <v>1.1000000000000001E-3</v>
      </c>
    </row>
    <row r="28" spans="1:6" x14ac:dyDescent="0.25">
      <c r="A28" s="13" t="s">
        <v>77</v>
      </c>
      <c r="B28" s="27"/>
      <c r="C28" s="27"/>
      <c r="D28" s="14"/>
      <c r="E28" s="34">
        <v>0.1</v>
      </c>
      <c r="F28" s="35">
        <v>1.1000000000000001E-3</v>
      </c>
    </row>
    <row r="29" spans="1:6" x14ac:dyDescent="0.25">
      <c r="A29" s="9"/>
      <c r="B29" s="26"/>
      <c r="C29" s="26"/>
      <c r="D29" s="10"/>
      <c r="E29" s="11"/>
      <c r="F29" s="12"/>
    </row>
    <row r="30" spans="1:6" x14ac:dyDescent="0.25">
      <c r="A30" s="19" t="s">
        <v>90</v>
      </c>
      <c r="B30" s="28"/>
      <c r="C30" s="28"/>
      <c r="D30" s="20"/>
      <c r="E30" s="15">
        <v>0.1</v>
      </c>
      <c r="F30" s="16">
        <v>1.1000000000000001E-3</v>
      </c>
    </row>
    <row r="31" spans="1:6" x14ac:dyDescent="0.25">
      <c r="A31" s="9" t="s">
        <v>93</v>
      </c>
      <c r="B31" s="26"/>
      <c r="C31" s="26"/>
      <c r="D31" s="10"/>
      <c r="E31" s="32">
        <v>-0.06</v>
      </c>
      <c r="F31" s="33">
        <v>-4.0000000000000002E-4</v>
      </c>
    </row>
    <row r="32" spans="1:6" x14ac:dyDescent="0.25">
      <c r="A32" s="21" t="s">
        <v>94</v>
      </c>
      <c r="B32" s="29"/>
      <c r="C32" s="29"/>
      <c r="D32" s="22"/>
      <c r="E32" s="23">
        <v>94.76</v>
      </c>
      <c r="F32" s="24">
        <v>1</v>
      </c>
    </row>
    <row r="35" spans="1:3" x14ac:dyDescent="0.25">
      <c r="A35" s="1" t="s">
        <v>1194</v>
      </c>
    </row>
    <row r="36" spans="1:3" ht="30" x14ac:dyDescent="0.25">
      <c r="A36" s="43" t="s">
        <v>1195</v>
      </c>
      <c r="B36" t="s">
        <v>65</v>
      </c>
    </row>
    <row r="37" spans="1:3" x14ac:dyDescent="0.25">
      <c r="A37" t="s">
        <v>1196</v>
      </c>
    </row>
    <row r="38" spans="1:3" x14ac:dyDescent="0.25">
      <c r="A38" t="s">
        <v>1241</v>
      </c>
      <c r="B38" t="s">
        <v>1198</v>
      </c>
      <c r="C38" t="s">
        <v>1198</v>
      </c>
    </row>
    <row r="39" spans="1:3" x14ac:dyDescent="0.25">
      <c r="B39" s="44">
        <v>43371</v>
      </c>
      <c r="C39" s="44">
        <v>43404</v>
      </c>
    </row>
    <row r="40" spans="1:3" x14ac:dyDescent="0.25">
      <c r="A40" t="s">
        <v>1269</v>
      </c>
      <c r="B40">
        <v>2548.9470000000001</v>
      </c>
      <c r="C40">
        <v>2552.1361000000002</v>
      </c>
    </row>
    <row r="42" spans="1:3" x14ac:dyDescent="0.25">
      <c r="A42" t="s">
        <v>1213</v>
      </c>
      <c r="B42" t="s">
        <v>65</v>
      </c>
    </row>
    <row r="43" spans="1:3" x14ac:dyDescent="0.25">
      <c r="A43" t="s">
        <v>1214</v>
      </c>
      <c r="B43" t="s">
        <v>65</v>
      </c>
    </row>
    <row r="44" spans="1:3" ht="30" x14ac:dyDescent="0.25">
      <c r="A44" s="43" t="s">
        <v>1215</v>
      </c>
      <c r="B44" t="s">
        <v>65</v>
      </c>
    </row>
    <row r="45" spans="1:3" ht="30" x14ac:dyDescent="0.25">
      <c r="A45" s="43" t="s">
        <v>1216</v>
      </c>
      <c r="B45" t="s">
        <v>65</v>
      </c>
    </row>
    <row r="46" spans="1:3" x14ac:dyDescent="0.25">
      <c r="A46" t="s">
        <v>1217</v>
      </c>
      <c r="B46" t="s">
        <v>65</v>
      </c>
    </row>
    <row r="47" spans="1:3" x14ac:dyDescent="0.25">
      <c r="A47" t="s">
        <v>1218</v>
      </c>
      <c r="B47" s="45">
        <v>0.04</v>
      </c>
    </row>
    <row r="48" spans="1:3" ht="45" x14ac:dyDescent="0.25">
      <c r="A48" s="43" t="s">
        <v>1219</v>
      </c>
      <c r="B48" t="s">
        <v>65</v>
      </c>
    </row>
    <row r="49" spans="1:2" ht="45" x14ac:dyDescent="0.25">
      <c r="A49" s="43" t="s">
        <v>1220</v>
      </c>
      <c r="B49" t="s">
        <v>65</v>
      </c>
    </row>
    <row r="78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B65" sqref="B65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37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38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226</v>
      </c>
      <c r="B7" s="26"/>
      <c r="C7" s="26"/>
      <c r="D7" s="10"/>
      <c r="E7" s="11"/>
      <c r="F7" s="12"/>
    </row>
    <row r="8" spans="1:8" x14ac:dyDescent="0.25">
      <c r="A8" s="9" t="s">
        <v>244</v>
      </c>
      <c r="B8" s="26" t="s">
        <v>245</v>
      </c>
      <c r="C8" s="26" t="s">
        <v>246</v>
      </c>
      <c r="D8" s="10">
        <v>3824</v>
      </c>
      <c r="E8" s="11">
        <v>26.25</v>
      </c>
      <c r="F8" s="12">
        <v>5.7299999999999997E-2</v>
      </c>
    </row>
    <row r="9" spans="1:8" x14ac:dyDescent="0.25">
      <c r="A9" s="9" t="s">
        <v>283</v>
      </c>
      <c r="B9" s="26" t="s">
        <v>284</v>
      </c>
      <c r="C9" s="26" t="s">
        <v>246</v>
      </c>
      <c r="D9" s="10">
        <v>1318</v>
      </c>
      <c r="E9" s="11">
        <v>25.54</v>
      </c>
      <c r="F9" s="12">
        <v>5.57E-2</v>
      </c>
    </row>
    <row r="10" spans="1:8" x14ac:dyDescent="0.25">
      <c r="A10" s="9" t="s">
        <v>252</v>
      </c>
      <c r="B10" s="26" t="s">
        <v>253</v>
      </c>
      <c r="C10" s="26" t="s">
        <v>254</v>
      </c>
      <c r="D10" s="10">
        <v>9050</v>
      </c>
      <c r="E10" s="11">
        <v>25.35</v>
      </c>
      <c r="F10" s="12">
        <v>5.5300000000000002E-2</v>
      </c>
    </row>
    <row r="11" spans="1:8" x14ac:dyDescent="0.25">
      <c r="A11" s="9" t="s">
        <v>682</v>
      </c>
      <c r="B11" s="26" t="s">
        <v>683</v>
      </c>
      <c r="C11" s="26" t="s">
        <v>254</v>
      </c>
      <c r="D11" s="10">
        <v>1467</v>
      </c>
      <c r="E11" s="11">
        <v>23.79</v>
      </c>
      <c r="F11" s="12">
        <v>5.1900000000000002E-2</v>
      </c>
    </row>
    <row r="12" spans="1:8" x14ac:dyDescent="0.25">
      <c r="A12" s="9" t="s">
        <v>432</v>
      </c>
      <c r="B12" s="26" t="s">
        <v>433</v>
      </c>
      <c r="C12" s="26" t="s">
        <v>254</v>
      </c>
      <c r="D12" s="10">
        <v>1821</v>
      </c>
      <c r="E12" s="11">
        <v>22.41</v>
      </c>
      <c r="F12" s="12">
        <v>4.8899999999999999E-2</v>
      </c>
    </row>
    <row r="13" spans="1:8" x14ac:dyDescent="0.25">
      <c r="A13" s="9" t="s">
        <v>287</v>
      </c>
      <c r="B13" s="26" t="s">
        <v>288</v>
      </c>
      <c r="C13" s="26" t="s">
        <v>235</v>
      </c>
      <c r="D13" s="10">
        <v>1166</v>
      </c>
      <c r="E13" s="11">
        <v>22.29</v>
      </c>
      <c r="F13" s="12">
        <v>4.8599999999999997E-2</v>
      </c>
    </row>
    <row r="14" spans="1:8" x14ac:dyDescent="0.25">
      <c r="A14" s="9" t="s">
        <v>694</v>
      </c>
      <c r="B14" s="26" t="s">
        <v>695</v>
      </c>
      <c r="C14" s="26" t="s">
        <v>246</v>
      </c>
      <c r="D14" s="10">
        <v>2031</v>
      </c>
      <c r="E14" s="11">
        <v>21.44</v>
      </c>
      <c r="F14" s="12">
        <v>4.6800000000000001E-2</v>
      </c>
    </row>
    <row r="15" spans="1:8" x14ac:dyDescent="0.25">
      <c r="A15" s="9" t="s">
        <v>305</v>
      </c>
      <c r="B15" s="26" t="s">
        <v>306</v>
      </c>
      <c r="C15" s="26" t="s">
        <v>254</v>
      </c>
      <c r="D15" s="10">
        <v>332</v>
      </c>
      <c r="E15" s="11">
        <v>18.739999999999998</v>
      </c>
      <c r="F15" s="12">
        <v>4.0899999999999999E-2</v>
      </c>
    </row>
    <row r="16" spans="1:8" x14ac:dyDescent="0.25">
      <c r="A16" s="9" t="s">
        <v>676</v>
      </c>
      <c r="B16" s="26" t="s">
        <v>677</v>
      </c>
      <c r="C16" s="26" t="s">
        <v>269</v>
      </c>
      <c r="D16" s="10">
        <v>786</v>
      </c>
      <c r="E16" s="11">
        <v>18.73</v>
      </c>
      <c r="F16" s="12">
        <v>4.0899999999999999E-2</v>
      </c>
    </row>
    <row r="17" spans="1:6" x14ac:dyDescent="0.25">
      <c r="A17" s="9" t="s">
        <v>974</v>
      </c>
      <c r="B17" s="26" t="s">
        <v>975</v>
      </c>
      <c r="C17" s="26" t="s">
        <v>266</v>
      </c>
      <c r="D17" s="10">
        <v>645</v>
      </c>
      <c r="E17" s="11">
        <v>17.82</v>
      </c>
      <c r="F17" s="12">
        <v>3.8899999999999997E-2</v>
      </c>
    </row>
    <row r="18" spans="1:6" x14ac:dyDescent="0.25">
      <c r="A18" s="9" t="s">
        <v>264</v>
      </c>
      <c r="B18" s="26" t="s">
        <v>265</v>
      </c>
      <c r="C18" s="26" t="s">
        <v>266</v>
      </c>
      <c r="D18" s="10">
        <v>265</v>
      </c>
      <c r="E18" s="11">
        <v>17.53</v>
      </c>
      <c r="F18" s="12">
        <v>3.8300000000000001E-2</v>
      </c>
    </row>
    <row r="19" spans="1:6" x14ac:dyDescent="0.25">
      <c r="A19" s="9" t="s">
        <v>692</v>
      </c>
      <c r="B19" s="26" t="s">
        <v>693</v>
      </c>
      <c r="C19" s="26" t="s">
        <v>254</v>
      </c>
      <c r="D19" s="10">
        <v>1494</v>
      </c>
      <c r="E19" s="11">
        <v>16.7</v>
      </c>
      <c r="F19" s="12">
        <v>3.6400000000000002E-2</v>
      </c>
    </row>
    <row r="20" spans="1:6" x14ac:dyDescent="0.25">
      <c r="A20" s="9" t="s">
        <v>453</v>
      </c>
      <c r="B20" s="26" t="s">
        <v>454</v>
      </c>
      <c r="C20" s="26" t="s">
        <v>266</v>
      </c>
      <c r="D20" s="10">
        <v>630</v>
      </c>
      <c r="E20" s="11">
        <v>16.34</v>
      </c>
      <c r="F20" s="12">
        <v>3.5700000000000003E-2</v>
      </c>
    </row>
    <row r="21" spans="1:6" x14ac:dyDescent="0.25">
      <c r="A21" s="9" t="s">
        <v>275</v>
      </c>
      <c r="B21" s="26" t="s">
        <v>276</v>
      </c>
      <c r="C21" s="26" t="s">
        <v>277</v>
      </c>
      <c r="D21" s="10">
        <v>1927</v>
      </c>
      <c r="E21" s="11">
        <v>16.28</v>
      </c>
      <c r="F21" s="12">
        <v>3.5499999999999997E-2</v>
      </c>
    </row>
    <row r="22" spans="1:6" x14ac:dyDescent="0.25">
      <c r="A22" s="9" t="s">
        <v>733</v>
      </c>
      <c r="B22" s="26" t="s">
        <v>734</v>
      </c>
      <c r="C22" s="26" t="s">
        <v>383</v>
      </c>
      <c r="D22" s="10">
        <v>5915</v>
      </c>
      <c r="E22" s="11">
        <v>15.74</v>
      </c>
      <c r="F22" s="12">
        <v>3.44E-2</v>
      </c>
    </row>
    <row r="23" spans="1:6" x14ac:dyDescent="0.25">
      <c r="A23" s="9" t="s">
        <v>428</v>
      </c>
      <c r="B23" s="26" t="s">
        <v>429</v>
      </c>
      <c r="C23" s="26" t="s">
        <v>254</v>
      </c>
      <c r="D23" s="10">
        <v>3866</v>
      </c>
      <c r="E23" s="11">
        <v>14.87</v>
      </c>
      <c r="F23" s="12">
        <v>3.2500000000000001E-2</v>
      </c>
    </row>
    <row r="24" spans="1:6" x14ac:dyDescent="0.25">
      <c r="A24" s="9" t="s">
        <v>445</v>
      </c>
      <c r="B24" s="26" t="s">
        <v>446</v>
      </c>
      <c r="C24" s="26" t="s">
        <v>266</v>
      </c>
      <c r="D24" s="10">
        <v>66</v>
      </c>
      <c r="E24" s="11">
        <v>14.43</v>
      </c>
      <c r="F24" s="12">
        <v>3.15E-2</v>
      </c>
    </row>
    <row r="25" spans="1:6" x14ac:dyDescent="0.25">
      <c r="A25" s="9" t="s">
        <v>318</v>
      </c>
      <c r="B25" s="26" t="s">
        <v>319</v>
      </c>
      <c r="C25" s="26" t="s">
        <v>254</v>
      </c>
      <c r="D25" s="10">
        <v>4080</v>
      </c>
      <c r="E25" s="11">
        <v>13.11</v>
      </c>
      <c r="F25" s="12">
        <v>2.86E-2</v>
      </c>
    </row>
    <row r="26" spans="1:6" x14ac:dyDescent="0.25">
      <c r="A26" s="9" t="s">
        <v>430</v>
      </c>
      <c r="B26" s="26" t="s">
        <v>431</v>
      </c>
      <c r="C26" s="26" t="s">
        <v>254</v>
      </c>
      <c r="D26" s="10">
        <v>1696</v>
      </c>
      <c r="E26" s="11">
        <v>12.29</v>
      </c>
      <c r="F26" s="12">
        <v>2.6800000000000001E-2</v>
      </c>
    </row>
    <row r="27" spans="1:6" x14ac:dyDescent="0.25">
      <c r="A27" s="9" t="s">
        <v>699</v>
      </c>
      <c r="B27" s="26" t="s">
        <v>700</v>
      </c>
      <c r="C27" s="26" t="s">
        <v>277</v>
      </c>
      <c r="D27" s="10">
        <v>1763</v>
      </c>
      <c r="E27" s="11">
        <v>11.39</v>
      </c>
      <c r="F27" s="12">
        <v>2.4799999999999999E-2</v>
      </c>
    </row>
    <row r="28" spans="1:6" x14ac:dyDescent="0.25">
      <c r="A28" s="9" t="s">
        <v>461</v>
      </c>
      <c r="B28" s="26" t="s">
        <v>462</v>
      </c>
      <c r="C28" s="26" t="s">
        <v>403</v>
      </c>
      <c r="D28" s="10">
        <v>54</v>
      </c>
      <c r="E28" s="11">
        <v>10.66</v>
      </c>
      <c r="F28" s="12">
        <v>2.3300000000000001E-2</v>
      </c>
    </row>
    <row r="29" spans="1:6" x14ac:dyDescent="0.25">
      <c r="A29" s="9" t="s">
        <v>984</v>
      </c>
      <c r="B29" s="26" t="s">
        <v>985</v>
      </c>
      <c r="C29" s="26" t="s">
        <v>728</v>
      </c>
      <c r="D29" s="10">
        <v>1103</v>
      </c>
      <c r="E29" s="11">
        <v>10.58</v>
      </c>
      <c r="F29" s="12">
        <v>2.3099999999999999E-2</v>
      </c>
    </row>
    <row r="30" spans="1:6" x14ac:dyDescent="0.25">
      <c r="A30" s="9" t="s">
        <v>247</v>
      </c>
      <c r="B30" s="26" t="s">
        <v>248</v>
      </c>
      <c r="C30" s="26" t="s">
        <v>235</v>
      </c>
      <c r="D30" s="10">
        <v>5494</v>
      </c>
      <c r="E30" s="11">
        <v>10.33</v>
      </c>
      <c r="F30" s="12">
        <v>2.2499999999999999E-2</v>
      </c>
    </row>
    <row r="31" spans="1:6" x14ac:dyDescent="0.25">
      <c r="A31" s="9" t="s">
        <v>420</v>
      </c>
      <c r="B31" s="26" t="s">
        <v>421</v>
      </c>
      <c r="C31" s="26" t="s">
        <v>246</v>
      </c>
      <c r="D31" s="10">
        <v>252</v>
      </c>
      <c r="E31" s="11">
        <v>9.1300000000000008</v>
      </c>
      <c r="F31" s="12">
        <v>1.9900000000000001E-2</v>
      </c>
    </row>
    <row r="32" spans="1:6" x14ac:dyDescent="0.25">
      <c r="A32" s="9" t="s">
        <v>797</v>
      </c>
      <c r="B32" s="26" t="s">
        <v>798</v>
      </c>
      <c r="C32" s="26" t="s">
        <v>370</v>
      </c>
      <c r="D32" s="10">
        <v>1354</v>
      </c>
      <c r="E32" s="11">
        <v>8.58</v>
      </c>
      <c r="F32" s="12">
        <v>1.8700000000000001E-2</v>
      </c>
    </row>
    <row r="33" spans="1:6" x14ac:dyDescent="0.25">
      <c r="A33" s="9" t="s">
        <v>270</v>
      </c>
      <c r="B33" s="26" t="s">
        <v>271</v>
      </c>
      <c r="C33" s="26" t="s">
        <v>269</v>
      </c>
      <c r="D33" s="10">
        <v>7091</v>
      </c>
      <c r="E33" s="11">
        <v>8.25</v>
      </c>
      <c r="F33" s="12">
        <v>1.7999999999999999E-2</v>
      </c>
    </row>
    <row r="34" spans="1:6" x14ac:dyDescent="0.25">
      <c r="A34" s="9" t="s">
        <v>355</v>
      </c>
      <c r="B34" s="26" t="s">
        <v>356</v>
      </c>
      <c r="C34" s="26" t="s">
        <v>269</v>
      </c>
      <c r="D34" s="10">
        <v>1909</v>
      </c>
      <c r="E34" s="11">
        <v>7.85</v>
      </c>
      <c r="F34" s="12">
        <v>1.7100000000000001E-2</v>
      </c>
    </row>
    <row r="35" spans="1:6" x14ac:dyDescent="0.25">
      <c r="A35" s="9" t="s">
        <v>272</v>
      </c>
      <c r="B35" s="26" t="s">
        <v>273</v>
      </c>
      <c r="C35" s="26" t="s">
        <v>274</v>
      </c>
      <c r="D35" s="10">
        <v>1106</v>
      </c>
      <c r="E35" s="11">
        <v>7.2</v>
      </c>
      <c r="F35" s="12">
        <v>1.5699999999999999E-2</v>
      </c>
    </row>
    <row r="36" spans="1:6" x14ac:dyDescent="0.25">
      <c r="A36" s="9" t="s">
        <v>986</v>
      </c>
      <c r="B36" s="26" t="s">
        <v>987</v>
      </c>
      <c r="C36" s="26" t="s">
        <v>263</v>
      </c>
      <c r="D36" s="10">
        <v>2617</v>
      </c>
      <c r="E36" s="11">
        <v>6.87</v>
      </c>
      <c r="F36" s="12">
        <v>1.4999999999999999E-2</v>
      </c>
    </row>
    <row r="37" spans="1:6" x14ac:dyDescent="0.25">
      <c r="A37" s="9" t="s">
        <v>465</v>
      </c>
      <c r="B37" s="26" t="s">
        <v>466</v>
      </c>
      <c r="C37" s="26" t="s">
        <v>342</v>
      </c>
      <c r="D37" s="10">
        <v>6658</v>
      </c>
      <c r="E37" s="11">
        <v>6.2</v>
      </c>
      <c r="F37" s="12">
        <v>1.35E-2</v>
      </c>
    </row>
    <row r="38" spans="1:6" x14ac:dyDescent="0.25">
      <c r="A38" s="13" t="s">
        <v>77</v>
      </c>
      <c r="B38" s="27"/>
      <c r="C38" s="27"/>
      <c r="D38" s="14"/>
      <c r="E38" s="34">
        <v>456.69</v>
      </c>
      <c r="F38" s="35">
        <v>0.99650000000000005</v>
      </c>
    </row>
    <row r="39" spans="1:6" x14ac:dyDescent="0.25">
      <c r="A39" s="13" t="s">
        <v>473</v>
      </c>
      <c r="B39" s="26"/>
      <c r="C39" s="26"/>
      <c r="D39" s="10"/>
      <c r="E39" s="11"/>
      <c r="F39" s="12"/>
    </row>
    <row r="40" spans="1:6" x14ac:dyDescent="0.25">
      <c r="A40" s="13" t="s">
        <v>77</v>
      </c>
      <c r="B40" s="26"/>
      <c r="C40" s="26"/>
      <c r="D40" s="10"/>
      <c r="E40" s="36" t="s">
        <v>65</v>
      </c>
      <c r="F40" s="37" t="s">
        <v>65</v>
      </c>
    </row>
    <row r="41" spans="1:6" x14ac:dyDescent="0.25">
      <c r="A41" s="19" t="s">
        <v>90</v>
      </c>
      <c r="B41" s="28"/>
      <c r="C41" s="28"/>
      <c r="D41" s="20"/>
      <c r="E41" s="23">
        <v>456.69</v>
      </c>
      <c r="F41" s="24">
        <v>0.99650000000000005</v>
      </c>
    </row>
    <row r="42" spans="1:6" x14ac:dyDescent="0.25">
      <c r="A42" s="9"/>
      <c r="B42" s="26"/>
      <c r="C42" s="26"/>
      <c r="D42" s="10"/>
      <c r="E42" s="11"/>
      <c r="F42" s="12"/>
    </row>
    <row r="43" spans="1:6" x14ac:dyDescent="0.25">
      <c r="A43" s="9"/>
      <c r="B43" s="26"/>
      <c r="C43" s="26"/>
      <c r="D43" s="10"/>
      <c r="E43" s="11"/>
      <c r="F43" s="12"/>
    </row>
    <row r="44" spans="1:6" x14ac:dyDescent="0.25">
      <c r="A44" s="13" t="s">
        <v>91</v>
      </c>
      <c r="B44" s="26"/>
      <c r="C44" s="26"/>
      <c r="D44" s="10"/>
      <c r="E44" s="11"/>
      <c r="F44" s="12"/>
    </row>
    <row r="45" spans="1:6" x14ac:dyDescent="0.25">
      <c r="A45" s="9" t="s">
        <v>92</v>
      </c>
      <c r="B45" s="26"/>
      <c r="C45" s="26"/>
      <c r="D45" s="10"/>
      <c r="E45" s="11">
        <v>1</v>
      </c>
      <c r="F45" s="12">
        <v>2.2000000000000001E-3</v>
      </c>
    </row>
    <row r="46" spans="1:6" x14ac:dyDescent="0.25">
      <c r="A46" s="13" t="s">
        <v>77</v>
      </c>
      <c r="B46" s="27"/>
      <c r="C46" s="27"/>
      <c r="D46" s="14"/>
      <c r="E46" s="34">
        <v>1</v>
      </c>
      <c r="F46" s="35">
        <v>2.2000000000000001E-3</v>
      </c>
    </row>
    <row r="47" spans="1:6" x14ac:dyDescent="0.25">
      <c r="A47" s="9"/>
      <c r="B47" s="26"/>
      <c r="C47" s="26"/>
      <c r="D47" s="10"/>
      <c r="E47" s="11"/>
      <c r="F47" s="12"/>
    </row>
    <row r="48" spans="1:6" x14ac:dyDescent="0.25">
      <c r="A48" s="19" t="s">
        <v>90</v>
      </c>
      <c r="B48" s="28"/>
      <c r="C48" s="28"/>
      <c r="D48" s="20"/>
      <c r="E48" s="15">
        <v>1</v>
      </c>
      <c r="F48" s="16">
        <v>2.2000000000000001E-3</v>
      </c>
    </row>
    <row r="49" spans="1:6" x14ac:dyDescent="0.25">
      <c r="A49" s="9" t="s">
        <v>93</v>
      </c>
      <c r="B49" s="26"/>
      <c r="C49" s="26"/>
      <c r="D49" s="10"/>
      <c r="E49" s="11">
        <v>0.61</v>
      </c>
      <c r="F49" s="12">
        <v>1.2999999999999999E-3</v>
      </c>
    </row>
    <row r="50" spans="1:6" x14ac:dyDescent="0.25">
      <c r="A50" s="21" t="s">
        <v>94</v>
      </c>
      <c r="B50" s="29"/>
      <c r="C50" s="29"/>
      <c r="D50" s="22"/>
      <c r="E50" s="23">
        <v>458.3</v>
      </c>
      <c r="F50" s="24">
        <v>1</v>
      </c>
    </row>
    <row r="53" spans="1:6" x14ac:dyDescent="0.25">
      <c r="A53" s="1" t="s">
        <v>1194</v>
      </c>
    </row>
    <row r="54" spans="1:6" ht="30" x14ac:dyDescent="0.25">
      <c r="A54" s="43" t="s">
        <v>1195</v>
      </c>
      <c r="B54" t="s">
        <v>65</v>
      </c>
    </row>
    <row r="55" spans="1:6" x14ac:dyDescent="0.25">
      <c r="A55" t="s">
        <v>1196</v>
      </c>
    </row>
    <row r="56" spans="1:6" x14ac:dyDescent="0.25">
      <c r="A56" t="s">
        <v>1197</v>
      </c>
      <c r="B56" t="s">
        <v>1198</v>
      </c>
      <c r="C56" t="s">
        <v>1198</v>
      </c>
    </row>
    <row r="57" spans="1:6" x14ac:dyDescent="0.25">
      <c r="B57" s="44">
        <v>43371</v>
      </c>
      <c r="C57" s="44">
        <v>43404</v>
      </c>
    </row>
    <row r="58" spans="1:6" x14ac:dyDescent="0.25">
      <c r="A58" t="s">
        <v>1269</v>
      </c>
      <c r="B58">
        <v>263.97519999999997</v>
      </c>
      <c r="C58">
        <v>256.94209999999998</v>
      </c>
    </row>
    <row r="60" spans="1:6" x14ac:dyDescent="0.25">
      <c r="A60" t="s">
        <v>1213</v>
      </c>
      <c r="B60" t="s">
        <v>65</v>
      </c>
    </row>
    <row r="61" spans="1:6" x14ac:dyDescent="0.25">
      <c r="A61" t="s">
        <v>1214</v>
      </c>
      <c r="B61" t="s">
        <v>65</v>
      </c>
    </row>
    <row r="62" spans="1:6" ht="30" x14ac:dyDescent="0.25">
      <c r="A62" s="43" t="s">
        <v>1215</v>
      </c>
      <c r="B62" t="s">
        <v>65</v>
      </c>
    </row>
    <row r="63" spans="1:6" ht="30" x14ac:dyDescent="0.25">
      <c r="A63" s="43" t="s">
        <v>1216</v>
      </c>
      <c r="B63" t="s">
        <v>65</v>
      </c>
    </row>
    <row r="64" spans="1:6" x14ac:dyDescent="0.25">
      <c r="A64" t="s">
        <v>1217</v>
      </c>
      <c r="B64" t="s">
        <v>65</v>
      </c>
    </row>
    <row r="65" spans="1:2" x14ac:dyDescent="0.25">
      <c r="A65" t="s">
        <v>1218</v>
      </c>
      <c r="B65" s="45">
        <v>1.05</v>
      </c>
    </row>
    <row r="66" spans="1:2" ht="45" x14ac:dyDescent="0.25">
      <c r="A66" s="43" t="s">
        <v>1219</v>
      </c>
      <c r="B66" t="s">
        <v>65</v>
      </c>
    </row>
    <row r="67" spans="1:2" ht="45" x14ac:dyDescent="0.25">
      <c r="A67" s="43" t="s">
        <v>1220</v>
      </c>
      <c r="B67" t="s">
        <v>65</v>
      </c>
    </row>
    <row r="78" spans="1:2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B87" sqref="B87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39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40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226</v>
      </c>
      <c r="B7" s="26"/>
      <c r="C7" s="26"/>
      <c r="D7" s="10"/>
      <c r="E7" s="11"/>
      <c r="F7" s="12"/>
    </row>
    <row r="8" spans="1:8" x14ac:dyDescent="0.25">
      <c r="A8" s="9" t="s">
        <v>287</v>
      </c>
      <c r="B8" s="26" t="s">
        <v>288</v>
      </c>
      <c r="C8" s="26" t="s">
        <v>235</v>
      </c>
      <c r="D8" s="10">
        <v>1609</v>
      </c>
      <c r="E8" s="11">
        <v>30.76</v>
      </c>
      <c r="F8" s="12">
        <v>5.0799999999999998E-2</v>
      </c>
    </row>
    <row r="9" spans="1:8" x14ac:dyDescent="0.25">
      <c r="A9" s="9" t="s">
        <v>227</v>
      </c>
      <c r="B9" s="26" t="s">
        <v>228</v>
      </c>
      <c r="C9" s="26" t="s">
        <v>229</v>
      </c>
      <c r="D9" s="10">
        <v>2581</v>
      </c>
      <c r="E9" s="11">
        <v>27.39</v>
      </c>
      <c r="F9" s="12">
        <v>4.53E-2</v>
      </c>
    </row>
    <row r="10" spans="1:8" x14ac:dyDescent="0.25">
      <c r="A10" s="9" t="s">
        <v>244</v>
      </c>
      <c r="B10" s="26" t="s">
        <v>245</v>
      </c>
      <c r="C10" s="26" t="s">
        <v>246</v>
      </c>
      <c r="D10" s="10">
        <v>3812</v>
      </c>
      <c r="E10" s="11">
        <v>26.17</v>
      </c>
      <c r="F10" s="12">
        <v>4.3200000000000002E-2</v>
      </c>
    </row>
    <row r="11" spans="1:8" x14ac:dyDescent="0.25">
      <c r="A11" s="9" t="s">
        <v>233</v>
      </c>
      <c r="B11" s="26" t="s">
        <v>234</v>
      </c>
      <c r="C11" s="26" t="s">
        <v>235</v>
      </c>
      <c r="D11" s="10">
        <v>6195</v>
      </c>
      <c r="E11" s="11">
        <v>21.99</v>
      </c>
      <c r="F11" s="12">
        <v>3.6299999999999999E-2</v>
      </c>
    </row>
    <row r="12" spans="1:8" x14ac:dyDescent="0.25">
      <c r="A12" s="9" t="s">
        <v>252</v>
      </c>
      <c r="B12" s="26" t="s">
        <v>253</v>
      </c>
      <c r="C12" s="26" t="s">
        <v>254</v>
      </c>
      <c r="D12" s="10">
        <v>7731</v>
      </c>
      <c r="E12" s="11">
        <v>21.65</v>
      </c>
      <c r="F12" s="12">
        <v>3.5799999999999998E-2</v>
      </c>
    </row>
    <row r="13" spans="1:8" x14ac:dyDescent="0.25">
      <c r="A13" s="9" t="s">
        <v>678</v>
      </c>
      <c r="B13" s="26" t="s">
        <v>679</v>
      </c>
      <c r="C13" s="26" t="s">
        <v>392</v>
      </c>
      <c r="D13" s="10">
        <v>1321</v>
      </c>
      <c r="E13" s="11">
        <v>17.14</v>
      </c>
      <c r="F13" s="12">
        <v>2.8299999999999999E-2</v>
      </c>
    </row>
    <row r="14" spans="1:8" x14ac:dyDescent="0.25">
      <c r="A14" s="9" t="s">
        <v>283</v>
      </c>
      <c r="B14" s="26" t="s">
        <v>284</v>
      </c>
      <c r="C14" s="26" t="s">
        <v>246</v>
      </c>
      <c r="D14" s="10">
        <v>875</v>
      </c>
      <c r="E14" s="11">
        <v>16.96</v>
      </c>
      <c r="F14" s="12">
        <v>2.8000000000000001E-2</v>
      </c>
    </row>
    <row r="15" spans="1:8" x14ac:dyDescent="0.25">
      <c r="A15" s="9" t="s">
        <v>682</v>
      </c>
      <c r="B15" s="26" t="s">
        <v>683</v>
      </c>
      <c r="C15" s="26" t="s">
        <v>254</v>
      </c>
      <c r="D15" s="10">
        <v>946</v>
      </c>
      <c r="E15" s="11">
        <v>15.34</v>
      </c>
      <c r="F15" s="12">
        <v>2.5399999999999999E-2</v>
      </c>
    </row>
    <row r="16" spans="1:8" x14ac:dyDescent="0.25">
      <c r="A16" s="9" t="s">
        <v>812</v>
      </c>
      <c r="B16" s="26" t="s">
        <v>813</v>
      </c>
      <c r="C16" s="26" t="s">
        <v>235</v>
      </c>
      <c r="D16" s="10">
        <v>929</v>
      </c>
      <c r="E16" s="11">
        <v>13.24</v>
      </c>
      <c r="F16" s="12">
        <v>2.1899999999999999E-2</v>
      </c>
    </row>
    <row r="17" spans="1:6" x14ac:dyDescent="0.25">
      <c r="A17" s="9" t="s">
        <v>399</v>
      </c>
      <c r="B17" s="26" t="s">
        <v>400</v>
      </c>
      <c r="C17" s="26" t="s">
        <v>235</v>
      </c>
      <c r="D17" s="10">
        <v>1017</v>
      </c>
      <c r="E17" s="11">
        <v>11.38</v>
      </c>
      <c r="F17" s="12">
        <v>1.8800000000000001E-2</v>
      </c>
    </row>
    <row r="18" spans="1:6" x14ac:dyDescent="0.25">
      <c r="A18" s="9" t="s">
        <v>680</v>
      </c>
      <c r="B18" s="26" t="s">
        <v>681</v>
      </c>
      <c r="C18" s="26" t="s">
        <v>266</v>
      </c>
      <c r="D18" s="10">
        <v>1447</v>
      </c>
      <c r="E18" s="11">
        <v>11.08</v>
      </c>
      <c r="F18" s="12">
        <v>1.83E-2</v>
      </c>
    </row>
    <row r="19" spans="1:6" x14ac:dyDescent="0.25">
      <c r="A19" s="9" t="s">
        <v>239</v>
      </c>
      <c r="B19" s="26" t="s">
        <v>240</v>
      </c>
      <c r="C19" s="26" t="s">
        <v>235</v>
      </c>
      <c r="D19" s="10">
        <v>3933</v>
      </c>
      <c r="E19" s="11">
        <v>11.07</v>
      </c>
      <c r="F19" s="12">
        <v>1.83E-2</v>
      </c>
    </row>
    <row r="20" spans="1:6" x14ac:dyDescent="0.25">
      <c r="A20" s="9" t="s">
        <v>694</v>
      </c>
      <c r="B20" s="26" t="s">
        <v>695</v>
      </c>
      <c r="C20" s="26" t="s">
        <v>246</v>
      </c>
      <c r="D20" s="10">
        <v>1014</v>
      </c>
      <c r="E20" s="11">
        <v>10.7</v>
      </c>
      <c r="F20" s="12">
        <v>1.77E-2</v>
      </c>
    </row>
    <row r="21" spans="1:6" x14ac:dyDescent="0.25">
      <c r="A21" s="9" t="s">
        <v>264</v>
      </c>
      <c r="B21" s="26" t="s">
        <v>265</v>
      </c>
      <c r="C21" s="26" t="s">
        <v>266</v>
      </c>
      <c r="D21" s="10">
        <v>154</v>
      </c>
      <c r="E21" s="11">
        <v>10.19</v>
      </c>
      <c r="F21" s="12">
        <v>1.6799999999999999E-2</v>
      </c>
    </row>
    <row r="22" spans="1:6" x14ac:dyDescent="0.25">
      <c r="A22" s="9" t="s">
        <v>676</v>
      </c>
      <c r="B22" s="26" t="s">
        <v>677</v>
      </c>
      <c r="C22" s="26" t="s">
        <v>269</v>
      </c>
      <c r="D22" s="10">
        <v>400</v>
      </c>
      <c r="E22" s="11">
        <v>9.5299999999999994</v>
      </c>
      <c r="F22" s="12">
        <v>1.5699999999999999E-2</v>
      </c>
    </row>
    <row r="23" spans="1:6" x14ac:dyDescent="0.25">
      <c r="A23" s="9" t="s">
        <v>432</v>
      </c>
      <c r="B23" s="26" t="s">
        <v>433</v>
      </c>
      <c r="C23" s="26" t="s">
        <v>254</v>
      </c>
      <c r="D23" s="10">
        <v>754</v>
      </c>
      <c r="E23" s="11">
        <v>9.2799999999999994</v>
      </c>
      <c r="F23" s="12">
        <v>1.5299999999999999E-2</v>
      </c>
    </row>
    <row r="24" spans="1:6" x14ac:dyDescent="0.25">
      <c r="A24" s="9" t="s">
        <v>443</v>
      </c>
      <c r="B24" s="26" t="s">
        <v>444</v>
      </c>
      <c r="C24" s="26" t="s">
        <v>269</v>
      </c>
      <c r="D24" s="10">
        <v>170</v>
      </c>
      <c r="E24" s="11">
        <v>9.19</v>
      </c>
      <c r="F24" s="12">
        <v>1.52E-2</v>
      </c>
    </row>
    <row r="25" spans="1:6" x14ac:dyDescent="0.25">
      <c r="A25" s="9" t="s">
        <v>393</v>
      </c>
      <c r="B25" s="26" t="s">
        <v>394</v>
      </c>
      <c r="C25" s="26" t="s">
        <v>238</v>
      </c>
      <c r="D25" s="10">
        <v>1498</v>
      </c>
      <c r="E25" s="11">
        <v>8.69</v>
      </c>
      <c r="F25" s="12">
        <v>1.44E-2</v>
      </c>
    </row>
    <row r="26" spans="1:6" x14ac:dyDescent="0.25">
      <c r="A26" s="9" t="s">
        <v>988</v>
      </c>
      <c r="B26" s="26" t="s">
        <v>989</v>
      </c>
      <c r="C26" s="26" t="s">
        <v>342</v>
      </c>
      <c r="D26" s="10">
        <v>592</v>
      </c>
      <c r="E26" s="11">
        <v>7.57</v>
      </c>
      <c r="F26" s="12">
        <v>1.2500000000000001E-2</v>
      </c>
    </row>
    <row r="27" spans="1:6" x14ac:dyDescent="0.25">
      <c r="A27" s="9" t="s">
        <v>745</v>
      </c>
      <c r="B27" s="26" t="s">
        <v>746</v>
      </c>
      <c r="C27" s="26" t="s">
        <v>246</v>
      </c>
      <c r="D27" s="10">
        <v>1016</v>
      </c>
      <c r="E27" s="11">
        <v>7.56</v>
      </c>
      <c r="F27" s="12">
        <v>1.2500000000000001E-2</v>
      </c>
    </row>
    <row r="28" spans="1:6" x14ac:dyDescent="0.25">
      <c r="A28" s="9" t="s">
        <v>438</v>
      </c>
      <c r="B28" s="26" t="s">
        <v>439</v>
      </c>
      <c r="C28" s="26" t="s">
        <v>339</v>
      </c>
      <c r="D28" s="10">
        <v>2013</v>
      </c>
      <c r="E28" s="11">
        <v>7.53</v>
      </c>
      <c r="F28" s="12">
        <v>1.2500000000000001E-2</v>
      </c>
    </row>
    <row r="29" spans="1:6" x14ac:dyDescent="0.25">
      <c r="A29" s="9" t="s">
        <v>267</v>
      </c>
      <c r="B29" s="26" t="s">
        <v>268</v>
      </c>
      <c r="C29" s="26" t="s">
        <v>269</v>
      </c>
      <c r="D29" s="10">
        <v>400</v>
      </c>
      <c r="E29" s="11">
        <v>7.08</v>
      </c>
      <c r="F29" s="12">
        <v>1.17E-2</v>
      </c>
    </row>
    <row r="30" spans="1:6" x14ac:dyDescent="0.25">
      <c r="A30" s="9" t="s">
        <v>692</v>
      </c>
      <c r="B30" s="26" t="s">
        <v>693</v>
      </c>
      <c r="C30" s="26" t="s">
        <v>254</v>
      </c>
      <c r="D30" s="10">
        <v>624</v>
      </c>
      <c r="E30" s="11">
        <v>6.97</v>
      </c>
      <c r="F30" s="12">
        <v>1.15E-2</v>
      </c>
    </row>
    <row r="31" spans="1:6" x14ac:dyDescent="0.25">
      <c r="A31" s="9" t="s">
        <v>241</v>
      </c>
      <c r="B31" s="26" t="s">
        <v>242</v>
      </c>
      <c r="C31" s="26" t="s">
        <v>243</v>
      </c>
      <c r="D31" s="10">
        <v>1026</v>
      </c>
      <c r="E31" s="11">
        <v>6.92</v>
      </c>
      <c r="F31" s="12">
        <v>1.14E-2</v>
      </c>
    </row>
    <row r="32" spans="1:6" x14ac:dyDescent="0.25">
      <c r="A32" s="9" t="s">
        <v>684</v>
      </c>
      <c r="B32" s="26" t="s">
        <v>685</v>
      </c>
      <c r="C32" s="26" t="s">
        <v>339</v>
      </c>
      <c r="D32" s="10">
        <v>2925</v>
      </c>
      <c r="E32" s="11">
        <v>6.6</v>
      </c>
      <c r="F32" s="12">
        <v>1.09E-2</v>
      </c>
    </row>
    <row r="33" spans="1:6" x14ac:dyDescent="0.25">
      <c r="A33" s="9" t="s">
        <v>318</v>
      </c>
      <c r="B33" s="26" t="s">
        <v>319</v>
      </c>
      <c r="C33" s="26" t="s">
        <v>254</v>
      </c>
      <c r="D33" s="10">
        <v>1996</v>
      </c>
      <c r="E33" s="11">
        <v>6.41</v>
      </c>
      <c r="F33" s="12">
        <v>1.06E-2</v>
      </c>
    </row>
    <row r="34" spans="1:6" x14ac:dyDescent="0.25">
      <c r="A34" s="9" t="s">
        <v>872</v>
      </c>
      <c r="B34" s="26" t="s">
        <v>873</v>
      </c>
      <c r="C34" s="26" t="s">
        <v>277</v>
      </c>
      <c r="D34" s="10">
        <v>2859</v>
      </c>
      <c r="E34" s="11">
        <v>6.1</v>
      </c>
      <c r="F34" s="12">
        <v>1.01E-2</v>
      </c>
    </row>
    <row r="35" spans="1:6" x14ac:dyDescent="0.25">
      <c r="A35" s="9" t="s">
        <v>755</v>
      </c>
      <c r="B35" s="26" t="s">
        <v>756</v>
      </c>
      <c r="C35" s="26" t="s">
        <v>229</v>
      </c>
      <c r="D35" s="10">
        <v>4380</v>
      </c>
      <c r="E35" s="11">
        <v>6.06</v>
      </c>
      <c r="F35" s="12">
        <v>0.01</v>
      </c>
    </row>
    <row r="36" spans="1:6" x14ac:dyDescent="0.25">
      <c r="A36" s="9" t="s">
        <v>826</v>
      </c>
      <c r="B36" s="26" t="s">
        <v>827</v>
      </c>
      <c r="C36" s="26" t="s">
        <v>235</v>
      </c>
      <c r="D36" s="10">
        <v>3448</v>
      </c>
      <c r="E36" s="11">
        <v>5.87</v>
      </c>
      <c r="F36" s="12">
        <v>9.7000000000000003E-3</v>
      </c>
    </row>
    <row r="37" spans="1:6" x14ac:dyDescent="0.25">
      <c r="A37" s="9" t="s">
        <v>401</v>
      </c>
      <c r="B37" s="26" t="s">
        <v>402</v>
      </c>
      <c r="C37" s="26" t="s">
        <v>403</v>
      </c>
      <c r="D37" s="10">
        <v>9</v>
      </c>
      <c r="E37" s="11">
        <v>5.8</v>
      </c>
      <c r="F37" s="12">
        <v>9.5999999999999992E-3</v>
      </c>
    </row>
    <row r="38" spans="1:6" x14ac:dyDescent="0.25">
      <c r="A38" s="9" t="s">
        <v>320</v>
      </c>
      <c r="B38" s="26" t="s">
        <v>442</v>
      </c>
      <c r="C38" s="26" t="s">
        <v>266</v>
      </c>
      <c r="D38" s="10">
        <v>3149</v>
      </c>
      <c r="E38" s="11">
        <v>5.64</v>
      </c>
      <c r="F38" s="12">
        <v>9.2999999999999992E-3</v>
      </c>
    </row>
    <row r="39" spans="1:6" x14ac:dyDescent="0.25">
      <c r="A39" s="9" t="s">
        <v>247</v>
      </c>
      <c r="B39" s="26" t="s">
        <v>248</v>
      </c>
      <c r="C39" s="26" t="s">
        <v>235</v>
      </c>
      <c r="D39" s="10">
        <v>2981</v>
      </c>
      <c r="E39" s="11">
        <v>5.61</v>
      </c>
      <c r="F39" s="12">
        <v>9.2999999999999992E-3</v>
      </c>
    </row>
    <row r="40" spans="1:6" x14ac:dyDescent="0.25">
      <c r="A40" s="9" t="s">
        <v>249</v>
      </c>
      <c r="B40" s="26" t="s">
        <v>250</v>
      </c>
      <c r="C40" s="26" t="s">
        <v>251</v>
      </c>
      <c r="D40" s="10">
        <v>974</v>
      </c>
      <c r="E40" s="11">
        <v>5.39</v>
      </c>
      <c r="F40" s="12">
        <v>8.8999999999999999E-3</v>
      </c>
    </row>
    <row r="41" spans="1:6" x14ac:dyDescent="0.25">
      <c r="A41" s="9" t="s">
        <v>741</v>
      </c>
      <c r="B41" s="26" t="s">
        <v>742</v>
      </c>
      <c r="C41" s="26" t="s">
        <v>238</v>
      </c>
      <c r="D41" s="10">
        <v>246</v>
      </c>
      <c r="E41" s="11">
        <v>5.35</v>
      </c>
      <c r="F41" s="12">
        <v>8.8000000000000005E-3</v>
      </c>
    </row>
    <row r="42" spans="1:6" x14ac:dyDescent="0.25">
      <c r="A42" s="9" t="s">
        <v>349</v>
      </c>
      <c r="B42" s="26" t="s">
        <v>350</v>
      </c>
      <c r="C42" s="26" t="s">
        <v>297</v>
      </c>
      <c r="D42" s="10">
        <v>2707</v>
      </c>
      <c r="E42" s="11">
        <v>5.03</v>
      </c>
      <c r="F42" s="12">
        <v>8.3000000000000001E-3</v>
      </c>
    </row>
    <row r="43" spans="1:6" x14ac:dyDescent="0.25">
      <c r="A43" s="9" t="s">
        <v>430</v>
      </c>
      <c r="B43" s="26" t="s">
        <v>431</v>
      </c>
      <c r="C43" s="26" t="s">
        <v>254</v>
      </c>
      <c r="D43" s="10">
        <v>613</v>
      </c>
      <c r="E43" s="11">
        <v>4.4400000000000004</v>
      </c>
      <c r="F43" s="12">
        <v>7.3000000000000001E-3</v>
      </c>
    </row>
    <row r="44" spans="1:6" x14ac:dyDescent="0.25">
      <c r="A44" s="9" t="s">
        <v>453</v>
      </c>
      <c r="B44" s="26" t="s">
        <v>454</v>
      </c>
      <c r="C44" s="26" t="s">
        <v>266</v>
      </c>
      <c r="D44" s="10">
        <v>166</v>
      </c>
      <c r="E44" s="11">
        <v>4.3099999999999996</v>
      </c>
      <c r="F44" s="12">
        <v>7.1000000000000004E-3</v>
      </c>
    </row>
    <row r="45" spans="1:6" x14ac:dyDescent="0.25">
      <c r="A45" s="9" t="s">
        <v>743</v>
      </c>
      <c r="B45" s="26" t="s">
        <v>744</v>
      </c>
      <c r="C45" s="26" t="s">
        <v>260</v>
      </c>
      <c r="D45" s="10">
        <v>120</v>
      </c>
      <c r="E45" s="11">
        <v>4.2</v>
      </c>
      <c r="F45" s="12">
        <v>6.8999999999999999E-3</v>
      </c>
    </row>
    <row r="46" spans="1:6" x14ac:dyDescent="0.25">
      <c r="A46" s="9" t="s">
        <v>974</v>
      </c>
      <c r="B46" s="26" t="s">
        <v>975</v>
      </c>
      <c r="C46" s="26" t="s">
        <v>266</v>
      </c>
      <c r="D46" s="10">
        <v>151</v>
      </c>
      <c r="E46" s="11">
        <v>4.17</v>
      </c>
      <c r="F46" s="12">
        <v>6.8999999999999999E-3</v>
      </c>
    </row>
    <row r="47" spans="1:6" x14ac:dyDescent="0.25">
      <c r="A47" s="9" t="s">
        <v>445</v>
      </c>
      <c r="B47" s="26" t="s">
        <v>446</v>
      </c>
      <c r="C47" s="26" t="s">
        <v>266</v>
      </c>
      <c r="D47" s="10">
        <v>17</v>
      </c>
      <c r="E47" s="11">
        <v>3.72</v>
      </c>
      <c r="F47" s="12">
        <v>6.1000000000000004E-3</v>
      </c>
    </row>
    <row r="48" spans="1:6" x14ac:dyDescent="0.25">
      <c r="A48" s="9" t="s">
        <v>712</v>
      </c>
      <c r="B48" s="26" t="s">
        <v>713</v>
      </c>
      <c r="C48" s="26" t="s">
        <v>238</v>
      </c>
      <c r="D48" s="10">
        <v>482</v>
      </c>
      <c r="E48" s="11">
        <v>3.64</v>
      </c>
      <c r="F48" s="12">
        <v>6.0000000000000001E-3</v>
      </c>
    </row>
    <row r="49" spans="1:6" x14ac:dyDescent="0.25">
      <c r="A49" s="13" t="s">
        <v>77</v>
      </c>
      <c r="B49" s="27"/>
      <c r="C49" s="27"/>
      <c r="D49" s="14"/>
      <c r="E49" s="34">
        <v>413.72</v>
      </c>
      <c r="F49" s="35">
        <v>0.68340000000000001</v>
      </c>
    </row>
    <row r="50" spans="1:6" x14ac:dyDescent="0.25">
      <c r="A50" s="13" t="s">
        <v>473</v>
      </c>
      <c r="B50" s="26"/>
      <c r="C50" s="26"/>
      <c r="D50" s="10"/>
      <c r="E50" s="11"/>
      <c r="F50" s="12"/>
    </row>
    <row r="51" spans="1:6" x14ac:dyDescent="0.25">
      <c r="A51" s="13" t="s">
        <v>77</v>
      </c>
      <c r="B51" s="26"/>
      <c r="C51" s="26"/>
      <c r="D51" s="10"/>
      <c r="E51" s="36" t="s">
        <v>65</v>
      </c>
      <c r="F51" s="37" t="s">
        <v>65</v>
      </c>
    </row>
    <row r="52" spans="1:6" x14ac:dyDescent="0.25">
      <c r="A52" s="19" t="s">
        <v>90</v>
      </c>
      <c r="B52" s="28"/>
      <c r="C52" s="28"/>
      <c r="D52" s="20"/>
      <c r="E52" s="23">
        <v>413.72</v>
      </c>
      <c r="F52" s="24">
        <v>0.68340000000000001</v>
      </c>
    </row>
    <row r="53" spans="1:6" x14ac:dyDescent="0.25">
      <c r="A53" s="9"/>
      <c r="B53" s="26"/>
      <c r="C53" s="26"/>
      <c r="D53" s="10"/>
      <c r="E53" s="11"/>
      <c r="F53" s="12"/>
    </row>
    <row r="54" spans="1:6" x14ac:dyDescent="0.25">
      <c r="A54" s="9"/>
      <c r="B54" s="26"/>
      <c r="C54" s="26"/>
      <c r="D54" s="10"/>
      <c r="E54" s="11"/>
      <c r="F54" s="12"/>
    </row>
    <row r="55" spans="1:6" x14ac:dyDescent="0.25">
      <c r="A55" s="13" t="s">
        <v>990</v>
      </c>
      <c r="B55" s="26"/>
      <c r="C55" s="26"/>
      <c r="D55" s="10"/>
      <c r="E55" s="11"/>
      <c r="F55" s="12"/>
    </row>
    <row r="56" spans="1:6" x14ac:dyDescent="0.25">
      <c r="A56" s="9" t="s">
        <v>991</v>
      </c>
      <c r="B56" s="26" t="s">
        <v>992</v>
      </c>
      <c r="C56" s="26"/>
      <c r="D56" s="10">
        <v>3150</v>
      </c>
      <c r="E56" s="11">
        <v>89.37</v>
      </c>
      <c r="F56" s="12">
        <v>0.1477</v>
      </c>
    </row>
    <row r="57" spans="1:6" x14ac:dyDescent="0.25">
      <c r="A57" s="13" t="s">
        <v>77</v>
      </c>
      <c r="B57" s="27"/>
      <c r="C57" s="27"/>
      <c r="D57" s="14"/>
      <c r="E57" s="34">
        <v>89.37</v>
      </c>
      <c r="F57" s="35">
        <v>0.1477</v>
      </c>
    </row>
    <row r="58" spans="1:6" x14ac:dyDescent="0.25">
      <c r="A58" s="9"/>
      <c r="B58" s="26"/>
      <c r="C58" s="26"/>
      <c r="D58" s="10"/>
      <c r="E58" s="11"/>
      <c r="F58" s="12"/>
    </row>
    <row r="59" spans="1:6" x14ac:dyDescent="0.25">
      <c r="A59" s="19" t="s">
        <v>90</v>
      </c>
      <c r="B59" s="28"/>
      <c r="C59" s="28"/>
      <c r="D59" s="20"/>
      <c r="E59" s="15">
        <v>89.37</v>
      </c>
      <c r="F59" s="16">
        <v>0.1477</v>
      </c>
    </row>
    <row r="60" spans="1:6" x14ac:dyDescent="0.25">
      <c r="A60" s="9"/>
      <c r="B60" s="26"/>
      <c r="C60" s="26"/>
      <c r="D60" s="10"/>
      <c r="E60" s="11"/>
      <c r="F60" s="12"/>
    </row>
    <row r="61" spans="1:6" x14ac:dyDescent="0.25">
      <c r="A61" s="13" t="s">
        <v>91</v>
      </c>
      <c r="B61" s="26"/>
      <c r="C61" s="26"/>
      <c r="D61" s="10"/>
      <c r="E61" s="11"/>
      <c r="F61" s="12"/>
    </row>
    <row r="62" spans="1:6" x14ac:dyDescent="0.25">
      <c r="A62" s="9" t="s">
        <v>92</v>
      </c>
      <c r="B62" s="26"/>
      <c r="C62" s="26"/>
      <c r="D62" s="10"/>
      <c r="E62" s="11">
        <v>115.98</v>
      </c>
      <c r="F62" s="12">
        <v>0.19170000000000001</v>
      </c>
    </row>
    <row r="63" spans="1:6" x14ac:dyDescent="0.25">
      <c r="A63" s="13" t="s">
        <v>77</v>
      </c>
      <c r="B63" s="27"/>
      <c r="C63" s="27"/>
      <c r="D63" s="14"/>
      <c r="E63" s="34">
        <v>115.98</v>
      </c>
      <c r="F63" s="35">
        <v>0.19170000000000001</v>
      </c>
    </row>
    <row r="64" spans="1:6" x14ac:dyDescent="0.25">
      <c r="A64" s="9"/>
      <c r="B64" s="26"/>
      <c r="C64" s="26"/>
      <c r="D64" s="10"/>
      <c r="E64" s="11"/>
      <c r="F64" s="12"/>
    </row>
    <row r="65" spans="1:6" x14ac:dyDescent="0.25">
      <c r="A65" s="19" t="s">
        <v>90</v>
      </c>
      <c r="B65" s="28"/>
      <c r="C65" s="28"/>
      <c r="D65" s="20"/>
      <c r="E65" s="15">
        <v>115.98</v>
      </c>
      <c r="F65" s="16">
        <v>0.19170000000000001</v>
      </c>
    </row>
    <row r="66" spans="1:6" x14ac:dyDescent="0.25">
      <c r="A66" s="9" t="s">
        <v>93</v>
      </c>
      <c r="B66" s="26"/>
      <c r="C66" s="26"/>
      <c r="D66" s="10"/>
      <c r="E66" s="32">
        <v>-13.96</v>
      </c>
      <c r="F66" s="33">
        <v>-2.2800000000000001E-2</v>
      </c>
    </row>
    <row r="67" spans="1:6" x14ac:dyDescent="0.25">
      <c r="A67" s="21" t="s">
        <v>94</v>
      </c>
      <c r="B67" s="29"/>
      <c r="C67" s="29"/>
      <c r="D67" s="22"/>
      <c r="E67" s="23">
        <v>605.11</v>
      </c>
      <c r="F67" s="24">
        <v>1</v>
      </c>
    </row>
    <row r="70" spans="1:6" x14ac:dyDescent="0.25">
      <c r="A70" s="1" t="s">
        <v>1194</v>
      </c>
    </row>
    <row r="71" spans="1:6" ht="30" x14ac:dyDescent="0.25">
      <c r="A71" s="43" t="s">
        <v>1195</v>
      </c>
      <c r="B71" t="s">
        <v>65</v>
      </c>
    </row>
    <row r="72" spans="1:6" x14ac:dyDescent="0.25">
      <c r="A72" t="s">
        <v>1196</v>
      </c>
    </row>
    <row r="73" spans="1:6" x14ac:dyDescent="0.25">
      <c r="A73" t="s">
        <v>1197</v>
      </c>
      <c r="B73" t="s">
        <v>1198</v>
      </c>
      <c r="C73" t="s">
        <v>1198</v>
      </c>
    </row>
    <row r="74" spans="1:6" x14ac:dyDescent="0.25">
      <c r="B74" s="44">
        <v>43371</v>
      </c>
      <c r="C74" s="44">
        <v>43404</v>
      </c>
    </row>
    <row r="75" spans="1:6" x14ac:dyDescent="0.25">
      <c r="A75" t="s">
        <v>1202</v>
      </c>
      <c r="B75">
        <v>19.28</v>
      </c>
      <c r="C75">
        <v>18.75</v>
      </c>
    </row>
    <row r="76" spans="1:6" x14ac:dyDescent="0.25">
      <c r="A76" t="s">
        <v>1203</v>
      </c>
      <c r="B76">
        <v>25.02</v>
      </c>
      <c r="C76">
        <v>24.34</v>
      </c>
    </row>
    <row r="77" spans="1:6" x14ac:dyDescent="0.25">
      <c r="A77" t="s">
        <v>1263</v>
      </c>
      <c r="B77">
        <v>18.7</v>
      </c>
      <c r="C77">
        <v>18.18</v>
      </c>
    </row>
    <row r="78" spans="1:6" ht="14.45" customHeight="1" x14ac:dyDescent="0.25">
      <c r="A78" t="s">
        <v>1265</v>
      </c>
      <c r="B78">
        <v>24.53</v>
      </c>
      <c r="C78">
        <v>23.84</v>
      </c>
    </row>
    <row r="79" spans="1:6" x14ac:dyDescent="0.25">
      <c r="A79" t="s">
        <v>1266</v>
      </c>
      <c r="B79">
        <v>24.06</v>
      </c>
      <c r="C79">
        <v>23.39</v>
      </c>
    </row>
    <row r="80" spans="1:6" x14ac:dyDescent="0.25">
      <c r="A80" t="s">
        <v>1226</v>
      </c>
      <c r="B80">
        <v>24.38</v>
      </c>
      <c r="C80">
        <v>23.69</v>
      </c>
    </row>
    <row r="82" spans="1:2" x14ac:dyDescent="0.25">
      <c r="A82" t="s">
        <v>1213</v>
      </c>
      <c r="B82" t="s">
        <v>65</v>
      </c>
    </row>
    <row r="83" spans="1:2" x14ac:dyDescent="0.25">
      <c r="A83" t="s">
        <v>1214</v>
      </c>
      <c r="B83" t="s">
        <v>65</v>
      </c>
    </row>
    <row r="84" spans="1:2" ht="30" x14ac:dyDescent="0.25">
      <c r="A84" s="43" t="s">
        <v>1215</v>
      </c>
      <c r="B84" t="s">
        <v>65</v>
      </c>
    </row>
    <row r="85" spans="1:2" ht="30" x14ac:dyDescent="0.25">
      <c r="A85" s="43" t="s">
        <v>1216</v>
      </c>
      <c r="B85" t="s">
        <v>65</v>
      </c>
    </row>
    <row r="86" spans="1:2" x14ac:dyDescent="0.25">
      <c r="A86" t="s">
        <v>1217</v>
      </c>
      <c r="B86" t="s">
        <v>65</v>
      </c>
    </row>
    <row r="87" spans="1:2" x14ac:dyDescent="0.25">
      <c r="A87" t="s">
        <v>1218</v>
      </c>
      <c r="B87" s="45">
        <v>0.72</v>
      </c>
    </row>
    <row r="88" spans="1:2" ht="45" x14ac:dyDescent="0.25">
      <c r="A88" s="43" t="s">
        <v>1219</v>
      </c>
      <c r="B88" t="s">
        <v>65</v>
      </c>
    </row>
    <row r="89" spans="1:2" ht="45" x14ac:dyDescent="0.25">
      <c r="A89" s="43" t="s">
        <v>1220</v>
      </c>
      <c r="B89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A66" sqref="A66"/>
    </sheetView>
  </sheetViews>
  <sheetFormatPr defaultRowHeight="15" x14ac:dyDescent="0.25"/>
  <cols>
    <col min="1" max="1" width="50.42578125" customWidth="1"/>
    <col min="2" max="2" width="18.570312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6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7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64</v>
      </c>
      <c r="B7" s="26"/>
      <c r="C7" s="26"/>
      <c r="D7" s="10"/>
      <c r="E7" s="11" t="s">
        <v>65</v>
      </c>
      <c r="F7" s="12" t="s">
        <v>65</v>
      </c>
    </row>
    <row r="8" spans="1:8" x14ac:dyDescent="0.25">
      <c r="A8" s="9"/>
      <c r="B8" s="26"/>
      <c r="C8" s="26"/>
      <c r="D8" s="10"/>
      <c r="E8" s="11"/>
      <c r="F8" s="12"/>
    </row>
    <row r="9" spans="1:8" x14ac:dyDescent="0.25">
      <c r="A9" s="13" t="s">
        <v>66</v>
      </c>
      <c r="B9" s="26"/>
      <c r="C9" s="26"/>
      <c r="D9" s="10"/>
      <c r="E9" s="11"/>
      <c r="F9" s="12"/>
    </row>
    <row r="10" spans="1:8" x14ac:dyDescent="0.25">
      <c r="A10" s="13" t="s">
        <v>67</v>
      </c>
      <c r="B10" s="26"/>
      <c r="C10" s="26"/>
      <c r="D10" s="10"/>
      <c r="E10" s="11"/>
      <c r="F10" s="12"/>
    </row>
    <row r="11" spans="1:8" x14ac:dyDescent="0.25">
      <c r="A11" s="9" t="s">
        <v>68</v>
      </c>
      <c r="B11" s="26" t="s">
        <v>69</v>
      </c>
      <c r="C11" s="26" t="s">
        <v>70</v>
      </c>
      <c r="D11" s="10">
        <v>1000000</v>
      </c>
      <c r="E11" s="11">
        <v>913.25</v>
      </c>
      <c r="F11" s="12">
        <v>0.16239999999999999</v>
      </c>
    </row>
    <row r="12" spans="1:8" x14ac:dyDescent="0.25">
      <c r="A12" s="9" t="s">
        <v>71</v>
      </c>
      <c r="B12" s="26" t="s">
        <v>72</v>
      </c>
      <c r="C12" s="26" t="s">
        <v>73</v>
      </c>
      <c r="D12" s="10">
        <v>500000</v>
      </c>
      <c r="E12" s="11">
        <v>460.21</v>
      </c>
      <c r="F12" s="12">
        <v>8.1799999999999998E-2</v>
      </c>
    </row>
    <row r="13" spans="1:8" x14ac:dyDescent="0.25">
      <c r="A13" s="9" t="s">
        <v>74</v>
      </c>
      <c r="B13" s="26" t="s">
        <v>75</v>
      </c>
      <c r="C13" s="26" t="s">
        <v>76</v>
      </c>
      <c r="D13" s="10">
        <v>30000</v>
      </c>
      <c r="E13" s="11">
        <v>29.35</v>
      </c>
      <c r="F13" s="12">
        <v>5.1999999999999998E-3</v>
      </c>
    </row>
    <row r="14" spans="1:8" x14ac:dyDescent="0.25">
      <c r="A14" s="13" t="s">
        <v>77</v>
      </c>
      <c r="B14" s="27"/>
      <c r="C14" s="27"/>
      <c r="D14" s="14"/>
      <c r="E14" s="15">
        <v>1402.81</v>
      </c>
      <c r="F14" s="16">
        <v>0.24940000000000001</v>
      </c>
    </row>
    <row r="15" spans="1:8" x14ac:dyDescent="0.25">
      <c r="A15" s="9"/>
      <c r="B15" s="26"/>
      <c r="C15" s="26"/>
      <c r="D15" s="10"/>
      <c r="E15" s="11"/>
      <c r="F15" s="12"/>
    </row>
    <row r="16" spans="1:8" x14ac:dyDescent="0.25">
      <c r="A16" s="13" t="s">
        <v>78</v>
      </c>
      <c r="B16" s="26"/>
      <c r="C16" s="26"/>
      <c r="D16" s="10"/>
      <c r="E16" s="11"/>
      <c r="F16" s="12"/>
    </row>
    <row r="17" spans="1:6" x14ac:dyDescent="0.25">
      <c r="A17" s="9" t="s">
        <v>79</v>
      </c>
      <c r="B17" s="26" t="s">
        <v>80</v>
      </c>
      <c r="C17" s="26" t="s">
        <v>81</v>
      </c>
      <c r="D17" s="10">
        <v>1300000</v>
      </c>
      <c r="E17" s="11">
        <v>1278.03</v>
      </c>
      <c r="F17" s="12">
        <v>0.2273</v>
      </c>
    </row>
    <row r="18" spans="1:6" x14ac:dyDescent="0.25">
      <c r="A18" s="9" t="s">
        <v>82</v>
      </c>
      <c r="B18" s="26" t="s">
        <v>83</v>
      </c>
      <c r="C18" s="26" t="s">
        <v>81</v>
      </c>
      <c r="D18" s="10">
        <v>1000000</v>
      </c>
      <c r="E18" s="11">
        <v>970.7</v>
      </c>
      <c r="F18" s="12">
        <v>0.1726</v>
      </c>
    </row>
    <row r="19" spans="1:6" x14ac:dyDescent="0.25">
      <c r="A19" s="9" t="s">
        <v>84</v>
      </c>
      <c r="B19" s="26" t="s">
        <v>85</v>
      </c>
      <c r="C19" s="26" t="s">
        <v>81</v>
      </c>
      <c r="D19" s="10">
        <v>800000</v>
      </c>
      <c r="E19" s="11">
        <v>764.56</v>
      </c>
      <c r="F19" s="12">
        <v>0.13600000000000001</v>
      </c>
    </row>
    <row r="20" spans="1:6" x14ac:dyDescent="0.25">
      <c r="A20" s="9" t="s">
        <v>86</v>
      </c>
      <c r="B20" s="26" t="s">
        <v>87</v>
      </c>
      <c r="C20" s="26" t="s">
        <v>81</v>
      </c>
      <c r="D20" s="10">
        <v>200000</v>
      </c>
      <c r="E20" s="11">
        <v>180.8</v>
      </c>
      <c r="F20" s="12">
        <v>3.2199999999999999E-2</v>
      </c>
    </row>
    <row r="21" spans="1:6" x14ac:dyDescent="0.25">
      <c r="A21" s="13" t="s">
        <v>77</v>
      </c>
      <c r="B21" s="27"/>
      <c r="C21" s="27"/>
      <c r="D21" s="14"/>
      <c r="E21" s="15">
        <v>3194.09</v>
      </c>
      <c r="F21" s="16">
        <v>0.56810000000000005</v>
      </c>
    </row>
    <row r="22" spans="1:6" x14ac:dyDescent="0.25">
      <c r="A22" s="9"/>
      <c r="B22" s="26"/>
      <c r="C22" s="26"/>
      <c r="D22" s="10"/>
      <c r="E22" s="11"/>
      <c r="F22" s="12"/>
    </row>
    <row r="23" spans="1:6" x14ac:dyDescent="0.25">
      <c r="A23" s="13" t="s">
        <v>88</v>
      </c>
      <c r="B23" s="26"/>
      <c r="C23" s="26"/>
      <c r="D23" s="10"/>
      <c r="E23" s="11"/>
      <c r="F23" s="12"/>
    </row>
    <row r="24" spans="1:6" x14ac:dyDescent="0.25">
      <c r="A24" s="13" t="s">
        <v>77</v>
      </c>
      <c r="B24" s="26"/>
      <c r="C24" s="26"/>
      <c r="D24" s="10"/>
      <c r="E24" s="17" t="s">
        <v>65</v>
      </c>
      <c r="F24" s="18" t="s">
        <v>65</v>
      </c>
    </row>
    <row r="25" spans="1:6" x14ac:dyDescent="0.25">
      <c r="A25" s="9"/>
      <c r="B25" s="26"/>
      <c r="C25" s="26"/>
      <c r="D25" s="10"/>
      <c r="E25" s="11"/>
      <c r="F25" s="12"/>
    </row>
    <row r="26" spans="1:6" x14ac:dyDescent="0.25">
      <c r="A26" s="13" t="s">
        <v>89</v>
      </c>
      <c r="B26" s="26"/>
      <c r="C26" s="26"/>
      <c r="D26" s="10"/>
      <c r="E26" s="11"/>
      <c r="F26" s="12"/>
    </row>
    <row r="27" spans="1:6" x14ac:dyDescent="0.25">
      <c r="A27" s="13" t="s">
        <v>77</v>
      </c>
      <c r="B27" s="26"/>
      <c r="C27" s="26"/>
      <c r="D27" s="10"/>
      <c r="E27" s="17" t="s">
        <v>65</v>
      </c>
      <c r="F27" s="18" t="s">
        <v>65</v>
      </c>
    </row>
    <row r="28" spans="1:6" x14ac:dyDescent="0.25">
      <c r="A28" s="9"/>
      <c r="B28" s="26"/>
      <c r="C28" s="26"/>
      <c r="D28" s="10"/>
      <c r="E28" s="11"/>
      <c r="F28" s="12"/>
    </row>
    <row r="29" spans="1:6" x14ac:dyDescent="0.25">
      <c r="A29" s="19" t="s">
        <v>90</v>
      </c>
      <c r="B29" s="28"/>
      <c r="C29" s="28"/>
      <c r="D29" s="20"/>
      <c r="E29" s="15">
        <v>4596.8999999999996</v>
      </c>
      <c r="F29" s="16">
        <v>0.8175</v>
      </c>
    </row>
    <row r="30" spans="1:6" x14ac:dyDescent="0.25">
      <c r="A30" s="9"/>
      <c r="B30" s="26"/>
      <c r="C30" s="26"/>
      <c r="D30" s="10"/>
      <c r="E30" s="11"/>
      <c r="F30" s="12"/>
    </row>
    <row r="31" spans="1:6" x14ac:dyDescent="0.25">
      <c r="A31" s="9"/>
      <c r="B31" s="26"/>
      <c r="C31" s="26"/>
      <c r="D31" s="10"/>
      <c r="E31" s="11"/>
      <c r="F31" s="12"/>
    </row>
    <row r="32" spans="1:6" x14ac:dyDescent="0.25">
      <c r="A32" s="13" t="s">
        <v>91</v>
      </c>
      <c r="B32" s="26"/>
      <c r="C32" s="26"/>
      <c r="D32" s="10"/>
      <c r="E32" s="11"/>
      <c r="F32" s="12"/>
    </row>
    <row r="33" spans="1:6" x14ac:dyDescent="0.25">
      <c r="A33" s="9" t="s">
        <v>92</v>
      </c>
      <c r="B33" s="26"/>
      <c r="C33" s="26"/>
      <c r="D33" s="10"/>
      <c r="E33" s="11">
        <v>709.88</v>
      </c>
      <c r="F33" s="12">
        <v>0.12620000000000001</v>
      </c>
    </row>
    <row r="34" spans="1:6" x14ac:dyDescent="0.25">
      <c r="A34" s="13" t="s">
        <v>77</v>
      </c>
      <c r="B34" s="27"/>
      <c r="C34" s="27"/>
      <c r="D34" s="14"/>
      <c r="E34" s="15">
        <v>709.88</v>
      </c>
      <c r="F34" s="16">
        <v>0.12620000000000001</v>
      </c>
    </row>
    <row r="35" spans="1:6" x14ac:dyDescent="0.25">
      <c r="A35" s="9"/>
      <c r="B35" s="26"/>
      <c r="C35" s="26"/>
      <c r="D35" s="10"/>
      <c r="E35" s="11"/>
      <c r="F35" s="12"/>
    </row>
    <row r="36" spans="1:6" x14ac:dyDescent="0.25">
      <c r="A36" s="19" t="s">
        <v>90</v>
      </c>
      <c r="B36" s="28"/>
      <c r="C36" s="28"/>
      <c r="D36" s="20"/>
      <c r="E36" s="15">
        <v>709.88</v>
      </c>
      <c r="F36" s="16">
        <v>0.12620000000000001</v>
      </c>
    </row>
    <row r="37" spans="1:6" x14ac:dyDescent="0.25">
      <c r="A37" s="9" t="s">
        <v>93</v>
      </c>
      <c r="B37" s="26"/>
      <c r="C37" s="26"/>
      <c r="D37" s="10"/>
      <c r="E37" s="11">
        <v>316.07</v>
      </c>
      <c r="F37" s="12">
        <v>5.6300000000000003E-2</v>
      </c>
    </row>
    <row r="38" spans="1:6" x14ac:dyDescent="0.25">
      <c r="A38" s="21" t="s">
        <v>94</v>
      </c>
      <c r="B38" s="29"/>
      <c r="C38" s="29"/>
      <c r="D38" s="22"/>
      <c r="E38" s="23">
        <v>5622.85</v>
      </c>
      <c r="F38" s="24">
        <v>1</v>
      </c>
    </row>
    <row r="40" spans="1:6" x14ac:dyDescent="0.25">
      <c r="A40" s="1" t="s">
        <v>95</v>
      </c>
    </row>
    <row r="42" spans="1:6" x14ac:dyDescent="0.25">
      <c r="A42" s="1" t="s">
        <v>1194</v>
      </c>
    </row>
    <row r="43" spans="1:6" ht="30" x14ac:dyDescent="0.25">
      <c r="A43" s="43" t="s">
        <v>1195</v>
      </c>
      <c r="B43" t="s">
        <v>65</v>
      </c>
    </row>
    <row r="44" spans="1:6" x14ac:dyDescent="0.25">
      <c r="A44" t="s">
        <v>1196</v>
      </c>
    </row>
    <row r="45" spans="1:6" x14ac:dyDescent="0.25">
      <c r="A45" t="s">
        <v>1197</v>
      </c>
      <c r="B45" t="s">
        <v>1198</v>
      </c>
      <c r="C45" t="s">
        <v>1198</v>
      </c>
    </row>
    <row r="46" spans="1:6" x14ac:dyDescent="0.25">
      <c r="B46" s="44">
        <v>43371</v>
      </c>
      <c r="C46" s="44">
        <v>43404</v>
      </c>
    </row>
    <row r="47" spans="1:6" x14ac:dyDescent="0.25">
      <c r="A47" t="s">
        <v>1199</v>
      </c>
      <c r="B47" t="s">
        <v>1200</v>
      </c>
      <c r="C47" t="s">
        <v>1200</v>
      </c>
    </row>
    <row r="48" spans="1:6" x14ac:dyDescent="0.25">
      <c r="A48" t="s">
        <v>1201</v>
      </c>
      <c r="B48" t="s">
        <v>1200</v>
      </c>
      <c r="C48" t="s">
        <v>1200</v>
      </c>
    </row>
    <row r="49" spans="1:3" x14ac:dyDescent="0.25">
      <c r="A49" t="s">
        <v>1202</v>
      </c>
      <c r="B49">
        <v>17.657299999999999</v>
      </c>
      <c r="C49">
        <v>17.863199999999999</v>
      </c>
    </row>
    <row r="50" spans="1:3" x14ac:dyDescent="0.25">
      <c r="A50" t="s">
        <v>1203</v>
      </c>
      <c r="B50">
        <v>18.9331</v>
      </c>
      <c r="C50">
        <v>19.1539</v>
      </c>
    </row>
    <row r="51" spans="1:3" x14ac:dyDescent="0.25">
      <c r="A51" t="s">
        <v>1204</v>
      </c>
      <c r="B51" t="s">
        <v>1200</v>
      </c>
      <c r="C51" t="s">
        <v>1200</v>
      </c>
    </row>
    <row r="52" spans="1:3" x14ac:dyDescent="0.25">
      <c r="A52" t="s">
        <v>1205</v>
      </c>
      <c r="B52" t="s">
        <v>1200</v>
      </c>
      <c r="C52" t="s">
        <v>1200</v>
      </c>
    </row>
    <row r="53" spans="1:3" x14ac:dyDescent="0.25">
      <c r="A53" t="s">
        <v>1206</v>
      </c>
      <c r="B53" t="s">
        <v>1200</v>
      </c>
      <c r="C53" t="s">
        <v>1200</v>
      </c>
    </row>
    <row r="54" spans="1:3" x14ac:dyDescent="0.25">
      <c r="A54" t="s">
        <v>1207</v>
      </c>
      <c r="B54">
        <v>15.4497</v>
      </c>
      <c r="C54">
        <v>15.6252</v>
      </c>
    </row>
    <row r="55" spans="1:3" x14ac:dyDescent="0.25">
      <c r="A55" t="s">
        <v>1208</v>
      </c>
      <c r="B55" t="s">
        <v>1200</v>
      </c>
      <c r="C55" t="s">
        <v>1200</v>
      </c>
    </row>
    <row r="56" spans="1:3" x14ac:dyDescent="0.25">
      <c r="A56" t="s">
        <v>1209</v>
      </c>
      <c r="B56" t="s">
        <v>1200</v>
      </c>
      <c r="C56" t="s">
        <v>1200</v>
      </c>
    </row>
    <row r="57" spans="1:3" x14ac:dyDescent="0.25">
      <c r="A57" t="s">
        <v>1210</v>
      </c>
      <c r="B57">
        <v>16.979099999999999</v>
      </c>
      <c r="C57">
        <v>17.172000000000001</v>
      </c>
    </row>
    <row r="58" spans="1:3" x14ac:dyDescent="0.25">
      <c r="A58" t="s">
        <v>1211</v>
      </c>
      <c r="B58">
        <v>18.0519</v>
      </c>
      <c r="C58">
        <v>18.257100000000001</v>
      </c>
    </row>
    <row r="59" spans="1:3" x14ac:dyDescent="0.25">
      <c r="A59" t="s">
        <v>1212</v>
      </c>
    </row>
    <row r="61" spans="1:3" x14ac:dyDescent="0.25">
      <c r="A61" t="s">
        <v>1213</v>
      </c>
      <c r="B61" t="s">
        <v>65</v>
      </c>
    </row>
    <row r="62" spans="1:3" x14ac:dyDescent="0.25">
      <c r="A62" t="s">
        <v>1214</v>
      </c>
      <c r="B62" t="s">
        <v>65</v>
      </c>
    </row>
    <row r="63" spans="1:3" ht="30" x14ac:dyDescent="0.25">
      <c r="A63" s="43" t="s">
        <v>1215</v>
      </c>
      <c r="B63" t="s">
        <v>65</v>
      </c>
    </row>
    <row r="64" spans="1:3" ht="30" x14ac:dyDescent="0.25">
      <c r="A64" s="43" t="s">
        <v>1216</v>
      </c>
      <c r="B64" t="s">
        <v>65</v>
      </c>
    </row>
    <row r="65" spans="1:2" x14ac:dyDescent="0.25">
      <c r="A65" t="s">
        <v>1217</v>
      </c>
      <c r="B65" s="45">
        <v>5.9059169999999996</v>
      </c>
    </row>
    <row r="66" spans="1:2" x14ac:dyDescent="0.25">
      <c r="A66" t="s">
        <v>1218</v>
      </c>
      <c r="B66" s="45" t="s">
        <v>65</v>
      </c>
    </row>
    <row r="67" spans="1:2" ht="45" x14ac:dyDescent="0.25">
      <c r="A67" s="43" t="s">
        <v>1219</v>
      </c>
      <c r="B67" t="s">
        <v>65</v>
      </c>
    </row>
    <row r="68" spans="1:2" ht="45" x14ac:dyDescent="0.25">
      <c r="A68" s="43" t="s">
        <v>1220</v>
      </c>
      <c r="B68" t="s">
        <v>65</v>
      </c>
    </row>
    <row r="78" spans="1:2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workbookViewId="0">
      <selection activeCell="B145" sqref="B145"/>
    </sheetView>
  </sheetViews>
  <sheetFormatPr defaultRowHeight="15" x14ac:dyDescent="0.25"/>
  <cols>
    <col min="1" max="1" width="50.42578125" customWidth="1"/>
    <col min="2" max="2" width="18.570312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41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42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226</v>
      </c>
      <c r="B7" s="26"/>
      <c r="C7" s="26"/>
      <c r="D7" s="10"/>
      <c r="E7" s="11"/>
      <c r="F7" s="12"/>
    </row>
    <row r="8" spans="1:8" x14ac:dyDescent="0.25">
      <c r="A8" s="9" t="s">
        <v>690</v>
      </c>
      <c r="B8" s="26" t="s">
        <v>691</v>
      </c>
      <c r="C8" s="26" t="s">
        <v>235</v>
      </c>
      <c r="D8" s="10">
        <v>724050</v>
      </c>
      <c r="E8" s="11">
        <v>3797.64</v>
      </c>
      <c r="F8" s="12">
        <v>5.0099999999999999E-2</v>
      </c>
    </row>
    <row r="9" spans="1:8" x14ac:dyDescent="0.25">
      <c r="A9" s="9" t="s">
        <v>408</v>
      </c>
      <c r="B9" s="26" t="s">
        <v>409</v>
      </c>
      <c r="C9" s="26" t="s">
        <v>238</v>
      </c>
      <c r="D9" s="10">
        <v>232851</v>
      </c>
      <c r="E9" s="11">
        <v>3456.67</v>
      </c>
      <c r="F9" s="12">
        <v>4.5600000000000002E-2</v>
      </c>
    </row>
    <row r="10" spans="1:8" x14ac:dyDescent="0.25">
      <c r="A10" s="9" t="s">
        <v>820</v>
      </c>
      <c r="B10" s="26" t="s">
        <v>821</v>
      </c>
      <c r="C10" s="26" t="s">
        <v>765</v>
      </c>
      <c r="D10" s="10">
        <v>210795</v>
      </c>
      <c r="E10" s="11">
        <v>2405.2800000000002</v>
      </c>
      <c r="F10" s="12">
        <v>3.1699999999999999E-2</v>
      </c>
    </row>
    <row r="11" spans="1:8" x14ac:dyDescent="0.25">
      <c r="A11" s="9" t="s">
        <v>809</v>
      </c>
      <c r="B11" s="26" t="s">
        <v>810</v>
      </c>
      <c r="C11" s="26" t="s">
        <v>811</v>
      </c>
      <c r="D11" s="10">
        <v>620648</v>
      </c>
      <c r="E11" s="11">
        <v>2366.2199999999998</v>
      </c>
      <c r="F11" s="12">
        <v>3.1199999999999999E-2</v>
      </c>
    </row>
    <row r="12" spans="1:8" x14ac:dyDescent="0.25">
      <c r="A12" s="9" t="s">
        <v>710</v>
      </c>
      <c r="B12" s="26" t="s">
        <v>711</v>
      </c>
      <c r="C12" s="26" t="s">
        <v>246</v>
      </c>
      <c r="D12" s="10">
        <v>239732</v>
      </c>
      <c r="E12" s="11">
        <v>2366.0300000000002</v>
      </c>
      <c r="F12" s="12">
        <v>3.1199999999999999E-2</v>
      </c>
    </row>
    <row r="13" spans="1:8" x14ac:dyDescent="0.25">
      <c r="A13" s="9" t="s">
        <v>739</v>
      </c>
      <c r="B13" s="26" t="s">
        <v>740</v>
      </c>
      <c r="C13" s="26" t="s">
        <v>313</v>
      </c>
      <c r="D13" s="10">
        <v>7717</v>
      </c>
      <c r="E13" s="11">
        <v>2272.9299999999998</v>
      </c>
      <c r="F13" s="12">
        <v>0.03</v>
      </c>
    </row>
    <row r="14" spans="1:8" x14ac:dyDescent="0.25">
      <c r="A14" s="9" t="s">
        <v>822</v>
      </c>
      <c r="B14" s="26" t="s">
        <v>823</v>
      </c>
      <c r="C14" s="26" t="s">
        <v>269</v>
      </c>
      <c r="D14" s="10">
        <v>546802</v>
      </c>
      <c r="E14" s="11">
        <v>2236.42</v>
      </c>
      <c r="F14" s="12">
        <v>2.9499999999999998E-2</v>
      </c>
    </row>
    <row r="15" spans="1:8" x14ac:dyDescent="0.25">
      <c r="A15" s="9" t="s">
        <v>814</v>
      </c>
      <c r="B15" s="26" t="s">
        <v>815</v>
      </c>
      <c r="C15" s="26" t="s">
        <v>698</v>
      </c>
      <c r="D15" s="10">
        <v>1211802</v>
      </c>
      <c r="E15" s="11">
        <v>2182.46</v>
      </c>
      <c r="F15" s="12">
        <v>2.8799999999999999E-2</v>
      </c>
    </row>
    <row r="16" spans="1:8" x14ac:dyDescent="0.25">
      <c r="A16" s="9" t="s">
        <v>457</v>
      </c>
      <c r="B16" s="26" t="s">
        <v>458</v>
      </c>
      <c r="C16" s="26" t="s">
        <v>269</v>
      </c>
      <c r="D16" s="10">
        <v>232407</v>
      </c>
      <c r="E16" s="11">
        <v>2041.35</v>
      </c>
      <c r="F16" s="12">
        <v>2.69E-2</v>
      </c>
    </row>
    <row r="17" spans="1:6" x14ac:dyDescent="0.25">
      <c r="A17" s="9" t="s">
        <v>705</v>
      </c>
      <c r="B17" s="26" t="s">
        <v>706</v>
      </c>
      <c r="C17" s="26" t="s">
        <v>269</v>
      </c>
      <c r="D17" s="10">
        <v>139472</v>
      </c>
      <c r="E17" s="11">
        <v>1771.99</v>
      </c>
      <c r="F17" s="12">
        <v>2.3400000000000001E-2</v>
      </c>
    </row>
    <row r="18" spans="1:6" x14ac:dyDescent="0.25">
      <c r="A18" s="9" t="s">
        <v>862</v>
      </c>
      <c r="B18" s="26" t="s">
        <v>863</v>
      </c>
      <c r="C18" s="26" t="s">
        <v>246</v>
      </c>
      <c r="D18" s="10">
        <v>105813</v>
      </c>
      <c r="E18" s="11">
        <v>1670.73</v>
      </c>
      <c r="F18" s="12">
        <v>2.1999999999999999E-2</v>
      </c>
    </row>
    <row r="19" spans="1:6" x14ac:dyDescent="0.25">
      <c r="A19" s="9" t="s">
        <v>795</v>
      </c>
      <c r="B19" s="26" t="s">
        <v>796</v>
      </c>
      <c r="C19" s="26" t="s">
        <v>246</v>
      </c>
      <c r="D19" s="10">
        <v>90674</v>
      </c>
      <c r="E19" s="11">
        <v>1601.71</v>
      </c>
      <c r="F19" s="12">
        <v>2.1100000000000001E-2</v>
      </c>
    </row>
    <row r="20" spans="1:6" x14ac:dyDescent="0.25">
      <c r="A20" s="9" t="s">
        <v>849</v>
      </c>
      <c r="B20" s="26" t="s">
        <v>850</v>
      </c>
      <c r="C20" s="26" t="s">
        <v>238</v>
      </c>
      <c r="D20" s="10">
        <v>94539</v>
      </c>
      <c r="E20" s="11">
        <v>1576.53</v>
      </c>
      <c r="F20" s="12">
        <v>2.0799999999999999E-2</v>
      </c>
    </row>
    <row r="21" spans="1:6" x14ac:dyDescent="0.25">
      <c r="A21" s="9" t="s">
        <v>422</v>
      </c>
      <c r="B21" s="26" t="s">
        <v>423</v>
      </c>
      <c r="C21" s="26" t="s">
        <v>254</v>
      </c>
      <c r="D21" s="10">
        <v>144177</v>
      </c>
      <c r="E21" s="11">
        <v>1562.16</v>
      </c>
      <c r="F21" s="12">
        <v>2.06E-2</v>
      </c>
    </row>
    <row r="22" spans="1:6" x14ac:dyDescent="0.25">
      <c r="A22" s="9" t="s">
        <v>818</v>
      </c>
      <c r="B22" s="26" t="s">
        <v>819</v>
      </c>
      <c r="C22" s="26" t="s">
        <v>260</v>
      </c>
      <c r="D22" s="10">
        <v>69505</v>
      </c>
      <c r="E22" s="11">
        <v>1460.09</v>
      </c>
      <c r="F22" s="12">
        <v>1.9300000000000001E-2</v>
      </c>
    </row>
    <row r="23" spans="1:6" x14ac:dyDescent="0.25">
      <c r="A23" s="9" t="s">
        <v>826</v>
      </c>
      <c r="B23" s="26" t="s">
        <v>827</v>
      </c>
      <c r="C23" s="26" t="s">
        <v>235</v>
      </c>
      <c r="D23" s="10">
        <v>847230</v>
      </c>
      <c r="E23" s="11">
        <v>1441.14</v>
      </c>
      <c r="F23" s="12">
        <v>1.9E-2</v>
      </c>
    </row>
    <row r="24" spans="1:6" x14ac:dyDescent="0.25">
      <c r="A24" s="9" t="s">
        <v>853</v>
      </c>
      <c r="B24" s="26" t="s">
        <v>854</v>
      </c>
      <c r="C24" s="26" t="s">
        <v>855</v>
      </c>
      <c r="D24" s="10">
        <v>1118024</v>
      </c>
      <c r="E24" s="11">
        <v>1440.01</v>
      </c>
      <c r="F24" s="12">
        <v>1.9E-2</v>
      </c>
    </row>
    <row r="25" spans="1:6" x14ac:dyDescent="0.25">
      <c r="A25" s="9" t="s">
        <v>841</v>
      </c>
      <c r="B25" s="26" t="s">
        <v>842</v>
      </c>
      <c r="C25" s="26" t="s">
        <v>300</v>
      </c>
      <c r="D25" s="10">
        <v>83923</v>
      </c>
      <c r="E25" s="11">
        <v>1437.52</v>
      </c>
      <c r="F25" s="12">
        <v>1.9E-2</v>
      </c>
    </row>
    <row r="26" spans="1:6" x14ac:dyDescent="0.25">
      <c r="A26" s="9" t="s">
        <v>718</v>
      </c>
      <c r="B26" s="26" t="s">
        <v>719</v>
      </c>
      <c r="C26" s="26" t="s">
        <v>254</v>
      </c>
      <c r="D26" s="10">
        <v>17852</v>
      </c>
      <c r="E26" s="11">
        <v>1250.01</v>
      </c>
      <c r="F26" s="12">
        <v>1.6500000000000001E-2</v>
      </c>
    </row>
    <row r="27" spans="1:6" x14ac:dyDescent="0.25">
      <c r="A27" s="9" t="s">
        <v>872</v>
      </c>
      <c r="B27" s="26" t="s">
        <v>873</v>
      </c>
      <c r="C27" s="26" t="s">
        <v>277</v>
      </c>
      <c r="D27" s="10">
        <v>522672</v>
      </c>
      <c r="E27" s="11">
        <v>1114.5999999999999</v>
      </c>
      <c r="F27" s="12">
        <v>1.47E-2</v>
      </c>
    </row>
    <row r="28" spans="1:6" x14ac:dyDescent="0.25">
      <c r="A28" s="9" t="s">
        <v>993</v>
      </c>
      <c r="B28" s="26" t="s">
        <v>994</v>
      </c>
      <c r="C28" s="26" t="s">
        <v>238</v>
      </c>
      <c r="D28" s="10">
        <v>55355</v>
      </c>
      <c r="E28" s="11">
        <v>1055.54</v>
      </c>
      <c r="F28" s="12">
        <v>1.3899999999999999E-2</v>
      </c>
    </row>
    <row r="29" spans="1:6" x14ac:dyDescent="0.25">
      <c r="A29" s="9" t="s">
        <v>856</v>
      </c>
      <c r="B29" s="26" t="s">
        <v>857</v>
      </c>
      <c r="C29" s="26" t="s">
        <v>698</v>
      </c>
      <c r="D29" s="10">
        <v>210940</v>
      </c>
      <c r="E29" s="11">
        <v>1031.81</v>
      </c>
      <c r="F29" s="12">
        <v>1.3599999999999999E-2</v>
      </c>
    </row>
    <row r="30" spans="1:6" x14ac:dyDescent="0.25">
      <c r="A30" s="9" t="s">
        <v>722</v>
      </c>
      <c r="B30" s="26" t="s">
        <v>723</v>
      </c>
      <c r="C30" s="26" t="s">
        <v>269</v>
      </c>
      <c r="D30" s="10">
        <v>127869</v>
      </c>
      <c r="E30" s="11">
        <v>1029.92</v>
      </c>
      <c r="F30" s="12">
        <v>1.3599999999999999E-2</v>
      </c>
    </row>
    <row r="31" spans="1:6" x14ac:dyDescent="0.25">
      <c r="A31" s="9" t="s">
        <v>995</v>
      </c>
      <c r="B31" s="26" t="s">
        <v>996</v>
      </c>
      <c r="C31" s="26" t="s">
        <v>313</v>
      </c>
      <c r="D31" s="10">
        <v>50822</v>
      </c>
      <c r="E31" s="11">
        <v>981.37</v>
      </c>
      <c r="F31" s="12">
        <v>1.29E-2</v>
      </c>
    </row>
    <row r="32" spans="1:6" x14ac:dyDescent="0.25">
      <c r="A32" s="9" t="s">
        <v>384</v>
      </c>
      <c r="B32" s="26" t="s">
        <v>385</v>
      </c>
      <c r="C32" s="26" t="s">
        <v>266</v>
      </c>
      <c r="D32" s="10">
        <v>155726</v>
      </c>
      <c r="E32" s="11">
        <v>976.4</v>
      </c>
      <c r="F32" s="12">
        <v>1.29E-2</v>
      </c>
    </row>
    <row r="33" spans="1:6" x14ac:dyDescent="0.25">
      <c r="A33" s="9" t="s">
        <v>805</v>
      </c>
      <c r="B33" s="26" t="s">
        <v>806</v>
      </c>
      <c r="C33" s="26" t="s">
        <v>277</v>
      </c>
      <c r="D33" s="10">
        <v>69344</v>
      </c>
      <c r="E33" s="11">
        <v>968.56</v>
      </c>
      <c r="F33" s="12">
        <v>1.2800000000000001E-2</v>
      </c>
    </row>
    <row r="34" spans="1:6" x14ac:dyDescent="0.25">
      <c r="A34" s="9" t="s">
        <v>824</v>
      </c>
      <c r="B34" s="26" t="s">
        <v>825</v>
      </c>
      <c r="C34" s="26" t="s">
        <v>728</v>
      </c>
      <c r="D34" s="10">
        <v>61136</v>
      </c>
      <c r="E34" s="11">
        <v>948.22</v>
      </c>
      <c r="F34" s="12">
        <v>1.2500000000000001E-2</v>
      </c>
    </row>
    <row r="35" spans="1:6" x14ac:dyDescent="0.25">
      <c r="A35" s="9" t="s">
        <v>899</v>
      </c>
      <c r="B35" s="26" t="s">
        <v>900</v>
      </c>
      <c r="C35" s="26" t="s">
        <v>300</v>
      </c>
      <c r="D35" s="10">
        <v>94846</v>
      </c>
      <c r="E35" s="11">
        <v>930.77</v>
      </c>
      <c r="F35" s="12">
        <v>1.23E-2</v>
      </c>
    </row>
    <row r="36" spans="1:6" x14ac:dyDescent="0.25">
      <c r="A36" s="9" t="s">
        <v>837</v>
      </c>
      <c r="B36" s="26" t="s">
        <v>838</v>
      </c>
      <c r="C36" s="26" t="s">
        <v>403</v>
      </c>
      <c r="D36" s="10">
        <v>421759</v>
      </c>
      <c r="E36" s="11">
        <v>922.81</v>
      </c>
      <c r="F36" s="12">
        <v>1.2200000000000001E-2</v>
      </c>
    </row>
    <row r="37" spans="1:6" x14ac:dyDescent="0.25">
      <c r="A37" s="9" t="s">
        <v>828</v>
      </c>
      <c r="B37" s="26" t="s">
        <v>829</v>
      </c>
      <c r="C37" s="26" t="s">
        <v>728</v>
      </c>
      <c r="D37" s="10">
        <v>70388</v>
      </c>
      <c r="E37" s="11">
        <v>913.81</v>
      </c>
      <c r="F37" s="12">
        <v>1.2E-2</v>
      </c>
    </row>
    <row r="38" spans="1:6" x14ac:dyDescent="0.25">
      <c r="A38" s="9" t="s">
        <v>712</v>
      </c>
      <c r="B38" s="26" t="s">
        <v>713</v>
      </c>
      <c r="C38" s="26" t="s">
        <v>238</v>
      </c>
      <c r="D38" s="10">
        <v>117002</v>
      </c>
      <c r="E38" s="11">
        <v>882.37</v>
      </c>
      <c r="F38" s="12">
        <v>1.1599999999999999E-2</v>
      </c>
    </row>
    <row r="39" spans="1:6" x14ac:dyDescent="0.25">
      <c r="A39" s="9" t="s">
        <v>816</v>
      </c>
      <c r="B39" s="26" t="s">
        <v>817</v>
      </c>
      <c r="C39" s="26" t="s">
        <v>342</v>
      </c>
      <c r="D39" s="10">
        <v>795976</v>
      </c>
      <c r="E39" s="11">
        <v>879.16</v>
      </c>
      <c r="F39" s="12">
        <v>1.1599999999999999E-2</v>
      </c>
    </row>
    <row r="40" spans="1:6" x14ac:dyDescent="0.25">
      <c r="A40" s="9" t="s">
        <v>839</v>
      </c>
      <c r="B40" s="26" t="s">
        <v>840</v>
      </c>
      <c r="C40" s="26" t="s">
        <v>403</v>
      </c>
      <c r="D40" s="10">
        <v>281530</v>
      </c>
      <c r="E40" s="11">
        <v>872.18</v>
      </c>
      <c r="F40" s="12">
        <v>1.15E-2</v>
      </c>
    </row>
    <row r="41" spans="1:6" x14ac:dyDescent="0.25">
      <c r="A41" s="9" t="s">
        <v>686</v>
      </c>
      <c r="B41" s="26" t="s">
        <v>687</v>
      </c>
      <c r="C41" s="26" t="s">
        <v>246</v>
      </c>
      <c r="D41" s="10">
        <v>46991</v>
      </c>
      <c r="E41" s="11">
        <v>799.22</v>
      </c>
      <c r="F41" s="12">
        <v>1.0500000000000001E-2</v>
      </c>
    </row>
    <row r="42" spans="1:6" x14ac:dyDescent="0.25">
      <c r="A42" s="9" t="s">
        <v>699</v>
      </c>
      <c r="B42" s="26" t="s">
        <v>700</v>
      </c>
      <c r="C42" s="26" t="s">
        <v>277</v>
      </c>
      <c r="D42" s="10">
        <v>120549</v>
      </c>
      <c r="E42" s="11">
        <v>778.51</v>
      </c>
      <c r="F42" s="12">
        <v>1.03E-2</v>
      </c>
    </row>
    <row r="43" spans="1:6" x14ac:dyDescent="0.25">
      <c r="A43" s="9" t="s">
        <v>845</v>
      </c>
      <c r="B43" s="26" t="s">
        <v>846</v>
      </c>
      <c r="C43" s="26" t="s">
        <v>238</v>
      </c>
      <c r="D43" s="10">
        <v>113729</v>
      </c>
      <c r="E43" s="11">
        <v>773.87</v>
      </c>
      <c r="F43" s="12">
        <v>1.0200000000000001E-2</v>
      </c>
    </row>
    <row r="44" spans="1:6" x14ac:dyDescent="0.25">
      <c r="A44" s="9" t="s">
        <v>835</v>
      </c>
      <c r="B44" s="26" t="s">
        <v>836</v>
      </c>
      <c r="C44" s="26" t="s">
        <v>811</v>
      </c>
      <c r="D44" s="10">
        <v>285317</v>
      </c>
      <c r="E44" s="11">
        <v>723.56</v>
      </c>
      <c r="F44" s="12">
        <v>9.4999999999999998E-3</v>
      </c>
    </row>
    <row r="45" spans="1:6" x14ac:dyDescent="0.25">
      <c r="A45" s="9" t="s">
        <v>997</v>
      </c>
      <c r="B45" s="26" t="s">
        <v>998</v>
      </c>
      <c r="C45" s="26" t="s">
        <v>238</v>
      </c>
      <c r="D45" s="10">
        <v>99452</v>
      </c>
      <c r="E45" s="11">
        <v>659.91</v>
      </c>
      <c r="F45" s="12">
        <v>8.6999999999999994E-3</v>
      </c>
    </row>
    <row r="46" spans="1:6" x14ac:dyDescent="0.25">
      <c r="A46" s="9" t="s">
        <v>866</v>
      </c>
      <c r="B46" s="26" t="s">
        <v>867</v>
      </c>
      <c r="C46" s="26" t="s">
        <v>238</v>
      </c>
      <c r="D46" s="10">
        <v>109658</v>
      </c>
      <c r="E46" s="11">
        <v>635.03</v>
      </c>
      <c r="F46" s="12">
        <v>8.3999999999999995E-3</v>
      </c>
    </row>
    <row r="47" spans="1:6" x14ac:dyDescent="0.25">
      <c r="A47" s="9" t="s">
        <v>864</v>
      </c>
      <c r="B47" s="26" t="s">
        <v>865</v>
      </c>
      <c r="C47" s="26" t="s">
        <v>257</v>
      </c>
      <c r="D47" s="10">
        <v>319182</v>
      </c>
      <c r="E47" s="11">
        <v>622.09</v>
      </c>
      <c r="F47" s="12">
        <v>8.2000000000000007E-3</v>
      </c>
    </row>
    <row r="48" spans="1:6" x14ac:dyDescent="0.25">
      <c r="A48" s="9" t="s">
        <v>858</v>
      </c>
      <c r="B48" s="26" t="s">
        <v>859</v>
      </c>
      <c r="C48" s="26" t="s">
        <v>254</v>
      </c>
      <c r="D48" s="10">
        <v>161753</v>
      </c>
      <c r="E48" s="11">
        <v>614.98</v>
      </c>
      <c r="F48" s="12">
        <v>8.0999999999999996E-3</v>
      </c>
    </row>
    <row r="49" spans="1:6" x14ac:dyDescent="0.25">
      <c r="A49" s="9" t="s">
        <v>999</v>
      </c>
      <c r="B49" s="26" t="s">
        <v>1000</v>
      </c>
      <c r="C49" s="26" t="s">
        <v>246</v>
      </c>
      <c r="D49" s="10">
        <v>97422</v>
      </c>
      <c r="E49" s="11">
        <v>605.23</v>
      </c>
      <c r="F49" s="12">
        <v>8.0000000000000002E-3</v>
      </c>
    </row>
    <row r="50" spans="1:6" x14ac:dyDescent="0.25">
      <c r="A50" s="9" t="s">
        <v>832</v>
      </c>
      <c r="B50" s="26" t="s">
        <v>833</v>
      </c>
      <c r="C50" s="26" t="s">
        <v>834</v>
      </c>
      <c r="D50" s="10">
        <v>335995</v>
      </c>
      <c r="E50" s="11">
        <v>568.16999999999996</v>
      </c>
      <c r="F50" s="12">
        <v>7.4999999999999997E-3</v>
      </c>
    </row>
    <row r="51" spans="1:6" x14ac:dyDescent="0.25">
      <c r="A51" s="9" t="s">
        <v>847</v>
      </c>
      <c r="B51" s="26" t="s">
        <v>848</v>
      </c>
      <c r="C51" s="26" t="s">
        <v>392</v>
      </c>
      <c r="D51" s="10">
        <v>197945</v>
      </c>
      <c r="E51" s="11">
        <v>562.46</v>
      </c>
      <c r="F51" s="12">
        <v>7.4000000000000003E-3</v>
      </c>
    </row>
    <row r="52" spans="1:6" x14ac:dyDescent="0.25">
      <c r="A52" s="9" t="s">
        <v>753</v>
      </c>
      <c r="B52" s="26" t="s">
        <v>754</v>
      </c>
      <c r="C52" s="26" t="s">
        <v>297</v>
      </c>
      <c r="D52" s="10">
        <v>80281</v>
      </c>
      <c r="E52" s="11">
        <v>557.91</v>
      </c>
      <c r="F52" s="12">
        <v>7.4000000000000003E-3</v>
      </c>
    </row>
    <row r="53" spans="1:6" x14ac:dyDescent="0.25">
      <c r="A53" s="9" t="s">
        <v>830</v>
      </c>
      <c r="B53" s="26" t="s">
        <v>831</v>
      </c>
      <c r="C53" s="26" t="s">
        <v>728</v>
      </c>
      <c r="D53" s="10">
        <v>54599</v>
      </c>
      <c r="E53" s="11">
        <v>547.44000000000005</v>
      </c>
      <c r="F53" s="12">
        <v>7.1999999999999998E-3</v>
      </c>
    </row>
    <row r="54" spans="1:6" x14ac:dyDescent="0.25">
      <c r="A54" s="9" t="s">
        <v>843</v>
      </c>
      <c r="B54" s="26" t="s">
        <v>844</v>
      </c>
      <c r="C54" s="26" t="s">
        <v>300</v>
      </c>
      <c r="D54" s="10">
        <v>175986</v>
      </c>
      <c r="E54" s="11">
        <v>474.11</v>
      </c>
      <c r="F54" s="12">
        <v>6.3E-3</v>
      </c>
    </row>
    <row r="55" spans="1:6" x14ac:dyDescent="0.25">
      <c r="A55" s="9" t="s">
        <v>737</v>
      </c>
      <c r="B55" s="26" t="s">
        <v>738</v>
      </c>
      <c r="C55" s="26" t="s">
        <v>709</v>
      </c>
      <c r="D55" s="10">
        <v>15089</v>
      </c>
      <c r="E55" s="11">
        <v>387.49</v>
      </c>
      <c r="F55" s="12">
        <v>5.1000000000000004E-3</v>
      </c>
    </row>
    <row r="56" spans="1:6" x14ac:dyDescent="0.25">
      <c r="A56" s="9" t="s">
        <v>924</v>
      </c>
      <c r="B56" s="26" t="s">
        <v>925</v>
      </c>
      <c r="C56" s="26" t="s">
        <v>235</v>
      </c>
      <c r="D56" s="10">
        <v>67774</v>
      </c>
      <c r="E56" s="11">
        <v>376.55</v>
      </c>
      <c r="F56" s="12">
        <v>5.0000000000000001E-3</v>
      </c>
    </row>
    <row r="57" spans="1:6" x14ac:dyDescent="0.25">
      <c r="A57" s="9" t="s">
        <v>901</v>
      </c>
      <c r="B57" s="26" t="s">
        <v>902</v>
      </c>
      <c r="C57" s="26" t="s">
        <v>342</v>
      </c>
      <c r="D57" s="10">
        <v>36763</v>
      </c>
      <c r="E57" s="11">
        <v>367.48</v>
      </c>
      <c r="F57" s="12">
        <v>4.7999999999999996E-3</v>
      </c>
    </row>
    <row r="58" spans="1:6" x14ac:dyDescent="0.25">
      <c r="A58" s="9" t="s">
        <v>868</v>
      </c>
      <c r="B58" s="26" t="s">
        <v>869</v>
      </c>
      <c r="C58" s="26" t="s">
        <v>855</v>
      </c>
      <c r="D58" s="10">
        <v>521542</v>
      </c>
      <c r="E58" s="11">
        <v>361.17</v>
      </c>
      <c r="F58" s="12">
        <v>4.7999999999999996E-3</v>
      </c>
    </row>
    <row r="59" spans="1:6" x14ac:dyDescent="0.25">
      <c r="A59" s="9" t="s">
        <v>401</v>
      </c>
      <c r="B59" s="26" t="s">
        <v>402</v>
      </c>
      <c r="C59" s="26" t="s">
        <v>403</v>
      </c>
      <c r="D59" s="10">
        <v>554</v>
      </c>
      <c r="E59" s="11">
        <v>357.32</v>
      </c>
      <c r="F59" s="12">
        <v>4.7000000000000002E-3</v>
      </c>
    </row>
    <row r="60" spans="1:6" x14ac:dyDescent="0.25">
      <c r="A60" s="9" t="s">
        <v>874</v>
      </c>
      <c r="B60" s="26" t="s">
        <v>875</v>
      </c>
      <c r="C60" s="26" t="s">
        <v>342</v>
      </c>
      <c r="D60" s="10">
        <v>368770</v>
      </c>
      <c r="E60" s="11">
        <v>354.76</v>
      </c>
      <c r="F60" s="12">
        <v>4.7000000000000002E-3</v>
      </c>
    </row>
    <row r="61" spans="1:6" x14ac:dyDescent="0.25">
      <c r="A61" s="9" t="s">
        <v>1001</v>
      </c>
      <c r="B61" s="26" t="s">
        <v>1002</v>
      </c>
      <c r="C61" s="26" t="s">
        <v>257</v>
      </c>
      <c r="D61" s="10">
        <v>142597</v>
      </c>
      <c r="E61" s="11">
        <v>328.4</v>
      </c>
      <c r="F61" s="12">
        <v>4.3E-3</v>
      </c>
    </row>
    <row r="62" spans="1:6" x14ac:dyDescent="0.25">
      <c r="A62" s="9" t="s">
        <v>887</v>
      </c>
      <c r="B62" s="26" t="s">
        <v>888</v>
      </c>
      <c r="C62" s="26" t="s">
        <v>257</v>
      </c>
      <c r="D62" s="10">
        <v>101287</v>
      </c>
      <c r="E62" s="11">
        <v>302.29000000000002</v>
      </c>
      <c r="F62" s="12">
        <v>4.0000000000000001E-3</v>
      </c>
    </row>
    <row r="63" spans="1:6" x14ac:dyDescent="0.25">
      <c r="A63" s="9" t="s">
        <v>761</v>
      </c>
      <c r="B63" s="26" t="s">
        <v>762</v>
      </c>
      <c r="C63" s="26" t="s">
        <v>246</v>
      </c>
      <c r="D63" s="10">
        <v>49910</v>
      </c>
      <c r="E63" s="11">
        <v>282.69</v>
      </c>
      <c r="F63" s="12">
        <v>3.7000000000000002E-3</v>
      </c>
    </row>
    <row r="64" spans="1:6" x14ac:dyDescent="0.25">
      <c r="A64" s="9" t="s">
        <v>1003</v>
      </c>
      <c r="B64" s="26" t="s">
        <v>1004</v>
      </c>
      <c r="C64" s="26" t="s">
        <v>392</v>
      </c>
      <c r="D64" s="10">
        <v>131439</v>
      </c>
      <c r="E64" s="11">
        <v>270.83</v>
      </c>
      <c r="F64" s="12">
        <v>3.5999999999999999E-3</v>
      </c>
    </row>
    <row r="65" spans="1:6" x14ac:dyDescent="0.25">
      <c r="A65" s="9" t="s">
        <v>893</v>
      </c>
      <c r="B65" s="26" t="s">
        <v>894</v>
      </c>
      <c r="C65" s="26" t="s">
        <v>392</v>
      </c>
      <c r="D65" s="10">
        <v>201817</v>
      </c>
      <c r="E65" s="11">
        <v>229.67</v>
      </c>
      <c r="F65" s="12">
        <v>3.0000000000000001E-3</v>
      </c>
    </row>
    <row r="66" spans="1:6" x14ac:dyDescent="0.25">
      <c r="A66" s="9" t="s">
        <v>1005</v>
      </c>
      <c r="B66" s="26" t="s">
        <v>1006</v>
      </c>
      <c r="C66" s="26" t="s">
        <v>251</v>
      </c>
      <c r="D66" s="10">
        <v>11785</v>
      </c>
      <c r="E66" s="11">
        <v>142.57</v>
      </c>
      <c r="F66" s="12">
        <v>1.9E-3</v>
      </c>
    </row>
    <row r="67" spans="1:6" x14ac:dyDescent="0.25">
      <c r="A67" s="9" t="s">
        <v>1007</v>
      </c>
      <c r="B67" s="26" t="s">
        <v>1008</v>
      </c>
      <c r="C67" s="26" t="s">
        <v>855</v>
      </c>
      <c r="D67" s="10">
        <v>115087</v>
      </c>
      <c r="E67" s="11">
        <v>125.1</v>
      </c>
      <c r="F67" s="12">
        <v>1.6000000000000001E-3</v>
      </c>
    </row>
    <row r="68" spans="1:6" x14ac:dyDescent="0.25">
      <c r="A68" s="13" t="s">
        <v>77</v>
      </c>
      <c r="B68" s="27"/>
      <c r="C68" s="27"/>
      <c r="D68" s="14"/>
      <c r="E68" s="34">
        <v>64653.22</v>
      </c>
      <c r="F68" s="35">
        <v>0.85270000000000001</v>
      </c>
    </row>
    <row r="69" spans="1:6" x14ac:dyDescent="0.25">
      <c r="A69" s="9"/>
      <c r="B69" s="26"/>
      <c r="C69" s="26"/>
      <c r="D69" s="10"/>
      <c r="E69" s="11"/>
      <c r="F69" s="12"/>
    </row>
    <row r="70" spans="1:6" x14ac:dyDescent="0.25">
      <c r="A70" s="13" t="s">
        <v>473</v>
      </c>
      <c r="B70" s="26"/>
      <c r="C70" s="26"/>
      <c r="D70" s="10"/>
      <c r="E70" s="11"/>
      <c r="F70" s="12"/>
    </row>
    <row r="71" spans="1:6" x14ac:dyDescent="0.25">
      <c r="A71" s="9" t="s">
        <v>1310</v>
      </c>
      <c r="B71" s="26" t="s">
        <v>770</v>
      </c>
      <c r="C71" s="26" t="s">
        <v>698</v>
      </c>
      <c r="D71" s="10">
        <v>48168</v>
      </c>
      <c r="E71" s="11">
        <v>72.42</v>
      </c>
      <c r="F71" s="12">
        <v>1E-3</v>
      </c>
    </row>
    <row r="72" spans="1:6" x14ac:dyDescent="0.25">
      <c r="A72" s="9" t="s">
        <v>1309</v>
      </c>
      <c r="B72" s="26" t="s">
        <v>771</v>
      </c>
      <c r="C72" s="26" t="s">
        <v>246</v>
      </c>
      <c r="D72" s="10">
        <v>16056</v>
      </c>
      <c r="E72" s="11">
        <v>48.28</v>
      </c>
      <c r="F72" s="12">
        <v>5.9999999999999995E-4</v>
      </c>
    </row>
    <row r="73" spans="1:6" x14ac:dyDescent="0.25">
      <c r="A73" s="13" t="s">
        <v>77</v>
      </c>
      <c r="B73" s="27"/>
      <c r="C73" s="27"/>
      <c r="D73" s="14"/>
      <c r="E73" s="34">
        <v>120.7</v>
      </c>
      <c r="F73" s="35">
        <v>1.6000000000000001E-3</v>
      </c>
    </row>
    <row r="74" spans="1:6" x14ac:dyDescent="0.25">
      <c r="A74" s="19" t="s">
        <v>90</v>
      </c>
      <c r="B74" s="28"/>
      <c r="C74" s="28"/>
      <c r="D74" s="20"/>
      <c r="E74" s="23">
        <v>64773.919999999998</v>
      </c>
      <c r="F74" s="24">
        <v>0.85429999999999995</v>
      </c>
    </row>
    <row r="75" spans="1:6" x14ac:dyDescent="0.25">
      <c r="A75" s="9"/>
      <c r="B75" s="26"/>
      <c r="C75" s="26"/>
      <c r="D75" s="10"/>
      <c r="E75" s="11"/>
      <c r="F75" s="12"/>
    </row>
    <row r="76" spans="1:6" x14ac:dyDescent="0.25">
      <c r="A76" s="13" t="s">
        <v>474</v>
      </c>
      <c r="B76" s="26"/>
      <c r="C76" s="26"/>
      <c r="D76" s="10"/>
      <c r="E76" s="11"/>
      <c r="F76" s="12"/>
    </row>
    <row r="77" spans="1:6" x14ac:dyDescent="0.25">
      <c r="A77" s="13" t="s">
        <v>475</v>
      </c>
      <c r="B77" s="26"/>
      <c r="C77" s="26"/>
      <c r="D77" s="10"/>
      <c r="E77" s="11"/>
      <c r="F77" s="12"/>
    </row>
    <row r="78" spans="1:6" ht="14.45" customHeight="1" x14ac:dyDescent="0.25">
      <c r="A78" s="9" t="s">
        <v>525</v>
      </c>
      <c r="B78" s="26"/>
      <c r="C78" s="26" t="s">
        <v>297</v>
      </c>
      <c r="D78" s="10">
        <v>2565000</v>
      </c>
      <c r="E78" s="11">
        <v>1972.49</v>
      </c>
      <c r="F78" s="12">
        <v>2.6006000000000001E-2</v>
      </c>
    </row>
    <row r="79" spans="1:6" x14ac:dyDescent="0.25">
      <c r="A79" s="9" t="s">
        <v>1009</v>
      </c>
      <c r="B79" s="26"/>
      <c r="C79" s="26" t="s">
        <v>235</v>
      </c>
      <c r="D79" s="10">
        <v>2343000</v>
      </c>
      <c r="E79" s="11">
        <v>1948.2</v>
      </c>
      <c r="F79" s="12">
        <v>2.5684999999999999E-2</v>
      </c>
    </row>
    <row r="80" spans="1:6" x14ac:dyDescent="0.25">
      <c r="A80" s="9" t="s">
        <v>567</v>
      </c>
      <c r="B80" s="26"/>
      <c r="C80" s="26" t="s">
        <v>235</v>
      </c>
      <c r="D80" s="10">
        <v>1243000</v>
      </c>
      <c r="E80" s="11">
        <v>920.44</v>
      </c>
      <c r="F80" s="12">
        <v>1.2135E-2</v>
      </c>
    </row>
    <row r="81" spans="1:6" x14ac:dyDescent="0.25">
      <c r="A81" s="9" t="s">
        <v>774</v>
      </c>
      <c r="B81" s="26"/>
      <c r="C81" s="26" t="s">
        <v>775</v>
      </c>
      <c r="D81" s="10">
        <v>7125</v>
      </c>
      <c r="E81" s="11">
        <v>740.89</v>
      </c>
      <c r="F81" s="12">
        <v>9.7680000000000006E-3</v>
      </c>
    </row>
    <row r="82" spans="1:6" x14ac:dyDescent="0.25">
      <c r="A82" s="9" t="s">
        <v>1010</v>
      </c>
      <c r="B82" s="26"/>
      <c r="C82" s="26" t="s">
        <v>235</v>
      </c>
      <c r="D82" s="10">
        <v>236000</v>
      </c>
      <c r="E82" s="11">
        <v>621.39</v>
      </c>
      <c r="F82" s="12">
        <v>8.1919999999999996E-3</v>
      </c>
    </row>
    <row r="83" spans="1:6" x14ac:dyDescent="0.25">
      <c r="A83" s="9" t="s">
        <v>519</v>
      </c>
      <c r="B83" s="26"/>
      <c r="C83" s="26" t="s">
        <v>235</v>
      </c>
      <c r="D83" s="10">
        <v>474000</v>
      </c>
      <c r="E83" s="11">
        <v>365.45</v>
      </c>
      <c r="F83" s="12">
        <v>4.8180000000000002E-3</v>
      </c>
    </row>
    <row r="84" spans="1:6" x14ac:dyDescent="0.25">
      <c r="A84" s="9" t="s">
        <v>1011</v>
      </c>
      <c r="B84" s="26"/>
      <c r="C84" s="26" t="s">
        <v>235</v>
      </c>
      <c r="D84" s="10">
        <v>106000</v>
      </c>
      <c r="E84" s="11">
        <v>268.13</v>
      </c>
      <c r="F84" s="12">
        <v>3.5349999999999999E-3</v>
      </c>
    </row>
    <row r="85" spans="1:6" x14ac:dyDescent="0.25">
      <c r="A85" s="13" t="s">
        <v>77</v>
      </c>
      <c r="B85" s="27"/>
      <c r="C85" s="27"/>
      <c r="D85" s="14"/>
      <c r="E85" s="34">
        <v>6836.99</v>
      </c>
      <c r="F85" s="35">
        <v>9.0138999999999997E-2</v>
      </c>
    </row>
    <row r="86" spans="1:6" x14ac:dyDescent="0.25">
      <c r="A86" s="9"/>
      <c r="B86" s="26"/>
      <c r="C86" s="26"/>
      <c r="D86" s="10"/>
      <c r="E86" s="11"/>
      <c r="F86" s="12"/>
    </row>
    <row r="87" spans="1:6" x14ac:dyDescent="0.25">
      <c r="A87" s="9"/>
      <c r="B87" s="26"/>
      <c r="C87" s="26"/>
      <c r="D87" s="10"/>
      <c r="E87" s="11"/>
      <c r="F87" s="12"/>
    </row>
    <row r="88" spans="1:6" x14ac:dyDescent="0.25">
      <c r="A88" s="9"/>
      <c r="B88" s="26"/>
      <c r="C88" s="26"/>
      <c r="D88" s="10"/>
      <c r="E88" s="11"/>
      <c r="F88" s="12"/>
    </row>
    <row r="89" spans="1:6" x14ac:dyDescent="0.25">
      <c r="A89" s="19" t="s">
        <v>90</v>
      </c>
      <c r="B89" s="28"/>
      <c r="C89" s="28"/>
      <c r="D89" s="20"/>
      <c r="E89" s="15">
        <v>6836.99</v>
      </c>
      <c r="F89" s="16">
        <v>9.0138999999999997E-2</v>
      </c>
    </row>
    <row r="90" spans="1:6" x14ac:dyDescent="0.25">
      <c r="A90" s="9"/>
      <c r="B90" s="26"/>
      <c r="C90" s="26"/>
      <c r="D90" s="10"/>
      <c r="E90" s="11"/>
      <c r="F90" s="12"/>
    </row>
    <row r="91" spans="1:6" x14ac:dyDescent="0.25">
      <c r="A91" s="13" t="s">
        <v>66</v>
      </c>
      <c r="B91" s="26"/>
      <c r="C91" s="26"/>
      <c r="D91" s="10"/>
      <c r="E91" s="11"/>
      <c r="F91" s="12"/>
    </row>
    <row r="92" spans="1:6" x14ac:dyDescent="0.25">
      <c r="A92" s="13" t="s">
        <v>67</v>
      </c>
      <c r="B92" s="26"/>
      <c r="C92" s="26"/>
      <c r="D92" s="10"/>
      <c r="E92" s="11"/>
      <c r="F92" s="12"/>
    </row>
    <row r="93" spans="1:6" x14ac:dyDescent="0.25">
      <c r="A93" s="9" t="s">
        <v>903</v>
      </c>
      <c r="B93" s="26" t="s">
        <v>904</v>
      </c>
      <c r="C93" s="26" t="s">
        <v>185</v>
      </c>
      <c r="D93" s="10">
        <v>3518.4</v>
      </c>
      <c r="E93" s="11">
        <v>3.52</v>
      </c>
      <c r="F93" s="12">
        <v>0</v>
      </c>
    </row>
    <row r="94" spans="1:6" x14ac:dyDescent="0.25">
      <c r="A94" s="9" t="s">
        <v>905</v>
      </c>
      <c r="B94" s="26" t="s">
        <v>906</v>
      </c>
      <c r="C94" s="26" t="s">
        <v>185</v>
      </c>
      <c r="D94" s="10">
        <v>2638.8</v>
      </c>
      <c r="E94" s="11">
        <v>2.64</v>
      </c>
      <c r="F94" s="12">
        <v>0</v>
      </c>
    </row>
    <row r="95" spans="1:6" x14ac:dyDescent="0.25">
      <c r="A95" s="13" t="s">
        <v>77</v>
      </c>
      <c r="B95" s="27"/>
      <c r="C95" s="27"/>
      <c r="D95" s="14"/>
      <c r="E95" s="34">
        <v>6.16</v>
      </c>
      <c r="F95" s="35">
        <v>0</v>
      </c>
    </row>
    <row r="96" spans="1:6" x14ac:dyDescent="0.25">
      <c r="A96" s="9"/>
      <c r="B96" s="26"/>
      <c r="C96" s="26"/>
      <c r="D96" s="10"/>
      <c r="E96" s="11"/>
      <c r="F96" s="12"/>
    </row>
    <row r="97" spans="1:6" x14ac:dyDescent="0.25">
      <c r="A97" s="13" t="s">
        <v>88</v>
      </c>
      <c r="B97" s="26"/>
      <c r="C97" s="26"/>
      <c r="D97" s="10"/>
      <c r="E97" s="11"/>
      <c r="F97" s="12"/>
    </row>
    <row r="98" spans="1:6" x14ac:dyDescent="0.25">
      <c r="A98" s="13" t="s">
        <v>77</v>
      </c>
      <c r="B98" s="26"/>
      <c r="C98" s="26"/>
      <c r="D98" s="10"/>
      <c r="E98" s="36" t="s">
        <v>65</v>
      </c>
      <c r="F98" s="37" t="s">
        <v>65</v>
      </c>
    </row>
    <row r="99" spans="1:6" x14ac:dyDescent="0.25">
      <c r="A99" s="9"/>
      <c r="B99" s="26"/>
      <c r="C99" s="26"/>
      <c r="D99" s="10"/>
      <c r="E99" s="11"/>
      <c r="F99" s="12"/>
    </row>
    <row r="100" spans="1:6" x14ac:dyDescent="0.25">
      <c r="A100" s="13" t="s">
        <v>89</v>
      </c>
      <c r="B100" s="26"/>
      <c r="C100" s="26"/>
      <c r="D100" s="10"/>
      <c r="E100" s="11"/>
      <c r="F100" s="12"/>
    </row>
    <row r="101" spans="1:6" x14ac:dyDescent="0.25">
      <c r="A101" s="13" t="s">
        <v>77</v>
      </c>
      <c r="B101" s="26"/>
      <c r="C101" s="26"/>
      <c r="D101" s="10"/>
      <c r="E101" s="36" t="s">
        <v>65</v>
      </c>
      <c r="F101" s="37" t="s">
        <v>65</v>
      </c>
    </row>
    <row r="102" spans="1:6" x14ac:dyDescent="0.25">
      <c r="A102" s="9"/>
      <c r="B102" s="26"/>
      <c r="C102" s="26"/>
      <c r="D102" s="10"/>
      <c r="E102" s="11"/>
      <c r="F102" s="12"/>
    </row>
    <row r="103" spans="1:6" x14ac:dyDescent="0.25">
      <c r="A103" s="19" t="s">
        <v>90</v>
      </c>
      <c r="B103" s="28"/>
      <c r="C103" s="28"/>
      <c r="D103" s="20"/>
      <c r="E103" s="15">
        <v>6.16</v>
      </c>
      <c r="F103" s="16">
        <v>0</v>
      </c>
    </row>
    <row r="104" spans="1:6" x14ac:dyDescent="0.25">
      <c r="A104" s="9"/>
      <c r="B104" s="26"/>
      <c r="C104" s="26"/>
      <c r="D104" s="10"/>
      <c r="E104" s="11"/>
      <c r="F104" s="12"/>
    </row>
    <row r="105" spans="1:6" x14ac:dyDescent="0.25">
      <c r="A105" s="13" t="s">
        <v>615</v>
      </c>
      <c r="B105" s="27"/>
      <c r="C105" s="27"/>
      <c r="D105" s="14"/>
      <c r="E105" s="30"/>
      <c r="F105" s="31"/>
    </row>
    <row r="106" spans="1:6" x14ac:dyDescent="0.25">
      <c r="A106" s="13" t="s">
        <v>616</v>
      </c>
      <c r="B106" s="27"/>
      <c r="C106" s="27"/>
      <c r="D106" s="14"/>
      <c r="E106" s="30"/>
      <c r="F106" s="31"/>
    </row>
    <row r="107" spans="1:6" x14ac:dyDescent="0.25">
      <c r="A107" s="9" t="s">
        <v>907</v>
      </c>
      <c r="B107" s="26"/>
      <c r="C107" s="26" t="s">
        <v>877</v>
      </c>
      <c r="D107" s="10">
        <v>112300000</v>
      </c>
      <c r="E107" s="11">
        <v>1123</v>
      </c>
      <c r="F107" s="12">
        <v>1.4800000000000001E-2</v>
      </c>
    </row>
    <row r="108" spans="1:6" x14ac:dyDescent="0.25">
      <c r="A108" s="9" t="s">
        <v>908</v>
      </c>
      <c r="B108" s="26"/>
      <c r="C108" s="26" t="s">
        <v>877</v>
      </c>
      <c r="D108" s="10">
        <v>75000000</v>
      </c>
      <c r="E108" s="11">
        <v>750</v>
      </c>
      <c r="F108" s="12">
        <v>9.9000000000000008E-3</v>
      </c>
    </row>
    <row r="109" spans="1:6" x14ac:dyDescent="0.25">
      <c r="A109" s="9" t="s">
        <v>909</v>
      </c>
      <c r="B109" s="26"/>
      <c r="C109" s="26" t="s">
        <v>790</v>
      </c>
      <c r="D109" s="10">
        <v>40000000</v>
      </c>
      <c r="E109" s="11">
        <v>400</v>
      </c>
      <c r="F109" s="12">
        <v>5.3E-3</v>
      </c>
    </row>
    <row r="110" spans="1:6" x14ac:dyDescent="0.25">
      <c r="A110" s="9" t="s">
        <v>911</v>
      </c>
      <c r="B110" s="26"/>
      <c r="C110" s="26" t="s">
        <v>912</v>
      </c>
      <c r="D110" s="10">
        <v>30100000</v>
      </c>
      <c r="E110" s="11">
        <v>301</v>
      </c>
      <c r="F110" s="12">
        <v>4.0000000000000001E-3</v>
      </c>
    </row>
    <row r="111" spans="1:6" x14ac:dyDescent="0.25">
      <c r="A111" s="9" t="s">
        <v>1012</v>
      </c>
      <c r="B111" s="26"/>
      <c r="C111" s="26" t="s">
        <v>794</v>
      </c>
      <c r="D111" s="10">
        <v>26000000</v>
      </c>
      <c r="E111" s="11">
        <v>260</v>
      </c>
      <c r="F111" s="12">
        <v>3.3999999999999998E-3</v>
      </c>
    </row>
    <row r="112" spans="1:6" x14ac:dyDescent="0.25">
      <c r="A112" s="9" t="s">
        <v>1013</v>
      </c>
      <c r="B112" s="26"/>
      <c r="C112" s="26" t="s">
        <v>790</v>
      </c>
      <c r="D112" s="10">
        <v>24000000</v>
      </c>
      <c r="E112" s="11">
        <v>240</v>
      </c>
      <c r="F112" s="12">
        <v>3.2000000000000002E-3</v>
      </c>
    </row>
    <row r="113" spans="1:6" x14ac:dyDescent="0.25">
      <c r="A113" s="9" t="s">
        <v>910</v>
      </c>
      <c r="B113" s="26"/>
      <c r="C113" s="26" t="s">
        <v>794</v>
      </c>
      <c r="D113" s="10">
        <v>15000000</v>
      </c>
      <c r="E113" s="11">
        <v>150</v>
      </c>
      <c r="F113" s="12">
        <v>2E-3</v>
      </c>
    </row>
    <row r="114" spans="1:6" x14ac:dyDescent="0.25">
      <c r="A114" s="13" t="s">
        <v>77</v>
      </c>
      <c r="B114" s="27"/>
      <c r="C114" s="27"/>
      <c r="D114" s="14"/>
      <c r="E114" s="34">
        <v>3224</v>
      </c>
      <c r="F114" s="35">
        <v>4.2599999999999999E-2</v>
      </c>
    </row>
    <row r="115" spans="1:6" x14ac:dyDescent="0.25">
      <c r="A115" s="19" t="s">
        <v>90</v>
      </c>
      <c r="B115" s="28"/>
      <c r="C115" s="28"/>
      <c r="D115" s="20"/>
      <c r="E115" s="23">
        <v>3224</v>
      </c>
      <c r="F115" s="24">
        <v>4.2599999999999999E-2</v>
      </c>
    </row>
    <row r="116" spans="1:6" x14ac:dyDescent="0.25">
      <c r="A116" s="9"/>
      <c r="B116" s="26"/>
      <c r="C116" s="26"/>
      <c r="D116" s="10"/>
      <c r="E116" s="11"/>
      <c r="F116" s="12"/>
    </row>
    <row r="117" spans="1:6" x14ac:dyDescent="0.25">
      <c r="A117" s="9"/>
      <c r="B117" s="26"/>
      <c r="C117" s="26"/>
      <c r="D117" s="10"/>
      <c r="E117" s="11"/>
      <c r="F117" s="12"/>
    </row>
    <row r="118" spans="1:6" x14ac:dyDescent="0.25">
      <c r="A118" s="13" t="s">
        <v>91</v>
      </c>
      <c r="B118" s="26"/>
      <c r="C118" s="26"/>
      <c r="D118" s="10"/>
      <c r="E118" s="11"/>
      <c r="F118" s="12"/>
    </row>
    <row r="119" spans="1:6" x14ac:dyDescent="0.25">
      <c r="A119" s="9" t="s">
        <v>92</v>
      </c>
      <c r="B119" s="26"/>
      <c r="C119" s="26"/>
      <c r="D119" s="10"/>
      <c r="E119" s="11">
        <v>8132.58</v>
      </c>
      <c r="F119" s="12">
        <v>0.1072</v>
      </c>
    </row>
    <row r="120" spans="1:6" x14ac:dyDescent="0.25">
      <c r="A120" s="13" t="s">
        <v>77</v>
      </c>
      <c r="B120" s="27"/>
      <c r="C120" s="27"/>
      <c r="D120" s="14"/>
      <c r="E120" s="34">
        <v>8132.58</v>
      </c>
      <c r="F120" s="35">
        <v>0.1072</v>
      </c>
    </row>
    <row r="121" spans="1:6" x14ac:dyDescent="0.25">
      <c r="A121" s="9"/>
      <c r="B121" s="26"/>
      <c r="C121" s="26"/>
      <c r="D121" s="10"/>
      <c r="E121" s="11"/>
      <c r="F121" s="12"/>
    </row>
    <row r="122" spans="1:6" x14ac:dyDescent="0.25">
      <c r="A122" s="19" t="s">
        <v>90</v>
      </c>
      <c r="B122" s="28"/>
      <c r="C122" s="28"/>
      <c r="D122" s="20"/>
      <c r="E122" s="15">
        <v>8132.58</v>
      </c>
      <c r="F122" s="16">
        <v>0.1072</v>
      </c>
    </row>
    <row r="123" spans="1:6" x14ac:dyDescent="0.25">
      <c r="A123" s="9" t="s">
        <v>93</v>
      </c>
      <c r="B123" s="26"/>
      <c r="C123" s="26"/>
      <c r="D123" s="10"/>
      <c r="E123" s="32">
        <v>-289.57</v>
      </c>
      <c r="F123" s="33">
        <v>-4.1000000000000003E-3</v>
      </c>
    </row>
    <row r="124" spans="1:6" x14ac:dyDescent="0.25">
      <c r="A124" s="21" t="s">
        <v>94</v>
      </c>
      <c r="B124" s="29"/>
      <c r="C124" s="29"/>
      <c r="D124" s="22"/>
      <c r="E124" s="23">
        <v>75847.09</v>
      </c>
      <c r="F124" s="24">
        <v>1</v>
      </c>
    </row>
    <row r="126" spans="1:6" x14ac:dyDescent="0.25">
      <c r="A126" s="1" t="s">
        <v>675</v>
      </c>
    </row>
    <row r="127" spans="1:6" x14ac:dyDescent="0.25">
      <c r="A127" s="1" t="s">
        <v>95</v>
      </c>
    </row>
    <row r="130" spans="1:3" x14ac:dyDescent="0.25">
      <c r="A130" s="1" t="s">
        <v>1194</v>
      </c>
    </row>
    <row r="131" spans="1:3" ht="30" x14ac:dyDescent="0.25">
      <c r="A131" s="43" t="s">
        <v>1195</v>
      </c>
      <c r="B131" t="s">
        <v>65</v>
      </c>
    </row>
    <row r="132" spans="1:3" x14ac:dyDescent="0.25">
      <c r="A132" t="s">
        <v>1196</v>
      </c>
    </row>
    <row r="133" spans="1:3" x14ac:dyDescent="0.25">
      <c r="A133" t="s">
        <v>1197</v>
      </c>
      <c r="B133" t="s">
        <v>1198</v>
      </c>
      <c r="C133" t="s">
        <v>1198</v>
      </c>
    </row>
    <row r="134" spans="1:3" x14ac:dyDescent="0.25">
      <c r="B134" s="44">
        <v>43371</v>
      </c>
      <c r="C134" s="44">
        <v>43404</v>
      </c>
    </row>
    <row r="135" spans="1:3" x14ac:dyDescent="0.25">
      <c r="A135" t="s">
        <v>1202</v>
      </c>
      <c r="B135">
        <v>23.036999999999999</v>
      </c>
      <c r="C135">
        <v>22.472999999999999</v>
      </c>
    </row>
    <row r="136" spans="1:3" x14ac:dyDescent="0.25">
      <c r="A136" t="s">
        <v>1203</v>
      </c>
      <c r="B136">
        <v>26.983000000000001</v>
      </c>
      <c r="C136">
        <v>26.323</v>
      </c>
    </row>
    <row r="137" spans="1:3" x14ac:dyDescent="0.25">
      <c r="A137" t="s">
        <v>1224</v>
      </c>
      <c r="B137">
        <v>20.658000000000001</v>
      </c>
      <c r="C137">
        <v>20.129000000000001</v>
      </c>
    </row>
    <row r="138" spans="1:3" x14ac:dyDescent="0.25">
      <c r="A138" t="s">
        <v>1226</v>
      </c>
      <c r="B138">
        <v>25.571000000000002</v>
      </c>
      <c r="C138">
        <v>24.916</v>
      </c>
    </row>
    <row r="140" spans="1:3" x14ac:dyDescent="0.25">
      <c r="A140" t="s">
        <v>1213</v>
      </c>
      <c r="B140" t="s">
        <v>65</v>
      </c>
    </row>
    <row r="141" spans="1:3" x14ac:dyDescent="0.25">
      <c r="A141" t="s">
        <v>1214</v>
      </c>
      <c r="B141" t="s">
        <v>65</v>
      </c>
    </row>
    <row r="142" spans="1:3" ht="30" x14ac:dyDescent="0.25">
      <c r="A142" s="43" t="s">
        <v>1215</v>
      </c>
      <c r="B142" t="s">
        <v>65</v>
      </c>
    </row>
    <row r="143" spans="1:3" ht="30" x14ac:dyDescent="0.25">
      <c r="A143" s="43" t="s">
        <v>1216</v>
      </c>
      <c r="B143" t="s">
        <v>65</v>
      </c>
    </row>
    <row r="144" spans="1:3" x14ac:dyDescent="0.25">
      <c r="A144" t="s">
        <v>1217</v>
      </c>
      <c r="B144" t="s">
        <v>65</v>
      </c>
    </row>
    <row r="145" spans="1:2" x14ac:dyDescent="0.25">
      <c r="A145" t="s">
        <v>1218</v>
      </c>
      <c r="B145" s="45">
        <v>3.57</v>
      </c>
    </row>
    <row r="146" spans="1:2" ht="45" x14ac:dyDescent="0.25">
      <c r="A146" s="43" t="s">
        <v>1219</v>
      </c>
      <c r="B146">
        <v>6836.9859999999999</v>
      </c>
    </row>
    <row r="147" spans="1:2" ht="45" x14ac:dyDescent="0.25">
      <c r="A147" s="43" t="s">
        <v>1220</v>
      </c>
      <c r="B147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B104" sqref="B104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43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27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226</v>
      </c>
      <c r="B7" s="26"/>
      <c r="C7" s="26"/>
      <c r="D7" s="10"/>
      <c r="E7" s="11"/>
      <c r="F7" s="12"/>
    </row>
    <row r="8" spans="1:8" x14ac:dyDescent="0.25">
      <c r="A8" s="9" t="s">
        <v>287</v>
      </c>
      <c r="B8" s="26" t="s">
        <v>288</v>
      </c>
      <c r="C8" s="26" t="s">
        <v>235</v>
      </c>
      <c r="D8" s="10">
        <v>4720</v>
      </c>
      <c r="E8" s="11">
        <v>90.23</v>
      </c>
      <c r="F8" s="12">
        <v>9.3100000000000002E-2</v>
      </c>
    </row>
    <row r="9" spans="1:8" x14ac:dyDescent="0.25">
      <c r="A9" s="9" t="s">
        <v>244</v>
      </c>
      <c r="B9" s="26" t="s">
        <v>245</v>
      </c>
      <c r="C9" s="26" t="s">
        <v>246</v>
      </c>
      <c r="D9" s="10">
        <v>10079</v>
      </c>
      <c r="E9" s="11">
        <v>69.180000000000007</v>
      </c>
      <c r="F9" s="12">
        <v>7.1300000000000002E-2</v>
      </c>
    </row>
    <row r="10" spans="1:8" x14ac:dyDescent="0.25">
      <c r="A10" s="9" t="s">
        <v>227</v>
      </c>
      <c r="B10" s="26" t="s">
        <v>228</v>
      </c>
      <c r="C10" s="26" t="s">
        <v>229</v>
      </c>
      <c r="D10" s="10">
        <v>5892</v>
      </c>
      <c r="E10" s="11">
        <v>62.53</v>
      </c>
      <c r="F10" s="12">
        <v>6.4500000000000002E-2</v>
      </c>
    </row>
    <row r="11" spans="1:8" x14ac:dyDescent="0.25">
      <c r="A11" s="9" t="s">
        <v>233</v>
      </c>
      <c r="B11" s="26" t="s">
        <v>234</v>
      </c>
      <c r="C11" s="26" t="s">
        <v>235</v>
      </c>
      <c r="D11" s="10">
        <v>16911</v>
      </c>
      <c r="E11" s="11">
        <v>60.03</v>
      </c>
      <c r="F11" s="12">
        <v>6.1899999999999997E-2</v>
      </c>
    </row>
    <row r="12" spans="1:8" x14ac:dyDescent="0.25">
      <c r="A12" s="9" t="s">
        <v>283</v>
      </c>
      <c r="B12" s="26" t="s">
        <v>284</v>
      </c>
      <c r="C12" s="26" t="s">
        <v>246</v>
      </c>
      <c r="D12" s="10">
        <v>2842</v>
      </c>
      <c r="E12" s="11">
        <v>55.08</v>
      </c>
      <c r="F12" s="12">
        <v>5.6800000000000003E-2</v>
      </c>
    </row>
    <row r="13" spans="1:8" x14ac:dyDescent="0.25">
      <c r="A13" s="9" t="s">
        <v>252</v>
      </c>
      <c r="B13" s="26" t="s">
        <v>253</v>
      </c>
      <c r="C13" s="26" t="s">
        <v>254</v>
      </c>
      <c r="D13" s="10">
        <v>16658</v>
      </c>
      <c r="E13" s="11">
        <v>46.66</v>
      </c>
      <c r="F13" s="12">
        <v>4.8099999999999997E-2</v>
      </c>
    </row>
    <row r="14" spans="1:8" x14ac:dyDescent="0.25">
      <c r="A14" s="9" t="s">
        <v>239</v>
      </c>
      <c r="B14" s="26" t="s">
        <v>240</v>
      </c>
      <c r="C14" s="26" t="s">
        <v>235</v>
      </c>
      <c r="D14" s="10">
        <v>13411</v>
      </c>
      <c r="E14" s="11">
        <v>37.74</v>
      </c>
      <c r="F14" s="12">
        <v>3.8899999999999997E-2</v>
      </c>
    </row>
    <row r="15" spans="1:8" x14ac:dyDescent="0.25">
      <c r="A15" s="9" t="s">
        <v>678</v>
      </c>
      <c r="B15" s="26" t="s">
        <v>679</v>
      </c>
      <c r="C15" s="26" t="s">
        <v>392</v>
      </c>
      <c r="D15" s="10">
        <v>2549</v>
      </c>
      <c r="E15" s="11">
        <v>33.07</v>
      </c>
      <c r="F15" s="12">
        <v>3.4099999999999998E-2</v>
      </c>
    </row>
    <row r="16" spans="1:8" x14ac:dyDescent="0.25">
      <c r="A16" s="9" t="s">
        <v>682</v>
      </c>
      <c r="B16" s="26" t="s">
        <v>683</v>
      </c>
      <c r="C16" s="26" t="s">
        <v>254</v>
      </c>
      <c r="D16" s="10">
        <v>1880</v>
      </c>
      <c r="E16" s="11">
        <v>30.49</v>
      </c>
      <c r="F16" s="12">
        <v>3.1399999999999997E-2</v>
      </c>
    </row>
    <row r="17" spans="1:6" x14ac:dyDescent="0.25">
      <c r="A17" s="9" t="s">
        <v>267</v>
      </c>
      <c r="B17" s="26" t="s">
        <v>268</v>
      </c>
      <c r="C17" s="26" t="s">
        <v>269</v>
      </c>
      <c r="D17" s="10">
        <v>1706</v>
      </c>
      <c r="E17" s="11">
        <v>30.18</v>
      </c>
      <c r="F17" s="12">
        <v>3.1099999999999999E-2</v>
      </c>
    </row>
    <row r="18" spans="1:6" x14ac:dyDescent="0.25">
      <c r="A18" s="9" t="s">
        <v>812</v>
      </c>
      <c r="B18" s="26" t="s">
        <v>813</v>
      </c>
      <c r="C18" s="26" t="s">
        <v>235</v>
      </c>
      <c r="D18" s="10">
        <v>1586</v>
      </c>
      <c r="E18" s="11">
        <v>22.6</v>
      </c>
      <c r="F18" s="12">
        <v>2.3300000000000001E-2</v>
      </c>
    </row>
    <row r="19" spans="1:6" x14ac:dyDescent="0.25">
      <c r="A19" s="9" t="s">
        <v>285</v>
      </c>
      <c r="B19" s="26" t="s">
        <v>286</v>
      </c>
      <c r="C19" s="26" t="s">
        <v>235</v>
      </c>
      <c r="D19" s="10">
        <v>3546</v>
      </c>
      <c r="E19" s="11">
        <v>20.65</v>
      </c>
      <c r="F19" s="12">
        <v>2.1299999999999999E-2</v>
      </c>
    </row>
    <row r="20" spans="1:6" x14ac:dyDescent="0.25">
      <c r="A20" s="9" t="s">
        <v>305</v>
      </c>
      <c r="B20" s="26" t="s">
        <v>306</v>
      </c>
      <c r="C20" s="26" t="s">
        <v>254</v>
      </c>
      <c r="D20" s="10">
        <v>357</v>
      </c>
      <c r="E20" s="11">
        <v>20.149999999999999</v>
      </c>
      <c r="F20" s="12">
        <v>2.0799999999999999E-2</v>
      </c>
    </row>
    <row r="21" spans="1:6" x14ac:dyDescent="0.25">
      <c r="A21" s="9" t="s">
        <v>690</v>
      </c>
      <c r="B21" s="26" t="s">
        <v>691</v>
      </c>
      <c r="C21" s="26" t="s">
        <v>235</v>
      </c>
      <c r="D21" s="10">
        <v>3629</v>
      </c>
      <c r="E21" s="11">
        <v>19.03</v>
      </c>
      <c r="F21" s="12">
        <v>1.9599999999999999E-2</v>
      </c>
    </row>
    <row r="22" spans="1:6" x14ac:dyDescent="0.25">
      <c r="A22" s="9" t="s">
        <v>830</v>
      </c>
      <c r="B22" s="26" t="s">
        <v>831</v>
      </c>
      <c r="C22" s="26" t="s">
        <v>728</v>
      </c>
      <c r="D22" s="10">
        <v>1795</v>
      </c>
      <c r="E22" s="11">
        <v>18</v>
      </c>
      <c r="F22" s="12">
        <v>1.8599999999999998E-2</v>
      </c>
    </row>
    <row r="23" spans="1:6" x14ac:dyDescent="0.25">
      <c r="A23" s="9" t="s">
        <v>805</v>
      </c>
      <c r="B23" s="26" t="s">
        <v>806</v>
      </c>
      <c r="C23" s="26" t="s">
        <v>277</v>
      </c>
      <c r="D23" s="10">
        <v>1270</v>
      </c>
      <c r="E23" s="11">
        <v>17.739999999999998</v>
      </c>
      <c r="F23" s="12">
        <v>1.83E-2</v>
      </c>
    </row>
    <row r="24" spans="1:6" x14ac:dyDescent="0.25">
      <c r="A24" s="9" t="s">
        <v>809</v>
      </c>
      <c r="B24" s="26" t="s">
        <v>810</v>
      </c>
      <c r="C24" s="26" t="s">
        <v>811</v>
      </c>
      <c r="D24" s="10">
        <v>4497</v>
      </c>
      <c r="E24" s="11">
        <v>17.14</v>
      </c>
      <c r="F24" s="12">
        <v>1.77E-2</v>
      </c>
    </row>
    <row r="25" spans="1:6" x14ac:dyDescent="0.25">
      <c r="A25" s="9" t="s">
        <v>384</v>
      </c>
      <c r="B25" s="26" t="s">
        <v>385</v>
      </c>
      <c r="C25" s="26" t="s">
        <v>266</v>
      </c>
      <c r="D25" s="10">
        <v>2595</v>
      </c>
      <c r="E25" s="11">
        <v>16.27</v>
      </c>
      <c r="F25" s="12">
        <v>1.6799999999999999E-2</v>
      </c>
    </row>
    <row r="26" spans="1:6" x14ac:dyDescent="0.25">
      <c r="A26" s="9" t="s">
        <v>264</v>
      </c>
      <c r="B26" s="26" t="s">
        <v>265</v>
      </c>
      <c r="C26" s="26" t="s">
        <v>266</v>
      </c>
      <c r="D26" s="10">
        <v>232</v>
      </c>
      <c r="E26" s="11">
        <v>15.35</v>
      </c>
      <c r="F26" s="12">
        <v>1.5800000000000002E-2</v>
      </c>
    </row>
    <row r="27" spans="1:6" x14ac:dyDescent="0.25">
      <c r="A27" s="9" t="s">
        <v>680</v>
      </c>
      <c r="B27" s="26" t="s">
        <v>681</v>
      </c>
      <c r="C27" s="26" t="s">
        <v>266</v>
      </c>
      <c r="D27" s="10">
        <v>1967</v>
      </c>
      <c r="E27" s="11">
        <v>15.07</v>
      </c>
      <c r="F27" s="12">
        <v>1.55E-2</v>
      </c>
    </row>
    <row r="28" spans="1:6" x14ac:dyDescent="0.25">
      <c r="A28" s="9" t="s">
        <v>676</v>
      </c>
      <c r="B28" s="26" t="s">
        <v>677</v>
      </c>
      <c r="C28" s="26" t="s">
        <v>269</v>
      </c>
      <c r="D28" s="10">
        <v>609</v>
      </c>
      <c r="E28" s="11">
        <v>14.51</v>
      </c>
      <c r="F28" s="12">
        <v>1.4999999999999999E-2</v>
      </c>
    </row>
    <row r="29" spans="1:6" x14ac:dyDescent="0.25">
      <c r="A29" s="9" t="s">
        <v>298</v>
      </c>
      <c r="B29" s="26" t="s">
        <v>299</v>
      </c>
      <c r="C29" s="26" t="s">
        <v>300</v>
      </c>
      <c r="D29" s="10">
        <v>2370</v>
      </c>
      <c r="E29" s="11">
        <v>13.86</v>
      </c>
      <c r="F29" s="12">
        <v>1.43E-2</v>
      </c>
    </row>
    <row r="30" spans="1:6" x14ac:dyDescent="0.25">
      <c r="A30" s="9" t="s">
        <v>826</v>
      </c>
      <c r="B30" s="26" t="s">
        <v>827</v>
      </c>
      <c r="C30" s="26" t="s">
        <v>235</v>
      </c>
      <c r="D30" s="10">
        <v>7685</v>
      </c>
      <c r="E30" s="11">
        <v>13.07</v>
      </c>
      <c r="F30" s="12">
        <v>1.35E-2</v>
      </c>
    </row>
    <row r="31" spans="1:6" x14ac:dyDescent="0.25">
      <c r="A31" s="9" t="s">
        <v>393</v>
      </c>
      <c r="B31" s="26" t="s">
        <v>394</v>
      </c>
      <c r="C31" s="26" t="s">
        <v>238</v>
      </c>
      <c r="D31" s="10">
        <v>2236</v>
      </c>
      <c r="E31" s="11">
        <v>12.97</v>
      </c>
      <c r="F31" s="12">
        <v>1.34E-2</v>
      </c>
    </row>
    <row r="32" spans="1:6" x14ac:dyDescent="0.25">
      <c r="A32" s="9" t="s">
        <v>818</v>
      </c>
      <c r="B32" s="26" t="s">
        <v>819</v>
      </c>
      <c r="C32" s="26" t="s">
        <v>260</v>
      </c>
      <c r="D32" s="10">
        <v>573</v>
      </c>
      <c r="E32" s="11">
        <v>12.04</v>
      </c>
      <c r="F32" s="12">
        <v>1.24E-2</v>
      </c>
    </row>
    <row r="33" spans="1:6" x14ac:dyDescent="0.25">
      <c r="A33" s="9" t="s">
        <v>349</v>
      </c>
      <c r="B33" s="26" t="s">
        <v>350</v>
      </c>
      <c r="C33" s="26" t="s">
        <v>297</v>
      </c>
      <c r="D33" s="10">
        <v>6283</v>
      </c>
      <c r="E33" s="11">
        <v>11.68</v>
      </c>
      <c r="F33" s="12">
        <v>1.2E-2</v>
      </c>
    </row>
    <row r="34" spans="1:6" x14ac:dyDescent="0.25">
      <c r="A34" s="9" t="s">
        <v>872</v>
      </c>
      <c r="B34" s="26" t="s">
        <v>873</v>
      </c>
      <c r="C34" s="26" t="s">
        <v>277</v>
      </c>
      <c r="D34" s="10">
        <v>5041</v>
      </c>
      <c r="E34" s="11">
        <v>10.75</v>
      </c>
      <c r="F34" s="12">
        <v>1.11E-2</v>
      </c>
    </row>
    <row r="35" spans="1:6" x14ac:dyDescent="0.25">
      <c r="A35" s="9" t="s">
        <v>822</v>
      </c>
      <c r="B35" s="26" t="s">
        <v>823</v>
      </c>
      <c r="C35" s="26" t="s">
        <v>269</v>
      </c>
      <c r="D35" s="10">
        <v>2409</v>
      </c>
      <c r="E35" s="11">
        <v>9.85</v>
      </c>
      <c r="F35" s="12">
        <v>1.0200000000000001E-2</v>
      </c>
    </row>
    <row r="36" spans="1:6" x14ac:dyDescent="0.25">
      <c r="A36" s="9" t="s">
        <v>891</v>
      </c>
      <c r="B36" s="26" t="s">
        <v>892</v>
      </c>
      <c r="C36" s="26" t="s">
        <v>300</v>
      </c>
      <c r="D36" s="10">
        <v>4833</v>
      </c>
      <c r="E36" s="11">
        <v>9.65</v>
      </c>
      <c r="F36" s="12">
        <v>0.01</v>
      </c>
    </row>
    <row r="37" spans="1:6" x14ac:dyDescent="0.25">
      <c r="A37" s="9" t="s">
        <v>856</v>
      </c>
      <c r="B37" s="26" t="s">
        <v>857</v>
      </c>
      <c r="C37" s="26" t="s">
        <v>698</v>
      </c>
      <c r="D37" s="10">
        <v>1959</v>
      </c>
      <c r="E37" s="11">
        <v>9.58</v>
      </c>
      <c r="F37" s="12">
        <v>9.9000000000000008E-3</v>
      </c>
    </row>
    <row r="38" spans="1:6" x14ac:dyDescent="0.25">
      <c r="A38" s="9" t="s">
        <v>858</v>
      </c>
      <c r="B38" s="26" t="s">
        <v>859</v>
      </c>
      <c r="C38" s="26" t="s">
        <v>254</v>
      </c>
      <c r="D38" s="10">
        <v>2429</v>
      </c>
      <c r="E38" s="11">
        <v>9.24</v>
      </c>
      <c r="F38" s="12">
        <v>9.4999999999999998E-3</v>
      </c>
    </row>
    <row r="39" spans="1:6" x14ac:dyDescent="0.25">
      <c r="A39" s="9" t="s">
        <v>851</v>
      </c>
      <c r="B39" s="26" t="s">
        <v>852</v>
      </c>
      <c r="C39" s="26" t="s">
        <v>238</v>
      </c>
      <c r="D39" s="10">
        <v>1414</v>
      </c>
      <c r="E39" s="11">
        <v>8.9</v>
      </c>
      <c r="F39" s="12">
        <v>9.1999999999999998E-3</v>
      </c>
    </row>
    <row r="40" spans="1:6" x14ac:dyDescent="0.25">
      <c r="A40" s="9" t="s">
        <v>853</v>
      </c>
      <c r="B40" s="26" t="s">
        <v>854</v>
      </c>
      <c r="C40" s="26" t="s">
        <v>855</v>
      </c>
      <c r="D40" s="10">
        <v>6853</v>
      </c>
      <c r="E40" s="11">
        <v>8.83</v>
      </c>
      <c r="F40" s="12">
        <v>9.1000000000000004E-3</v>
      </c>
    </row>
    <row r="41" spans="1:6" x14ac:dyDescent="0.25">
      <c r="A41" s="9" t="s">
        <v>705</v>
      </c>
      <c r="B41" s="26" t="s">
        <v>706</v>
      </c>
      <c r="C41" s="26" t="s">
        <v>269</v>
      </c>
      <c r="D41" s="10">
        <v>668</v>
      </c>
      <c r="E41" s="11">
        <v>8.49</v>
      </c>
      <c r="F41" s="12">
        <v>8.8000000000000005E-3</v>
      </c>
    </row>
    <row r="42" spans="1:6" x14ac:dyDescent="0.25">
      <c r="A42" s="9" t="s">
        <v>422</v>
      </c>
      <c r="B42" s="26" t="s">
        <v>423</v>
      </c>
      <c r="C42" s="26" t="s">
        <v>254</v>
      </c>
      <c r="D42" s="10">
        <v>778</v>
      </c>
      <c r="E42" s="11">
        <v>8.43</v>
      </c>
      <c r="F42" s="12">
        <v>8.6999999999999994E-3</v>
      </c>
    </row>
    <row r="43" spans="1:6" x14ac:dyDescent="0.25">
      <c r="A43" s="9" t="s">
        <v>699</v>
      </c>
      <c r="B43" s="26" t="s">
        <v>700</v>
      </c>
      <c r="C43" s="26" t="s">
        <v>277</v>
      </c>
      <c r="D43" s="10">
        <v>1197</v>
      </c>
      <c r="E43" s="11">
        <v>7.73</v>
      </c>
      <c r="F43" s="12">
        <v>8.0000000000000002E-3</v>
      </c>
    </row>
    <row r="44" spans="1:6" x14ac:dyDescent="0.25">
      <c r="A44" s="9" t="s">
        <v>743</v>
      </c>
      <c r="B44" s="26" t="s">
        <v>744</v>
      </c>
      <c r="C44" s="26" t="s">
        <v>260</v>
      </c>
      <c r="D44" s="10">
        <v>200</v>
      </c>
      <c r="E44" s="11">
        <v>7</v>
      </c>
      <c r="F44" s="12">
        <v>7.1999999999999998E-3</v>
      </c>
    </row>
    <row r="45" spans="1:6" x14ac:dyDescent="0.25">
      <c r="A45" s="9" t="s">
        <v>887</v>
      </c>
      <c r="B45" s="26" t="s">
        <v>888</v>
      </c>
      <c r="C45" s="26" t="s">
        <v>257</v>
      </c>
      <c r="D45" s="10">
        <v>2187</v>
      </c>
      <c r="E45" s="11">
        <v>6.53</v>
      </c>
      <c r="F45" s="12">
        <v>6.7000000000000002E-3</v>
      </c>
    </row>
    <row r="46" spans="1:6" x14ac:dyDescent="0.25">
      <c r="A46" s="9" t="s">
        <v>889</v>
      </c>
      <c r="B46" s="26" t="s">
        <v>890</v>
      </c>
      <c r="C46" s="26" t="s">
        <v>238</v>
      </c>
      <c r="D46" s="10">
        <v>249</v>
      </c>
      <c r="E46" s="11">
        <v>6.33</v>
      </c>
      <c r="F46" s="12">
        <v>6.4999999999999997E-3</v>
      </c>
    </row>
    <row r="47" spans="1:6" x14ac:dyDescent="0.25">
      <c r="A47" s="9" t="s">
        <v>1014</v>
      </c>
      <c r="B47" s="26" t="s">
        <v>1015</v>
      </c>
      <c r="C47" s="26" t="s">
        <v>339</v>
      </c>
      <c r="D47" s="10">
        <v>2608</v>
      </c>
      <c r="E47" s="11">
        <v>5.66</v>
      </c>
      <c r="F47" s="12">
        <v>5.7999999999999996E-3</v>
      </c>
    </row>
    <row r="48" spans="1:6" x14ac:dyDescent="0.25">
      <c r="A48" s="9" t="s">
        <v>401</v>
      </c>
      <c r="B48" s="26" t="s">
        <v>402</v>
      </c>
      <c r="C48" s="26" t="s">
        <v>403</v>
      </c>
      <c r="D48" s="10">
        <v>8</v>
      </c>
      <c r="E48" s="11">
        <v>5.16</v>
      </c>
      <c r="F48" s="12">
        <v>5.3E-3</v>
      </c>
    </row>
    <row r="49" spans="1:6" x14ac:dyDescent="0.25">
      <c r="A49" s="9" t="s">
        <v>837</v>
      </c>
      <c r="B49" s="26" t="s">
        <v>838</v>
      </c>
      <c r="C49" s="26" t="s">
        <v>403</v>
      </c>
      <c r="D49" s="10">
        <v>2263</v>
      </c>
      <c r="E49" s="11">
        <v>4.95</v>
      </c>
      <c r="F49" s="12">
        <v>5.1000000000000004E-3</v>
      </c>
    </row>
    <row r="50" spans="1:6" x14ac:dyDescent="0.25">
      <c r="A50" s="9" t="s">
        <v>895</v>
      </c>
      <c r="B50" s="26" t="s">
        <v>896</v>
      </c>
      <c r="C50" s="26" t="s">
        <v>257</v>
      </c>
      <c r="D50" s="10">
        <v>4128</v>
      </c>
      <c r="E50" s="11">
        <v>4.8</v>
      </c>
      <c r="F50" s="12">
        <v>5.0000000000000001E-3</v>
      </c>
    </row>
    <row r="51" spans="1:6" x14ac:dyDescent="0.25">
      <c r="A51" s="9" t="s">
        <v>1003</v>
      </c>
      <c r="B51" s="26" t="s">
        <v>1004</v>
      </c>
      <c r="C51" s="26" t="s">
        <v>392</v>
      </c>
      <c r="D51" s="10">
        <v>2300</v>
      </c>
      <c r="E51" s="11">
        <v>4.74</v>
      </c>
      <c r="F51" s="12">
        <v>4.8999999999999998E-3</v>
      </c>
    </row>
    <row r="52" spans="1:6" x14ac:dyDescent="0.25">
      <c r="A52" s="9" t="s">
        <v>835</v>
      </c>
      <c r="B52" s="26" t="s">
        <v>836</v>
      </c>
      <c r="C52" s="26" t="s">
        <v>811</v>
      </c>
      <c r="D52" s="10">
        <v>1824</v>
      </c>
      <c r="E52" s="11">
        <v>4.63</v>
      </c>
      <c r="F52" s="12">
        <v>4.7999999999999996E-3</v>
      </c>
    </row>
    <row r="53" spans="1:6" x14ac:dyDescent="0.25">
      <c r="A53" s="9" t="s">
        <v>874</v>
      </c>
      <c r="B53" s="26" t="s">
        <v>875</v>
      </c>
      <c r="C53" s="26" t="s">
        <v>342</v>
      </c>
      <c r="D53" s="10">
        <v>3808</v>
      </c>
      <c r="E53" s="11">
        <v>3.66</v>
      </c>
      <c r="F53" s="12">
        <v>3.8E-3</v>
      </c>
    </row>
    <row r="54" spans="1:6" x14ac:dyDescent="0.25">
      <c r="A54" s="9" t="s">
        <v>1016</v>
      </c>
      <c r="B54" s="26" t="s">
        <v>1017</v>
      </c>
      <c r="C54" s="26" t="s">
        <v>342</v>
      </c>
      <c r="D54" s="10">
        <v>1163</v>
      </c>
      <c r="E54" s="11">
        <v>3.36</v>
      </c>
      <c r="F54" s="12">
        <v>3.5000000000000001E-3</v>
      </c>
    </row>
    <row r="55" spans="1:6" x14ac:dyDescent="0.25">
      <c r="A55" s="9" t="s">
        <v>954</v>
      </c>
      <c r="B55" s="26" t="s">
        <v>955</v>
      </c>
      <c r="C55" s="26" t="s">
        <v>254</v>
      </c>
      <c r="D55" s="10">
        <v>1265</v>
      </c>
      <c r="E55" s="11">
        <v>2.41</v>
      </c>
      <c r="F55" s="12">
        <v>2.5000000000000001E-3</v>
      </c>
    </row>
    <row r="56" spans="1:6" x14ac:dyDescent="0.25">
      <c r="A56" s="9" t="s">
        <v>390</v>
      </c>
      <c r="B56" s="26" t="s">
        <v>391</v>
      </c>
      <c r="C56" s="26" t="s">
        <v>392</v>
      </c>
      <c r="D56" s="10">
        <v>2743</v>
      </c>
      <c r="E56" s="11">
        <v>2.06</v>
      </c>
      <c r="F56" s="12">
        <v>2.0999999999999999E-3</v>
      </c>
    </row>
    <row r="57" spans="1:6" x14ac:dyDescent="0.25">
      <c r="A57" s="9" t="s">
        <v>1018</v>
      </c>
      <c r="B57" s="26" t="s">
        <v>1019</v>
      </c>
      <c r="C57" s="26" t="s">
        <v>300</v>
      </c>
      <c r="D57" s="10">
        <v>780</v>
      </c>
      <c r="E57" s="11">
        <v>0.85</v>
      </c>
      <c r="F57" s="12">
        <v>8.9999999999999998E-4</v>
      </c>
    </row>
    <row r="58" spans="1:6" x14ac:dyDescent="0.25">
      <c r="A58" s="13" t="s">
        <v>77</v>
      </c>
      <c r="B58" s="27"/>
      <c r="C58" s="27"/>
      <c r="D58" s="14"/>
      <c r="E58" s="34">
        <v>928.91</v>
      </c>
      <c r="F58" s="35">
        <v>0.95809999999999995</v>
      </c>
    </row>
    <row r="59" spans="1:6" x14ac:dyDescent="0.25">
      <c r="A59" s="13" t="s">
        <v>473</v>
      </c>
      <c r="B59" s="26"/>
      <c r="C59" s="26"/>
      <c r="D59" s="10"/>
      <c r="E59" s="11"/>
      <c r="F59" s="12"/>
    </row>
    <row r="60" spans="1:6" x14ac:dyDescent="0.25">
      <c r="A60" s="13" t="s">
        <v>77</v>
      </c>
      <c r="B60" s="26"/>
      <c r="C60" s="26"/>
      <c r="D60" s="10"/>
      <c r="E60" s="36" t="s">
        <v>65</v>
      </c>
      <c r="F60" s="37" t="s">
        <v>65</v>
      </c>
    </row>
    <row r="61" spans="1:6" x14ac:dyDescent="0.25">
      <c r="A61" s="19" t="s">
        <v>90</v>
      </c>
      <c r="B61" s="28"/>
      <c r="C61" s="28"/>
      <c r="D61" s="20"/>
      <c r="E61" s="23">
        <v>928.91</v>
      </c>
      <c r="F61" s="24">
        <v>0.95809999999999995</v>
      </c>
    </row>
    <row r="62" spans="1:6" x14ac:dyDescent="0.25">
      <c r="A62" s="9"/>
      <c r="B62" s="26"/>
      <c r="C62" s="26"/>
      <c r="D62" s="10"/>
      <c r="E62" s="11"/>
      <c r="F62" s="12"/>
    </row>
    <row r="63" spans="1:6" x14ac:dyDescent="0.25">
      <c r="A63" s="13" t="s">
        <v>66</v>
      </c>
      <c r="B63" s="26"/>
      <c r="C63" s="26"/>
      <c r="D63" s="10"/>
      <c r="E63" s="11"/>
      <c r="F63" s="12"/>
    </row>
    <row r="64" spans="1:6" x14ac:dyDescent="0.25">
      <c r="A64" s="13" t="s">
        <v>67</v>
      </c>
      <c r="B64" s="26"/>
      <c r="C64" s="26"/>
      <c r="D64" s="10"/>
      <c r="E64" s="11"/>
      <c r="F64" s="12"/>
    </row>
    <row r="65" spans="1:6" x14ac:dyDescent="0.25">
      <c r="A65" s="9" t="s">
        <v>903</v>
      </c>
      <c r="B65" s="26" t="s">
        <v>904</v>
      </c>
      <c r="C65" s="26" t="s">
        <v>185</v>
      </c>
      <c r="D65" s="10">
        <v>91.6</v>
      </c>
      <c r="E65" s="11">
        <v>0.09</v>
      </c>
      <c r="F65" s="12">
        <v>1E-4</v>
      </c>
    </row>
    <row r="66" spans="1:6" x14ac:dyDescent="0.25">
      <c r="A66" s="9" t="s">
        <v>905</v>
      </c>
      <c r="B66" s="26" t="s">
        <v>906</v>
      </c>
      <c r="C66" s="26" t="s">
        <v>185</v>
      </c>
      <c r="D66" s="10">
        <v>68.7</v>
      </c>
      <c r="E66" s="11">
        <v>7.0000000000000007E-2</v>
      </c>
      <c r="F66" s="12">
        <v>1E-4</v>
      </c>
    </row>
    <row r="67" spans="1:6" x14ac:dyDescent="0.25">
      <c r="A67" s="13" t="s">
        <v>77</v>
      </c>
      <c r="B67" s="27"/>
      <c r="C67" s="27"/>
      <c r="D67" s="14"/>
      <c r="E67" s="34">
        <v>0.16</v>
      </c>
      <c r="F67" s="35">
        <v>2.0000000000000001E-4</v>
      </c>
    </row>
    <row r="68" spans="1:6" x14ac:dyDescent="0.25">
      <c r="A68" s="9"/>
      <c r="B68" s="26"/>
      <c r="C68" s="26"/>
      <c r="D68" s="10"/>
      <c r="E68" s="11"/>
      <c r="F68" s="12"/>
    </row>
    <row r="69" spans="1:6" x14ac:dyDescent="0.25">
      <c r="A69" s="13" t="s">
        <v>88</v>
      </c>
      <c r="B69" s="26"/>
      <c r="C69" s="26"/>
      <c r="D69" s="10"/>
      <c r="E69" s="11"/>
      <c r="F69" s="12"/>
    </row>
    <row r="70" spans="1:6" x14ac:dyDescent="0.25">
      <c r="A70" s="13" t="s">
        <v>77</v>
      </c>
      <c r="B70" s="26"/>
      <c r="C70" s="26"/>
      <c r="D70" s="10"/>
      <c r="E70" s="36" t="s">
        <v>65</v>
      </c>
      <c r="F70" s="37" t="s">
        <v>65</v>
      </c>
    </row>
    <row r="71" spans="1:6" x14ac:dyDescent="0.25">
      <c r="A71" s="9"/>
      <c r="B71" s="26"/>
      <c r="C71" s="26"/>
      <c r="D71" s="10"/>
      <c r="E71" s="11"/>
      <c r="F71" s="12"/>
    </row>
    <row r="72" spans="1:6" x14ac:dyDescent="0.25">
      <c r="A72" s="13" t="s">
        <v>89</v>
      </c>
      <c r="B72" s="26"/>
      <c r="C72" s="26"/>
      <c r="D72" s="10"/>
      <c r="E72" s="11"/>
      <c r="F72" s="12"/>
    </row>
    <row r="73" spans="1:6" x14ac:dyDescent="0.25">
      <c r="A73" s="13" t="s">
        <v>77</v>
      </c>
      <c r="B73" s="26"/>
      <c r="C73" s="26"/>
      <c r="D73" s="10"/>
      <c r="E73" s="36" t="s">
        <v>65</v>
      </c>
      <c r="F73" s="37" t="s">
        <v>65</v>
      </c>
    </row>
    <row r="74" spans="1:6" x14ac:dyDescent="0.25">
      <c r="A74" s="9"/>
      <c r="B74" s="26"/>
      <c r="C74" s="26"/>
      <c r="D74" s="10"/>
      <c r="E74" s="11"/>
      <c r="F74" s="12"/>
    </row>
    <row r="75" spans="1:6" x14ac:dyDescent="0.25">
      <c r="A75" s="19" t="s">
        <v>90</v>
      </c>
      <c r="B75" s="28"/>
      <c r="C75" s="28"/>
      <c r="D75" s="20"/>
      <c r="E75" s="15">
        <v>0.16</v>
      </c>
      <c r="F75" s="16">
        <v>2.0000000000000001E-4</v>
      </c>
    </row>
    <row r="76" spans="1:6" x14ac:dyDescent="0.25">
      <c r="A76" s="9"/>
      <c r="B76" s="26"/>
      <c r="C76" s="26"/>
      <c r="D76" s="10"/>
      <c r="E76" s="11"/>
      <c r="F76" s="12"/>
    </row>
    <row r="77" spans="1:6" x14ac:dyDescent="0.25">
      <c r="A77" s="9"/>
      <c r="B77" s="26"/>
      <c r="C77" s="26"/>
      <c r="D77" s="10"/>
      <c r="E77" s="11"/>
      <c r="F77" s="12"/>
    </row>
    <row r="78" spans="1:6" ht="14.45" customHeight="1" x14ac:dyDescent="0.25">
      <c r="A78" s="13" t="s">
        <v>91</v>
      </c>
      <c r="B78" s="26"/>
      <c r="C78" s="26"/>
      <c r="D78" s="10"/>
      <c r="E78" s="11"/>
      <c r="F78" s="12"/>
    </row>
    <row r="79" spans="1:6" x14ac:dyDescent="0.25">
      <c r="A79" s="9" t="s">
        <v>92</v>
      </c>
      <c r="B79" s="26"/>
      <c r="C79" s="26"/>
      <c r="D79" s="10"/>
      <c r="E79" s="11">
        <v>61.99</v>
      </c>
      <c r="F79" s="12">
        <v>6.3899999999999998E-2</v>
      </c>
    </row>
    <row r="80" spans="1:6" x14ac:dyDescent="0.25">
      <c r="A80" s="13" t="s">
        <v>77</v>
      </c>
      <c r="B80" s="27"/>
      <c r="C80" s="27"/>
      <c r="D80" s="14"/>
      <c r="E80" s="34">
        <v>61.99</v>
      </c>
      <c r="F80" s="35">
        <v>6.3899999999999998E-2</v>
      </c>
    </row>
    <row r="81" spans="1:6" x14ac:dyDescent="0.25">
      <c r="A81" s="9"/>
      <c r="B81" s="26"/>
      <c r="C81" s="26"/>
      <c r="D81" s="10"/>
      <c r="E81" s="11"/>
      <c r="F81" s="12"/>
    </row>
    <row r="82" spans="1:6" x14ac:dyDescent="0.25">
      <c r="A82" s="19" t="s">
        <v>90</v>
      </c>
      <c r="B82" s="28"/>
      <c r="C82" s="28"/>
      <c r="D82" s="20"/>
      <c r="E82" s="15">
        <v>61.99</v>
      </c>
      <c r="F82" s="16">
        <v>6.3899999999999998E-2</v>
      </c>
    </row>
    <row r="83" spans="1:6" x14ac:dyDescent="0.25">
      <c r="A83" s="9" t="s">
        <v>93</v>
      </c>
      <c r="B83" s="26"/>
      <c r="C83" s="26"/>
      <c r="D83" s="10"/>
      <c r="E83" s="32">
        <v>-21.37</v>
      </c>
      <c r="F83" s="33">
        <v>-2.2200000000000001E-2</v>
      </c>
    </row>
    <row r="84" spans="1:6" x14ac:dyDescent="0.25">
      <c r="A84" s="21" t="s">
        <v>94</v>
      </c>
      <c r="B84" s="29"/>
      <c r="C84" s="29"/>
      <c r="D84" s="22"/>
      <c r="E84" s="23">
        <v>969.69</v>
      </c>
      <c r="F84" s="24">
        <v>1</v>
      </c>
    </row>
    <row r="86" spans="1:6" x14ac:dyDescent="0.25">
      <c r="A86" s="1" t="s">
        <v>95</v>
      </c>
    </row>
    <row r="89" spans="1:6" x14ac:dyDescent="0.25">
      <c r="A89" s="1" t="s">
        <v>1194</v>
      </c>
    </row>
    <row r="90" spans="1:6" ht="30" x14ac:dyDescent="0.25">
      <c r="A90" s="43" t="s">
        <v>1195</v>
      </c>
      <c r="B90" t="s">
        <v>65</v>
      </c>
    </row>
    <row r="91" spans="1:6" x14ac:dyDescent="0.25">
      <c r="A91" t="s">
        <v>1196</v>
      </c>
    </row>
    <row r="92" spans="1:6" x14ac:dyDescent="0.25">
      <c r="A92" t="s">
        <v>1197</v>
      </c>
      <c r="B92" t="s">
        <v>1198</v>
      </c>
      <c r="C92" t="s">
        <v>1198</v>
      </c>
    </row>
    <row r="93" spans="1:6" x14ac:dyDescent="0.25">
      <c r="B93" s="44">
        <v>43371</v>
      </c>
      <c r="C93" s="44">
        <v>43404</v>
      </c>
    </row>
    <row r="94" spans="1:6" x14ac:dyDescent="0.25">
      <c r="A94" t="s">
        <v>1202</v>
      </c>
      <c r="B94">
        <v>30.242000000000001</v>
      </c>
      <c r="C94">
        <v>29.11</v>
      </c>
    </row>
    <row r="95" spans="1:6" x14ac:dyDescent="0.25">
      <c r="A95" t="s">
        <v>1203</v>
      </c>
      <c r="B95">
        <v>40.445</v>
      </c>
      <c r="C95">
        <v>38.93</v>
      </c>
    </row>
    <row r="96" spans="1:6" x14ac:dyDescent="0.25">
      <c r="A96" t="s">
        <v>1224</v>
      </c>
      <c r="B96">
        <v>28.94</v>
      </c>
      <c r="C96">
        <v>27.847000000000001</v>
      </c>
    </row>
    <row r="97" spans="1:3" x14ac:dyDescent="0.25">
      <c r="A97" t="s">
        <v>1226</v>
      </c>
      <c r="B97">
        <v>38.39</v>
      </c>
      <c r="C97">
        <v>36.941000000000003</v>
      </c>
    </row>
    <row r="99" spans="1:3" x14ac:dyDescent="0.25">
      <c r="A99" t="s">
        <v>1213</v>
      </c>
      <c r="B99" t="s">
        <v>65</v>
      </c>
    </row>
    <row r="100" spans="1:3" x14ac:dyDescent="0.25">
      <c r="A100" t="s">
        <v>1214</v>
      </c>
      <c r="B100" t="s">
        <v>65</v>
      </c>
    </row>
    <row r="101" spans="1:3" ht="30" x14ac:dyDescent="0.25">
      <c r="A101" s="43" t="s">
        <v>1215</v>
      </c>
      <c r="B101" t="s">
        <v>65</v>
      </c>
    </row>
    <row r="102" spans="1:3" ht="30" x14ac:dyDescent="0.25">
      <c r="A102" s="43" t="s">
        <v>1216</v>
      </c>
      <c r="B102" t="s">
        <v>65</v>
      </c>
    </row>
    <row r="103" spans="1:3" x14ac:dyDescent="0.25">
      <c r="A103" t="s">
        <v>1217</v>
      </c>
      <c r="B103" t="s">
        <v>65</v>
      </c>
    </row>
    <row r="104" spans="1:3" x14ac:dyDescent="0.25">
      <c r="A104" t="s">
        <v>1218</v>
      </c>
      <c r="B104" s="45">
        <v>0.62</v>
      </c>
    </row>
    <row r="105" spans="1:3" ht="45" x14ac:dyDescent="0.25">
      <c r="A105" s="43" t="s">
        <v>1219</v>
      </c>
      <c r="B105" t="s">
        <v>65</v>
      </c>
    </row>
    <row r="106" spans="1:3" ht="45" x14ac:dyDescent="0.25">
      <c r="A106" s="43" t="s">
        <v>1220</v>
      </c>
      <c r="B106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B59" sqref="B59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44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45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64</v>
      </c>
      <c r="B7" s="26"/>
      <c r="C7" s="26"/>
      <c r="D7" s="10"/>
      <c r="E7" s="11" t="s">
        <v>65</v>
      </c>
      <c r="F7" s="12" t="s">
        <v>65</v>
      </c>
    </row>
    <row r="8" spans="1:8" x14ac:dyDescent="0.25">
      <c r="A8" s="9"/>
      <c r="B8" s="26"/>
      <c r="C8" s="26"/>
      <c r="D8" s="10"/>
      <c r="E8" s="11"/>
      <c r="F8" s="12"/>
    </row>
    <row r="9" spans="1:8" x14ac:dyDescent="0.25">
      <c r="A9" s="13" t="s">
        <v>66</v>
      </c>
      <c r="B9" s="26"/>
      <c r="C9" s="26"/>
      <c r="D9" s="10"/>
      <c r="E9" s="11"/>
      <c r="F9" s="12"/>
    </row>
    <row r="10" spans="1:8" x14ac:dyDescent="0.25">
      <c r="A10" s="13" t="s">
        <v>67</v>
      </c>
      <c r="B10" s="26"/>
      <c r="C10" s="26"/>
      <c r="D10" s="10"/>
      <c r="E10" s="11"/>
      <c r="F10" s="12"/>
    </row>
    <row r="11" spans="1:8" x14ac:dyDescent="0.25">
      <c r="A11" s="9" t="s">
        <v>1020</v>
      </c>
      <c r="B11" s="26" t="s">
        <v>1021</v>
      </c>
      <c r="C11" s="26" t="s">
        <v>101</v>
      </c>
      <c r="D11" s="10">
        <v>1200000</v>
      </c>
      <c r="E11" s="11">
        <v>1203.21</v>
      </c>
      <c r="F11" s="12">
        <v>0.1017</v>
      </c>
    </row>
    <row r="12" spans="1:8" x14ac:dyDescent="0.25">
      <c r="A12" s="9" t="s">
        <v>209</v>
      </c>
      <c r="B12" s="26" t="s">
        <v>210</v>
      </c>
      <c r="C12" s="26" t="s">
        <v>98</v>
      </c>
      <c r="D12" s="10">
        <v>1150000</v>
      </c>
      <c r="E12" s="11">
        <v>1149.4100000000001</v>
      </c>
      <c r="F12" s="12">
        <v>9.7100000000000006E-2</v>
      </c>
    </row>
    <row r="13" spans="1:8" x14ac:dyDescent="0.25">
      <c r="A13" s="9" t="s">
        <v>1022</v>
      </c>
      <c r="B13" s="26" t="s">
        <v>1023</v>
      </c>
      <c r="C13" s="26" t="s">
        <v>98</v>
      </c>
      <c r="D13" s="10">
        <v>1100000</v>
      </c>
      <c r="E13" s="11">
        <v>1103.6600000000001</v>
      </c>
      <c r="F13" s="12">
        <v>9.3299999999999994E-2</v>
      </c>
    </row>
    <row r="14" spans="1:8" x14ac:dyDescent="0.25">
      <c r="A14" s="9" t="s">
        <v>1024</v>
      </c>
      <c r="B14" s="26" t="s">
        <v>1025</v>
      </c>
      <c r="C14" s="26" t="s">
        <v>101</v>
      </c>
      <c r="D14" s="10">
        <v>700000</v>
      </c>
      <c r="E14" s="11">
        <v>691.19</v>
      </c>
      <c r="F14" s="12">
        <v>5.8400000000000001E-2</v>
      </c>
    </row>
    <row r="15" spans="1:8" x14ac:dyDescent="0.25">
      <c r="A15" s="9" t="s">
        <v>207</v>
      </c>
      <c r="B15" s="26" t="s">
        <v>208</v>
      </c>
      <c r="C15" s="26" t="s">
        <v>101</v>
      </c>
      <c r="D15" s="10">
        <v>640000</v>
      </c>
      <c r="E15" s="11">
        <v>641.36</v>
      </c>
      <c r="F15" s="12">
        <v>5.4199999999999998E-2</v>
      </c>
    </row>
    <row r="16" spans="1:8" x14ac:dyDescent="0.25">
      <c r="A16" s="9" t="s">
        <v>1026</v>
      </c>
      <c r="B16" s="26" t="s">
        <v>1027</v>
      </c>
      <c r="C16" s="26" t="s">
        <v>101</v>
      </c>
      <c r="D16" s="10">
        <v>400000</v>
      </c>
      <c r="E16" s="11">
        <v>400.04</v>
      </c>
      <c r="F16" s="12">
        <v>3.3799999999999997E-2</v>
      </c>
    </row>
    <row r="17" spans="1:6" x14ac:dyDescent="0.25">
      <c r="A17" s="9" t="s">
        <v>1028</v>
      </c>
      <c r="B17" s="26" t="s">
        <v>1029</v>
      </c>
      <c r="C17" s="26" t="s">
        <v>101</v>
      </c>
      <c r="D17" s="10">
        <v>400000</v>
      </c>
      <c r="E17" s="11">
        <v>399.87</v>
      </c>
      <c r="F17" s="12">
        <v>3.3799999999999997E-2</v>
      </c>
    </row>
    <row r="18" spans="1:6" x14ac:dyDescent="0.25">
      <c r="A18" s="9" t="s">
        <v>200</v>
      </c>
      <c r="B18" s="26" t="s">
        <v>201</v>
      </c>
      <c r="C18" s="26" t="s">
        <v>101</v>
      </c>
      <c r="D18" s="10">
        <v>400000</v>
      </c>
      <c r="E18" s="11">
        <v>399.81</v>
      </c>
      <c r="F18" s="12">
        <v>3.3799999999999997E-2</v>
      </c>
    </row>
    <row r="19" spans="1:6" x14ac:dyDescent="0.25">
      <c r="A19" s="13" t="s">
        <v>77</v>
      </c>
      <c r="B19" s="27"/>
      <c r="C19" s="27"/>
      <c r="D19" s="14"/>
      <c r="E19" s="15">
        <v>5988.55</v>
      </c>
      <c r="F19" s="16">
        <v>0.50609999999999999</v>
      </c>
    </row>
    <row r="20" spans="1:6" x14ac:dyDescent="0.25">
      <c r="A20" s="13" t="s">
        <v>1030</v>
      </c>
      <c r="B20" s="26"/>
      <c r="C20" s="26"/>
      <c r="D20" s="10"/>
      <c r="E20" s="11"/>
      <c r="F20" s="12"/>
    </row>
    <row r="21" spans="1:6" x14ac:dyDescent="0.25">
      <c r="A21" s="9" t="s">
        <v>1031</v>
      </c>
      <c r="B21" s="26" t="s">
        <v>1032</v>
      </c>
      <c r="C21" s="26" t="s">
        <v>81</v>
      </c>
      <c r="D21" s="10">
        <v>3200000</v>
      </c>
      <c r="E21" s="11">
        <v>3211.38</v>
      </c>
      <c r="F21" s="12">
        <v>0.27129999999999999</v>
      </c>
    </row>
    <row r="22" spans="1:6" x14ac:dyDescent="0.25">
      <c r="A22" s="9" t="s">
        <v>1033</v>
      </c>
      <c r="B22" s="26" t="s">
        <v>1034</v>
      </c>
      <c r="C22" s="26" t="s">
        <v>81</v>
      </c>
      <c r="D22" s="10">
        <v>1875000</v>
      </c>
      <c r="E22" s="11">
        <v>1884.29</v>
      </c>
      <c r="F22" s="12">
        <v>0.15920000000000001</v>
      </c>
    </row>
    <row r="23" spans="1:6" x14ac:dyDescent="0.25">
      <c r="A23" s="13" t="s">
        <v>77</v>
      </c>
      <c r="B23" s="27"/>
      <c r="C23" s="27"/>
      <c r="D23" s="14"/>
      <c r="E23" s="15">
        <v>5095.67</v>
      </c>
      <c r="F23" s="16">
        <v>0.43049999999999999</v>
      </c>
    </row>
    <row r="24" spans="1:6" x14ac:dyDescent="0.25">
      <c r="A24" s="9"/>
      <c r="B24" s="26"/>
      <c r="C24" s="26"/>
      <c r="D24" s="10"/>
      <c r="E24" s="11"/>
      <c r="F24" s="12"/>
    </row>
    <row r="25" spans="1:6" x14ac:dyDescent="0.25">
      <c r="A25" s="9"/>
      <c r="B25" s="26"/>
      <c r="C25" s="26"/>
      <c r="D25" s="10"/>
      <c r="E25" s="11"/>
      <c r="F25" s="12"/>
    </row>
    <row r="26" spans="1:6" x14ac:dyDescent="0.25">
      <c r="A26" s="13" t="s">
        <v>88</v>
      </c>
      <c r="B26" s="26"/>
      <c r="C26" s="26"/>
      <c r="D26" s="10"/>
      <c r="E26" s="11"/>
      <c r="F26" s="12"/>
    </row>
    <row r="27" spans="1:6" x14ac:dyDescent="0.25">
      <c r="A27" s="13" t="s">
        <v>77</v>
      </c>
      <c r="B27" s="26"/>
      <c r="C27" s="26"/>
      <c r="D27" s="10"/>
      <c r="E27" s="17" t="s">
        <v>65</v>
      </c>
      <c r="F27" s="18" t="s">
        <v>65</v>
      </c>
    </row>
    <row r="28" spans="1:6" x14ac:dyDescent="0.25">
      <c r="A28" s="9"/>
      <c r="B28" s="26"/>
      <c r="C28" s="26"/>
      <c r="D28" s="10"/>
      <c r="E28" s="11"/>
      <c r="F28" s="12"/>
    </row>
    <row r="29" spans="1:6" x14ac:dyDescent="0.25">
      <c r="A29" s="13" t="s">
        <v>89</v>
      </c>
      <c r="B29" s="26"/>
      <c r="C29" s="26"/>
      <c r="D29" s="10"/>
      <c r="E29" s="11"/>
      <c r="F29" s="12"/>
    </row>
    <row r="30" spans="1:6" x14ac:dyDescent="0.25">
      <c r="A30" s="13" t="s">
        <v>77</v>
      </c>
      <c r="B30" s="26"/>
      <c r="C30" s="26"/>
      <c r="D30" s="10"/>
      <c r="E30" s="17" t="s">
        <v>65</v>
      </c>
      <c r="F30" s="18" t="s">
        <v>65</v>
      </c>
    </row>
    <row r="31" spans="1:6" x14ac:dyDescent="0.25">
      <c r="A31" s="9"/>
      <c r="B31" s="26"/>
      <c r="C31" s="26"/>
      <c r="D31" s="10"/>
      <c r="E31" s="11"/>
      <c r="F31" s="12"/>
    </row>
    <row r="32" spans="1:6" x14ac:dyDescent="0.25">
      <c r="A32" s="19" t="s">
        <v>90</v>
      </c>
      <c r="B32" s="28"/>
      <c r="C32" s="28"/>
      <c r="D32" s="20"/>
      <c r="E32" s="15">
        <v>11084.22</v>
      </c>
      <c r="F32" s="16">
        <v>0.93659999999999999</v>
      </c>
    </row>
    <row r="33" spans="1:6" x14ac:dyDescent="0.25">
      <c r="A33" s="9"/>
      <c r="B33" s="26"/>
      <c r="C33" s="26"/>
      <c r="D33" s="10"/>
      <c r="E33" s="11"/>
      <c r="F33" s="12"/>
    </row>
    <row r="34" spans="1:6" x14ac:dyDescent="0.25">
      <c r="A34" s="9"/>
      <c r="B34" s="26"/>
      <c r="C34" s="26"/>
      <c r="D34" s="10"/>
      <c r="E34" s="11"/>
      <c r="F34" s="12"/>
    </row>
    <row r="35" spans="1:6" x14ac:dyDescent="0.25">
      <c r="A35" s="13" t="s">
        <v>91</v>
      </c>
      <c r="B35" s="26"/>
      <c r="C35" s="26"/>
      <c r="D35" s="10"/>
      <c r="E35" s="11"/>
      <c r="F35" s="12"/>
    </row>
    <row r="36" spans="1:6" x14ac:dyDescent="0.25">
      <c r="A36" s="9" t="s">
        <v>92</v>
      </c>
      <c r="B36" s="26"/>
      <c r="C36" s="26"/>
      <c r="D36" s="10"/>
      <c r="E36" s="11">
        <v>393.93</v>
      </c>
      <c r="F36" s="12">
        <v>3.3300000000000003E-2</v>
      </c>
    </row>
    <row r="37" spans="1:6" x14ac:dyDescent="0.25">
      <c r="A37" s="13" t="s">
        <v>77</v>
      </c>
      <c r="B37" s="27"/>
      <c r="C37" s="27"/>
      <c r="D37" s="14"/>
      <c r="E37" s="15">
        <v>393.93</v>
      </c>
      <c r="F37" s="16">
        <v>3.3300000000000003E-2</v>
      </c>
    </row>
    <row r="38" spans="1:6" x14ac:dyDescent="0.25">
      <c r="A38" s="9"/>
      <c r="B38" s="26"/>
      <c r="C38" s="26"/>
      <c r="D38" s="10"/>
      <c r="E38" s="11"/>
      <c r="F38" s="12"/>
    </row>
    <row r="39" spans="1:6" x14ac:dyDescent="0.25">
      <c r="A39" s="19" t="s">
        <v>90</v>
      </c>
      <c r="B39" s="28"/>
      <c r="C39" s="28"/>
      <c r="D39" s="20"/>
      <c r="E39" s="15">
        <v>393.93</v>
      </c>
      <c r="F39" s="16">
        <v>3.3300000000000003E-2</v>
      </c>
    </row>
    <row r="40" spans="1:6" x14ac:dyDescent="0.25">
      <c r="A40" s="9" t="s">
        <v>93</v>
      </c>
      <c r="B40" s="26"/>
      <c r="C40" s="26"/>
      <c r="D40" s="10"/>
      <c r="E40" s="11">
        <v>357.15</v>
      </c>
      <c r="F40" s="12">
        <v>3.0099999999999998E-2</v>
      </c>
    </row>
    <row r="41" spans="1:6" x14ac:dyDescent="0.25">
      <c r="A41" s="21" t="s">
        <v>94</v>
      </c>
      <c r="B41" s="29"/>
      <c r="C41" s="29"/>
      <c r="D41" s="22"/>
      <c r="E41" s="23">
        <v>11835.3</v>
      </c>
      <c r="F41" s="24">
        <v>1</v>
      </c>
    </row>
    <row r="43" spans="1:6" x14ac:dyDescent="0.25">
      <c r="A43" s="1" t="s">
        <v>95</v>
      </c>
    </row>
    <row r="45" spans="1:6" x14ac:dyDescent="0.25">
      <c r="A45" s="1" t="s">
        <v>1194</v>
      </c>
    </row>
    <row r="46" spans="1:6" ht="30" x14ac:dyDescent="0.25">
      <c r="A46" s="43" t="s">
        <v>1195</v>
      </c>
      <c r="B46" t="s">
        <v>65</v>
      </c>
    </row>
    <row r="47" spans="1:6" x14ac:dyDescent="0.25">
      <c r="A47" t="s">
        <v>1196</v>
      </c>
    </row>
    <row r="48" spans="1:6" x14ac:dyDescent="0.25">
      <c r="A48" t="s">
        <v>1197</v>
      </c>
      <c r="B48" t="s">
        <v>1198</v>
      </c>
      <c r="C48" t="s">
        <v>1198</v>
      </c>
    </row>
    <row r="49" spans="1:3" x14ac:dyDescent="0.25">
      <c r="B49" s="44">
        <v>43371</v>
      </c>
      <c r="C49" s="44">
        <v>43404</v>
      </c>
    </row>
    <row r="50" spans="1:3" x14ac:dyDescent="0.25">
      <c r="A50" t="s">
        <v>1203</v>
      </c>
      <c r="B50">
        <v>14.981199999999999</v>
      </c>
      <c r="C50">
        <v>15.0967</v>
      </c>
    </row>
    <row r="51" spans="1:3" x14ac:dyDescent="0.25">
      <c r="A51" t="s">
        <v>1202</v>
      </c>
      <c r="B51" t="s">
        <v>1200</v>
      </c>
      <c r="C51" t="s">
        <v>1200</v>
      </c>
    </row>
    <row r="52" spans="1:3" x14ac:dyDescent="0.25">
      <c r="A52" t="s">
        <v>1224</v>
      </c>
      <c r="B52">
        <v>14.714399999999999</v>
      </c>
      <c r="C52">
        <v>14.8278</v>
      </c>
    </row>
    <row r="53" spans="1:3" x14ac:dyDescent="0.25">
      <c r="A53" t="s">
        <v>1226</v>
      </c>
      <c r="B53">
        <v>14.714399999999999</v>
      </c>
      <c r="C53">
        <v>14.8278</v>
      </c>
    </row>
    <row r="55" spans="1:3" x14ac:dyDescent="0.25">
      <c r="A55" t="s">
        <v>1213</v>
      </c>
      <c r="B55" t="s">
        <v>65</v>
      </c>
    </row>
    <row r="56" spans="1:3" x14ac:dyDescent="0.25">
      <c r="A56" t="s">
        <v>1214</v>
      </c>
      <c r="B56" t="s">
        <v>65</v>
      </c>
    </row>
    <row r="57" spans="1:3" ht="30" x14ac:dyDescent="0.25">
      <c r="A57" s="43" t="s">
        <v>1215</v>
      </c>
      <c r="B57" t="s">
        <v>65</v>
      </c>
    </row>
    <row r="58" spans="1:3" ht="30" x14ac:dyDescent="0.25">
      <c r="A58" s="43" t="s">
        <v>1216</v>
      </c>
      <c r="B58" t="s">
        <v>65</v>
      </c>
    </row>
    <row r="59" spans="1:3" x14ac:dyDescent="0.25">
      <c r="A59" t="s">
        <v>1217</v>
      </c>
      <c r="B59" s="45">
        <v>0.30472700000000003</v>
      </c>
    </row>
    <row r="60" spans="1:3" x14ac:dyDescent="0.25">
      <c r="A60" t="s">
        <v>1218</v>
      </c>
      <c r="B60" s="45" t="s">
        <v>65</v>
      </c>
    </row>
    <row r="61" spans="1:3" ht="45" x14ac:dyDescent="0.25">
      <c r="A61" s="43" t="s">
        <v>1219</v>
      </c>
      <c r="B61" t="s">
        <v>65</v>
      </c>
    </row>
    <row r="62" spans="1:3" ht="45" x14ac:dyDescent="0.25">
      <c r="A62" s="43" t="s">
        <v>1220</v>
      </c>
      <c r="B62" t="s">
        <v>65</v>
      </c>
    </row>
    <row r="78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opLeftCell="A47" workbookViewId="0">
      <selection activeCell="B63" sqref="B63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46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47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64</v>
      </c>
      <c r="B7" s="26"/>
      <c r="C7" s="26"/>
      <c r="D7" s="10"/>
      <c r="E7" s="11" t="s">
        <v>65</v>
      </c>
      <c r="F7" s="12" t="s">
        <v>65</v>
      </c>
    </row>
    <row r="8" spans="1:8" x14ac:dyDescent="0.25">
      <c r="A8" s="9"/>
      <c r="B8" s="26"/>
      <c r="C8" s="26"/>
      <c r="D8" s="10"/>
      <c r="E8" s="11"/>
      <c r="F8" s="12"/>
    </row>
    <row r="9" spans="1:8" x14ac:dyDescent="0.25">
      <c r="A9" s="13" t="s">
        <v>66</v>
      </c>
      <c r="B9" s="26"/>
      <c r="C9" s="26"/>
      <c r="D9" s="10"/>
      <c r="E9" s="11"/>
      <c r="F9" s="12"/>
    </row>
    <row r="10" spans="1:8" x14ac:dyDescent="0.25">
      <c r="A10" s="13" t="s">
        <v>67</v>
      </c>
      <c r="B10" s="26"/>
      <c r="C10" s="26"/>
      <c r="D10" s="10"/>
      <c r="E10" s="11"/>
      <c r="F10" s="12"/>
    </row>
    <row r="11" spans="1:8" x14ac:dyDescent="0.25">
      <c r="A11" s="9" t="s">
        <v>1022</v>
      </c>
      <c r="B11" s="26" t="s">
        <v>1023</v>
      </c>
      <c r="C11" s="26" t="s">
        <v>98</v>
      </c>
      <c r="D11" s="10">
        <v>500000</v>
      </c>
      <c r="E11" s="11">
        <v>501.67</v>
      </c>
      <c r="F11" s="12">
        <v>0.11799999999999999</v>
      </c>
    </row>
    <row r="12" spans="1:8" x14ac:dyDescent="0.25">
      <c r="A12" s="9" t="s">
        <v>137</v>
      </c>
      <c r="B12" s="26" t="s">
        <v>138</v>
      </c>
      <c r="C12" s="26" t="s">
        <v>101</v>
      </c>
      <c r="D12" s="10">
        <v>400000</v>
      </c>
      <c r="E12" s="11">
        <v>397.54</v>
      </c>
      <c r="F12" s="12">
        <v>9.35E-2</v>
      </c>
    </row>
    <row r="13" spans="1:8" x14ac:dyDescent="0.25">
      <c r="A13" s="9" t="s">
        <v>207</v>
      </c>
      <c r="B13" s="26" t="s">
        <v>208</v>
      </c>
      <c r="C13" s="26" t="s">
        <v>101</v>
      </c>
      <c r="D13" s="10">
        <v>340000</v>
      </c>
      <c r="E13" s="11">
        <v>340.72</v>
      </c>
      <c r="F13" s="12">
        <v>8.0100000000000005E-2</v>
      </c>
    </row>
    <row r="14" spans="1:8" x14ac:dyDescent="0.25">
      <c r="A14" s="9" t="s">
        <v>209</v>
      </c>
      <c r="B14" s="26" t="s">
        <v>210</v>
      </c>
      <c r="C14" s="26" t="s">
        <v>98</v>
      </c>
      <c r="D14" s="10">
        <v>340000</v>
      </c>
      <c r="E14" s="11">
        <v>339.83</v>
      </c>
      <c r="F14" s="12">
        <v>7.9899999999999999E-2</v>
      </c>
    </row>
    <row r="15" spans="1:8" x14ac:dyDescent="0.25">
      <c r="A15" s="9" t="s">
        <v>1020</v>
      </c>
      <c r="B15" s="26" t="s">
        <v>1021</v>
      </c>
      <c r="C15" s="26" t="s">
        <v>101</v>
      </c>
      <c r="D15" s="10">
        <v>300000</v>
      </c>
      <c r="E15" s="11">
        <v>300.8</v>
      </c>
      <c r="F15" s="12">
        <v>7.0699999999999999E-2</v>
      </c>
    </row>
    <row r="16" spans="1:8" x14ac:dyDescent="0.25">
      <c r="A16" s="9" t="s">
        <v>1024</v>
      </c>
      <c r="B16" s="26" t="s">
        <v>1025</v>
      </c>
      <c r="C16" s="26" t="s">
        <v>101</v>
      </c>
      <c r="D16" s="10">
        <v>300000</v>
      </c>
      <c r="E16" s="11">
        <v>296.23</v>
      </c>
      <c r="F16" s="12">
        <v>6.9699999999999998E-2</v>
      </c>
    </row>
    <row r="17" spans="1:6" x14ac:dyDescent="0.25">
      <c r="A17" s="9" t="s">
        <v>598</v>
      </c>
      <c r="B17" s="26" t="s">
        <v>599</v>
      </c>
      <c r="C17" s="26" t="s">
        <v>101</v>
      </c>
      <c r="D17" s="10">
        <v>170000</v>
      </c>
      <c r="E17" s="11">
        <v>169.76</v>
      </c>
      <c r="F17" s="12">
        <v>3.9899999999999998E-2</v>
      </c>
    </row>
    <row r="18" spans="1:6" x14ac:dyDescent="0.25">
      <c r="A18" s="9" t="s">
        <v>1026</v>
      </c>
      <c r="B18" s="26" t="s">
        <v>1027</v>
      </c>
      <c r="C18" s="26" t="s">
        <v>101</v>
      </c>
      <c r="D18" s="10">
        <v>100000</v>
      </c>
      <c r="E18" s="11">
        <v>100.01</v>
      </c>
      <c r="F18" s="12">
        <v>2.35E-2</v>
      </c>
    </row>
    <row r="19" spans="1:6" x14ac:dyDescent="0.25">
      <c r="A19" s="9" t="s">
        <v>1028</v>
      </c>
      <c r="B19" s="26" t="s">
        <v>1029</v>
      </c>
      <c r="C19" s="26" t="s">
        <v>101</v>
      </c>
      <c r="D19" s="10">
        <v>100000</v>
      </c>
      <c r="E19" s="11">
        <v>99.97</v>
      </c>
      <c r="F19" s="12">
        <v>2.35E-2</v>
      </c>
    </row>
    <row r="20" spans="1:6" x14ac:dyDescent="0.25">
      <c r="A20" s="9" t="s">
        <v>200</v>
      </c>
      <c r="B20" s="26" t="s">
        <v>201</v>
      </c>
      <c r="C20" s="26" t="s">
        <v>101</v>
      </c>
      <c r="D20" s="10">
        <v>100000</v>
      </c>
      <c r="E20" s="11">
        <v>99.95</v>
      </c>
      <c r="F20" s="12">
        <v>2.35E-2</v>
      </c>
    </row>
    <row r="21" spans="1:6" x14ac:dyDescent="0.25">
      <c r="A21" s="9" t="s">
        <v>194</v>
      </c>
      <c r="B21" s="26" t="s">
        <v>195</v>
      </c>
      <c r="C21" s="26" t="s">
        <v>101</v>
      </c>
      <c r="D21" s="10">
        <v>20000</v>
      </c>
      <c r="E21" s="11">
        <v>20.04</v>
      </c>
      <c r="F21" s="12">
        <v>4.7000000000000002E-3</v>
      </c>
    </row>
    <row r="22" spans="1:6" x14ac:dyDescent="0.25">
      <c r="A22" s="13" t="s">
        <v>77</v>
      </c>
      <c r="B22" s="27"/>
      <c r="C22" s="27"/>
      <c r="D22" s="14"/>
      <c r="E22" s="15">
        <v>2666.52</v>
      </c>
      <c r="F22" s="16">
        <v>0.627</v>
      </c>
    </row>
    <row r="23" spans="1:6" x14ac:dyDescent="0.25">
      <c r="A23" s="13" t="s">
        <v>1030</v>
      </c>
      <c r="B23" s="26"/>
      <c r="C23" s="26"/>
      <c r="D23" s="10"/>
      <c r="E23" s="11"/>
      <c r="F23" s="12"/>
    </row>
    <row r="24" spans="1:6" x14ac:dyDescent="0.25">
      <c r="A24" s="9" t="s">
        <v>1031</v>
      </c>
      <c r="B24" s="26" t="s">
        <v>1032</v>
      </c>
      <c r="C24" s="26" t="s">
        <v>81</v>
      </c>
      <c r="D24" s="10">
        <v>800000</v>
      </c>
      <c r="E24" s="11">
        <v>802.84</v>
      </c>
      <c r="F24" s="12">
        <v>0.1888</v>
      </c>
    </row>
    <row r="25" spans="1:6" x14ac:dyDescent="0.25">
      <c r="A25" s="9" t="s">
        <v>1033</v>
      </c>
      <c r="B25" s="26" t="s">
        <v>1034</v>
      </c>
      <c r="C25" s="26" t="s">
        <v>81</v>
      </c>
      <c r="D25" s="10">
        <v>625000</v>
      </c>
      <c r="E25" s="11">
        <v>628.1</v>
      </c>
      <c r="F25" s="12">
        <v>0.1477</v>
      </c>
    </row>
    <row r="26" spans="1:6" x14ac:dyDescent="0.25">
      <c r="A26" s="13" t="s">
        <v>77</v>
      </c>
      <c r="B26" s="27"/>
      <c r="C26" s="27"/>
      <c r="D26" s="14"/>
      <c r="E26" s="15">
        <v>1430.94</v>
      </c>
      <c r="F26" s="16">
        <v>0.33650000000000002</v>
      </c>
    </row>
    <row r="27" spans="1:6" x14ac:dyDescent="0.25">
      <c r="A27" s="9"/>
      <c r="B27" s="26"/>
      <c r="C27" s="26"/>
      <c r="D27" s="10"/>
      <c r="E27" s="11"/>
      <c r="F27" s="12"/>
    </row>
    <row r="28" spans="1:6" x14ac:dyDescent="0.25">
      <c r="A28" s="9"/>
      <c r="B28" s="26"/>
      <c r="C28" s="26"/>
      <c r="D28" s="10"/>
      <c r="E28" s="11"/>
      <c r="F28" s="12"/>
    </row>
    <row r="29" spans="1:6" x14ac:dyDescent="0.25">
      <c r="A29" s="13" t="s">
        <v>88</v>
      </c>
      <c r="B29" s="26"/>
      <c r="C29" s="26"/>
      <c r="D29" s="10"/>
      <c r="E29" s="11"/>
      <c r="F29" s="12"/>
    </row>
    <row r="30" spans="1:6" x14ac:dyDescent="0.25">
      <c r="A30" s="13" t="s">
        <v>77</v>
      </c>
      <c r="B30" s="26"/>
      <c r="C30" s="26"/>
      <c r="D30" s="10"/>
      <c r="E30" s="17" t="s">
        <v>65</v>
      </c>
      <c r="F30" s="18" t="s">
        <v>65</v>
      </c>
    </row>
    <row r="31" spans="1:6" x14ac:dyDescent="0.25">
      <c r="A31" s="9"/>
      <c r="B31" s="26"/>
      <c r="C31" s="26"/>
      <c r="D31" s="10"/>
      <c r="E31" s="11"/>
      <c r="F31" s="12"/>
    </row>
    <row r="32" spans="1:6" x14ac:dyDescent="0.25">
      <c r="A32" s="13" t="s">
        <v>89</v>
      </c>
      <c r="B32" s="26"/>
      <c r="C32" s="26"/>
      <c r="D32" s="10"/>
      <c r="E32" s="11"/>
      <c r="F32" s="12"/>
    </row>
    <row r="33" spans="1:6" x14ac:dyDescent="0.25">
      <c r="A33" s="13" t="s">
        <v>77</v>
      </c>
      <c r="B33" s="26"/>
      <c r="C33" s="26"/>
      <c r="D33" s="10"/>
      <c r="E33" s="17" t="s">
        <v>65</v>
      </c>
      <c r="F33" s="18" t="s">
        <v>65</v>
      </c>
    </row>
    <row r="34" spans="1:6" x14ac:dyDescent="0.25">
      <c r="A34" s="9"/>
      <c r="B34" s="26"/>
      <c r="C34" s="26"/>
      <c r="D34" s="10"/>
      <c r="E34" s="11"/>
      <c r="F34" s="12"/>
    </row>
    <row r="35" spans="1:6" x14ac:dyDescent="0.25">
      <c r="A35" s="19" t="s">
        <v>90</v>
      </c>
      <c r="B35" s="28"/>
      <c r="C35" s="28"/>
      <c r="D35" s="20"/>
      <c r="E35" s="15">
        <v>4097.46</v>
      </c>
      <c r="F35" s="16">
        <v>0.96350000000000002</v>
      </c>
    </row>
    <row r="36" spans="1:6" x14ac:dyDescent="0.25">
      <c r="A36" s="9"/>
      <c r="B36" s="26"/>
      <c r="C36" s="26"/>
      <c r="D36" s="10"/>
      <c r="E36" s="11"/>
      <c r="F36" s="12"/>
    </row>
    <row r="37" spans="1:6" x14ac:dyDescent="0.25">
      <c r="A37" s="9"/>
      <c r="B37" s="26"/>
      <c r="C37" s="26"/>
      <c r="D37" s="10"/>
      <c r="E37" s="11"/>
      <c r="F37" s="12"/>
    </row>
    <row r="38" spans="1:6" x14ac:dyDescent="0.25">
      <c r="A38" s="13" t="s">
        <v>91</v>
      </c>
      <c r="B38" s="26"/>
      <c r="C38" s="26"/>
      <c r="D38" s="10"/>
      <c r="E38" s="11"/>
      <c r="F38" s="12"/>
    </row>
    <row r="39" spans="1:6" x14ac:dyDescent="0.25">
      <c r="A39" s="9" t="s">
        <v>92</v>
      </c>
      <c r="B39" s="26"/>
      <c r="C39" s="26"/>
      <c r="D39" s="10"/>
      <c r="E39" s="11">
        <v>18</v>
      </c>
      <c r="F39" s="12">
        <v>4.1999999999999997E-3</v>
      </c>
    </row>
    <row r="40" spans="1:6" x14ac:dyDescent="0.25">
      <c r="A40" s="13" t="s">
        <v>77</v>
      </c>
      <c r="B40" s="27"/>
      <c r="C40" s="27"/>
      <c r="D40" s="14"/>
      <c r="E40" s="15">
        <v>18</v>
      </c>
      <c r="F40" s="16">
        <v>4.1999999999999997E-3</v>
      </c>
    </row>
    <row r="41" spans="1:6" x14ac:dyDescent="0.25">
      <c r="A41" s="9"/>
      <c r="B41" s="26"/>
      <c r="C41" s="26"/>
      <c r="D41" s="10"/>
      <c r="E41" s="11"/>
      <c r="F41" s="12"/>
    </row>
    <row r="42" spans="1:6" x14ac:dyDescent="0.25">
      <c r="A42" s="19" t="s">
        <v>90</v>
      </c>
      <c r="B42" s="28"/>
      <c r="C42" s="28"/>
      <c r="D42" s="20"/>
      <c r="E42" s="15">
        <v>18</v>
      </c>
      <c r="F42" s="16">
        <v>4.1999999999999997E-3</v>
      </c>
    </row>
    <row r="43" spans="1:6" x14ac:dyDescent="0.25">
      <c r="A43" s="9" t="s">
        <v>93</v>
      </c>
      <c r="B43" s="26"/>
      <c r="C43" s="26"/>
      <c r="D43" s="10"/>
      <c r="E43" s="11">
        <v>136.31</v>
      </c>
      <c r="F43" s="12">
        <v>3.2300000000000002E-2</v>
      </c>
    </row>
    <row r="44" spans="1:6" x14ac:dyDescent="0.25">
      <c r="A44" s="21" t="s">
        <v>94</v>
      </c>
      <c r="B44" s="29"/>
      <c r="C44" s="29"/>
      <c r="D44" s="22"/>
      <c r="E44" s="23">
        <v>4251.7700000000004</v>
      </c>
      <c r="F44" s="24">
        <v>1</v>
      </c>
    </row>
    <row r="46" spans="1:6" x14ac:dyDescent="0.25">
      <c r="A46" s="1" t="s">
        <v>95</v>
      </c>
    </row>
    <row r="49" spans="1:3" x14ac:dyDescent="0.25">
      <c r="A49" s="1" t="s">
        <v>1194</v>
      </c>
    </row>
    <row r="50" spans="1:3" ht="30" x14ac:dyDescent="0.25">
      <c r="A50" s="43" t="s">
        <v>1195</v>
      </c>
      <c r="B50" t="s">
        <v>65</v>
      </c>
    </row>
    <row r="51" spans="1:3" x14ac:dyDescent="0.25">
      <c r="A51" t="s">
        <v>1196</v>
      </c>
    </row>
    <row r="52" spans="1:3" x14ac:dyDescent="0.25">
      <c r="A52" t="s">
        <v>1197</v>
      </c>
      <c r="B52" t="s">
        <v>1198</v>
      </c>
      <c r="C52" t="s">
        <v>1198</v>
      </c>
    </row>
    <row r="53" spans="1:3" x14ac:dyDescent="0.25">
      <c r="B53" s="44">
        <v>43371</v>
      </c>
      <c r="C53" s="44">
        <v>43404</v>
      </c>
    </row>
    <row r="54" spans="1:3" x14ac:dyDescent="0.25">
      <c r="A54" t="s">
        <v>1203</v>
      </c>
      <c r="B54">
        <v>14.6823</v>
      </c>
      <c r="C54">
        <v>14.7948</v>
      </c>
    </row>
    <row r="55" spans="1:3" x14ac:dyDescent="0.25">
      <c r="A55" t="s">
        <v>1202</v>
      </c>
      <c r="B55" t="s">
        <v>1200</v>
      </c>
      <c r="C55" t="s">
        <v>1200</v>
      </c>
    </row>
    <row r="56" spans="1:3" x14ac:dyDescent="0.25">
      <c r="A56" t="s">
        <v>1224</v>
      </c>
      <c r="B56">
        <v>14.430400000000001</v>
      </c>
      <c r="C56">
        <v>14.541</v>
      </c>
    </row>
    <row r="57" spans="1:3" x14ac:dyDescent="0.25">
      <c r="A57" t="s">
        <v>1226</v>
      </c>
      <c r="B57">
        <v>14.431100000000001</v>
      </c>
      <c r="C57">
        <v>14.541700000000001</v>
      </c>
    </row>
    <row r="59" spans="1:3" x14ac:dyDescent="0.25">
      <c r="A59" t="s">
        <v>1213</v>
      </c>
      <c r="B59" t="s">
        <v>65</v>
      </c>
    </row>
    <row r="60" spans="1:3" x14ac:dyDescent="0.25">
      <c r="A60" t="s">
        <v>1214</v>
      </c>
      <c r="B60" t="s">
        <v>65</v>
      </c>
    </row>
    <row r="61" spans="1:3" ht="30" x14ac:dyDescent="0.25">
      <c r="A61" s="43" t="s">
        <v>1215</v>
      </c>
      <c r="B61" t="s">
        <v>65</v>
      </c>
    </row>
    <row r="62" spans="1:3" ht="30" x14ac:dyDescent="0.25">
      <c r="A62" s="43" t="s">
        <v>1216</v>
      </c>
      <c r="B62" t="s">
        <v>65</v>
      </c>
    </row>
    <row r="63" spans="1:3" x14ac:dyDescent="0.25">
      <c r="A63" t="s">
        <v>1217</v>
      </c>
      <c r="B63" s="45">
        <v>0.326403</v>
      </c>
    </row>
    <row r="64" spans="1:3" x14ac:dyDescent="0.25">
      <c r="A64" t="s">
        <v>1218</v>
      </c>
      <c r="B64" s="45" t="s">
        <v>65</v>
      </c>
    </row>
    <row r="65" spans="1:2" ht="45" x14ac:dyDescent="0.25">
      <c r="A65" s="43" t="s">
        <v>1219</v>
      </c>
      <c r="B65" t="s">
        <v>65</v>
      </c>
    </row>
    <row r="66" spans="1:2" ht="45" x14ac:dyDescent="0.25">
      <c r="A66" s="43" t="s">
        <v>1220</v>
      </c>
      <c r="B66" t="s">
        <v>65</v>
      </c>
    </row>
    <row r="78" spans="1:2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opLeftCell="A45" workbookViewId="0">
      <selection activeCell="B56" sqref="B56"/>
    </sheetView>
  </sheetViews>
  <sheetFormatPr defaultRowHeight="15" x14ac:dyDescent="0.25"/>
  <cols>
    <col min="1" max="1" width="50.42578125" customWidth="1"/>
    <col min="2" max="2" width="18.570312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48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49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64</v>
      </c>
      <c r="B7" s="26"/>
      <c r="C7" s="26"/>
      <c r="D7" s="10"/>
      <c r="E7" s="11" t="s">
        <v>65</v>
      </c>
      <c r="F7" s="12" t="s">
        <v>65</v>
      </c>
    </row>
    <row r="8" spans="1:8" x14ac:dyDescent="0.25">
      <c r="A8" s="9"/>
      <c r="B8" s="26"/>
      <c r="C8" s="26"/>
      <c r="D8" s="10"/>
      <c r="E8" s="11"/>
      <c r="F8" s="12"/>
    </row>
    <row r="9" spans="1:8" x14ac:dyDescent="0.25">
      <c r="A9" s="13" t="s">
        <v>66</v>
      </c>
      <c r="B9" s="26"/>
      <c r="C9" s="26"/>
      <c r="D9" s="10"/>
      <c r="E9" s="11"/>
      <c r="F9" s="12"/>
    </row>
    <row r="10" spans="1:8" x14ac:dyDescent="0.25">
      <c r="A10" s="13" t="s">
        <v>67</v>
      </c>
      <c r="B10" s="26"/>
      <c r="C10" s="26"/>
      <c r="D10" s="10"/>
      <c r="E10" s="11"/>
      <c r="F10" s="12"/>
    </row>
    <row r="11" spans="1:8" x14ac:dyDescent="0.25">
      <c r="A11" s="9" t="s">
        <v>105</v>
      </c>
      <c r="B11" s="26" t="s">
        <v>106</v>
      </c>
      <c r="C11" s="26" t="s">
        <v>107</v>
      </c>
      <c r="D11" s="10">
        <v>220000</v>
      </c>
      <c r="E11" s="11">
        <v>250.27</v>
      </c>
      <c r="F11" s="12">
        <v>9.9299999999999999E-2</v>
      </c>
    </row>
    <row r="12" spans="1:8" x14ac:dyDescent="0.25">
      <c r="A12" s="9" t="s">
        <v>781</v>
      </c>
      <c r="B12" s="26" t="s">
        <v>782</v>
      </c>
      <c r="C12" s="26" t="s">
        <v>185</v>
      </c>
      <c r="D12" s="10">
        <v>220000</v>
      </c>
      <c r="E12" s="11">
        <v>244.64</v>
      </c>
      <c r="F12" s="12">
        <v>9.7100000000000006E-2</v>
      </c>
    </row>
    <row r="13" spans="1:8" x14ac:dyDescent="0.25">
      <c r="A13" s="9" t="s">
        <v>145</v>
      </c>
      <c r="B13" s="26" t="s">
        <v>146</v>
      </c>
      <c r="C13" s="26" t="s">
        <v>98</v>
      </c>
      <c r="D13" s="10">
        <v>220000</v>
      </c>
      <c r="E13" s="11">
        <v>216.69</v>
      </c>
      <c r="F13" s="12">
        <v>8.5999999999999993E-2</v>
      </c>
    </row>
    <row r="14" spans="1:8" x14ac:dyDescent="0.25">
      <c r="A14" s="9" t="s">
        <v>592</v>
      </c>
      <c r="B14" s="26" t="s">
        <v>593</v>
      </c>
      <c r="C14" s="26" t="s">
        <v>107</v>
      </c>
      <c r="D14" s="10">
        <v>220000</v>
      </c>
      <c r="E14" s="11">
        <v>216.23</v>
      </c>
      <c r="F14" s="12">
        <v>8.5800000000000001E-2</v>
      </c>
    </row>
    <row r="15" spans="1:8" x14ac:dyDescent="0.25">
      <c r="A15" s="9" t="s">
        <v>177</v>
      </c>
      <c r="B15" s="26" t="s">
        <v>178</v>
      </c>
      <c r="C15" s="26" t="s">
        <v>98</v>
      </c>
      <c r="D15" s="10">
        <v>210000</v>
      </c>
      <c r="E15" s="11">
        <v>206.57</v>
      </c>
      <c r="F15" s="12">
        <v>8.2000000000000003E-2</v>
      </c>
    </row>
    <row r="16" spans="1:8" x14ac:dyDescent="0.25">
      <c r="A16" s="13" t="s">
        <v>77</v>
      </c>
      <c r="B16" s="27"/>
      <c r="C16" s="27"/>
      <c r="D16" s="14"/>
      <c r="E16" s="15">
        <v>1134.4000000000001</v>
      </c>
      <c r="F16" s="16">
        <v>0.45019999999999999</v>
      </c>
    </row>
    <row r="17" spans="1:6" x14ac:dyDescent="0.25">
      <c r="A17" s="13" t="s">
        <v>1030</v>
      </c>
      <c r="B17" s="26"/>
      <c r="C17" s="26"/>
      <c r="D17" s="10"/>
      <c r="E17" s="11"/>
      <c r="F17" s="12"/>
    </row>
    <row r="18" spans="1:6" x14ac:dyDescent="0.25">
      <c r="A18" s="9" t="s">
        <v>1035</v>
      </c>
      <c r="B18" s="26" t="s">
        <v>1036</v>
      </c>
      <c r="C18" s="26" t="s">
        <v>81</v>
      </c>
      <c r="D18" s="10">
        <v>1250000</v>
      </c>
      <c r="E18" s="11">
        <v>1255.8399999999999</v>
      </c>
      <c r="F18" s="12">
        <v>0.49830000000000002</v>
      </c>
    </row>
    <row r="19" spans="1:6" x14ac:dyDescent="0.25">
      <c r="A19" s="13" t="s">
        <v>77</v>
      </c>
      <c r="B19" s="27"/>
      <c r="C19" s="27"/>
      <c r="D19" s="14"/>
      <c r="E19" s="15">
        <v>1255.8399999999999</v>
      </c>
      <c r="F19" s="16">
        <v>0.49830000000000002</v>
      </c>
    </row>
    <row r="20" spans="1:6" x14ac:dyDescent="0.25">
      <c r="A20" s="9"/>
      <c r="B20" s="26"/>
      <c r="C20" s="26"/>
      <c r="D20" s="10"/>
      <c r="E20" s="11"/>
      <c r="F20" s="12"/>
    </row>
    <row r="21" spans="1:6" x14ac:dyDescent="0.25">
      <c r="A21" s="9"/>
      <c r="B21" s="26"/>
      <c r="C21" s="26"/>
      <c r="D21" s="10"/>
      <c r="E21" s="11"/>
      <c r="F21" s="12"/>
    </row>
    <row r="22" spans="1:6" x14ac:dyDescent="0.25">
      <c r="A22" s="13" t="s">
        <v>88</v>
      </c>
      <c r="B22" s="26"/>
      <c r="C22" s="26"/>
      <c r="D22" s="10"/>
      <c r="E22" s="11"/>
      <c r="F22" s="12"/>
    </row>
    <row r="23" spans="1:6" x14ac:dyDescent="0.25">
      <c r="A23" s="13" t="s">
        <v>77</v>
      </c>
      <c r="B23" s="26"/>
      <c r="C23" s="26"/>
      <c r="D23" s="10"/>
      <c r="E23" s="17" t="s">
        <v>65</v>
      </c>
      <c r="F23" s="18" t="s">
        <v>65</v>
      </c>
    </row>
    <row r="24" spans="1:6" x14ac:dyDescent="0.25">
      <c r="A24" s="9"/>
      <c r="B24" s="26"/>
      <c r="C24" s="26"/>
      <c r="D24" s="10"/>
      <c r="E24" s="11"/>
      <c r="F24" s="12"/>
    </row>
    <row r="25" spans="1:6" x14ac:dyDescent="0.25">
      <c r="A25" s="13" t="s">
        <v>89</v>
      </c>
      <c r="B25" s="26"/>
      <c r="C25" s="26"/>
      <c r="D25" s="10"/>
      <c r="E25" s="11"/>
      <c r="F25" s="12"/>
    </row>
    <row r="26" spans="1:6" x14ac:dyDescent="0.25">
      <c r="A26" s="13" t="s">
        <v>77</v>
      </c>
      <c r="B26" s="26"/>
      <c r="C26" s="26"/>
      <c r="D26" s="10"/>
      <c r="E26" s="17" t="s">
        <v>65</v>
      </c>
      <c r="F26" s="18" t="s">
        <v>65</v>
      </c>
    </row>
    <row r="27" spans="1:6" x14ac:dyDescent="0.25">
      <c r="A27" s="9"/>
      <c r="B27" s="26"/>
      <c r="C27" s="26"/>
      <c r="D27" s="10"/>
      <c r="E27" s="11"/>
      <c r="F27" s="12"/>
    </row>
    <row r="28" spans="1:6" x14ac:dyDescent="0.25">
      <c r="A28" s="19" t="s">
        <v>90</v>
      </c>
      <c r="B28" s="28"/>
      <c r="C28" s="28"/>
      <c r="D28" s="20"/>
      <c r="E28" s="15">
        <v>2390.2399999999998</v>
      </c>
      <c r="F28" s="16">
        <v>0.94850000000000001</v>
      </c>
    </row>
    <row r="29" spans="1:6" x14ac:dyDescent="0.25">
      <c r="A29" s="9"/>
      <c r="B29" s="26"/>
      <c r="C29" s="26"/>
      <c r="D29" s="10"/>
      <c r="E29" s="11"/>
      <c r="F29" s="12"/>
    </row>
    <row r="30" spans="1:6" x14ac:dyDescent="0.25">
      <c r="A30" s="9"/>
      <c r="B30" s="26"/>
      <c r="C30" s="26"/>
      <c r="D30" s="10"/>
      <c r="E30" s="11"/>
      <c r="F30" s="12"/>
    </row>
    <row r="31" spans="1:6" x14ac:dyDescent="0.25">
      <c r="A31" s="13" t="s">
        <v>91</v>
      </c>
      <c r="B31" s="26"/>
      <c r="C31" s="26"/>
      <c r="D31" s="10"/>
      <c r="E31" s="11"/>
      <c r="F31" s="12"/>
    </row>
    <row r="32" spans="1:6" x14ac:dyDescent="0.25">
      <c r="A32" s="9" t="s">
        <v>92</v>
      </c>
      <c r="B32" s="26"/>
      <c r="C32" s="26"/>
      <c r="D32" s="10"/>
      <c r="E32" s="11">
        <v>86.98</v>
      </c>
      <c r="F32" s="12">
        <v>3.4500000000000003E-2</v>
      </c>
    </row>
    <row r="33" spans="1:6" x14ac:dyDescent="0.25">
      <c r="A33" s="13" t="s">
        <v>77</v>
      </c>
      <c r="B33" s="27"/>
      <c r="C33" s="27"/>
      <c r="D33" s="14"/>
      <c r="E33" s="15">
        <v>86.98</v>
      </c>
      <c r="F33" s="16">
        <v>3.4500000000000003E-2</v>
      </c>
    </row>
    <row r="34" spans="1:6" x14ac:dyDescent="0.25">
      <c r="A34" s="9"/>
      <c r="B34" s="26"/>
      <c r="C34" s="26"/>
      <c r="D34" s="10"/>
      <c r="E34" s="11"/>
      <c r="F34" s="12"/>
    </row>
    <row r="35" spans="1:6" x14ac:dyDescent="0.25">
      <c r="A35" s="19" t="s">
        <v>90</v>
      </c>
      <c r="B35" s="28"/>
      <c r="C35" s="28"/>
      <c r="D35" s="20"/>
      <c r="E35" s="15">
        <v>86.98</v>
      </c>
      <c r="F35" s="16">
        <v>3.4500000000000003E-2</v>
      </c>
    </row>
    <row r="36" spans="1:6" x14ac:dyDescent="0.25">
      <c r="A36" s="9" t="s">
        <v>93</v>
      </c>
      <c r="B36" s="26"/>
      <c r="C36" s="26"/>
      <c r="D36" s="10"/>
      <c r="E36" s="11">
        <v>43.17</v>
      </c>
      <c r="F36" s="12">
        <v>1.7000000000000001E-2</v>
      </c>
    </row>
    <row r="37" spans="1:6" x14ac:dyDescent="0.25">
      <c r="A37" s="21" t="s">
        <v>94</v>
      </c>
      <c r="B37" s="29"/>
      <c r="C37" s="29"/>
      <c r="D37" s="22"/>
      <c r="E37" s="23">
        <v>2520.39</v>
      </c>
      <c r="F37" s="24">
        <v>1</v>
      </c>
    </row>
    <row r="39" spans="1:6" x14ac:dyDescent="0.25">
      <c r="A39" s="1" t="s">
        <v>95</v>
      </c>
    </row>
    <row r="42" spans="1:6" x14ac:dyDescent="0.25">
      <c r="A42" s="1" t="s">
        <v>1194</v>
      </c>
    </row>
    <row r="43" spans="1:6" ht="30" x14ac:dyDescent="0.25">
      <c r="A43" s="43" t="s">
        <v>1195</v>
      </c>
      <c r="B43" t="s">
        <v>65</v>
      </c>
    </row>
    <row r="44" spans="1:6" x14ac:dyDescent="0.25">
      <c r="A44" t="s">
        <v>1196</v>
      </c>
    </row>
    <row r="45" spans="1:6" x14ac:dyDescent="0.25">
      <c r="A45" t="s">
        <v>1197</v>
      </c>
      <c r="B45" t="s">
        <v>1198</v>
      </c>
      <c r="C45" t="s">
        <v>1198</v>
      </c>
    </row>
    <row r="46" spans="1:6" x14ac:dyDescent="0.25">
      <c r="B46" s="44">
        <v>43371</v>
      </c>
      <c r="C46" s="44">
        <v>43404</v>
      </c>
    </row>
    <row r="47" spans="1:6" x14ac:dyDescent="0.25">
      <c r="A47" t="s">
        <v>1202</v>
      </c>
      <c r="B47">
        <v>11.0518</v>
      </c>
      <c r="C47">
        <v>11.1533</v>
      </c>
    </row>
    <row r="48" spans="1:6" x14ac:dyDescent="0.25">
      <c r="A48" t="s">
        <v>1203</v>
      </c>
      <c r="B48">
        <v>11.0519</v>
      </c>
      <c r="C48">
        <v>11.153499999999999</v>
      </c>
    </row>
    <row r="49" spans="1:3" x14ac:dyDescent="0.25">
      <c r="A49" t="s">
        <v>1224</v>
      </c>
      <c r="B49">
        <v>10.9854</v>
      </c>
      <c r="C49">
        <v>11.0824</v>
      </c>
    </row>
    <row r="50" spans="1:3" x14ac:dyDescent="0.25">
      <c r="A50" t="s">
        <v>1226</v>
      </c>
      <c r="B50">
        <v>10.9856</v>
      </c>
      <c r="C50">
        <v>11.082599999999999</v>
      </c>
    </row>
    <row r="52" spans="1:3" x14ac:dyDescent="0.25">
      <c r="A52" t="s">
        <v>1213</v>
      </c>
      <c r="B52" t="s">
        <v>65</v>
      </c>
    </row>
    <row r="53" spans="1:3" x14ac:dyDescent="0.25">
      <c r="A53" t="s">
        <v>1214</v>
      </c>
      <c r="B53" t="s">
        <v>65</v>
      </c>
    </row>
    <row r="54" spans="1:3" ht="30" x14ac:dyDescent="0.25">
      <c r="A54" s="43" t="s">
        <v>1215</v>
      </c>
      <c r="B54" t="s">
        <v>65</v>
      </c>
    </row>
    <row r="55" spans="1:3" ht="30" x14ac:dyDescent="0.25">
      <c r="A55" s="43" t="s">
        <v>1216</v>
      </c>
      <c r="B55" t="s">
        <v>65</v>
      </c>
    </row>
    <row r="56" spans="1:3" x14ac:dyDescent="0.25">
      <c r="A56" t="s">
        <v>1217</v>
      </c>
      <c r="B56" s="45">
        <v>1.2373639999999999</v>
      </c>
    </row>
    <row r="57" spans="1:3" x14ac:dyDescent="0.25">
      <c r="A57" t="s">
        <v>1218</v>
      </c>
      <c r="B57" s="45" t="s">
        <v>65</v>
      </c>
    </row>
    <row r="58" spans="1:3" ht="45" x14ac:dyDescent="0.25">
      <c r="A58" s="43" t="s">
        <v>1219</v>
      </c>
      <c r="B58" t="s">
        <v>65</v>
      </c>
    </row>
    <row r="59" spans="1:3" ht="45" x14ac:dyDescent="0.25">
      <c r="A59" s="43" t="s">
        <v>1220</v>
      </c>
      <c r="B59" t="s">
        <v>65</v>
      </c>
    </row>
    <row r="78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opLeftCell="A58" workbookViewId="0">
      <selection activeCell="B59" sqref="B59"/>
    </sheetView>
  </sheetViews>
  <sheetFormatPr defaultRowHeight="15" x14ac:dyDescent="0.25"/>
  <cols>
    <col min="1" max="1" width="50.42578125" customWidth="1"/>
    <col min="2" max="2" width="18.570312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50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51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64</v>
      </c>
      <c r="B7" s="26"/>
      <c r="C7" s="26"/>
      <c r="D7" s="10"/>
      <c r="E7" s="11" t="s">
        <v>65</v>
      </c>
      <c r="F7" s="12" t="s">
        <v>65</v>
      </c>
    </row>
    <row r="8" spans="1:8" x14ac:dyDescent="0.25">
      <c r="A8" s="9"/>
      <c r="B8" s="26"/>
      <c r="C8" s="26"/>
      <c r="D8" s="10"/>
      <c r="E8" s="11"/>
      <c r="F8" s="12"/>
    </row>
    <row r="9" spans="1:8" x14ac:dyDescent="0.25">
      <c r="A9" s="13" t="s">
        <v>66</v>
      </c>
      <c r="B9" s="26"/>
      <c r="C9" s="26"/>
      <c r="D9" s="10"/>
      <c r="E9" s="11"/>
      <c r="F9" s="12"/>
    </row>
    <row r="10" spans="1:8" x14ac:dyDescent="0.25">
      <c r="A10" s="13" t="s">
        <v>67</v>
      </c>
      <c r="B10" s="26"/>
      <c r="C10" s="26"/>
      <c r="D10" s="10"/>
      <c r="E10" s="11"/>
      <c r="F10" s="12"/>
    </row>
    <row r="11" spans="1:8" x14ac:dyDescent="0.25">
      <c r="A11" s="9" t="s">
        <v>1037</v>
      </c>
      <c r="B11" s="26" t="s">
        <v>1038</v>
      </c>
      <c r="C11" s="26" t="s">
        <v>101</v>
      </c>
      <c r="D11" s="10">
        <v>220000</v>
      </c>
      <c r="E11" s="11">
        <v>222.3</v>
      </c>
      <c r="F11" s="12">
        <v>9.7600000000000006E-2</v>
      </c>
    </row>
    <row r="12" spans="1:8" x14ac:dyDescent="0.25">
      <c r="A12" s="9" t="s">
        <v>1039</v>
      </c>
      <c r="B12" s="26" t="s">
        <v>1040</v>
      </c>
      <c r="C12" s="26" t="s">
        <v>98</v>
      </c>
      <c r="D12" s="10">
        <v>220000</v>
      </c>
      <c r="E12" s="11">
        <v>216.84</v>
      </c>
      <c r="F12" s="12">
        <v>9.5200000000000007E-2</v>
      </c>
    </row>
    <row r="13" spans="1:8" x14ac:dyDescent="0.25">
      <c r="A13" s="9" t="s">
        <v>74</v>
      </c>
      <c r="B13" s="26" t="s">
        <v>75</v>
      </c>
      <c r="C13" s="26" t="s">
        <v>76</v>
      </c>
      <c r="D13" s="10">
        <v>220000</v>
      </c>
      <c r="E13" s="11">
        <v>215.23</v>
      </c>
      <c r="F13" s="12">
        <v>9.4500000000000001E-2</v>
      </c>
    </row>
    <row r="14" spans="1:8" x14ac:dyDescent="0.25">
      <c r="A14" s="9" t="s">
        <v>1041</v>
      </c>
      <c r="B14" s="26" t="s">
        <v>1042</v>
      </c>
      <c r="C14" s="26" t="s">
        <v>98</v>
      </c>
      <c r="D14" s="10">
        <v>200000</v>
      </c>
      <c r="E14" s="11">
        <v>198.7</v>
      </c>
      <c r="F14" s="12">
        <v>8.72E-2</v>
      </c>
    </row>
    <row r="15" spans="1:8" x14ac:dyDescent="0.25">
      <c r="A15" s="9" t="s">
        <v>1043</v>
      </c>
      <c r="B15" s="26" t="s">
        <v>1044</v>
      </c>
      <c r="C15" s="26" t="s">
        <v>101</v>
      </c>
      <c r="D15" s="10">
        <v>200000</v>
      </c>
      <c r="E15" s="11">
        <v>195.91</v>
      </c>
      <c r="F15" s="12">
        <v>8.5999999999999993E-2</v>
      </c>
    </row>
    <row r="16" spans="1:8" x14ac:dyDescent="0.25">
      <c r="A16" s="9" t="s">
        <v>1045</v>
      </c>
      <c r="B16" s="26" t="s">
        <v>1046</v>
      </c>
      <c r="C16" s="26" t="s">
        <v>101</v>
      </c>
      <c r="D16" s="10">
        <v>200000</v>
      </c>
      <c r="E16" s="11">
        <v>195.74</v>
      </c>
      <c r="F16" s="12">
        <v>8.5900000000000004E-2</v>
      </c>
    </row>
    <row r="17" spans="1:6" x14ac:dyDescent="0.25">
      <c r="A17" s="9" t="s">
        <v>1047</v>
      </c>
      <c r="B17" s="26" t="s">
        <v>1048</v>
      </c>
      <c r="C17" s="26" t="s">
        <v>98</v>
      </c>
      <c r="D17" s="10">
        <v>200000</v>
      </c>
      <c r="E17" s="11">
        <v>194.13</v>
      </c>
      <c r="F17" s="12">
        <v>8.5199999999999998E-2</v>
      </c>
    </row>
    <row r="18" spans="1:6" x14ac:dyDescent="0.25">
      <c r="A18" s="9" t="s">
        <v>155</v>
      </c>
      <c r="B18" s="26" t="s">
        <v>156</v>
      </c>
      <c r="C18" s="26" t="s">
        <v>101</v>
      </c>
      <c r="D18" s="10">
        <v>190000</v>
      </c>
      <c r="E18" s="11">
        <v>194.1</v>
      </c>
      <c r="F18" s="12">
        <v>8.5199999999999998E-2</v>
      </c>
    </row>
    <row r="19" spans="1:6" x14ac:dyDescent="0.25">
      <c r="A19" s="9" t="s">
        <v>135</v>
      </c>
      <c r="B19" s="26" t="s">
        <v>136</v>
      </c>
      <c r="C19" s="26" t="s">
        <v>98</v>
      </c>
      <c r="D19" s="10">
        <v>200000</v>
      </c>
      <c r="E19" s="11">
        <v>189.44</v>
      </c>
      <c r="F19" s="12">
        <v>8.3199999999999996E-2</v>
      </c>
    </row>
    <row r="20" spans="1:6" x14ac:dyDescent="0.25">
      <c r="A20" s="9" t="s">
        <v>1049</v>
      </c>
      <c r="B20" s="26" t="s">
        <v>1050</v>
      </c>
      <c r="C20" s="26" t="s">
        <v>101</v>
      </c>
      <c r="D20" s="10">
        <v>140000</v>
      </c>
      <c r="E20" s="11">
        <v>136.76</v>
      </c>
      <c r="F20" s="12">
        <v>0.06</v>
      </c>
    </row>
    <row r="21" spans="1:6" x14ac:dyDescent="0.25">
      <c r="A21" s="9" t="s">
        <v>1051</v>
      </c>
      <c r="B21" s="26" t="s">
        <v>1052</v>
      </c>
      <c r="C21" s="26" t="s">
        <v>101</v>
      </c>
      <c r="D21" s="10">
        <v>20000</v>
      </c>
      <c r="E21" s="11">
        <v>15.99</v>
      </c>
      <c r="F21" s="12">
        <v>7.0000000000000001E-3</v>
      </c>
    </row>
    <row r="22" spans="1:6" x14ac:dyDescent="0.25">
      <c r="A22" s="13" t="s">
        <v>77</v>
      </c>
      <c r="B22" s="27"/>
      <c r="C22" s="27"/>
      <c r="D22" s="14"/>
      <c r="E22" s="15">
        <v>1975.14</v>
      </c>
      <c r="F22" s="16">
        <v>0.86699999999999999</v>
      </c>
    </row>
    <row r="23" spans="1:6" x14ac:dyDescent="0.25">
      <c r="A23" s="9"/>
      <c r="B23" s="26"/>
      <c r="C23" s="26"/>
      <c r="D23" s="10"/>
      <c r="E23" s="11"/>
      <c r="F23" s="12"/>
    </row>
    <row r="24" spans="1:6" x14ac:dyDescent="0.25">
      <c r="A24" s="13" t="s">
        <v>88</v>
      </c>
      <c r="B24" s="27"/>
      <c r="C24" s="27"/>
      <c r="D24" s="14"/>
      <c r="E24" s="30"/>
      <c r="F24" s="31"/>
    </row>
    <row r="25" spans="1:6" x14ac:dyDescent="0.25">
      <c r="A25" s="9" t="s">
        <v>157</v>
      </c>
      <c r="B25" s="26" t="s">
        <v>158</v>
      </c>
      <c r="C25" s="26" t="s">
        <v>101</v>
      </c>
      <c r="D25" s="10">
        <v>220000</v>
      </c>
      <c r="E25" s="11">
        <v>213.67</v>
      </c>
      <c r="F25" s="12">
        <v>9.3799999999999994E-2</v>
      </c>
    </row>
    <row r="26" spans="1:6" x14ac:dyDescent="0.25">
      <c r="A26" s="13" t="s">
        <v>77</v>
      </c>
      <c r="B26" s="27"/>
      <c r="C26" s="27"/>
      <c r="D26" s="14"/>
      <c r="E26" s="15">
        <v>213.67</v>
      </c>
      <c r="F26" s="16">
        <v>9.3799999999999994E-2</v>
      </c>
    </row>
    <row r="27" spans="1:6" x14ac:dyDescent="0.25">
      <c r="A27" s="13" t="s">
        <v>89</v>
      </c>
      <c r="B27" s="26"/>
      <c r="C27" s="26"/>
      <c r="D27" s="10"/>
      <c r="E27" s="11"/>
      <c r="F27" s="12"/>
    </row>
    <row r="28" spans="1:6" x14ac:dyDescent="0.25">
      <c r="A28" s="13" t="s">
        <v>77</v>
      </c>
      <c r="B28" s="26"/>
      <c r="C28" s="26"/>
      <c r="D28" s="10"/>
      <c r="E28" s="17" t="s">
        <v>65</v>
      </c>
      <c r="F28" s="18" t="s">
        <v>65</v>
      </c>
    </row>
    <row r="29" spans="1:6" x14ac:dyDescent="0.25">
      <c r="A29" s="9"/>
      <c r="B29" s="26"/>
      <c r="C29" s="26"/>
      <c r="D29" s="10"/>
      <c r="E29" s="11"/>
      <c r="F29" s="12"/>
    </row>
    <row r="30" spans="1:6" x14ac:dyDescent="0.25">
      <c r="A30" s="19" t="s">
        <v>90</v>
      </c>
      <c r="B30" s="28"/>
      <c r="C30" s="28"/>
      <c r="D30" s="20"/>
      <c r="E30" s="15">
        <v>2188.81</v>
      </c>
      <c r="F30" s="16">
        <v>0.96079999999999999</v>
      </c>
    </row>
    <row r="31" spans="1:6" x14ac:dyDescent="0.25">
      <c r="A31" s="9"/>
      <c r="B31" s="26"/>
      <c r="C31" s="26"/>
      <c r="D31" s="10"/>
      <c r="E31" s="11"/>
      <c r="F31" s="12"/>
    </row>
    <row r="32" spans="1:6" x14ac:dyDescent="0.25">
      <c r="A32" s="9"/>
      <c r="B32" s="26"/>
      <c r="C32" s="26"/>
      <c r="D32" s="10"/>
      <c r="E32" s="11"/>
      <c r="F32" s="12"/>
    </row>
    <row r="33" spans="1:6" x14ac:dyDescent="0.25">
      <c r="A33" s="13" t="s">
        <v>91</v>
      </c>
      <c r="B33" s="26"/>
      <c r="C33" s="26"/>
      <c r="D33" s="10"/>
      <c r="E33" s="11"/>
      <c r="F33" s="12"/>
    </row>
    <row r="34" spans="1:6" x14ac:dyDescent="0.25">
      <c r="A34" s="9" t="s">
        <v>92</v>
      </c>
      <c r="B34" s="26"/>
      <c r="C34" s="26"/>
      <c r="D34" s="10"/>
      <c r="E34" s="11">
        <v>21</v>
      </c>
      <c r="F34" s="12">
        <v>9.1999999999999998E-3</v>
      </c>
    </row>
    <row r="35" spans="1:6" x14ac:dyDescent="0.25">
      <c r="A35" s="13" t="s">
        <v>77</v>
      </c>
      <c r="B35" s="27"/>
      <c r="C35" s="27"/>
      <c r="D35" s="14"/>
      <c r="E35" s="15">
        <v>21</v>
      </c>
      <c r="F35" s="16">
        <v>9.1999999999999998E-3</v>
      </c>
    </row>
    <row r="36" spans="1:6" x14ac:dyDescent="0.25">
      <c r="A36" s="9"/>
      <c r="B36" s="26"/>
      <c r="C36" s="26"/>
      <c r="D36" s="10"/>
      <c r="E36" s="11"/>
      <c r="F36" s="12"/>
    </row>
    <row r="37" spans="1:6" x14ac:dyDescent="0.25">
      <c r="A37" s="19" t="s">
        <v>90</v>
      </c>
      <c r="B37" s="28"/>
      <c r="C37" s="28"/>
      <c r="D37" s="20"/>
      <c r="E37" s="15">
        <v>21</v>
      </c>
      <c r="F37" s="16">
        <v>9.1999999999999998E-3</v>
      </c>
    </row>
    <row r="38" spans="1:6" x14ac:dyDescent="0.25">
      <c r="A38" s="9" t="s">
        <v>93</v>
      </c>
      <c r="B38" s="26"/>
      <c r="C38" s="26"/>
      <c r="D38" s="10"/>
      <c r="E38" s="11">
        <v>67.63</v>
      </c>
      <c r="F38" s="12">
        <v>0.03</v>
      </c>
    </row>
    <row r="39" spans="1:6" x14ac:dyDescent="0.25">
      <c r="A39" s="21" t="s">
        <v>94</v>
      </c>
      <c r="B39" s="29"/>
      <c r="C39" s="29"/>
      <c r="D39" s="22"/>
      <c r="E39" s="23">
        <v>2277.44</v>
      </c>
      <c r="F39" s="24">
        <v>1</v>
      </c>
    </row>
    <row r="41" spans="1:6" x14ac:dyDescent="0.25">
      <c r="A41" s="1" t="s">
        <v>162</v>
      </c>
    </row>
    <row r="42" spans="1:6" x14ac:dyDescent="0.25">
      <c r="A42" s="1" t="s">
        <v>95</v>
      </c>
    </row>
    <row r="45" spans="1:6" x14ac:dyDescent="0.25">
      <c r="A45" s="1" t="s">
        <v>1194</v>
      </c>
    </row>
    <row r="46" spans="1:6" ht="30" x14ac:dyDescent="0.25">
      <c r="A46" s="43" t="s">
        <v>1195</v>
      </c>
      <c r="B46" t="s">
        <v>65</v>
      </c>
    </row>
    <row r="47" spans="1:6" x14ac:dyDescent="0.25">
      <c r="A47" t="s">
        <v>1196</v>
      </c>
    </row>
    <row r="48" spans="1:6" x14ac:dyDescent="0.25">
      <c r="A48" t="s">
        <v>1197</v>
      </c>
      <c r="B48" t="s">
        <v>1198</v>
      </c>
      <c r="C48" t="s">
        <v>1198</v>
      </c>
    </row>
    <row r="49" spans="1:3" x14ac:dyDescent="0.25">
      <c r="B49" s="44">
        <v>43371</v>
      </c>
      <c r="C49" s="44">
        <v>43404</v>
      </c>
    </row>
    <row r="50" spans="1:3" x14ac:dyDescent="0.25">
      <c r="A50" t="s">
        <v>1202</v>
      </c>
      <c r="B50">
        <v>10.073700000000001</v>
      </c>
      <c r="C50">
        <v>10.1487</v>
      </c>
    </row>
    <row r="51" spans="1:3" x14ac:dyDescent="0.25">
      <c r="A51" t="s">
        <v>1203</v>
      </c>
      <c r="B51">
        <v>10.073499999999999</v>
      </c>
      <c r="C51">
        <v>10.1486</v>
      </c>
    </row>
    <row r="52" spans="1:3" x14ac:dyDescent="0.25">
      <c r="A52" t="s">
        <v>1224</v>
      </c>
      <c r="B52">
        <v>10.066000000000001</v>
      </c>
      <c r="C52">
        <v>10.138199999999999</v>
      </c>
    </row>
    <row r="53" spans="1:3" x14ac:dyDescent="0.25">
      <c r="A53" t="s">
        <v>1226</v>
      </c>
      <c r="B53">
        <v>10.066000000000001</v>
      </c>
      <c r="C53">
        <v>10.138199999999999</v>
      </c>
    </row>
    <row r="55" spans="1:3" x14ac:dyDescent="0.25">
      <c r="A55" t="s">
        <v>1213</v>
      </c>
      <c r="B55" t="s">
        <v>65</v>
      </c>
    </row>
    <row r="56" spans="1:3" x14ac:dyDescent="0.25">
      <c r="A56" t="s">
        <v>1214</v>
      </c>
      <c r="B56" t="s">
        <v>65</v>
      </c>
    </row>
    <row r="57" spans="1:3" ht="30" x14ac:dyDescent="0.25">
      <c r="A57" s="43" t="s">
        <v>1215</v>
      </c>
      <c r="B57" t="s">
        <v>65</v>
      </c>
    </row>
    <row r="58" spans="1:3" ht="30" x14ac:dyDescent="0.25">
      <c r="A58" s="43" t="s">
        <v>1216</v>
      </c>
      <c r="B58" t="s">
        <v>65</v>
      </c>
    </row>
    <row r="59" spans="1:3" x14ac:dyDescent="0.25">
      <c r="A59" t="s">
        <v>1217</v>
      </c>
      <c r="B59" s="45">
        <v>2.4803989999999998</v>
      </c>
    </row>
    <row r="60" spans="1:3" x14ac:dyDescent="0.25">
      <c r="A60" t="s">
        <v>1218</v>
      </c>
      <c r="B60" s="45" t="s">
        <v>65</v>
      </c>
    </row>
    <row r="61" spans="1:3" ht="45" x14ac:dyDescent="0.25">
      <c r="A61" s="43" t="s">
        <v>1219</v>
      </c>
      <c r="B61" t="s">
        <v>65</v>
      </c>
    </row>
    <row r="62" spans="1:3" ht="45" x14ac:dyDescent="0.25">
      <c r="A62" s="43" t="s">
        <v>1220</v>
      </c>
      <c r="B62" t="s">
        <v>65</v>
      </c>
    </row>
    <row r="78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workbookViewId="0">
      <selection activeCell="B146" sqref="B146"/>
    </sheetView>
  </sheetViews>
  <sheetFormatPr defaultRowHeight="15" x14ac:dyDescent="0.25"/>
  <cols>
    <col min="1" max="1" width="50.42578125" customWidth="1"/>
    <col min="2" max="2" width="18.570312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52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53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64</v>
      </c>
      <c r="B7" s="26"/>
      <c r="C7" s="26"/>
      <c r="D7" s="10"/>
      <c r="E7" s="11" t="s">
        <v>65</v>
      </c>
      <c r="F7" s="12" t="s">
        <v>65</v>
      </c>
    </row>
    <row r="8" spans="1:8" x14ac:dyDescent="0.25">
      <c r="A8" s="9"/>
      <c r="B8" s="26"/>
      <c r="C8" s="26"/>
      <c r="D8" s="10"/>
      <c r="E8" s="11"/>
      <c r="F8" s="12"/>
    </row>
    <row r="9" spans="1:8" x14ac:dyDescent="0.25">
      <c r="A9" s="13" t="s">
        <v>214</v>
      </c>
      <c r="B9" s="26"/>
      <c r="C9" s="26"/>
      <c r="D9" s="10"/>
      <c r="E9" s="11"/>
      <c r="F9" s="12"/>
    </row>
    <row r="10" spans="1:8" x14ac:dyDescent="0.25">
      <c r="A10" s="9"/>
      <c r="B10" s="26"/>
      <c r="C10" s="26"/>
      <c r="D10" s="10"/>
      <c r="E10" s="11"/>
      <c r="F10" s="12"/>
    </row>
    <row r="11" spans="1:8" x14ac:dyDescent="0.25">
      <c r="A11" s="13" t="s">
        <v>1053</v>
      </c>
      <c r="B11" s="26"/>
      <c r="C11" s="26"/>
      <c r="D11" s="10"/>
      <c r="E11" s="11"/>
      <c r="F11" s="12"/>
    </row>
    <row r="12" spans="1:8" x14ac:dyDescent="0.25">
      <c r="A12" s="9" t="s">
        <v>1054</v>
      </c>
      <c r="B12" s="26" t="s">
        <v>1055</v>
      </c>
      <c r="C12" s="26" t="s">
        <v>81</v>
      </c>
      <c r="D12" s="10">
        <v>22500000</v>
      </c>
      <c r="E12" s="11">
        <v>22471.79</v>
      </c>
      <c r="F12" s="12">
        <v>4.9099999999999998E-2</v>
      </c>
    </row>
    <row r="13" spans="1:8" x14ac:dyDescent="0.25">
      <c r="A13" s="9" t="s">
        <v>1056</v>
      </c>
      <c r="B13" s="26" t="s">
        <v>1057</v>
      </c>
      <c r="C13" s="26" t="s">
        <v>81</v>
      </c>
      <c r="D13" s="10">
        <v>5000000</v>
      </c>
      <c r="E13" s="11">
        <v>4974.0200000000004</v>
      </c>
      <c r="F13" s="12">
        <v>1.09E-2</v>
      </c>
    </row>
    <row r="14" spans="1:8" x14ac:dyDescent="0.25">
      <c r="A14" s="13" t="s">
        <v>77</v>
      </c>
      <c r="B14" s="27"/>
      <c r="C14" s="27"/>
      <c r="D14" s="14"/>
      <c r="E14" s="15">
        <v>27445.81</v>
      </c>
      <c r="F14" s="16">
        <v>0.06</v>
      </c>
    </row>
    <row r="15" spans="1:8" x14ac:dyDescent="0.25">
      <c r="A15" s="13" t="s">
        <v>215</v>
      </c>
      <c r="B15" s="26"/>
      <c r="C15" s="26"/>
      <c r="D15" s="10"/>
      <c r="E15" s="11"/>
      <c r="F15" s="12"/>
    </row>
    <row r="16" spans="1:8" x14ac:dyDescent="0.25">
      <c r="A16" s="9" t="s">
        <v>1058</v>
      </c>
      <c r="B16" s="26" t="s">
        <v>1059</v>
      </c>
      <c r="C16" s="26" t="s">
        <v>218</v>
      </c>
      <c r="D16" s="10">
        <v>19500000</v>
      </c>
      <c r="E16" s="11">
        <v>19392.490000000002</v>
      </c>
      <c r="F16" s="12">
        <v>4.2299999999999997E-2</v>
      </c>
    </row>
    <row r="17" spans="1:6" x14ac:dyDescent="0.25">
      <c r="A17" s="9" t="s">
        <v>1060</v>
      </c>
      <c r="B17" s="26" t="s">
        <v>1061</v>
      </c>
      <c r="C17" s="26" t="s">
        <v>610</v>
      </c>
      <c r="D17" s="10">
        <v>12000000</v>
      </c>
      <c r="E17" s="11">
        <v>11932.68</v>
      </c>
      <c r="F17" s="12">
        <v>2.6100000000000002E-2</v>
      </c>
    </row>
    <row r="18" spans="1:6" x14ac:dyDescent="0.25">
      <c r="A18" s="9" t="s">
        <v>1062</v>
      </c>
      <c r="B18" s="26" t="s">
        <v>1063</v>
      </c>
      <c r="C18" s="26" t="s">
        <v>218</v>
      </c>
      <c r="D18" s="10">
        <v>10000000</v>
      </c>
      <c r="E18" s="11">
        <v>9991.9599999999991</v>
      </c>
      <c r="F18" s="12">
        <v>2.18E-2</v>
      </c>
    </row>
    <row r="19" spans="1:6" x14ac:dyDescent="0.25">
      <c r="A19" s="9" t="s">
        <v>1064</v>
      </c>
      <c r="B19" s="26" t="s">
        <v>1065</v>
      </c>
      <c r="C19" s="26" t="s">
        <v>610</v>
      </c>
      <c r="D19" s="10">
        <v>10000000</v>
      </c>
      <c r="E19" s="11">
        <v>9958.36</v>
      </c>
      <c r="F19" s="12">
        <v>2.1700000000000001E-2</v>
      </c>
    </row>
    <row r="20" spans="1:6" x14ac:dyDescent="0.25">
      <c r="A20" s="9" t="s">
        <v>1066</v>
      </c>
      <c r="B20" s="26" t="s">
        <v>1067</v>
      </c>
      <c r="C20" s="26" t="s">
        <v>1068</v>
      </c>
      <c r="D20" s="10">
        <v>9500000</v>
      </c>
      <c r="E20" s="11">
        <v>9490.85</v>
      </c>
      <c r="F20" s="12">
        <v>2.07E-2</v>
      </c>
    </row>
    <row r="21" spans="1:6" x14ac:dyDescent="0.25">
      <c r="A21" s="9" t="s">
        <v>1069</v>
      </c>
      <c r="B21" s="26" t="s">
        <v>1070</v>
      </c>
      <c r="C21" s="26" t="s">
        <v>1071</v>
      </c>
      <c r="D21" s="10">
        <v>9500000</v>
      </c>
      <c r="E21" s="11">
        <v>9414.23</v>
      </c>
      <c r="F21" s="12">
        <v>2.06E-2</v>
      </c>
    </row>
    <row r="22" spans="1:6" x14ac:dyDescent="0.25">
      <c r="A22" s="9" t="s">
        <v>1072</v>
      </c>
      <c r="B22" s="26" t="s">
        <v>1073</v>
      </c>
      <c r="C22" s="26" t="s">
        <v>610</v>
      </c>
      <c r="D22" s="10">
        <v>7500000</v>
      </c>
      <c r="E22" s="11">
        <v>7461.12</v>
      </c>
      <c r="F22" s="12">
        <v>1.6299999999999999E-2</v>
      </c>
    </row>
    <row r="23" spans="1:6" x14ac:dyDescent="0.25">
      <c r="A23" s="9" t="s">
        <v>608</v>
      </c>
      <c r="B23" s="26" t="s">
        <v>609</v>
      </c>
      <c r="C23" s="26" t="s">
        <v>610</v>
      </c>
      <c r="D23" s="10">
        <v>4900000</v>
      </c>
      <c r="E23" s="11">
        <v>4896.22</v>
      </c>
      <c r="F23" s="12">
        <v>1.0699999999999999E-2</v>
      </c>
    </row>
    <row r="24" spans="1:6" x14ac:dyDescent="0.25">
      <c r="A24" s="9" t="s">
        <v>1074</v>
      </c>
      <c r="B24" s="26" t="s">
        <v>1075</v>
      </c>
      <c r="C24" s="26" t="s">
        <v>218</v>
      </c>
      <c r="D24" s="10">
        <v>2500000</v>
      </c>
      <c r="E24" s="11">
        <v>2489.2199999999998</v>
      </c>
      <c r="F24" s="12">
        <v>5.4000000000000003E-3</v>
      </c>
    </row>
    <row r="25" spans="1:6" x14ac:dyDescent="0.25">
      <c r="A25" s="9" t="s">
        <v>1076</v>
      </c>
      <c r="B25" s="26" t="s">
        <v>1077</v>
      </c>
      <c r="C25" s="26" t="s">
        <v>218</v>
      </c>
      <c r="D25" s="10">
        <v>2500000</v>
      </c>
      <c r="E25" s="11">
        <v>2458.52</v>
      </c>
      <c r="F25" s="12">
        <v>5.4000000000000003E-3</v>
      </c>
    </row>
    <row r="26" spans="1:6" x14ac:dyDescent="0.25">
      <c r="A26" s="9" t="s">
        <v>1078</v>
      </c>
      <c r="B26" s="26" t="s">
        <v>1079</v>
      </c>
      <c r="C26" s="26" t="s">
        <v>218</v>
      </c>
      <c r="D26" s="10">
        <v>500000</v>
      </c>
      <c r="E26" s="11">
        <v>496.89</v>
      </c>
      <c r="F26" s="12">
        <v>1.1000000000000001E-3</v>
      </c>
    </row>
    <row r="27" spans="1:6" x14ac:dyDescent="0.25">
      <c r="A27" s="9"/>
      <c r="B27" s="26"/>
      <c r="C27" s="26"/>
      <c r="D27" s="10"/>
      <c r="E27" s="11"/>
      <c r="F27" s="12"/>
    </row>
    <row r="28" spans="1:6" x14ac:dyDescent="0.25">
      <c r="A28" s="13" t="s">
        <v>219</v>
      </c>
      <c r="B28" s="26"/>
      <c r="C28" s="26"/>
      <c r="D28" s="10"/>
      <c r="E28" s="11"/>
      <c r="F28" s="12"/>
    </row>
    <row r="29" spans="1:6" x14ac:dyDescent="0.25">
      <c r="A29" s="9" t="s">
        <v>1080</v>
      </c>
      <c r="B29" s="26" t="s">
        <v>1081</v>
      </c>
      <c r="C29" s="26" t="s">
        <v>610</v>
      </c>
      <c r="D29" s="10">
        <v>20000000</v>
      </c>
      <c r="E29" s="11">
        <v>19767.080000000002</v>
      </c>
      <c r="F29" s="12">
        <v>4.3200000000000002E-2</v>
      </c>
    </row>
    <row r="30" spans="1:6" x14ac:dyDescent="0.25">
      <c r="A30" s="9" t="s">
        <v>1082</v>
      </c>
      <c r="B30" s="26" t="s">
        <v>1083</v>
      </c>
      <c r="C30" s="26" t="s">
        <v>610</v>
      </c>
      <c r="D30" s="10">
        <v>15000000</v>
      </c>
      <c r="E30" s="11">
        <v>14828.71</v>
      </c>
      <c r="F30" s="12">
        <v>3.2399999999999998E-2</v>
      </c>
    </row>
    <row r="31" spans="1:6" x14ac:dyDescent="0.25">
      <c r="A31" s="9" t="s">
        <v>1084</v>
      </c>
      <c r="B31" s="26" t="s">
        <v>1085</v>
      </c>
      <c r="C31" s="26" t="s">
        <v>218</v>
      </c>
      <c r="D31" s="10">
        <v>14500000</v>
      </c>
      <c r="E31" s="11">
        <v>14430.31</v>
      </c>
      <c r="F31" s="12">
        <v>3.15E-2</v>
      </c>
    </row>
    <row r="32" spans="1:6" x14ac:dyDescent="0.25">
      <c r="A32" s="9" t="s">
        <v>1086</v>
      </c>
      <c r="B32" s="26" t="s">
        <v>1087</v>
      </c>
      <c r="C32" s="26" t="s">
        <v>218</v>
      </c>
      <c r="D32" s="10">
        <v>14500000</v>
      </c>
      <c r="E32" s="11">
        <v>14423.27</v>
      </c>
      <c r="F32" s="12">
        <v>3.15E-2</v>
      </c>
    </row>
    <row r="33" spans="1:6" x14ac:dyDescent="0.25">
      <c r="A33" s="9" t="s">
        <v>1088</v>
      </c>
      <c r="B33" s="26" t="s">
        <v>1089</v>
      </c>
      <c r="C33" s="26" t="s">
        <v>218</v>
      </c>
      <c r="D33" s="10">
        <v>14500000</v>
      </c>
      <c r="E33" s="11">
        <v>14339.73</v>
      </c>
      <c r="F33" s="12">
        <v>3.1300000000000001E-2</v>
      </c>
    </row>
    <row r="34" spans="1:6" x14ac:dyDescent="0.25">
      <c r="A34" s="9" t="s">
        <v>1090</v>
      </c>
      <c r="B34" s="26" t="s">
        <v>1091</v>
      </c>
      <c r="C34" s="26" t="s">
        <v>218</v>
      </c>
      <c r="D34" s="10">
        <v>10500000</v>
      </c>
      <c r="E34" s="11">
        <v>10421.629999999999</v>
      </c>
      <c r="F34" s="12">
        <v>2.2800000000000001E-2</v>
      </c>
    </row>
    <row r="35" spans="1:6" x14ac:dyDescent="0.25">
      <c r="A35" s="9" t="s">
        <v>1092</v>
      </c>
      <c r="B35" s="26" t="s">
        <v>1093</v>
      </c>
      <c r="C35" s="26" t="s">
        <v>610</v>
      </c>
      <c r="D35" s="10">
        <v>10000000</v>
      </c>
      <c r="E35" s="11">
        <v>9989.4500000000007</v>
      </c>
      <c r="F35" s="12">
        <v>2.18E-2</v>
      </c>
    </row>
    <row r="36" spans="1:6" x14ac:dyDescent="0.25">
      <c r="A36" s="9" t="s">
        <v>1094</v>
      </c>
      <c r="B36" s="26" t="s">
        <v>1095</v>
      </c>
      <c r="C36" s="26" t="s">
        <v>218</v>
      </c>
      <c r="D36" s="10">
        <v>10000000</v>
      </c>
      <c r="E36" s="11">
        <v>9989.09</v>
      </c>
      <c r="F36" s="12">
        <v>2.18E-2</v>
      </c>
    </row>
    <row r="37" spans="1:6" x14ac:dyDescent="0.25">
      <c r="A37" s="9" t="s">
        <v>1096</v>
      </c>
      <c r="B37" s="26" t="s">
        <v>1097</v>
      </c>
      <c r="C37" s="26" t="s">
        <v>218</v>
      </c>
      <c r="D37" s="10">
        <v>10000000</v>
      </c>
      <c r="E37" s="11">
        <v>9959.4</v>
      </c>
      <c r="F37" s="12">
        <v>2.1700000000000001E-2</v>
      </c>
    </row>
    <row r="38" spans="1:6" x14ac:dyDescent="0.25">
      <c r="A38" s="9" t="s">
        <v>1098</v>
      </c>
      <c r="B38" s="26" t="s">
        <v>1099</v>
      </c>
      <c r="C38" s="26" t="s">
        <v>1071</v>
      </c>
      <c r="D38" s="10">
        <v>10000000</v>
      </c>
      <c r="E38" s="11">
        <v>9955.34</v>
      </c>
      <c r="F38" s="12">
        <v>2.1700000000000001E-2</v>
      </c>
    </row>
    <row r="39" spans="1:6" x14ac:dyDescent="0.25">
      <c r="A39" s="9" t="s">
        <v>1100</v>
      </c>
      <c r="B39" s="26" t="s">
        <v>1101</v>
      </c>
      <c r="C39" s="26" t="s">
        <v>218</v>
      </c>
      <c r="D39" s="10">
        <v>10000000</v>
      </c>
      <c r="E39" s="11">
        <v>9945</v>
      </c>
      <c r="F39" s="12">
        <v>2.1700000000000001E-2</v>
      </c>
    </row>
    <row r="40" spans="1:6" x14ac:dyDescent="0.25">
      <c r="A40" s="9" t="s">
        <v>1102</v>
      </c>
      <c r="B40" s="26" t="s">
        <v>1103</v>
      </c>
      <c r="C40" s="26" t="s">
        <v>218</v>
      </c>
      <c r="D40" s="10">
        <v>10000000</v>
      </c>
      <c r="E40" s="11">
        <v>9940.59</v>
      </c>
      <c r="F40" s="12">
        <v>2.1700000000000001E-2</v>
      </c>
    </row>
    <row r="41" spans="1:6" x14ac:dyDescent="0.25">
      <c r="A41" s="9" t="s">
        <v>1104</v>
      </c>
      <c r="B41" s="26" t="s">
        <v>1105</v>
      </c>
      <c r="C41" s="26" t="s">
        <v>218</v>
      </c>
      <c r="D41" s="10">
        <v>10000000</v>
      </c>
      <c r="E41" s="11">
        <v>9937.2999999999993</v>
      </c>
      <c r="F41" s="12">
        <v>2.1700000000000001E-2</v>
      </c>
    </row>
    <row r="42" spans="1:6" x14ac:dyDescent="0.25">
      <c r="A42" s="9" t="s">
        <v>1106</v>
      </c>
      <c r="B42" s="26" t="s">
        <v>1107</v>
      </c>
      <c r="C42" s="26" t="s">
        <v>1071</v>
      </c>
      <c r="D42" s="10">
        <v>10000000</v>
      </c>
      <c r="E42" s="11">
        <v>9935.27</v>
      </c>
      <c r="F42" s="12">
        <v>2.1700000000000001E-2</v>
      </c>
    </row>
    <row r="43" spans="1:6" x14ac:dyDescent="0.25">
      <c r="A43" s="9" t="s">
        <v>1108</v>
      </c>
      <c r="B43" s="26" t="s">
        <v>1109</v>
      </c>
      <c r="C43" s="26" t="s">
        <v>610</v>
      </c>
      <c r="D43" s="10">
        <v>10000000</v>
      </c>
      <c r="E43" s="11">
        <v>9930.77</v>
      </c>
      <c r="F43" s="12">
        <v>2.1700000000000001E-2</v>
      </c>
    </row>
    <row r="44" spans="1:6" x14ac:dyDescent="0.25">
      <c r="A44" s="9" t="s">
        <v>1110</v>
      </c>
      <c r="B44" s="26" t="s">
        <v>1111</v>
      </c>
      <c r="C44" s="26" t="s">
        <v>218</v>
      </c>
      <c r="D44" s="10">
        <v>10000000</v>
      </c>
      <c r="E44" s="11">
        <v>9892.42</v>
      </c>
      <c r="F44" s="12">
        <v>2.1600000000000001E-2</v>
      </c>
    </row>
    <row r="45" spans="1:6" x14ac:dyDescent="0.25">
      <c r="A45" s="9" t="s">
        <v>1112</v>
      </c>
      <c r="B45" s="26" t="s">
        <v>1113</v>
      </c>
      <c r="C45" s="26" t="s">
        <v>218</v>
      </c>
      <c r="D45" s="10">
        <v>10000000</v>
      </c>
      <c r="E45" s="11">
        <v>9891.93</v>
      </c>
      <c r="F45" s="12">
        <v>2.1600000000000001E-2</v>
      </c>
    </row>
    <row r="46" spans="1:6" x14ac:dyDescent="0.25">
      <c r="A46" s="9" t="s">
        <v>1114</v>
      </c>
      <c r="B46" s="26" t="s">
        <v>1115</v>
      </c>
      <c r="C46" s="26" t="s">
        <v>218</v>
      </c>
      <c r="D46" s="10">
        <v>10000000</v>
      </c>
      <c r="E46" s="11">
        <v>9813.08</v>
      </c>
      <c r="F46" s="12">
        <v>2.1399999999999999E-2</v>
      </c>
    </row>
    <row r="47" spans="1:6" x14ac:dyDescent="0.25">
      <c r="A47" s="9" t="s">
        <v>1116</v>
      </c>
      <c r="B47" s="26" t="s">
        <v>1117</v>
      </c>
      <c r="C47" s="26" t="s">
        <v>218</v>
      </c>
      <c r="D47" s="10">
        <v>9500000</v>
      </c>
      <c r="E47" s="11">
        <v>9491.41</v>
      </c>
      <c r="F47" s="12">
        <v>2.07E-2</v>
      </c>
    </row>
    <row r="48" spans="1:6" x14ac:dyDescent="0.25">
      <c r="A48" s="9" t="s">
        <v>1118</v>
      </c>
      <c r="B48" s="26" t="s">
        <v>1119</v>
      </c>
      <c r="C48" s="26" t="s">
        <v>218</v>
      </c>
      <c r="D48" s="10">
        <v>9500000</v>
      </c>
      <c r="E48" s="11">
        <v>9466.43</v>
      </c>
      <c r="F48" s="12">
        <v>2.07E-2</v>
      </c>
    </row>
    <row r="49" spans="1:6" x14ac:dyDescent="0.25">
      <c r="A49" s="9" t="s">
        <v>1120</v>
      </c>
      <c r="B49" s="26" t="s">
        <v>1121</v>
      </c>
      <c r="C49" s="26" t="s">
        <v>218</v>
      </c>
      <c r="D49" s="10">
        <v>9500000</v>
      </c>
      <c r="E49" s="11">
        <v>9459.74</v>
      </c>
      <c r="F49" s="12">
        <v>2.07E-2</v>
      </c>
    </row>
    <row r="50" spans="1:6" x14ac:dyDescent="0.25">
      <c r="A50" s="9" t="s">
        <v>1122</v>
      </c>
      <c r="B50" s="26" t="s">
        <v>1123</v>
      </c>
      <c r="C50" s="26" t="s">
        <v>218</v>
      </c>
      <c r="D50" s="10">
        <v>9500000</v>
      </c>
      <c r="E50" s="11">
        <v>9396.52</v>
      </c>
      <c r="F50" s="12">
        <v>2.0500000000000001E-2</v>
      </c>
    </row>
    <row r="51" spans="1:6" x14ac:dyDescent="0.25">
      <c r="A51" s="9" t="s">
        <v>1124</v>
      </c>
      <c r="B51" s="26" t="s">
        <v>1125</v>
      </c>
      <c r="C51" s="26" t="s">
        <v>218</v>
      </c>
      <c r="D51" s="10">
        <v>8000000</v>
      </c>
      <c r="E51" s="11">
        <v>7910.21</v>
      </c>
      <c r="F51" s="12">
        <v>1.7299999999999999E-2</v>
      </c>
    </row>
    <row r="52" spans="1:6" x14ac:dyDescent="0.25">
      <c r="A52" s="9" t="s">
        <v>1126</v>
      </c>
      <c r="B52" s="26" t="s">
        <v>1127</v>
      </c>
      <c r="C52" s="26" t="s">
        <v>218</v>
      </c>
      <c r="D52" s="10">
        <v>7500000</v>
      </c>
      <c r="E52" s="11">
        <v>7494.14</v>
      </c>
      <c r="F52" s="12">
        <v>1.6400000000000001E-2</v>
      </c>
    </row>
    <row r="53" spans="1:6" x14ac:dyDescent="0.25">
      <c r="A53" s="9" t="s">
        <v>1128</v>
      </c>
      <c r="B53" s="26" t="s">
        <v>1129</v>
      </c>
      <c r="C53" s="26" t="s">
        <v>218</v>
      </c>
      <c r="D53" s="10">
        <v>7500000</v>
      </c>
      <c r="E53" s="11">
        <v>7457.05</v>
      </c>
      <c r="F53" s="12">
        <v>1.6299999999999999E-2</v>
      </c>
    </row>
    <row r="54" spans="1:6" x14ac:dyDescent="0.25">
      <c r="A54" s="9" t="s">
        <v>1130</v>
      </c>
      <c r="B54" s="26" t="s">
        <v>1131</v>
      </c>
      <c r="C54" s="26" t="s">
        <v>610</v>
      </c>
      <c r="D54" s="10">
        <v>7500000</v>
      </c>
      <c r="E54" s="11">
        <v>7420.29</v>
      </c>
      <c r="F54" s="12">
        <v>1.6199999999999999E-2</v>
      </c>
    </row>
    <row r="55" spans="1:6" x14ac:dyDescent="0.25">
      <c r="A55" s="9" t="s">
        <v>1132</v>
      </c>
      <c r="B55" s="26" t="s">
        <v>1133</v>
      </c>
      <c r="C55" s="26" t="s">
        <v>218</v>
      </c>
      <c r="D55" s="10">
        <v>7000000</v>
      </c>
      <c r="E55" s="11">
        <v>6958</v>
      </c>
      <c r="F55" s="12">
        <v>1.52E-2</v>
      </c>
    </row>
    <row r="56" spans="1:6" x14ac:dyDescent="0.25">
      <c r="A56" s="9" t="s">
        <v>1134</v>
      </c>
      <c r="B56" s="26" t="s">
        <v>1135</v>
      </c>
      <c r="C56" s="26" t="s">
        <v>218</v>
      </c>
      <c r="D56" s="10">
        <v>5000000</v>
      </c>
      <c r="E56" s="11">
        <v>4995.9799999999996</v>
      </c>
      <c r="F56" s="12">
        <v>1.09E-2</v>
      </c>
    </row>
    <row r="57" spans="1:6" x14ac:dyDescent="0.25">
      <c r="A57" s="9" t="s">
        <v>1136</v>
      </c>
      <c r="B57" s="26" t="s">
        <v>1137</v>
      </c>
      <c r="C57" s="26" t="s">
        <v>1071</v>
      </c>
      <c r="D57" s="10">
        <v>5000000</v>
      </c>
      <c r="E57" s="11">
        <v>4994.84</v>
      </c>
      <c r="F57" s="12">
        <v>1.09E-2</v>
      </c>
    </row>
    <row r="58" spans="1:6" x14ac:dyDescent="0.25">
      <c r="A58" s="9" t="s">
        <v>1138</v>
      </c>
      <c r="B58" s="26" t="s">
        <v>1139</v>
      </c>
      <c r="C58" s="26" t="s">
        <v>218</v>
      </c>
      <c r="D58" s="10">
        <v>5000000</v>
      </c>
      <c r="E58" s="11">
        <v>4988.0600000000004</v>
      </c>
      <c r="F58" s="12">
        <v>1.09E-2</v>
      </c>
    </row>
    <row r="59" spans="1:6" x14ac:dyDescent="0.25">
      <c r="A59" s="9" t="s">
        <v>1140</v>
      </c>
      <c r="B59" s="26" t="s">
        <v>1141</v>
      </c>
      <c r="C59" s="26" t="s">
        <v>610</v>
      </c>
      <c r="D59" s="10">
        <v>5000000</v>
      </c>
      <c r="E59" s="11">
        <v>4979.62</v>
      </c>
      <c r="F59" s="12">
        <v>1.09E-2</v>
      </c>
    </row>
    <row r="60" spans="1:6" x14ac:dyDescent="0.25">
      <c r="A60" s="9" t="s">
        <v>1142</v>
      </c>
      <c r="B60" s="26" t="s">
        <v>1143</v>
      </c>
      <c r="C60" s="26" t="s">
        <v>218</v>
      </c>
      <c r="D60" s="10">
        <v>5000000</v>
      </c>
      <c r="E60" s="11">
        <v>4973.6400000000003</v>
      </c>
      <c r="F60" s="12">
        <v>1.09E-2</v>
      </c>
    </row>
    <row r="61" spans="1:6" x14ac:dyDescent="0.25">
      <c r="A61" s="9" t="s">
        <v>1144</v>
      </c>
      <c r="B61" s="26" t="s">
        <v>1145</v>
      </c>
      <c r="C61" s="26" t="s">
        <v>218</v>
      </c>
      <c r="D61" s="10">
        <v>5000000</v>
      </c>
      <c r="E61" s="11">
        <v>4973.33</v>
      </c>
      <c r="F61" s="12">
        <v>1.09E-2</v>
      </c>
    </row>
    <row r="62" spans="1:6" x14ac:dyDescent="0.25">
      <c r="A62" s="9" t="s">
        <v>1146</v>
      </c>
      <c r="B62" s="26" t="s">
        <v>1147</v>
      </c>
      <c r="C62" s="26" t="s">
        <v>610</v>
      </c>
      <c r="D62" s="10">
        <v>5000000</v>
      </c>
      <c r="E62" s="11">
        <v>4971.01</v>
      </c>
      <c r="F62" s="12">
        <v>1.09E-2</v>
      </c>
    </row>
    <row r="63" spans="1:6" x14ac:dyDescent="0.25">
      <c r="A63" s="9" t="s">
        <v>1148</v>
      </c>
      <c r="B63" s="26" t="s">
        <v>1149</v>
      </c>
      <c r="C63" s="26" t="s">
        <v>610</v>
      </c>
      <c r="D63" s="10">
        <v>5000000</v>
      </c>
      <c r="E63" s="11">
        <v>4966.62</v>
      </c>
      <c r="F63" s="12">
        <v>1.0800000000000001E-2</v>
      </c>
    </row>
    <row r="64" spans="1:6" x14ac:dyDescent="0.25">
      <c r="A64" s="9" t="s">
        <v>1150</v>
      </c>
      <c r="B64" s="26" t="s">
        <v>1151</v>
      </c>
      <c r="C64" s="26" t="s">
        <v>610</v>
      </c>
      <c r="D64" s="10">
        <v>5000000</v>
      </c>
      <c r="E64" s="11">
        <v>4964.1499999999996</v>
      </c>
      <c r="F64" s="12">
        <v>1.0800000000000001E-2</v>
      </c>
    </row>
    <row r="65" spans="1:6" x14ac:dyDescent="0.25">
      <c r="A65" s="9" t="s">
        <v>1152</v>
      </c>
      <c r="B65" s="26" t="s">
        <v>1153</v>
      </c>
      <c r="C65" s="26" t="s">
        <v>218</v>
      </c>
      <c r="D65" s="10">
        <v>5000000</v>
      </c>
      <c r="E65" s="11">
        <v>4959.95</v>
      </c>
      <c r="F65" s="12">
        <v>1.0800000000000001E-2</v>
      </c>
    </row>
    <row r="66" spans="1:6" x14ac:dyDescent="0.25">
      <c r="A66" s="9" t="s">
        <v>1154</v>
      </c>
      <c r="B66" s="26" t="s">
        <v>1155</v>
      </c>
      <c r="C66" s="26" t="s">
        <v>218</v>
      </c>
      <c r="D66" s="10">
        <v>5000000</v>
      </c>
      <c r="E66" s="11">
        <v>4957.1499999999996</v>
      </c>
      <c r="F66" s="12">
        <v>1.0800000000000001E-2</v>
      </c>
    </row>
    <row r="67" spans="1:6" x14ac:dyDescent="0.25">
      <c r="A67" s="9" t="s">
        <v>1156</v>
      </c>
      <c r="B67" s="26" t="s">
        <v>1157</v>
      </c>
      <c r="C67" s="26" t="s">
        <v>610</v>
      </c>
      <c r="D67" s="10">
        <v>4500000</v>
      </c>
      <c r="E67" s="11">
        <v>4498.97</v>
      </c>
      <c r="F67" s="12">
        <v>9.7999999999999997E-3</v>
      </c>
    </row>
    <row r="68" spans="1:6" x14ac:dyDescent="0.25">
      <c r="A68" s="9" t="s">
        <v>1158</v>
      </c>
      <c r="B68" s="26" t="s">
        <v>1159</v>
      </c>
      <c r="C68" s="26" t="s">
        <v>218</v>
      </c>
      <c r="D68" s="10">
        <v>4500000</v>
      </c>
      <c r="E68" s="11">
        <v>4495.83</v>
      </c>
      <c r="F68" s="12">
        <v>9.7999999999999997E-3</v>
      </c>
    </row>
    <row r="69" spans="1:6" x14ac:dyDescent="0.25">
      <c r="A69" s="9" t="s">
        <v>1160</v>
      </c>
      <c r="B69" s="26" t="s">
        <v>1161</v>
      </c>
      <c r="C69" s="26" t="s">
        <v>610</v>
      </c>
      <c r="D69" s="10">
        <v>4000000</v>
      </c>
      <c r="E69" s="11">
        <v>3987.56</v>
      </c>
      <c r="F69" s="12">
        <v>8.6999999999999994E-3</v>
      </c>
    </row>
    <row r="70" spans="1:6" x14ac:dyDescent="0.25">
      <c r="A70" s="9" t="s">
        <v>1162</v>
      </c>
      <c r="B70" s="26" t="s">
        <v>1163</v>
      </c>
      <c r="C70" s="26" t="s">
        <v>218</v>
      </c>
      <c r="D70" s="10">
        <v>2500000</v>
      </c>
      <c r="E70" s="11">
        <v>2499.41</v>
      </c>
      <c r="F70" s="12">
        <v>5.4999999999999997E-3</v>
      </c>
    </row>
    <row r="71" spans="1:6" x14ac:dyDescent="0.25">
      <c r="A71" s="9" t="s">
        <v>1164</v>
      </c>
      <c r="B71" s="26" t="s">
        <v>1165</v>
      </c>
      <c r="C71" s="26" t="s">
        <v>218</v>
      </c>
      <c r="D71" s="10">
        <v>2500000</v>
      </c>
      <c r="E71" s="11">
        <v>2489.14</v>
      </c>
      <c r="F71" s="12">
        <v>5.4000000000000003E-3</v>
      </c>
    </row>
    <row r="72" spans="1:6" x14ac:dyDescent="0.25">
      <c r="A72" s="9" t="s">
        <v>1166</v>
      </c>
      <c r="B72" s="26" t="s">
        <v>1167</v>
      </c>
      <c r="C72" s="26" t="s">
        <v>610</v>
      </c>
      <c r="D72" s="10">
        <v>2500000</v>
      </c>
      <c r="E72" s="11">
        <v>2485.92</v>
      </c>
      <c r="F72" s="12">
        <v>5.4000000000000003E-3</v>
      </c>
    </row>
    <row r="73" spans="1:6" x14ac:dyDescent="0.25">
      <c r="A73" s="9" t="s">
        <v>1168</v>
      </c>
      <c r="B73" s="26" t="s">
        <v>1169</v>
      </c>
      <c r="C73" s="26" t="s">
        <v>218</v>
      </c>
      <c r="D73" s="10">
        <v>2500000</v>
      </c>
      <c r="E73" s="11">
        <v>2485.16</v>
      </c>
      <c r="F73" s="12">
        <v>5.4000000000000003E-3</v>
      </c>
    </row>
    <row r="74" spans="1:6" x14ac:dyDescent="0.25">
      <c r="A74" s="9" t="s">
        <v>1170</v>
      </c>
      <c r="B74" s="26" t="s">
        <v>1171</v>
      </c>
      <c r="C74" s="26" t="s">
        <v>610</v>
      </c>
      <c r="D74" s="10">
        <v>1000000</v>
      </c>
      <c r="E74" s="11">
        <v>996.7</v>
      </c>
      <c r="F74" s="12">
        <v>2.2000000000000001E-3</v>
      </c>
    </row>
    <row r="75" spans="1:6" x14ac:dyDescent="0.25">
      <c r="A75" s="9" t="s">
        <v>1172</v>
      </c>
      <c r="B75" s="26" t="s">
        <v>1173</v>
      </c>
      <c r="C75" s="26" t="s">
        <v>610</v>
      </c>
      <c r="D75" s="10">
        <v>500000</v>
      </c>
      <c r="E75" s="11">
        <v>499.54</v>
      </c>
      <c r="F75" s="12">
        <v>1.1000000000000001E-3</v>
      </c>
    </row>
    <row r="76" spans="1:6" x14ac:dyDescent="0.25">
      <c r="A76" s="9" t="s">
        <v>1174</v>
      </c>
      <c r="B76" s="26" t="s">
        <v>1175</v>
      </c>
      <c r="C76" s="26" t="s">
        <v>218</v>
      </c>
      <c r="D76" s="10">
        <v>500000</v>
      </c>
      <c r="E76" s="11">
        <v>498.81</v>
      </c>
      <c r="F76" s="12">
        <v>1.1000000000000001E-3</v>
      </c>
    </row>
    <row r="77" spans="1:6" x14ac:dyDescent="0.25">
      <c r="A77" s="9" t="s">
        <v>1176</v>
      </c>
      <c r="B77" s="26" t="s">
        <v>1177</v>
      </c>
      <c r="C77" s="26" t="s">
        <v>218</v>
      </c>
      <c r="D77" s="10">
        <v>500000</v>
      </c>
      <c r="E77" s="11">
        <v>498.41</v>
      </c>
      <c r="F77" s="12">
        <v>1.1000000000000001E-3</v>
      </c>
    </row>
    <row r="78" spans="1:6" ht="14.45" customHeight="1" x14ac:dyDescent="0.25">
      <c r="A78" s="9" t="s">
        <v>1178</v>
      </c>
      <c r="B78" s="26" t="s">
        <v>1179</v>
      </c>
      <c r="C78" s="26" t="s">
        <v>218</v>
      </c>
      <c r="D78" s="10">
        <v>500000</v>
      </c>
      <c r="E78" s="11">
        <v>497.73</v>
      </c>
      <c r="F78" s="12">
        <v>1.1000000000000001E-3</v>
      </c>
    </row>
    <row r="79" spans="1:6" x14ac:dyDescent="0.25">
      <c r="A79" s="9" t="s">
        <v>1180</v>
      </c>
      <c r="B79" s="26" t="s">
        <v>1181</v>
      </c>
      <c r="C79" s="26" t="s">
        <v>218</v>
      </c>
      <c r="D79" s="10">
        <v>500000</v>
      </c>
      <c r="E79" s="11">
        <v>494.34</v>
      </c>
      <c r="F79" s="12">
        <v>1.1000000000000001E-3</v>
      </c>
    </row>
    <row r="80" spans="1:6" x14ac:dyDescent="0.25">
      <c r="A80" s="9"/>
      <c r="B80" s="26"/>
      <c r="C80" s="26"/>
      <c r="D80" s="10"/>
      <c r="E80" s="11"/>
      <c r="F80" s="12"/>
    </row>
    <row r="81" spans="1:6" x14ac:dyDescent="0.25">
      <c r="A81" s="19" t="s">
        <v>90</v>
      </c>
      <c r="B81" s="28"/>
      <c r="C81" s="28"/>
      <c r="D81" s="20"/>
      <c r="E81" s="15">
        <v>479024.38</v>
      </c>
      <c r="F81" s="16">
        <v>1.0461</v>
      </c>
    </row>
    <row r="82" spans="1:6" x14ac:dyDescent="0.25">
      <c r="A82" s="9"/>
      <c r="B82" s="26"/>
      <c r="C82" s="26"/>
      <c r="D82" s="10"/>
      <c r="E82" s="11"/>
      <c r="F82" s="12"/>
    </row>
    <row r="83" spans="1:6" x14ac:dyDescent="0.25">
      <c r="A83" s="9"/>
      <c r="B83" s="26"/>
      <c r="C83" s="26"/>
      <c r="D83" s="10"/>
      <c r="E83" s="11"/>
      <c r="F83" s="12"/>
    </row>
    <row r="84" spans="1:6" x14ac:dyDescent="0.25">
      <c r="A84" s="13" t="s">
        <v>91</v>
      </c>
      <c r="B84" s="26"/>
      <c r="C84" s="26"/>
      <c r="D84" s="10"/>
      <c r="E84" s="11"/>
      <c r="F84" s="12"/>
    </row>
    <row r="85" spans="1:6" x14ac:dyDescent="0.25">
      <c r="A85" s="9" t="s">
        <v>92</v>
      </c>
      <c r="B85" s="26"/>
      <c r="C85" s="26"/>
      <c r="D85" s="10"/>
      <c r="E85" s="11">
        <v>25</v>
      </c>
      <c r="F85" s="12">
        <v>1E-4</v>
      </c>
    </row>
    <row r="86" spans="1:6" x14ac:dyDescent="0.25">
      <c r="A86" s="13" t="s">
        <v>77</v>
      </c>
      <c r="B86" s="27"/>
      <c r="C86" s="27"/>
      <c r="D86" s="14"/>
      <c r="E86" s="15">
        <v>25</v>
      </c>
      <c r="F86" s="16">
        <v>1E-4</v>
      </c>
    </row>
    <row r="87" spans="1:6" x14ac:dyDescent="0.25">
      <c r="A87" s="9"/>
      <c r="B87" s="26"/>
      <c r="C87" s="26"/>
      <c r="D87" s="10"/>
      <c r="E87" s="11"/>
      <c r="F87" s="12"/>
    </row>
    <row r="88" spans="1:6" x14ac:dyDescent="0.25">
      <c r="A88" s="19" t="s">
        <v>90</v>
      </c>
      <c r="B88" s="28"/>
      <c r="C88" s="28"/>
      <c r="D88" s="20"/>
      <c r="E88" s="15">
        <v>25</v>
      </c>
      <c r="F88" s="16">
        <v>1E-4</v>
      </c>
    </row>
    <row r="89" spans="1:6" x14ac:dyDescent="0.25">
      <c r="A89" s="9" t="s">
        <v>93</v>
      </c>
      <c r="B89" s="26"/>
      <c r="C89" s="26"/>
      <c r="D89" s="10"/>
      <c r="E89" s="32">
        <v>-21038.07</v>
      </c>
      <c r="F89" s="33">
        <v>-4.6199999999999998E-2</v>
      </c>
    </row>
    <row r="90" spans="1:6" x14ac:dyDescent="0.25">
      <c r="A90" s="21" t="s">
        <v>94</v>
      </c>
      <c r="B90" s="29"/>
      <c r="C90" s="29"/>
      <c r="D90" s="22"/>
      <c r="E90" s="23">
        <v>458011.31</v>
      </c>
      <c r="F90" s="24">
        <v>1</v>
      </c>
    </row>
    <row r="92" spans="1:6" x14ac:dyDescent="0.25">
      <c r="A92" s="1" t="s">
        <v>162</v>
      </c>
    </row>
    <row r="93" spans="1:6" x14ac:dyDescent="0.25">
      <c r="A93" s="1" t="s">
        <v>95</v>
      </c>
    </row>
    <row r="95" spans="1:6" x14ac:dyDescent="0.25">
      <c r="A95" s="1" t="s">
        <v>1194</v>
      </c>
    </row>
    <row r="96" spans="1:6" ht="30" x14ac:dyDescent="0.25">
      <c r="A96" s="43" t="s">
        <v>1195</v>
      </c>
      <c r="B96" t="s">
        <v>65</v>
      </c>
    </row>
    <row r="97" spans="1:3" x14ac:dyDescent="0.25">
      <c r="A97" t="s">
        <v>1196</v>
      </c>
    </row>
    <row r="98" spans="1:3" x14ac:dyDescent="0.25">
      <c r="A98" t="s">
        <v>1241</v>
      </c>
      <c r="B98" t="s">
        <v>1198</v>
      </c>
      <c r="C98" t="s">
        <v>1198</v>
      </c>
    </row>
    <row r="99" spans="1:3" x14ac:dyDescent="0.25">
      <c r="B99" s="44">
        <v>43373</v>
      </c>
      <c r="C99" s="44">
        <v>43404</v>
      </c>
    </row>
    <row r="100" spans="1:3" x14ac:dyDescent="0.25">
      <c r="A100" t="s">
        <v>1199</v>
      </c>
      <c r="B100">
        <v>2315.8755999999998</v>
      </c>
      <c r="C100">
        <v>2330.9494</v>
      </c>
    </row>
    <row r="101" spans="1:3" x14ac:dyDescent="0.25">
      <c r="A101" t="s">
        <v>1201</v>
      </c>
      <c r="B101">
        <v>1347.3325</v>
      </c>
      <c r="C101">
        <v>1356.11</v>
      </c>
    </row>
    <row r="102" spans="1:3" x14ac:dyDescent="0.25">
      <c r="A102" t="s">
        <v>1242</v>
      </c>
      <c r="B102">
        <v>1002.9603</v>
      </c>
      <c r="C102">
        <v>1002.9603</v>
      </c>
    </row>
    <row r="103" spans="1:3" x14ac:dyDescent="0.25">
      <c r="A103" t="s">
        <v>1202</v>
      </c>
      <c r="B103" t="s">
        <v>1200</v>
      </c>
      <c r="C103" t="s">
        <v>1200</v>
      </c>
    </row>
    <row r="104" spans="1:3" x14ac:dyDescent="0.25">
      <c r="A104" t="s">
        <v>1221</v>
      </c>
      <c r="B104">
        <v>2170.7201</v>
      </c>
      <c r="C104">
        <v>2171.6419999999998</v>
      </c>
    </row>
    <row r="105" spans="1:3" x14ac:dyDescent="0.25">
      <c r="A105" t="s">
        <v>1203</v>
      </c>
      <c r="B105">
        <v>2315.8647999999998</v>
      </c>
      <c r="C105">
        <v>2330.9520000000002</v>
      </c>
    </row>
    <row r="106" spans="1:3" x14ac:dyDescent="0.25">
      <c r="A106" t="s">
        <v>1222</v>
      </c>
      <c r="B106">
        <v>1004.1655</v>
      </c>
      <c r="C106">
        <v>1004.3218000000001</v>
      </c>
    </row>
    <row r="107" spans="1:3" x14ac:dyDescent="0.25">
      <c r="A107" t="s">
        <v>1223</v>
      </c>
      <c r="B107">
        <v>2173.4787999999999</v>
      </c>
      <c r="C107">
        <v>2171.5189999999998</v>
      </c>
    </row>
    <row r="108" spans="1:3" x14ac:dyDescent="0.25">
      <c r="A108" t="s">
        <v>1237</v>
      </c>
      <c r="B108">
        <v>1592.626</v>
      </c>
      <c r="C108">
        <v>1602.8634</v>
      </c>
    </row>
    <row r="109" spans="1:3" x14ac:dyDescent="0.25">
      <c r="A109" t="s">
        <v>1243</v>
      </c>
      <c r="B109">
        <v>1340.6723999999999</v>
      </c>
      <c r="C109">
        <v>1349.2941000000001</v>
      </c>
    </row>
    <row r="110" spans="1:3" x14ac:dyDescent="0.25">
      <c r="A110" t="s">
        <v>1244</v>
      </c>
      <c r="B110">
        <v>1002.79</v>
      </c>
      <c r="C110">
        <v>1002.79</v>
      </c>
    </row>
    <row r="111" spans="1:3" x14ac:dyDescent="0.25">
      <c r="A111" t="s">
        <v>1245</v>
      </c>
      <c r="B111" t="s">
        <v>1200</v>
      </c>
      <c r="C111">
        <v>2316.4227000000001</v>
      </c>
    </row>
    <row r="112" spans="1:3" x14ac:dyDescent="0.25">
      <c r="A112" t="s">
        <v>1246</v>
      </c>
      <c r="B112">
        <v>2152.6803</v>
      </c>
      <c r="C112">
        <v>2153.5826999999999</v>
      </c>
    </row>
    <row r="113" spans="1:3" x14ac:dyDescent="0.25">
      <c r="A113" t="s">
        <v>1247</v>
      </c>
      <c r="B113">
        <v>2301.6237999999998</v>
      </c>
      <c r="C113">
        <v>2316.4214000000002</v>
      </c>
    </row>
    <row r="114" spans="1:3" x14ac:dyDescent="0.25">
      <c r="A114" t="s">
        <v>1248</v>
      </c>
      <c r="B114">
        <v>1004.1544</v>
      </c>
      <c r="C114">
        <v>1004.3081</v>
      </c>
    </row>
    <row r="115" spans="1:3" x14ac:dyDescent="0.25">
      <c r="A115" t="s">
        <v>1249</v>
      </c>
      <c r="B115">
        <v>1018.9076</v>
      </c>
      <c r="C115">
        <v>1018</v>
      </c>
    </row>
    <row r="116" spans="1:3" x14ac:dyDescent="0.25">
      <c r="A116" t="s">
        <v>1238</v>
      </c>
      <c r="B116" t="s">
        <v>1200</v>
      </c>
      <c r="C116" t="s">
        <v>1200</v>
      </c>
    </row>
    <row r="117" spans="1:3" x14ac:dyDescent="0.25">
      <c r="A117" t="s">
        <v>1250</v>
      </c>
      <c r="B117" t="s">
        <v>1200</v>
      </c>
      <c r="C117" t="s">
        <v>1200</v>
      </c>
    </row>
    <row r="118" spans="1:3" x14ac:dyDescent="0.25">
      <c r="A118" t="s">
        <v>1251</v>
      </c>
      <c r="B118">
        <v>1002.1564</v>
      </c>
      <c r="C118">
        <v>1002.1564</v>
      </c>
    </row>
    <row r="119" spans="1:3" x14ac:dyDescent="0.25">
      <c r="A119" t="s">
        <v>1252</v>
      </c>
      <c r="B119" t="s">
        <v>1200</v>
      </c>
      <c r="C119" t="s">
        <v>1200</v>
      </c>
    </row>
    <row r="120" spans="1:3" x14ac:dyDescent="0.25">
      <c r="A120" t="s">
        <v>1253</v>
      </c>
      <c r="B120" t="s">
        <v>1200</v>
      </c>
      <c r="C120" t="s">
        <v>1200</v>
      </c>
    </row>
    <row r="121" spans="1:3" x14ac:dyDescent="0.25">
      <c r="A121" t="s">
        <v>1254</v>
      </c>
      <c r="B121">
        <v>2093.1723999999999</v>
      </c>
      <c r="C121">
        <v>2106.6295</v>
      </c>
    </row>
    <row r="122" spans="1:3" x14ac:dyDescent="0.25">
      <c r="A122" t="s">
        <v>1255</v>
      </c>
      <c r="B122">
        <v>1091.5243</v>
      </c>
      <c r="C122">
        <v>1098.5410999999999</v>
      </c>
    </row>
    <row r="123" spans="1:3" x14ac:dyDescent="0.25">
      <c r="A123" t="s">
        <v>1256</v>
      </c>
      <c r="B123">
        <v>1078.7911999999999</v>
      </c>
      <c r="C123">
        <v>1085.7267999999999</v>
      </c>
    </row>
    <row r="124" spans="1:3" x14ac:dyDescent="0.25">
      <c r="A124" t="s">
        <v>1270</v>
      </c>
      <c r="B124">
        <v>1107.8606</v>
      </c>
      <c r="C124">
        <v>1115.0717999999999</v>
      </c>
    </row>
    <row r="125" spans="1:3" x14ac:dyDescent="0.25">
      <c r="A125" t="s">
        <v>1271</v>
      </c>
      <c r="B125">
        <v>1000</v>
      </c>
      <c r="C125">
        <v>1000</v>
      </c>
    </row>
    <row r="126" spans="1:3" x14ac:dyDescent="0.25">
      <c r="A126" t="s">
        <v>1272</v>
      </c>
      <c r="B126">
        <v>1107.8693000000001</v>
      </c>
      <c r="C126">
        <v>1115.0807</v>
      </c>
    </row>
    <row r="127" spans="1:3" x14ac:dyDescent="0.25">
      <c r="A127" t="s">
        <v>1273</v>
      </c>
      <c r="B127">
        <v>1000</v>
      </c>
      <c r="C127">
        <v>1000</v>
      </c>
    </row>
    <row r="128" spans="1:3" x14ac:dyDescent="0.25">
      <c r="A128" t="s">
        <v>1212</v>
      </c>
    </row>
    <row r="130" spans="1:4" x14ac:dyDescent="0.25">
      <c r="A130" t="s">
        <v>1229</v>
      </c>
    </row>
    <row r="132" spans="1:4" x14ac:dyDescent="0.25">
      <c r="A132" s="46" t="s">
        <v>1230</v>
      </c>
      <c r="B132" s="46" t="s">
        <v>1231</v>
      </c>
      <c r="C132" s="46" t="s">
        <v>1232</v>
      </c>
      <c r="D132" s="46" t="s">
        <v>1233</v>
      </c>
    </row>
    <row r="133" spans="1:4" x14ac:dyDescent="0.25">
      <c r="A133" s="46" t="s">
        <v>1257</v>
      </c>
      <c r="B133" s="46"/>
      <c r="C133" s="46">
        <v>4.5945815000000003</v>
      </c>
      <c r="D133" s="46">
        <v>4.2546054</v>
      </c>
    </row>
    <row r="134" spans="1:4" x14ac:dyDescent="0.25">
      <c r="A134" s="46" t="s">
        <v>1234</v>
      </c>
      <c r="B134" s="46"/>
      <c r="C134" s="46">
        <v>9.5037512999999993</v>
      </c>
      <c r="D134" s="46">
        <v>8.8005210999999992</v>
      </c>
    </row>
    <row r="135" spans="1:4" x14ac:dyDescent="0.25">
      <c r="A135" s="46" t="s">
        <v>1258</v>
      </c>
      <c r="B135" s="46"/>
      <c r="C135" s="46">
        <v>4.6920400000000004</v>
      </c>
      <c r="D135" s="46">
        <v>4.3448526000000003</v>
      </c>
    </row>
    <row r="136" spans="1:4" x14ac:dyDescent="0.25">
      <c r="A136" s="46" t="s">
        <v>1259</v>
      </c>
      <c r="B136" s="46"/>
      <c r="C136" s="46">
        <v>4.6270252999999997</v>
      </c>
      <c r="D136" s="46">
        <v>4.2846487</v>
      </c>
    </row>
    <row r="137" spans="1:4" x14ac:dyDescent="0.25">
      <c r="A137" s="46" t="s">
        <v>1260</v>
      </c>
      <c r="B137" s="46"/>
      <c r="C137" s="46">
        <v>11.576856100000001</v>
      </c>
      <c r="D137" s="46">
        <v>10.7202264</v>
      </c>
    </row>
    <row r="138" spans="1:4" x14ac:dyDescent="0.25">
      <c r="A138" s="46" t="s">
        <v>1261</v>
      </c>
      <c r="B138" s="46"/>
      <c r="C138" s="46">
        <v>4.6288881999999996</v>
      </c>
      <c r="D138" s="46">
        <v>4.2863734000000004</v>
      </c>
    </row>
    <row r="139" spans="1:4" x14ac:dyDescent="0.25">
      <c r="A139" s="46" t="s">
        <v>1240</v>
      </c>
      <c r="B139" s="46"/>
      <c r="C139" s="46">
        <v>9.3014259999999993</v>
      </c>
      <c r="D139" s="46">
        <v>8.6131668000000001</v>
      </c>
    </row>
    <row r="140" spans="1:4" x14ac:dyDescent="0.25">
      <c r="A140" s="46" t="s">
        <v>1274</v>
      </c>
      <c r="B140" s="46"/>
      <c r="C140" s="46">
        <v>4.5349231999999997</v>
      </c>
      <c r="D140" s="46">
        <v>4.1993613999999999</v>
      </c>
    </row>
    <row r="141" spans="1:4" x14ac:dyDescent="0.25">
      <c r="A141" s="46" t="s">
        <v>1262</v>
      </c>
      <c r="B141" s="46"/>
      <c r="C141" s="46">
        <v>5.3687233000000001</v>
      </c>
      <c r="D141" s="46">
        <v>4.9714646</v>
      </c>
    </row>
    <row r="143" spans="1:4" x14ac:dyDescent="0.25">
      <c r="A143" t="s">
        <v>1214</v>
      </c>
      <c r="B143" t="s">
        <v>65</v>
      </c>
    </row>
    <row r="144" spans="1:4" ht="30" x14ac:dyDescent="0.25">
      <c r="A144" s="43" t="s">
        <v>1215</v>
      </c>
      <c r="B144" t="s">
        <v>65</v>
      </c>
    </row>
    <row r="145" spans="1:2" ht="30" x14ac:dyDescent="0.25">
      <c r="A145" s="43" t="s">
        <v>1216</v>
      </c>
      <c r="B145" t="s">
        <v>65</v>
      </c>
    </row>
    <row r="146" spans="1:2" x14ac:dyDescent="0.25">
      <c r="A146" t="s">
        <v>1217</v>
      </c>
      <c r="B146" s="45">
        <v>8.0849000000000004E-2</v>
      </c>
    </row>
    <row r="147" spans="1:2" x14ac:dyDescent="0.25">
      <c r="A147" t="s">
        <v>1218</v>
      </c>
      <c r="B147" s="45" t="s">
        <v>65</v>
      </c>
    </row>
    <row r="148" spans="1:2" ht="45" x14ac:dyDescent="0.25">
      <c r="A148" s="43" t="s">
        <v>1219</v>
      </c>
      <c r="B148" t="s">
        <v>65</v>
      </c>
    </row>
    <row r="149" spans="1:2" ht="45" x14ac:dyDescent="0.25">
      <c r="A149" s="43" t="s">
        <v>1220</v>
      </c>
      <c r="B149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I4" sqref="I4"/>
    </sheetView>
  </sheetViews>
  <sheetFormatPr defaultRowHeight="15" x14ac:dyDescent="0.25"/>
  <cols>
    <col min="1" max="1" width="50.42578125" customWidth="1"/>
    <col min="2" max="2" width="18.570312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54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55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1182</v>
      </c>
      <c r="B7" s="26"/>
      <c r="C7" s="26"/>
      <c r="D7" s="10"/>
      <c r="E7" s="11"/>
      <c r="F7" s="12"/>
    </row>
    <row r="8" spans="1:8" x14ac:dyDescent="0.25">
      <c r="A8" s="13" t="s">
        <v>1183</v>
      </c>
      <c r="B8" s="27"/>
      <c r="C8" s="27"/>
      <c r="D8" s="14"/>
      <c r="E8" s="30"/>
      <c r="F8" s="31"/>
    </row>
    <row r="9" spans="1:8" x14ac:dyDescent="0.25">
      <c r="A9" s="9" t="s">
        <v>1184</v>
      </c>
      <c r="B9" s="26" t="s">
        <v>1185</v>
      </c>
      <c r="C9" s="26"/>
      <c r="D9" s="10">
        <v>39714.972805999998</v>
      </c>
      <c r="E9" s="11">
        <v>4439.72</v>
      </c>
      <c r="F9" s="12">
        <v>1.0179</v>
      </c>
    </row>
    <row r="10" spans="1:8" x14ac:dyDescent="0.25">
      <c r="A10" s="13" t="s">
        <v>77</v>
      </c>
      <c r="B10" s="27"/>
      <c r="C10" s="27"/>
      <c r="D10" s="14"/>
      <c r="E10" s="15">
        <v>4439.72</v>
      </c>
      <c r="F10" s="16">
        <v>1.0179</v>
      </c>
    </row>
    <row r="11" spans="1:8" x14ac:dyDescent="0.25">
      <c r="A11" s="9"/>
      <c r="B11" s="26"/>
      <c r="C11" s="26"/>
      <c r="D11" s="10"/>
      <c r="E11" s="11"/>
      <c r="F11" s="12"/>
    </row>
    <row r="12" spans="1:8" x14ac:dyDescent="0.25">
      <c r="A12" s="19" t="s">
        <v>90</v>
      </c>
      <c r="B12" s="28"/>
      <c r="C12" s="28"/>
      <c r="D12" s="20"/>
      <c r="E12" s="15">
        <v>4439.72</v>
      </c>
      <c r="F12" s="16">
        <v>1.0179</v>
      </c>
    </row>
    <row r="13" spans="1:8" x14ac:dyDescent="0.25">
      <c r="A13" s="9"/>
      <c r="B13" s="26"/>
      <c r="C13" s="26"/>
      <c r="D13" s="10"/>
      <c r="E13" s="11"/>
      <c r="F13" s="12"/>
    </row>
    <row r="14" spans="1:8" x14ac:dyDescent="0.25">
      <c r="A14" s="13" t="s">
        <v>91</v>
      </c>
      <c r="B14" s="26"/>
      <c r="C14" s="26"/>
      <c r="D14" s="10"/>
      <c r="E14" s="11"/>
      <c r="F14" s="12"/>
    </row>
    <row r="15" spans="1:8" x14ac:dyDescent="0.25">
      <c r="A15" s="9" t="s">
        <v>92</v>
      </c>
      <c r="B15" s="26"/>
      <c r="C15" s="26"/>
      <c r="D15" s="10"/>
      <c r="E15" s="11">
        <v>35.99</v>
      </c>
      <c r="F15" s="12">
        <v>8.3000000000000001E-3</v>
      </c>
    </row>
    <row r="16" spans="1:8" x14ac:dyDescent="0.25">
      <c r="A16" s="13" t="s">
        <v>77</v>
      </c>
      <c r="B16" s="27"/>
      <c r="C16" s="27"/>
      <c r="D16" s="14"/>
      <c r="E16" s="15">
        <v>35.99</v>
      </c>
      <c r="F16" s="16">
        <v>8.3000000000000001E-3</v>
      </c>
    </row>
    <row r="17" spans="1:6" x14ac:dyDescent="0.25">
      <c r="A17" s="9"/>
      <c r="B17" s="26"/>
      <c r="C17" s="26"/>
      <c r="D17" s="10"/>
      <c r="E17" s="11"/>
      <c r="F17" s="12"/>
    </row>
    <row r="18" spans="1:6" x14ac:dyDescent="0.25">
      <c r="A18" s="19" t="s">
        <v>90</v>
      </c>
      <c r="B18" s="28"/>
      <c r="C18" s="28"/>
      <c r="D18" s="20"/>
      <c r="E18" s="15">
        <v>35.99</v>
      </c>
      <c r="F18" s="16">
        <v>8.3000000000000001E-3</v>
      </c>
    </row>
    <row r="19" spans="1:6" x14ac:dyDescent="0.25">
      <c r="A19" s="9" t="s">
        <v>93</v>
      </c>
      <c r="B19" s="26"/>
      <c r="C19" s="26"/>
      <c r="D19" s="10"/>
      <c r="E19" s="32">
        <v>-113.96</v>
      </c>
      <c r="F19" s="33">
        <v>-2.6200000000000001E-2</v>
      </c>
    </row>
    <row r="20" spans="1:6" x14ac:dyDescent="0.25">
      <c r="A20" s="21" t="s">
        <v>94</v>
      </c>
      <c r="B20" s="29"/>
      <c r="C20" s="29"/>
      <c r="D20" s="22"/>
      <c r="E20" s="23">
        <v>4361.75</v>
      </c>
      <c r="F20" s="24">
        <v>1</v>
      </c>
    </row>
    <row r="23" spans="1:6" x14ac:dyDescent="0.25">
      <c r="A23" s="1" t="s">
        <v>1194</v>
      </c>
    </row>
    <row r="24" spans="1:6" ht="30" x14ac:dyDescent="0.25">
      <c r="A24" s="43" t="s">
        <v>1195</v>
      </c>
      <c r="B24" t="s">
        <v>65</v>
      </c>
    </row>
    <row r="25" spans="1:6" x14ac:dyDescent="0.25">
      <c r="A25" t="s">
        <v>1196</v>
      </c>
    </row>
    <row r="26" spans="1:6" x14ac:dyDescent="0.25">
      <c r="A26" t="s">
        <v>1197</v>
      </c>
      <c r="B26" t="s">
        <v>1198</v>
      </c>
      <c r="C26" t="s">
        <v>1198</v>
      </c>
    </row>
    <row r="27" spans="1:6" x14ac:dyDescent="0.25">
      <c r="B27" s="44">
        <v>43371</v>
      </c>
      <c r="C27" s="44">
        <v>43404</v>
      </c>
    </row>
    <row r="28" spans="1:6" x14ac:dyDescent="0.25">
      <c r="A28" t="s">
        <v>1275</v>
      </c>
      <c r="B28">
        <v>22.42</v>
      </c>
      <c r="C28">
        <v>21.425000000000001</v>
      </c>
    </row>
    <row r="29" spans="1:6" x14ac:dyDescent="0.25">
      <c r="A29" t="s">
        <v>1276</v>
      </c>
      <c r="B29">
        <v>21.091000000000001</v>
      </c>
      <c r="C29">
        <v>20.138000000000002</v>
      </c>
    </row>
    <row r="31" spans="1:6" x14ac:dyDescent="0.25">
      <c r="A31" t="s">
        <v>1213</v>
      </c>
      <c r="B31" t="s">
        <v>65</v>
      </c>
    </row>
    <row r="32" spans="1:6" x14ac:dyDescent="0.25">
      <c r="A32" t="s">
        <v>1214</v>
      </c>
      <c r="B32" t="s">
        <v>65</v>
      </c>
    </row>
    <row r="33" spans="1:2" ht="30" x14ac:dyDescent="0.25">
      <c r="A33" s="43" t="s">
        <v>1215</v>
      </c>
      <c r="B33" t="s">
        <v>65</v>
      </c>
    </row>
    <row r="34" spans="1:2" ht="30" x14ac:dyDescent="0.25">
      <c r="A34" s="43" t="s">
        <v>1216</v>
      </c>
      <c r="B34" s="45">
        <v>4439.72</v>
      </c>
    </row>
    <row r="35" spans="1:2" x14ac:dyDescent="0.25">
      <c r="A35" t="s">
        <v>1217</v>
      </c>
      <c r="B35" t="s">
        <v>65</v>
      </c>
    </row>
    <row r="36" spans="1:2" x14ac:dyDescent="0.25">
      <c r="A36" t="s">
        <v>1218</v>
      </c>
      <c r="B36" s="45" t="s">
        <v>65</v>
      </c>
    </row>
    <row r="37" spans="1:2" ht="45" x14ac:dyDescent="0.25">
      <c r="A37" s="43" t="s">
        <v>1219</v>
      </c>
      <c r="B37" t="s">
        <v>65</v>
      </c>
    </row>
    <row r="38" spans="1:2" ht="45" x14ac:dyDescent="0.25">
      <c r="A38" s="43" t="s">
        <v>1220</v>
      </c>
      <c r="B38" t="s">
        <v>65</v>
      </c>
    </row>
    <row r="78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sqref="A1:F1"/>
    </sheetView>
  </sheetViews>
  <sheetFormatPr defaultRowHeight="15" x14ac:dyDescent="0.25"/>
  <cols>
    <col min="1" max="1" width="50.42578125" customWidth="1"/>
    <col min="2" max="2" width="18.570312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56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57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1182</v>
      </c>
      <c r="B7" s="26"/>
      <c r="C7" s="26"/>
      <c r="D7" s="10"/>
      <c r="E7" s="11"/>
      <c r="F7" s="12"/>
    </row>
    <row r="8" spans="1:8" x14ac:dyDescent="0.25">
      <c r="A8" s="13" t="s">
        <v>1183</v>
      </c>
      <c r="B8" s="27"/>
      <c r="C8" s="27"/>
      <c r="D8" s="14"/>
      <c r="E8" s="30"/>
      <c r="F8" s="31"/>
    </row>
    <row r="9" spans="1:8" x14ac:dyDescent="0.25">
      <c r="A9" s="9" t="s">
        <v>1186</v>
      </c>
      <c r="B9" s="26" t="s">
        <v>1187</v>
      </c>
      <c r="C9" s="26"/>
      <c r="D9" s="10">
        <v>176761.16034900001</v>
      </c>
      <c r="E9" s="11">
        <v>4429.92</v>
      </c>
      <c r="F9" s="12">
        <v>0.99009999999999998</v>
      </c>
    </row>
    <row r="10" spans="1:8" x14ac:dyDescent="0.25">
      <c r="A10" s="13" t="s">
        <v>77</v>
      </c>
      <c r="B10" s="27"/>
      <c r="C10" s="27"/>
      <c r="D10" s="14"/>
      <c r="E10" s="15">
        <v>4429.92</v>
      </c>
      <c r="F10" s="16">
        <v>0.99009999999999998</v>
      </c>
    </row>
    <row r="11" spans="1:8" x14ac:dyDescent="0.25">
      <c r="A11" s="9"/>
      <c r="B11" s="26"/>
      <c r="C11" s="26"/>
      <c r="D11" s="10"/>
      <c r="E11" s="11"/>
      <c r="F11" s="12"/>
    </row>
    <row r="12" spans="1:8" x14ac:dyDescent="0.25">
      <c r="A12" s="19" t="s">
        <v>90</v>
      </c>
      <c r="B12" s="28"/>
      <c r="C12" s="28"/>
      <c r="D12" s="20"/>
      <c r="E12" s="15">
        <v>4429.92</v>
      </c>
      <c r="F12" s="16">
        <v>0.99009999999999998</v>
      </c>
    </row>
    <row r="13" spans="1:8" x14ac:dyDescent="0.25">
      <c r="A13" s="9"/>
      <c r="B13" s="26"/>
      <c r="C13" s="26"/>
      <c r="D13" s="10"/>
      <c r="E13" s="11"/>
      <c r="F13" s="12"/>
    </row>
    <row r="14" spans="1:8" x14ac:dyDescent="0.25">
      <c r="A14" s="13" t="s">
        <v>91</v>
      </c>
      <c r="B14" s="26"/>
      <c r="C14" s="26"/>
      <c r="D14" s="10"/>
      <c r="E14" s="11"/>
      <c r="F14" s="12"/>
    </row>
    <row r="15" spans="1:8" x14ac:dyDescent="0.25">
      <c r="A15" s="9" t="s">
        <v>92</v>
      </c>
      <c r="B15" s="26"/>
      <c r="C15" s="26"/>
      <c r="D15" s="10"/>
      <c r="E15" s="11">
        <v>110.98</v>
      </c>
      <c r="F15" s="12">
        <v>2.4799999999999999E-2</v>
      </c>
    </row>
    <row r="16" spans="1:8" x14ac:dyDescent="0.25">
      <c r="A16" s="13" t="s">
        <v>77</v>
      </c>
      <c r="B16" s="27"/>
      <c r="C16" s="27"/>
      <c r="D16" s="14"/>
      <c r="E16" s="15">
        <v>110.98</v>
      </c>
      <c r="F16" s="16">
        <v>2.4799999999999999E-2</v>
      </c>
    </row>
    <row r="17" spans="1:6" x14ac:dyDescent="0.25">
      <c r="A17" s="9"/>
      <c r="B17" s="26"/>
      <c r="C17" s="26"/>
      <c r="D17" s="10"/>
      <c r="E17" s="11"/>
      <c r="F17" s="12"/>
    </row>
    <row r="18" spans="1:6" x14ac:dyDescent="0.25">
      <c r="A18" s="19" t="s">
        <v>90</v>
      </c>
      <c r="B18" s="28"/>
      <c r="C18" s="28"/>
      <c r="D18" s="20"/>
      <c r="E18" s="15">
        <v>110.98</v>
      </c>
      <c r="F18" s="16">
        <v>2.4799999999999999E-2</v>
      </c>
    </row>
    <row r="19" spans="1:6" x14ac:dyDescent="0.25">
      <c r="A19" s="9" t="s">
        <v>93</v>
      </c>
      <c r="B19" s="26"/>
      <c r="C19" s="26"/>
      <c r="D19" s="10"/>
      <c r="E19" s="32">
        <v>-66.790000000000006</v>
      </c>
      <c r="F19" s="33">
        <v>-1.49E-2</v>
      </c>
    </row>
    <row r="20" spans="1:6" x14ac:dyDescent="0.25">
      <c r="A20" s="21" t="s">
        <v>94</v>
      </c>
      <c r="B20" s="29"/>
      <c r="C20" s="29"/>
      <c r="D20" s="22"/>
      <c r="E20" s="23">
        <v>4474.1099999999997</v>
      </c>
      <c r="F20" s="24">
        <v>1</v>
      </c>
    </row>
    <row r="23" spans="1:6" x14ac:dyDescent="0.25">
      <c r="A23" s="1" t="s">
        <v>1194</v>
      </c>
    </row>
    <row r="24" spans="1:6" ht="30" x14ac:dyDescent="0.25">
      <c r="A24" s="43" t="s">
        <v>1195</v>
      </c>
      <c r="B24" t="s">
        <v>65</v>
      </c>
    </row>
    <row r="25" spans="1:6" x14ac:dyDescent="0.25">
      <c r="A25" t="s">
        <v>1196</v>
      </c>
    </row>
    <row r="26" spans="1:6" x14ac:dyDescent="0.25">
      <c r="A26" t="s">
        <v>1197</v>
      </c>
      <c r="B26" t="s">
        <v>1198</v>
      </c>
      <c r="C26" t="s">
        <v>1198</v>
      </c>
    </row>
    <row r="27" spans="1:6" x14ac:dyDescent="0.25">
      <c r="B27" s="44">
        <v>43371</v>
      </c>
      <c r="C27" s="44">
        <v>43404</v>
      </c>
    </row>
    <row r="28" spans="1:6" x14ac:dyDescent="0.25">
      <c r="A28" t="s">
        <v>1275</v>
      </c>
      <c r="B28">
        <v>28.469000000000001</v>
      </c>
      <c r="C28">
        <v>24.97</v>
      </c>
    </row>
    <row r="29" spans="1:6" x14ac:dyDescent="0.25">
      <c r="A29" t="s">
        <v>1276</v>
      </c>
      <c r="B29">
        <v>26.922999999999998</v>
      </c>
      <c r="C29">
        <v>23.594999999999999</v>
      </c>
    </row>
    <row r="31" spans="1:6" x14ac:dyDescent="0.25">
      <c r="A31" t="s">
        <v>1213</v>
      </c>
      <c r="B31" t="s">
        <v>65</v>
      </c>
    </row>
    <row r="32" spans="1:6" x14ac:dyDescent="0.25">
      <c r="A32" t="s">
        <v>1214</v>
      </c>
      <c r="B32" t="s">
        <v>65</v>
      </c>
    </row>
    <row r="33" spans="1:2" ht="30" x14ac:dyDescent="0.25">
      <c r="A33" s="43" t="s">
        <v>1215</v>
      </c>
      <c r="B33" t="s">
        <v>65</v>
      </c>
    </row>
    <row r="34" spans="1:2" ht="30" x14ac:dyDescent="0.25">
      <c r="A34" s="43" t="s">
        <v>1216</v>
      </c>
      <c r="B34" s="45">
        <v>4429.92</v>
      </c>
    </row>
    <row r="35" spans="1:2" x14ac:dyDescent="0.25">
      <c r="A35" t="s">
        <v>1217</v>
      </c>
      <c r="B35" t="s">
        <v>65</v>
      </c>
    </row>
    <row r="36" spans="1:2" x14ac:dyDescent="0.25">
      <c r="A36" t="s">
        <v>1218</v>
      </c>
      <c r="B36" s="45" t="s">
        <v>65</v>
      </c>
    </row>
    <row r="37" spans="1:2" ht="45" x14ac:dyDescent="0.25">
      <c r="A37" s="43" t="s">
        <v>1219</v>
      </c>
      <c r="B37" t="s">
        <v>65</v>
      </c>
    </row>
    <row r="38" spans="1:2" ht="45" x14ac:dyDescent="0.25">
      <c r="A38" s="43" t="s">
        <v>1220</v>
      </c>
      <c r="B38" t="s">
        <v>65</v>
      </c>
    </row>
    <row r="78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I4" sqref="I4"/>
    </sheetView>
  </sheetViews>
  <sheetFormatPr defaultRowHeight="15" x14ac:dyDescent="0.25"/>
  <cols>
    <col min="1" max="1" width="50.42578125" customWidth="1"/>
    <col min="2" max="2" width="18.570312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58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59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1182</v>
      </c>
      <c r="B7" s="26"/>
      <c r="C7" s="26"/>
      <c r="D7" s="10"/>
      <c r="E7" s="11"/>
      <c r="F7" s="12"/>
    </row>
    <row r="8" spans="1:8" x14ac:dyDescent="0.25">
      <c r="A8" s="13" t="s">
        <v>1183</v>
      </c>
      <c r="B8" s="27"/>
      <c r="C8" s="27"/>
      <c r="D8" s="14"/>
      <c r="E8" s="30"/>
      <c r="F8" s="31"/>
    </row>
    <row r="9" spans="1:8" x14ac:dyDescent="0.25">
      <c r="A9" s="9" t="s">
        <v>1188</v>
      </c>
      <c r="B9" s="26" t="s">
        <v>1189</v>
      </c>
      <c r="C9" s="26"/>
      <c r="D9" s="10">
        <v>155437.243732</v>
      </c>
      <c r="E9" s="11">
        <v>3773.94</v>
      </c>
      <c r="F9" s="12">
        <v>0.93389999999999995</v>
      </c>
    </row>
    <row r="10" spans="1:8" x14ac:dyDescent="0.25">
      <c r="A10" s="13" t="s">
        <v>77</v>
      </c>
      <c r="B10" s="27"/>
      <c r="C10" s="27"/>
      <c r="D10" s="14"/>
      <c r="E10" s="15">
        <v>3773.94</v>
      </c>
      <c r="F10" s="16">
        <v>0.93389999999999995</v>
      </c>
    </row>
    <row r="11" spans="1:8" x14ac:dyDescent="0.25">
      <c r="A11" s="9"/>
      <c r="B11" s="26"/>
      <c r="C11" s="26"/>
      <c r="D11" s="10"/>
      <c r="E11" s="11"/>
      <c r="F11" s="12"/>
    </row>
    <row r="12" spans="1:8" x14ac:dyDescent="0.25">
      <c r="A12" s="19" t="s">
        <v>90</v>
      </c>
      <c r="B12" s="28"/>
      <c r="C12" s="28"/>
      <c r="D12" s="20"/>
      <c r="E12" s="15">
        <v>3773.94</v>
      </c>
      <c r="F12" s="16">
        <v>0.93389999999999995</v>
      </c>
    </row>
    <row r="13" spans="1:8" x14ac:dyDescent="0.25">
      <c r="A13" s="9"/>
      <c r="B13" s="26"/>
      <c r="C13" s="26"/>
      <c r="D13" s="10"/>
      <c r="E13" s="11"/>
      <c r="F13" s="12"/>
    </row>
    <row r="14" spans="1:8" x14ac:dyDescent="0.25">
      <c r="A14" s="13" t="s">
        <v>91</v>
      </c>
      <c r="B14" s="26"/>
      <c r="C14" s="26"/>
      <c r="D14" s="10"/>
      <c r="E14" s="11"/>
      <c r="F14" s="12"/>
    </row>
    <row r="15" spans="1:8" x14ac:dyDescent="0.25">
      <c r="A15" s="9" t="s">
        <v>92</v>
      </c>
      <c r="B15" s="26"/>
      <c r="C15" s="26"/>
      <c r="D15" s="10"/>
      <c r="E15" s="11">
        <v>327.94</v>
      </c>
      <c r="F15" s="12">
        <v>8.1100000000000005E-2</v>
      </c>
    </row>
    <row r="16" spans="1:8" x14ac:dyDescent="0.25">
      <c r="A16" s="13" t="s">
        <v>77</v>
      </c>
      <c r="B16" s="27"/>
      <c r="C16" s="27"/>
      <c r="D16" s="14"/>
      <c r="E16" s="15">
        <v>327.94</v>
      </c>
      <c r="F16" s="16">
        <v>8.1100000000000005E-2</v>
      </c>
    </row>
    <row r="17" spans="1:6" x14ac:dyDescent="0.25">
      <c r="A17" s="9"/>
      <c r="B17" s="26"/>
      <c r="C17" s="26"/>
      <c r="D17" s="10"/>
      <c r="E17" s="11"/>
      <c r="F17" s="12"/>
    </row>
    <row r="18" spans="1:6" x14ac:dyDescent="0.25">
      <c r="A18" s="19" t="s">
        <v>90</v>
      </c>
      <c r="B18" s="28"/>
      <c r="C18" s="28"/>
      <c r="D18" s="20"/>
      <c r="E18" s="15">
        <v>327.94</v>
      </c>
      <c r="F18" s="16">
        <v>8.1100000000000005E-2</v>
      </c>
    </row>
    <row r="19" spans="1:6" x14ac:dyDescent="0.25">
      <c r="A19" s="9" t="s">
        <v>93</v>
      </c>
      <c r="B19" s="26"/>
      <c r="C19" s="26"/>
      <c r="D19" s="10"/>
      <c r="E19" s="32">
        <v>-60.63</v>
      </c>
      <c r="F19" s="33">
        <v>-1.4999999999999999E-2</v>
      </c>
    </row>
    <row r="20" spans="1:6" x14ac:dyDescent="0.25">
      <c r="A20" s="21" t="s">
        <v>94</v>
      </c>
      <c r="B20" s="29"/>
      <c r="C20" s="29"/>
      <c r="D20" s="22"/>
      <c r="E20" s="23">
        <v>4041.25</v>
      </c>
      <c r="F20" s="24">
        <v>1</v>
      </c>
    </row>
    <row r="23" spans="1:6" x14ac:dyDescent="0.25">
      <c r="A23" s="1" t="s">
        <v>1194</v>
      </c>
    </row>
    <row r="24" spans="1:6" ht="30" x14ac:dyDescent="0.25">
      <c r="A24" s="43" t="s">
        <v>1195</v>
      </c>
      <c r="B24" t="s">
        <v>65</v>
      </c>
    </row>
    <row r="25" spans="1:6" x14ac:dyDescent="0.25">
      <c r="A25" t="s">
        <v>1196</v>
      </c>
    </row>
    <row r="26" spans="1:6" x14ac:dyDescent="0.25">
      <c r="A26" t="s">
        <v>1197</v>
      </c>
      <c r="B26" t="s">
        <v>1198</v>
      </c>
      <c r="C26" t="s">
        <v>1198</v>
      </c>
    </row>
    <row r="27" spans="1:6" x14ac:dyDescent="0.25">
      <c r="B27" s="44">
        <v>43371</v>
      </c>
      <c r="C27" s="44">
        <v>43404</v>
      </c>
    </row>
    <row r="28" spans="1:6" x14ac:dyDescent="0.25">
      <c r="A28" t="s">
        <v>1275</v>
      </c>
      <c r="B28">
        <v>12.6029</v>
      </c>
      <c r="C28">
        <v>11.5124</v>
      </c>
    </row>
    <row r="29" spans="1:6" x14ac:dyDescent="0.25">
      <c r="A29" t="s">
        <v>1276</v>
      </c>
      <c r="B29">
        <v>12.0634</v>
      </c>
      <c r="C29">
        <v>11.0107</v>
      </c>
    </row>
    <row r="31" spans="1:6" x14ac:dyDescent="0.25">
      <c r="A31" t="s">
        <v>1213</v>
      </c>
      <c r="B31" t="s">
        <v>65</v>
      </c>
    </row>
    <row r="32" spans="1:6" x14ac:dyDescent="0.25">
      <c r="A32" t="s">
        <v>1214</v>
      </c>
      <c r="B32" t="s">
        <v>65</v>
      </c>
    </row>
    <row r="33" spans="1:2" ht="30" x14ac:dyDescent="0.25">
      <c r="A33" s="43" t="s">
        <v>1215</v>
      </c>
      <c r="B33" t="s">
        <v>65</v>
      </c>
    </row>
    <row r="34" spans="1:2" ht="30" x14ac:dyDescent="0.25">
      <c r="A34" s="43" t="s">
        <v>1216</v>
      </c>
      <c r="B34" s="45">
        <v>3773.94</v>
      </c>
    </row>
    <row r="35" spans="1:2" x14ac:dyDescent="0.25">
      <c r="A35" t="s">
        <v>1217</v>
      </c>
      <c r="B35" t="s">
        <v>65</v>
      </c>
    </row>
    <row r="36" spans="1:2" x14ac:dyDescent="0.25">
      <c r="A36" t="s">
        <v>1218</v>
      </c>
      <c r="B36" s="45" t="s">
        <v>65</v>
      </c>
    </row>
    <row r="37" spans="1:2" ht="45" x14ac:dyDescent="0.25">
      <c r="A37" s="43" t="s">
        <v>1219</v>
      </c>
      <c r="B37" t="s">
        <v>65</v>
      </c>
    </row>
    <row r="38" spans="1:2" ht="45" x14ac:dyDescent="0.25">
      <c r="A38" s="43" t="s">
        <v>1220</v>
      </c>
      <c r="B38" t="s">
        <v>65</v>
      </c>
    </row>
    <row r="78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A5" sqref="A5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8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52.5" customHeight="1" x14ac:dyDescent="0.25">
      <c r="A2" s="48" t="s">
        <v>9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64</v>
      </c>
      <c r="B7" s="26"/>
      <c r="C7" s="26"/>
      <c r="D7" s="10"/>
      <c r="E7" s="11" t="s">
        <v>65</v>
      </c>
      <c r="F7" s="12" t="s">
        <v>65</v>
      </c>
    </row>
    <row r="8" spans="1:8" x14ac:dyDescent="0.25">
      <c r="A8" s="9"/>
      <c r="B8" s="26"/>
      <c r="C8" s="26"/>
      <c r="D8" s="10"/>
      <c r="E8" s="11"/>
      <c r="F8" s="12"/>
    </row>
    <row r="9" spans="1:8" x14ac:dyDescent="0.25">
      <c r="A9" s="13" t="s">
        <v>66</v>
      </c>
      <c r="B9" s="26"/>
      <c r="C9" s="26"/>
      <c r="D9" s="10"/>
      <c r="E9" s="11"/>
      <c r="F9" s="12"/>
    </row>
    <row r="10" spans="1:8" x14ac:dyDescent="0.25">
      <c r="A10" s="13" t="s">
        <v>67</v>
      </c>
      <c r="B10" s="26"/>
      <c r="C10" s="26"/>
      <c r="D10" s="10"/>
      <c r="E10" s="11"/>
      <c r="F10" s="12"/>
    </row>
    <row r="11" spans="1:8" x14ac:dyDescent="0.25">
      <c r="A11" s="9" t="s">
        <v>96</v>
      </c>
      <c r="B11" s="26" t="s">
        <v>97</v>
      </c>
      <c r="C11" s="26" t="s">
        <v>98</v>
      </c>
      <c r="D11" s="10">
        <v>1500000</v>
      </c>
      <c r="E11" s="11">
        <v>1487.96</v>
      </c>
      <c r="F11" s="12">
        <v>0.18859999999999999</v>
      </c>
    </row>
    <row r="12" spans="1:8" x14ac:dyDescent="0.25">
      <c r="A12" s="9" t="s">
        <v>99</v>
      </c>
      <c r="B12" s="26" t="s">
        <v>100</v>
      </c>
      <c r="C12" s="26" t="s">
        <v>101</v>
      </c>
      <c r="D12" s="10">
        <v>1000000</v>
      </c>
      <c r="E12" s="11">
        <v>994.91</v>
      </c>
      <c r="F12" s="12">
        <v>0.12609999999999999</v>
      </c>
    </row>
    <row r="13" spans="1:8" x14ac:dyDescent="0.25">
      <c r="A13" s="9" t="s">
        <v>102</v>
      </c>
      <c r="B13" s="26" t="s">
        <v>103</v>
      </c>
      <c r="C13" s="26" t="s">
        <v>104</v>
      </c>
      <c r="D13" s="10">
        <v>1010000</v>
      </c>
      <c r="E13" s="11">
        <v>972.08</v>
      </c>
      <c r="F13" s="12">
        <v>0.1232</v>
      </c>
    </row>
    <row r="14" spans="1:8" x14ac:dyDescent="0.25">
      <c r="A14" s="9" t="s">
        <v>105</v>
      </c>
      <c r="B14" s="26" t="s">
        <v>106</v>
      </c>
      <c r="C14" s="26" t="s">
        <v>107</v>
      </c>
      <c r="D14" s="10">
        <v>830000</v>
      </c>
      <c r="E14" s="11">
        <v>944.21</v>
      </c>
      <c r="F14" s="12">
        <v>0.1197</v>
      </c>
    </row>
    <row r="15" spans="1:8" x14ac:dyDescent="0.25">
      <c r="A15" s="9" t="s">
        <v>108</v>
      </c>
      <c r="B15" s="26" t="s">
        <v>109</v>
      </c>
      <c r="C15" s="26" t="s">
        <v>101</v>
      </c>
      <c r="D15" s="10">
        <v>500000</v>
      </c>
      <c r="E15" s="11">
        <v>503.43</v>
      </c>
      <c r="F15" s="12">
        <v>6.3799999999999996E-2</v>
      </c>
    </row>
    <row r="16" spans="1:8" x14ac:dyDescent="0.25">
      <c r="A16" s="9" t="s">
        <v>110</v>
      </c>
      <c r="B16" s="26" t="s">
        <v>111</v>
      </c>
      <c r="C16" s="26" t="s">
        <v>101</v>
      </c>
      <c r="D16" s="10">
        <v>500000</v>
      </c>
      <c r="E16" s="11">
        <v>486.18</v>
      </c>
      <c r="F16" s="12">
        <v>6.1600000000000002E-2</v>
      </c>
    </row>
    <row r="17" spans="1:6" x14ac:dyDescent="0.25">
      <c r="A17" s="9" t="s">
        <v>112</v>
      </c>
      <c r="B17" s="26" t="s">
        <v>113</v>
      </c>
      <c r="C17" s="26" t="s">
        <v>101</v>
      </c>
      <c r="D17" s="10">
        <v>500000</v>
      </c>
      <c r="E17" s="11">
        <v>483.77</v>
      </c>
      <c r="F17" s="12">
        <v>6.13E-2</v>
      </c>
    </row>
    <row r="18" spans="1:6" x14ac:dyDescent="0.25">
      <c r="A18" s="9" t="s">
        <v>114</v>
      </c>
      <c r="B18" s="26" t="s">
        <v>115</v>
      </c>
      <c r="C18" s="26" t="s">
        <v>73</v>
      </c>
      <c r="D18" s="10">
        <v>500000</v>
      </c>
      <c r="E18" s="11">
        <v>480.88</v>
      </c>
      <c r="F18" s="12">
        <v>6.0999999999999999E-2</v>
      </c>
    </row>
    <row r="19" spans="1:6" x14ac:dyDescent="0.25">
      <c r="A19" s="9" t="s">
        <v>116</v>
      </c>
      <c r="B19" s="26" t="s">
        <v>117</v>
      </c>
      <c r="C19" s="26" t="s">
        <v>101</v>
      </c>
      <c r="D19" s="10">
        <v>400000</v>
      </c>
      <c r="E19" s="11">
        <v>400.48</v>
      </c>
      <c r="F19" s="12">
        <v>5.0799999999999998E-2</v>
      </c>
    </row>
    <row r="20" spans="1:6" x14ac:dyDescent="0.25">
      <c r="A20" s="9" t="s">
        <v>118</v>
      </c>
      <c r="B20" s="26" t="s">
        <v>119</v>
      </c>
      <c r="C20" s="26" t="s">
        <v>120</v>
      </c>
      <c r="D20" s="10">
        <v>200000</v>
      </c>
      <c r="E20" s="11">
        <v>192.99</v>
      </c>
      <c r="F20" s="12">
        <v>2.4500000000000001E-2</v>
      </c>
    </row>
    <row r="21" spans="1:6" x14ac:dyDescent="0.25">
      <c r="A21" s="9" t="s">
        <v>121</v>
      </c>
      <c r="B21" s="26" t="s">
        <v>122</v>
      </c>
      <c r="C21" s="26" t="s">
        <v>101</v>
      </c>
      <c r="D21" s="10">
        <v>100000</v>
      </c>
      <c r="E21" s="11">
        <v>100.49</v>
      </c>
      <c r="F21" s="12">
        <v>1.2699999999999999E-2</v>
      </c>
    </row>
    <row r="22" spans="1:6" x14ac:dyDescent="0.25">
      <c r="A22" s="13" t="s">
        <v>77</v>
      </c>
      <c r="B22" s="27"/>
      <c r="C22" s="27"/>
      <c r="D22" s="14"/>
      <c r="E22" s="15">
        <v>7047.38</v>
      </c>
      <c r="F22" s="16">
        <v>0.89329999999999998</v>
      </c>
    </row>
    <row r="23" spans="1:6" x14ac:dyDescent="0.25">
      <c r="A23" s="9"/>
      <c r="B23" s="26"/>
      <c r="C23" s="26"/>
      <c r="D23" s="10"/>
      <c r="E23" s="11"/>
      <c r="F23" s="12"/>
    </row>
    <row r="24" spans="1:6" x14ac:dyDescent="0.25">
      <c r="A24" s="13" t="s">
        <v>88</v>
      </c>
      <c r="B24" s="26"/>
      <c r="C24" s="26"/>
      <c r="D24" s="10"/>
      <c r="E24" s="11"/>
      <c r="F24" s="12"/>
    </row>
    <row r="25" spans="1:6" x14ac:dyDescent="0.25">
      <c r="A25" s="13" t="s">
        <v>77</v>
      </c>
      <c r="B25" s="26"/>
      <c r="C25" s="26"/>
      <c r="D25" s="10"/>
      <c r="E25" s="17" t="s">
        <v>65</v>
      </c>
      <c r="F25" s="18" t="s">
        <v>65</v>
      </c>
    </row>
    <row r="26" spans="1:6" x14ac:dyDescent="0.25">
      <c r="A26" s="9"/>
      <c r="B26" s="26"/>
      <c r="C26" s="26"/>
      <c r="D26" s="10"/>
      <c r="E26" s="11"/>
      <c r="F26" s="12"/>
    </row>
    <row r="27" spans="1:6" x14ac:dyDescent="0.25">
      <c r="A27" s="13" t="s">
        <v>89</v>
      </c>
      <c r="B27" s="26"/>
      <c r="C27" s="26"/>
      <c r="D27" s="10"/>
      <c r="E27" s="11"/>
      <c r="F27" s="12"/>
    </row>
    <row r="28" spans="1:6" x14ac:dyDescent="0.25">
      <c r="A28" s="13" t="s">
        <v>77</v>
      </c>
      <c r="B28" s="26"/>
      <c r="C28" s="26"/>
      <c r="D28" s="10"/>
      <c r="E28" s="17" t="s">
        <v>65</v>
      </c>
      <c r="F28" s="18" t="s">
        <v>65</v>
      </c>
    </row>
    <row r="29" spans="1:6" x14ac:dyDescent="0.25">
      <c r="A29" s="9"/>
      <c r="B29" s="26"/>
      <c r="C29" s="26"/>
      <c r="D29" s="10"/>
      <c r="E29" s="11"/>
      <c r="F29" s="12"/>
    </row>
    <row r="30" spans="1:6" x14ac:dyDescent="0.25">
      <c r="A30" s="19" t="s">
        <v>90</v>
      </c>
      <c r="B30" s="28"/>
      <c r="C30" s="28"/>
      <c r="D30" s="20"/>
      <c r="E30" s="15">
        <v>7047.38</v>
      </c>
      <c r="F30" s="16">
        <v>0.89329999999999998</v>
      </c>
    </row>
    <row r="31" spans="1:6" x14ac:dyDescent="0.25">
      <c r="A31" s="9"/>
      <c r="B31" s="26"/>
      <c r="C31" s="26"/>
      <c r="D31" s="10"/>
      <c r="E31" s="11"/>
      <c r="F31" s="12"/>
    </row>
    <row r="32" spans="1:6" x14ac:dyDescent="0.25">
      <c r="A32" s="9"/>
      <c r="B32" s="26"/>
      <c r="C32" s="26"/>
      <c r="D32" s="10"/>
      <c r="E32" s="11"/>
      <c r="F32" s="12"/>
    </row>
    <row r="33" spans="1:6" x14ac:dyDescent="0.25">
      <c r="A33" s="13" t="s">
        <v>91</v>
      </c>
      <c r="B33" s="26"/>
      <c r="C33" s="26"/>
      <c r="D33" s="10"/>
      <c r="E33" s="11"/>
      <c r="F33" s="12"/>
    </row>
    <row r="34" spans="1:6" x14ac:dyDescent="0.25">
      <c r="A34" s="9" t="s">
        <v>92</v>
      </c>
      <c r="B34" s="26"/>
      <c r="C34" s="26"/>
      <c r="D34" s="10"/>
      <c r="E34" s="11">
        <v>683.88</v>
      </c>
      <c r="F34" s="12">
        <v>8.6699999999999999E-2</v>
      </c>
    </row>
    <row r="35" spans="1:6" x14ac:dyDescent="0.25">
      <c r="A35" s="13" t="s">
        <v>77</v>
      </c>
      <c r="B35" s="27"/>
      <c r="C35" s="27"/>
      <c r="D35" s="14"/>
      <c r="E35" s="15">
        <v>683.88</v>
      </c>
      <c r="F35" s="16">
        <v>8.6699999999999999E-2</v>
      </c>
    </row>
    <row r="36" spans="1:6" x14ac:dyDescent="0.25">
      <c r="A36" s="9"/>
      <c r="B36" s="26"/>
      <c r="C36" s="26"/>
      <c r="D36" s="10"/>
      <c r="E36" s="11"/>
      <c r="F36" s="12"/>
    </row>
    <row r="37" spans="1:6" x14ac:dyDescent="0.25">
      <c r="A37" s="19" t="s">
        <v>90</v>
      </c>
      <c r="B37" s="28"/>
      <c r="C37" s="28"/>
      <c r="D37" s="20"/>
      <c r="E37" s="15">
        <v>683.88</v>
      </c>
      <c r="F37" s="16">
        <v>8.6699999999999999E-2</v>
      </c>
    </row>
    <row r="38" spans="1:6" x14ac:dyDescent="0.25">
      <c r="A38" s="9" t="s">
        <v>93</v>
      </c>
      <c r="B38" s="26"/>
      <c r="C38" s="26"/>
      <c r="D38" s="10"/>
      <c r="E38" s="11">
        <v>156.62</v>
      </c>
      <c r="F38" s="12">
        <v>0.02</v>
      </c>
    </row>
    <row r="39" spans="1:6" x14ac:dyDescent="0.25">
      <c r="A39" s="21" t="s">
        <v>94</v>
      </c>
      <c r="B39" s="29"/>
      <c r="C39" s="29"/>
      <c r="D39" s="22"/>
      <c r="E39" s="23">
        <v>7887.88</v>
      </c>
      <c r="F39" s="24">
        <v>1</v>
      </c>
    </row>
    <row r="41" spans="1:6" x14ac:dyDescent="0.25">
      <c r="A41" s="1" t="s">
        <v>95</v>
      </c>
    </row>
    <row r="43" spans="1:6" x14ac:dyDescent="0.25">
      <c r="A43" s="1" t="s">
        <v>1194</v>
      </c>
    </row>
    <row r="44" spans="1:6" ht="30" x14ac:dyDescent="0.25">
      <c r="A44" s="43" t="s">
        <v>1195</v>
      </c>
      <c r="B44" t="s">
        <v>65</v>
      </c>
    </row>
    <row r="45" spans="1:6" x14ac:dyDescent="0.25">
      <c r="A45" t="s">
        <v>1196</v>
      </c>
    </row>
    <row r="46" spans="1:6" x14ac:dyDescent="0.25">
      <c r="A46" t="s">
        <v>1197</v>
      </c>
      <c r="B46" t="s">
        <v>1198</v>
      </c>
      <c r="C46" t="s">
        <v>1198</v>
      </c>
    </row>
    <row r="47" spans="1:6" x14ac:dyDescent="0.25">
      <c r="B47" s="44">
        <v>43371</v>
      </c>
      <c r="C47" s="44">
        <v>43404</v>
      </c>
    </row>
    <row r="48" spans="1:6" x14ac:dyDescent="0.25">
      <c r="A48" t="s">
        <v>1201</v>
      </c>
      <c r="B48" t="s">
        <v>1200</v>
      </c>
      <c r="C48" t="s">
        <v>1200</v>
      </c>
    </row>
    <row r="49" spans="1:4" x14ac:dyDescent="0.25">
      <c r="A49" t="s">
        <v>1202</v>
      </c>
      <c r="B49">
        <v>14.792</v>
      </c>
      <c r="C49">
        <v>14.863099999999999</v>
      </c>
    </row>
    <row r="50" spans="1:4" x14ac:dyDescent="0.25">
      <c r="A50" t="s">
        <v>1221</v>
      </c>
      <c r="B50" t="s">
        <v>1200</v>
      </c>
      <c r="C50" t="s">
        <v>1200</v>
      </c>
    </row>
    <row r="51" spans="1:4" x14ac:dyDescent="0.25">
      <c r="A51" t="s">
        <v>1203</v>
      </c>
      <c r="B51">
        <v>14.7928</v>
      </c>
      <c r="C51">
        <v>14.863799999999999</v>
      </c>
    </row>
    <row r="52" spans="1:4" x14ac:dyDescent="0.25">
      <c r="A52" t="s">
        <v>1222</v>
      </c>
      <c r="B52">
        <v>10.331799999999999</v>
      </c>
      <c r="C52">
        <v>10.3398</v>
      </c>
    </row>
    <row r="53" spans="1:4" x14ac:dyDescent="0.25">
      <c r="A53" t="s">
        <v>1223</v>
      </c>
      <c r="B53">
        <v>11.347099999999999</v>
      </c>
      <c r="C53">
        <v>11.4025</v>
      </c>
    </row>
    <row r="54" spans="1:4" x14ac:dyDescent="0.25">
      <c r="A54" t="s">
        <v>1209</v>
      </c>
      <c r="B54" t="s">
        <v>1200</v>
      </c>
      <c r="C54" t="s">
        <v>1200</v>
      </c>
    </row>
    <row r="55" spans="1:4" x14ac:dyDescent="0.25">
      <c r="A55" t="s">
        <v>1224</v>
      </c>
      <c r="B55">
        <v>14.577500000000001</v>
      </c>
      <c r="C55">
        <v>14.644399999999999</v>
      </c>
    </row>
    <row r="56" spans="1:4" x14ac:dyDescent="0.25">
      <c r="A56" t="s">
        <v>1225</v>
      </c>
      <c r="B56" t="s">
        <v>1200</v>
      </c>
      <c r="C56" t="s">
        <v>1200</v>
      </c>
    </row>
    <row r="57" spans="1:4" x14ac:dyDescent="0.25">
      <c r="A57" t="s">
        <v>1226</v>
      </c>
      <c r="B57">
        <v>14.578799999999999</v>
      </c>
      <c r="C57">
        <v>14.6457</v>
      </c>
    </row>
    <row r="58" spans="1:4" x14ac:dyDescent="0.25">
      <c r="A58" t="s">
        <v>1227</v>
      </c>
      <c r="B58">
        <v>10.316000000000001</v>
      </c>
      <c r="C58">
        <v>10.325900000000001</v>
      </c>
    </row>
    <row r="59" spans="1:4" x14ac:dyDescent="0.25">
      <c r="A59" t="s">
        <v>1228</v>
      </c>
      <c r="B59">
        <v>10.4681</v>
      </c>
      <c r="C59">
        <v>10.466900000000001</v>
      </c>
    </row>
    <row r="60" spans="1:4" x14ac:dyDescent="0.25">
      <c r="A60" t="s">
        <v>1212</v>
      </c>
    </row>
    <row r="62" spans="1:4" x14ac:dyDescent="0.25">
      <c r="A62" t="s">
        <v>1229</v>
      </c>
    </row>
    <row r="64" spans="1:4" x14ac:dyDescent="0.25">
      <c r="A64" s="46" t="s">
        <v>1230</v>
      </c>
      <c r="B64" s="46" t="s">
        <v>1231</v>
      </c>
      <c r="C64" s="46" t="s">
        <v>1232</v>
      </c>
      <c r="D64" s="46" t="s">
        <v>1233</v>
      </c>
    </row>
    <row r="65" spans="1:4" x14ac:dyDescent="0.25">
      <c r="A65" s="46" t="s">
        <v>1234</v>
      </c>
      <c r="B65" s="46"/>
      <c r="C65" s="46">
        <v>3.0006600000000001E-2</v>
      </c>
      <c r="D65" s="46">
        <v>2.77863E-2</v>
      </c>
    </row>
    <row r="66" spans="1:4" x14ac:dyDescent="0.25">
      <c r="A66" s="46" t="s">
        <v>1235</v>
      </c>
      <c r="B66" s="46"/>
      <c r="C66" s="46">
        <v>2.69626E-2</v>
      </c>
      <c r="D66" s="46">
        <v>2.49675E-2</v>
      </c>
    </row>
    <row r="67" spans="1:4" x14ac:dyDescent="0.25">
      <c r="A67" s="46" t="s">
        <v>1236</v>
      </c>
      <c r="B67" s="46"/>
      <c r="C67" s="46">
        <v>3.5426399999999997E-2</v>
      </c>
      <c r="D67" s="46">
        <v>3.2804899999999998E-2</v>
      </c>
    </row>
    <row r="69" spans="1:4" x14ac:dyDescent="0.25">
      <c r="A69" t="s">
        <v>1214</v>
      </c>
      <c r="B69" t="s">
        <v>65</v>
      </c>
    </row>
    <row r="70" spans="1:4" ht="30" x14ac:dyDescent="0.25">
      <c r="A70" s="43" t="s">
        <v>1215</v>
      </c>
      <c r="B70" t="s">
        <v>65</v>
      </c>
    </row>
    <row r="71" spans="1:4" ht="30" x14ac:dyDescent="0.25">
      <c r="A71" s="43" t="s">
        <v>1216</v>
      </c>
      <c r="B71" t="s">
        <v>65</v>
      </c>
    </row>
    <row r="72" spans="1:4" x14ac:dyDescent="0.25">
      <c r="A72" t="s">
        <v>1217</v>
      </c>
      <c r="B72" s="45">
        <v>1.8311409999999999</v>
      </c>
    </row>
    <row r="73" spans="1:4" x14ac:dyDescent="0.25">
      <c r="A73" t="s">
        <v>1218</v>
      </c>
      <c r="B73" s="45" t="s">
        <v>65</v>
      </c>
    </row>
    <row r="74" spans="1:4" ht="45" x14ac:dyDescent="0.25">
      <c r="A74" s="43" t="s">
        <v>1219</v>
      </c>
      <c r="B74" t="s">
        <v>65</v>
      </c>
    </row>
    <row r="75" spans="1:4" ht="45" x14ac:dyDescent="0.25">
      <c r="A75" s="43" t="s">
        <v>1220</v>
      </c>
      <c r="B75" t="s">
        <v>65</v>
      </c>
    </row>
    <row r="78" spans="1:4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I4" sqref="I4"/>
    </sheetView>
  </sheetViews>
  <sheetFormatPr defaultRowHeight="15" x14ac:dyDescent="0.25"/>
  <cols>
    <col min="1" max="1" width="50.42578125" customWidth="1"/>
    <col min="2" max="2" width="18.570312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60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61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1182</v>
      </c>
      <c r="B7" s="26"/>
      <c r="C7" s="26"/>
      <c r="D7" s="10"/>
      <c r="E7" s="11"/>
      <c r="F7" s="12"/>
    </row>
    <row r="8" spans="1:8" x14ac:dyDescent="0.25">
      <c r="A8" s="13" t="s">
        <v>1183</v>
      </c>
      <c r="B8" s="27"/>
      <c r="C8" s="27"/>
      <c r="D8" s="14"/>
      <c r="E8" s="30"/>
      <c r="F8" s="31"/>
    </row>
    <row r="9" spans="1:8" x14ac:dyDescent="0.25">
      <c r="A9" s="9" t="s">
        <v>1190</v>
      </c>
      <c r="B9" s="26" t="s">
        <v>1191</v>
      </c>
      <c r="C9" s="26"/>
      <c r="D9" s="10">
        <v>1963.259926</v>
      </c>
      <c r="E9" s="11">
        <v>540.79</v>
      </c>
      <c r="F9" s="12">
        <v>0.96609999999999996</v>
      </c>
    </row>
    <row r="10" spans="1:8" x14ac:dyDescent="0.25">
      <c r="A10" s="13" t="s">
        <v>77</v>
      </c>
      <c r="B10" s="27"/>
      <c r="C10" s="27"/>
      <c r="D10" s="14"/>
      <c r="E10" s="15">
        <v>540.79</v>
      </c>
      <c r="F10" s="16">
        <v>0.96609999999999996</v>
      </c>
    </row>
    <row r="11" spans="1:8" x14ac:dyDescent="0.25">
      <c r="A11" s="9"/>
      <c r="B11" s="26"/>
      <c r="C11" s="26"/>
      <c r="D11" s="10"/>
      <c r="E11" s="11"/>
      <c r="F11" s="12"/>
    </row>
    <row r="12" spans="1:8" x14ac:dyDescent="0.25">
      <c r="A12" s="19" t="s">
        <v>90</v>
      </c>
      <c r="B12" s="28"/>
      <c r="C12" s="28"/>
      <c r="D12" s="20"/>
      <c r="E12" s="15">
        <v>540.79</v>
      </c>
      <c r="F12" s="16">
        <v>0.96609999999999996</v>
      </c>
    </row>
    <row r="13" spans="1:8" x14ac:dyDescent="0.25">
      <c r="A13" s="9"/>
      <c r="B13" s="26"/>
      <c r="C13" s="26"/>
      <c r="D13" s="10"/>
      <c r="E13" s="11"/>
      <c r="F13" s="12"/>
    </row>
    <row r="14" spans="1:8" x14ac:dyDescent="0.25">
      <c r="A14" s="13" t="s">
        <v>91</v>
      </c>
      <c r="B14" s="26"/>
      <c r="C14" s="26"/>
      <c r="D14" s="10"/>
      <c r="E14" s="11"/>
      <c r="F14" s="12"/>
    </row>
    <row r="15" spans="1:8" x14ac:dyDescent="0.25">
      <c r="A15" s="9" t="s">
        <v>92</v>
      </c>
      <c r="B15" s="26"/>
      <c r="C15" s="26"/>
      <c r="D15" s="10"/>
      <c r="E15" s="11">
        <v>3</v>
      </c>
      <c r="F15" s="12">
        <v>5.4000000000000003E-3</v>
      </c>
    </row>
    <row r="16" spans="1:8" x14ac:dyDescent="0.25">
      <c r="A16" s="13" t="s">
        <v>77</v>
      </c>
      <c r="B16" s="27"/>
      <c r="C16" s="27"/>
      <c r="D16" s="14"/>
      <c r="E16" s="15">
        <v>3</v>
      </c>
      <c r="F16" s="16">
        <v>5.4000000000000003E-3</v>
      </c>
    </row>
    <row r="17" spans="1:6" x14ac:dyDescent="0.25">
      <c r="A17" s="9"/>
      <c r="B17" s="26"/>
      <c r="C17" s="26"/>
      <c r="D17" s="10"/>
      <c r="E17" s="11"/>
      <c r="F17" s="12"/>
    </row>
    <row r="18" spans="1:6" x14ac:dyDescent="0.25">
      <c r="A18" s="19" t="s">
        <v>90</v>
      </c>
      <c r="B18" s="28"/>
      <c r="C18" s="28"/>
      <c r="D18" s="20"/>
      <c r="E18" s="15">
        <v>3</v>
      </c>
      <c r="F18" s="16">
        <v>5.4000000000000003E-3</v>
      </c>
    </row>
    <row r="19" spans="1:6" x14ac:dyDescent="0.25">
      <c r="A19" s="9" t="s">
        <v>93</v>
      </c>
      <c r="B19" s="26"/>
      <c r="C19" s="26"/>
      <c r="D19" s="10"/>
      <c r="E19" s="11">
        <v>15.96</v>
      </c>
      <c r="F19" s="12">
        <v>2.8500000000000001E-2</v>
      </c>
    </row>
    <row r="20" spans="1:6" x14ac:dyDescent="0.25">
      <c r="A20" s="21" t="s">
        <v>94</v>
      </c>
      <c r="B20" s="29"/>
      <c r="C20" s="29"/>
      <c r="D20" s="22"/>
      <c r="E20" s="23">
        <v>559.75</v>
      </c>
      <c r="F20" s="24">
        <v>1</v>
      </c>
    </row>
    <row r="23" spans="1:6" x14ac:dyDescent="0.25">
      <c r="A23" s="1" t="s">
        <v>1194</v>
      </c>
    </row>
    <row r="24" spans="1:6" ht="30" x14ac:dyDescent="0.25">
      <c r="A24" s="43" t="s">
        <v>1195</v>
      </c>
      <c r="B24" t="s">
        <v>65</v>
      </c>
    </row>
    <row r="25" spans="1:6" x14ac:dyDescent="0.25">
      <c r="A25" t="s">
        <v>1196</v>
      </c>
    </row>
    <row r="26" spans="1:6" x14ac:dyDescent="0.25">
      <c r="A26" t="s">
        <v>1197</v>
      </c>
      <c r="B26" t="s">
        <v>1198</v>
      </c>
      <c r="C26" t="s">
        <v>1198</v>
      </c>
    </row>
    <row r="27" spans="1:6" x14ac:dyDescent="0.25">
      <c r="B27" s="44">
        <v>43371</v>
      </c>
      <c r="C27" s="44">
        <v>43404</v>
      </c>
    </row>
    <row r="28" spans="1:6" x14ac:dyDescent="0.25">
      <c r="A28" t="s">
        <v>1275</v>
      </c>
      <c r="B28">
        <v>12.828200000000001</v>
      </c>
      <c r="C28">
        <v>12.137</v>
      </c>
    </row>
    <row r="29" spans="1:6" x14ac:dyDescent="0.25">
      <c r="A29" t="s">
        <v>1276</v>
      </c>
      <c r="B29">
        <v>12.5586</v>
      </c>
      <c r="C29">
        <v>11.8728</v>
      </c>
    </row>
    <row r="31" spans="1:6" x14ac:dyDescent="0.25">
      <c r="A31" t="s">
        <v>1213</v>
      </c>
      <c r="B31" t="s">
        <v>65</v>
      </c>
    </row>
    <row r="32" spans="1:6" x14ac:dyDescent="0.25">
      <c r="A32" t="s">
        <v>1214</v>
      </c>
      <c r="B32" t="s">
        <v>65</v>
      </c>
    </row>
    <row r="33" spans="1:2" ht="30" x14ac:dyDescent="0.25">
      <c r="A33" s="43" t="s">
        <v>1215</v>
      </c>
      <c r="B33" t="s">
        <v>65</v>
      </c>
    </row>
    <row r="34" spans="1:2" ht="30" x14ac:dyDescent="0.25">
      <c r="A34" s="43" t="s">
        <v>1216</v>
      </c>
      <c r="B34" s="45">
        <v>540.79</v>
      </c>
    </row>
    <row r="35" spans="1:2" x14ac:dyDescent="0.25">
      <c r="A35" t="s">
        <v>1217</v>
      </c>
      <c r="B35" t="s">
        <v>65</v>
      </c>
    </row>
    <row r="36" spans="1:2" x14ac:dyDescent="0.25">
      <c r="A36" t="s">
        <v>1218</v>
      </c>
      <c r="B36" s="45" t="s">
        <v>65</v>
      </c>
    </row>
    <row r="37" spans="1:2" ht="45" x14ac:dyDescent="0.25">
      <c r="A37" s="43" t="s">
        <v>1219</v>
      </c>
      <c r="B37" t="s">
        <v>65</v>
      </c>
    </row>
    <row r="38" spans="1:2" ht="45" x14ac:dyDescent="0.25">
      <c r="A38" s="43" t="s">
        <v>1220</v>
      </c>
      <c r="B38" t="s">
        <v>65</v>
      </c>
    </row>
    <row r="78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G5" sqref="G5"/>
    </sheetView>
  </sheetViews>
  <sheetFormatPr defaultRowHeight="15" x14ac:dyDescent="0.25"/>
  <cols>
    <col min="1" max="1" width="50.42578125" customWidth="1"/>
    <col min="2" max="2" width="18.570312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62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63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1182</v>
      </c>
      <c r="B7" s="26"/>
      <c r="C7" s="26"/>
      <c r="D7" s="10"/>
      <c r="E7" s="11"/>
      <c r="F7" s="12"/>
    </row>
    <row r="8" spans="1:8" x14ac:dyDescent="0.25">
      <c r="A8" s="13" t="s">
        <v>1183</v>
      </c>
      <c r="B8" s="27"/>
      <c r="C8" s="27"/>
      <c r="D8" s="14"/>
      <c r="E8" s="30"/>
      <c r="F8" s="31"/>
    </row>
    <row r="9" spans="1:8" x14ac:dyDescent="0.25">
      <c r="A9" s="9" t="s">
        <v>1192</v>
      </c>
      <c r="B9" s="26" t="s">
        <v>1193</v>
      </c>
      <c r="C9" s="26"/>
      <c r="D9" s="10">
        <v>218578.34667200001</v>
      </c>
      <c r="E9" s="11">
        <v>4601.33</v>
      </c>
      <c r="F9" s="12">
        <v>0.97850000000000004</v>
      </c>
    </row>
    <row r="10" spans="1:8" x14ac:dyDescent="0.25">
      <c r="A10" s="13" t="s">
        <v>77</v>
      </c>
      <c r="B10" s="27"/>
      <c r="C10" s="27"/>
      <c r="D10" s="14"/>
      <c r="E10" s="15">
        <v>4601.33</v>
      </c>
      <c r="F10" s="16">
        <v>0.97850000000000004</v>
      </c>
    </row>
    <row r="11" spans="1:8" x14ac:dyDescent="0.25">
      <c r="A11" s="9"/>
      <c r="B11" s="26"/>
      <c r="C11" s="26"/>
      <c r="D11" s="10"/>
      <c r="E11" s="11"/>
      <c r="F11" s="12"/>
    </row>
    <row r="12" spans="1:8" x14ac:dyDescent="0.25">
      <c r="A12" s="19" t="s">
        <v>90</v>
      </c>
      <c r="B12" s="28"/>
      <c r="C12" s="28"/>
      <c r="D12" s="20"/>
      <c r="E12" s="15">
        <v>4601.33</v>
      </c>
      <c r="F12" s="16">
        <v>0.97850000000000004</v>
      </c>
    </row>
    <row r="13" spans="1:8" x14ac:dyDescent="0.25">
      <c r="A13" s="9"/>
      <c r="B13" s="26"/>
      <c r="C13" s="26"/>
      <c r="D13" s="10"/>
      <c r="E13" s="11"/>
      <c r="F13" s="12"/>
    </row>
    <row r="14" spans="1:8" x14ac:dyDescent="0.25">
      <c r="A14" s="13" t="s">
        <v>91</v>
      </c>
      <c r="B14" s="26"/>
      <c r="C14" s="26"/>
      <c r="D14" s="10"/>
      <c r="E14" s="11"/>
      <c r="F14" s="12"/>
    </row>
    <row r="15" spans="1:8" x14ac:dyDescent="0.25">
      <c r="A15" s="9" t="s">
        <v>92</v>
      </c>
      <c r="B15" s="26"/>
      <c r="C15" s="26"/>
      <c r="D15" s="10"/>
      <c r="E15" s="11">
        <v>47.99</v>
      </c>
      <c r="F15" s="12">
        <v>1.0200000000000001E-2</v>
      </c>
    </row>
    <row r="16" spans="1:8" x14ac:dyDescent="0.25">
      <c r="A16" s="13" t="s">
        <v>77</v>
      </c>
      <c r="B16" s="27"/>
      <c r="C16" s="27"/>
      <c r="D16" s="14"/>
      <c r="E16" s="15">
        <v>47.99</v>
      </c>
      <c r="F16" s="16">
        <v>1.0200000000000001E-2</v>
      </c>
    </row>
    <row r="17" spans="1:6" x14ac:dyDescent="0.25">
      <c r="A17" s="9"/>
      <c r="B17" s="26"/>
      <c r="C17" s="26"/>
      <c r="D17" s="10"/>
      <c r="E17" s="11"/>
      <c r="F17" s="12"/>
    </row>
    <row r="18" spans="1:6" x14ac:dyDescent="0.25">
      <c r="A18" s="19" t="s">
        <v>90</v>
      </c>
      <c r="B18" s="28"/>
      <c r="C18" s="28"/>
      <c r="D18" s="20"/>
      <c r="E18" s="15">
        <v>47.99</v>
      </c>
      <c r="F18" s="16">
        <v>1.0200000000000001E-2</v>
      </c>
    </row>
    <row r="19" spans="1:6" x14ac:dyDescent="0.25">
      <c r="A19" s="9" t="s">
        <v>93</v>
      </c>
      <c r="B19" s="26"/>
      <c r="C19" s="26"/>
      <c r="D19" s="10"/>
      <c r="E19" s="11">
        <v>53.16</v>
      </c>
      <c r="F19" s="12">
        <v>1.1299999999999999E-2</v>
      </c>
    </row>
    <row r="20" spans="1:6" x14ac:dyDescent="0.25">
      <c r="A20" s="21" t="s">
        <v>94</v>
      </c>
      <c r="B20" s="29"/>
      <c r="C20" s="29"/>
      <c r="D20" s="22"/>
      <c r="E20" s="23">
        <v>4702.4799999999996</v>
      </c>
      <c r="F20" s="24">
        <v>1</v>
      </c>
    </row>
    <row r="23" spans="1:6" x14ac:dyDescent="0.25">
      <c r="A23" s="1" t="s">
        <v>1194</v>
      </c>
    </row>
    <row r="24" spans="1:6" ht="30" x14ac:dyDescent="0.25">
      <c r="A24" s="43" t="s">
        <v>1195</v>
      </c>
      <c r="B24" t="s">
        <v>65</v>
      </c>
    </row>
    <row r="25" spans="1:6" x14ac:dyDescent="0.25">
      <c r="A25" t="s">
        <v>1196</v>
      </c>
    </row>
    <row r="26" spans="1:6" x14ac:dyDescent="0.25">
      <c r="A26" t="s">
        <v>1197</v>
      </c>
      <c r="B26" t="s">
        <v>1198</v>
      </c>
      <c r="C26" t="s">
        <v>1198</v>
      </c>
    </row>
    <row r="27" spans="1:6" x14ac:dyDescent="0.25">
      <c r="B27" s="44">
        <v>43371</v>
      </c>
      <c r="C27" s="44">
        <v>43404</v>
      </c>
    </row>
    <row r="28" spans="1:6" x14ac:dyDescent="0.25">
      <c r="A28" t="s">
        <v>1275</v>
      </c>
      <c r="B28">
        <v>17.3459</v>
      </c>
      <c r="C28">
        <v>16.835699999999999</v>
      </c>
    </row>
    <row r="29" spans="1:6" x14ac:dyDescent="0.25">
      <c r="A29" t="s">
        <v>1276</v>
      </c>
      <c r="B29">
        <v>16.6615</v>
      </c>
      <c r="C29">
        <v>16.1568</v>
      </c>
    </row>
    <row r="31" spans="1:6" x14ac:dyDescent="0.25">
      <c r="A31" t="s">
        <v>1213</v>
      </c>
      <c r="B31" t="s">
        <v>65</v>
      </c>
    </row>
    <row r="32" spans="1:6" x14ac:dyDescent="0.25">
      <c r="A32" t="s">
        <v>1214</v>
      </c>
      <c r="B32" t="s">
        <v>65</v>
      </c>
    </row>
    <row r="33" spans="1:2" ht="30" x14ac:dyDescent="0.25">
      <c r="A33" s="43" t="s">
        <v>1215</v>
      </c>
      <c r="B33" t="s">
        <v>65</v>
      </c>
    </row>
    <row r="34" spans="1:2" ht="30" x14ac:dyDescent="0.25">
      <c r="A34" s="43" t="s">
        <v>1216</v>
      </c>
      <c r="B34" s="45">
        <v>4601.33</v>
      </c>
    </row>
    <row r="35" spans="1:2" x14ac:dyDescent="0.25">
      <c r="A35" t="s">
        <v>1217</v>
      </c>
      <c r="B35" t="s">
        <v>65</v>
      </c>
    </row>
    <row r="36" spans="1:2" x14ac:dyDescent="0.25">
      <c r="A36" t="s">
        <v>1218</v>
      </c>
      <c r="B36" s="45" t="s">
        <v>65</v>
      </c>
    </row>
    <row r="37" spans="1:2" ht="45" x14ac:dyDescent="0.25">
      <c r="A37" s="43" t="s">
        <v>1219</v>
      </c>
      <c r="B37" t="s">
        <v>65</v>
      </c>
    </row>
    <row r="38" spans="1:2" ht="45" x14ac:dyDescent="0.25">
      <c r="A38" s="43" t="s">
        <v>1220</v>
      </c>
      <c r="B38" t="s">
        <v>65</v>
      </c>
    </row>
    <row r="78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A79" sqref="A79"/>
    </sheetView>
  </sheetViews>
  <sheetFormatPr defaultRowHeight="15" x14ac:dyDescent="0.25"/>
  <cols>
    <col min="1" max="1" width="50.42578125" customWidth="1"/>
    <col min="2" max="2" width="18.570312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10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11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64</v>
      </c>
      <c r="B7" s="26"/>
      <c r="C7" s="26"/>
      <c r="D7" s="10"/>
      <c r="E7" s="11" t="s">
        <v>65</v>
      </c>
      <c r="F7" s="12" t="s">
        <v>65</v>
      </c>
    </row>
    <row r="8" spans="1:8" x14ac:dyDescent="0.25">
      <c r="A8" s="9"/>
      <c r="B8" s="26"/>
      <c r="C8" s="26"/>
      <c r="D8" s="10"/>
      <c r="E8" s="11"/>
      <c r="F8" s="12"/>
    </row>
    <row r="9" spans="1:8" x14ac:dyDescent="0.25">
      <c r="A9" s="13" t="s">
        <v>66</v>
      </c>
      <c r="B9" s="26"/>
      <c r="C9" s="26"/>
      <c r="D9" s="10"/>
      <c r="E9" s="11"/>
      <c r="F9" s="12"/>
    </row>
    <row r="10" spans="1:8" x14ac:dyDescent="0.25">
      <c r="A10" s="13" t="s">
        <v>67</v>
      </c>
      <c r="B10" s="26"/>
      <c r="C10" s="26"/>
      <c r="D10" s="10"/>
      <c r="E10" s="11"/>
      <c r="F10" s="12"/>
    </row>
    <row r="11" spans="1:8" x14ac:dyDescent="0.25">
      <c r="A11" s="9" t="s">
        <v>68</v>
      </c>
      <c r="B11" s="26" t="s">
        <v>69</v>
      </c>
      <c r="C11" s="26" t="s">
        <v>70</v>
      </c>
      <c r="D11" s="10">
        <v>3500000</v>
      </c>
      <c r="E11" s="11">
        <v>3196.39</v>
      </c>
      <c r="F11" s="12">
        <v>0.1449</v>
      </c>
    </row>
    <row r="12" spans="1:8" x14ac:dyDescent="0.25">
      <c r="A12" s="9" t="s">
        <v>123</v>
      </c>
      <c r="B12" s="26" t="s">
        <v>124</v>
      </c>
      <c r="C12" s="26" t="s">
        <v>125</v>
      </c>
      <c r="D12" s="10">
        <v>2200000</v>
      </c>
      <c r="E12" s="11">
        <v>2133.12</v>
      </c>
      <c r="F12" s="12">
        <v>9.6699999999999994E-2</v>
      </c>
    </row>
    <row r="13" spans="1:8" x14ac:dyDescent="0.25">
      <c r="A13" s="9" t="s">
        <v>126</v>
      </c>
      <c r="B13" s="26" t="s">
        <v>127</v>
      </c>
      <c r="C13" s="26" t="s">
        <v>101</v>
      </c>
      <c r="D13" s="10">
        <v>1500000</v>
      </c>
      <c r="E13" s="11">
        <v>1497.92</v>
      </c>
      <c r="F13" s="12">
        <v>6.7900000000000002E-2</v>
      </c>
    </row>
    <row r="14" spans="1:8" x14ac:dyDescent="0.25">
      <c r="A14" s="9" t="s">
        <v>128</v>
      </c>
      <c r="B14" s="26" t="s">
        <v>129</v>
      </c>
      <c r="C14" s="26" t="s">
        <v>101</v>
      </c>
      <c r="D14" s="10">
        <v>1500000</v>
      </c>
      <c r="E14" s="11">
        <v>1478.32</v>
      </c>
      <c r="F14" s="12">
        <v>6.7000000000000004E-2</v>
      </c>
    </row>
    <row r="15" spans="1:8" x14ac:dyDescent="0.25">
      <c r="A15" s="9" t="s">
        <v>130</v>
      </c>
      <c r="B15" s="26" t="s">
        <v>131</v>
      </c>
      <c r="C15" s="26" t="s">
        <v>120</v>
      </c>
      <c r="D15" s="10">
        <v>1500000</v>
      </c>
      <c r="E15" s="11">
        <v>1477.35</v>
      </c>
      <c r="F15" s="12">
        <v>6.7000000000000004E-2</v>
      </c>
    </row>
    <row r="16" spans="1:8" x14ac:dyDescent="0.25">
      <c r="A16" s="9" t="s">
        <v>132</v>
      </c>
      <c r="B16" s="26" t="s">
        <v>133</v>
      </c>
      <c r="C16" s="26" t="s">
        <v>134</v>
      </c>
      <c r="D16" s="10">
        <v>1500000</v>
      </c>
      <c r="E16" s="11">
        <v>1466.17</v>
      </c>
      <c r="F16" s="12">
        <v>6.6400000000000001E-2</v>
      </c>
    </row>
    <row r="17" spans="1:6" x14ac:dyDescent="0.25">
      <c r="A17" s="9" t="s">
        <v>135</v>
      </c>
      <c r="B17" s="26" t="s">
        <v>136</v>
      </c>
      <c r="C17" s="26" t="s">
        <v>98</v>
      </c>
      <c r="D17" s="10">
        <v>1500000</v>
      </c>
      <c r="E17" s="11">
        <v>1420.83</v>
      </c>
      <c r="F17" s="12">
        <v>6.4399999999999999E-2</v>
      </c>
    </row>
    <row r="18" spans="1:6" x14ac:dyDescent="0.25">
      <c r="A18" s="9" t="s">
        <v>118</v>
      </c>
      <c r="B18" s="26" t="s">
        <v>119</v>
      </c>
      <c r="C18" s="26" t="s">
        <v>120</v>
      </c>
      <c r="D18" s="10">
        <v>1300000</v>
      </c>
      <c r="E18" s="11">
        <v>1254.42</v>
      </c>
      <c r="F18" s="12">
        <v>5.6899999999999999E-2</v>
      </c>
    </row>
    <row r="19" spans="1:6" x14ac:dyDescent="0.25">
      <c r="A19" s="9" t="s">
        <v>137</v>
      </c>
      <c r="B19" s="26" t="s">
        <v>138</v>
      </c>
      <c r="C19" s="26" t="s">
        <v>101</v>
      </c>
      <c r="D19" s="10">
        <v>1100000</v>
      </c>
      <c r="E19" s="11">
        <v>1093.23</v>
      </c>
      <c r="F19" s="12">
        <v>4.9500000000000002E-2</v>
      </c>
    </row>
    <row r="20" spans="1:6" x14ac:dyDescent="0.25">
      <c r="A20" s="9" t="s">
        <v>139</v>
      </c>
      <c r="B20" s="26" t="s">
        <v>140</v>
      </c>
      <c r="C20" s="26" t="s">
        <v>98</v>
      </c>
      <c r="D20" s="10">
        <v>1000000</v>
      </c>
      <c r="E20" s="11">
        <v>947.94</v>
      </c>
      <c r="F20" s="12">
        <v>4.2999999999999997E-2</v>
      </c>
    </row>
    <row r="21" spans="1:6" x14ac:dyDescent="0.25">
      <c r="A21" s="9" t="s">
        <v>141</v>
      </c>
      <c r="B21" s="26" t="s">
        <v>142</v>
      </c>
      <c r="C21" s="26" t="s">
        <v>120</v>
      </c>
      <c r="D21" s="10">
        <v>500000</v>
      </c>
      <c r="E21" s="11">
        <v>505.69</v>
      </c>
      <c r="F21" s="12">
        <v>2.29E-2</v>
      </c>
    </row>
    <row r="22" spans="1:6" x14ac:dyDescent="0.25">
      <c r="A22" s="9" t="s">
        <v>143</v>
      </c>
      <c r="B22" s="26" t="s">
        <v>144</v>
      </c>
      <c r="C22" s="26" t="s">
        <v>101</v>
      </c>
      <c r="D22" s="10">
        <v>500000</v>
      </c>
      <c r="E22" s="11">
        <v>504.25</v>
      </c>
      <c r="F22" s="12">
        <v>2.29E-2</v>
      </c>
    </row>
    <row r="23" spans="1:6" x14ac:dyDescent="0.25">
      <c r="A23" s="9" t="s">
        <v>145</v>
      </c>
      <c r="B23" s="26" t="s">
        <v>146</v>
      </c>
      <c r="C23" s="26" t="s">
        <v>98</v>
      </c>
      <c r="D23" s="10">
        <v>280000</v>
      </c>
      <c r="E23" s="11">
        <v>275.79000000000002</v>
      </c>
      <c r="F23" s="12">
        <v>1.2500000000000001E-2</v>
      </c>
    </row>
    <row r="24" spans="1:6" x14ac:dyDescent="0.25">
      <c r="A24" s="9" t="s">
        <v>147</v>
      </c>
      <c r="B24" s="26" t="s">
        <v>148</v>
      </c>
      <c r="C24" s="26" t="s">
        <v>73</v>
      </c>
      <c r="D24" s="10">
        <v>200000</v>
      </c>
      <c r="E24" s="11">
        <v>193.68</v>
      </c>
      <c r="F24" s="12">
        <v>8.8000000000000005E-3</v>
      </c>
    </row>
    <row r="25" spans="1:6" x14ac:dyDescent="0.25">
      <c r="A25" s="9" t="s">
        <v>149</v>
      </c>
      <c r="B25" s="26" t="s">
        <v>150</v>
      </c>
      <c r="C25" s="26" t="s">
        <v>101</v>
      </c>
      <c r="D25" s="10">
        <v>140000</v>
      </c>
      <c r="E25" s="11">
        <v>140.47999999999999</v>
      </c>
      <c r="F25" s="12">
        <v>6.4000000000000003E-3</v>
      </c>
    </row>
    <row r="26" spans="1:6" x14ac:dyDescent="0.25">
      <c r="A26" s="9" t="s">
        <v>116</v>
      </c>
      <c r="B26" s="26" t="s">
        <v>117</v>
      </c>
      <c r="C26" s="26" t="s">
        <v>101</v>
      </c>
      <c r="D26" s="10">
        <v>100000</v>
      </c>
      <c r="E26" s="11">
        <v>100.12</v>
      </c>
      <c r="F26" s="12">
        <v>4.4999999999999997E-3</v>
      </c>
    </row>
    <row r="27" spans="1:6" x14ac:dyDescent="0.25">
      <c r="A27" s="9" t="s">
        <v>151</v>
      </c>
      <c r="B27" s="26" t="s">
        <v>152</v>
      </c>
      <c r="C27" s="26" t="s">
        <v>101</v>
      </c>
      <c r="D27" s="10">
        <v>100000</v>
      </c>
      <c r="E27" s="11">
        <v>99.39</v>
      </c>
      <c r="F27" s="12">
        <v>4.4999999999999997E-3</v>
      </c>
    </row>
    <row r="28" spans="1:6" x14ac:dyDescent="0.25">
      <c r="A28" s="9" t="s">
        <v>153</v>
      </c>
      <c r="B28" s="26" t="s">
        <v>154</v>
      </c>
      <c r="C28" s="26" t="s">
        <v>101</v>
      </c>
      <c r="D28" s="10">
        <v>60000</v>
      </c>
      <c r="E28" s="11">
        <v>60.17</v>
      </c>
      <c r="F28" s="12">
        <v>2.7000000000000001E-3</v>
      </c>
    </row>
    <row r="29" spans="1:6" x14ac:dyDescent="0.25">
      <c r="A29" s="9" t="s">
        <v>155</v>
      </c>
      <c r="B29" s="26" t="s">
        <v>156</v>
      </c>
      <c r="C29" s="26" t="s">
        <v>101</v>
      </c>
      <c r="D29" s="10">
        <v>10000</v>
      </c>
      <c r="E29" s="11">
        <v>10.220000000000001</v>
      </c>
      <c r="F29" s="12">
        <v>5.0000000000000001E-4</v>
      </c>
    </row>
    <row r="30" spans="1:6" x14ac:dyDescent="0.25">
      <c r="A30" s="13" t="s">
        <v>77</v>
      </c>
      <c r="B30" s="27"/>
      <c r="C30" s="27"/>
      <c r="D30" s="14"/>
      <c r="E30" s="15">
        <v>17855.48</v>
      </c>
      <c r="F30" s="16">
        <v>0.80940000000000001</v>
      </c>
    </row>
    <row r="31" spans="1:6" x14ac:dyDescent="0.25">
      <c r="A31" s="9"/>
      <c r="B31" s="26"/>
      <c r="C31" s="26"/>
      <c r="D31" s="10"/>
      <c r="E31" s="11"/>
      <c r="F31" s="12"/>
    </row>
    <row r="32" spans="1:6" x14ac:dyDescent="0.25">
      <c r="A32" s="13" t="s">
        <v>88</v>
      </c>
      <c r="B32" s="27"/>
      <c r="C32" s="27"/>
      <c r="D32" s="14"/>
      <c r="E32" s="30"/>
      <c r="F32" s="31"/>
    </row>
    <row r="33" spans="1:6" x14ac:dyDescent="0.25">
      <c r="A33" s="9" t="s">
        <v>157</v>
      </c>
      <c r="B33" s="26" t="s">
        <v>158</v>
      </c>
      <c r="C33" s="26" t="s">
        <v>101</v>
      </c>
      <c r="D33" s="10">
        <v>2280000</v>
      </c>
      <c r="E33" s="11">
        <v>2214.37</v>
      </c>
      <c r="F33" s="12">
        <v>0.1004</v>
      </c>
    </row>
    <row r="34" spans="1:6" x14ac:dyDescent="0.25">
      <c r="A34" s="9" t="s">
        <v>159</v>
      </c>
      <c r="B34" s="26" t="s">
        <v>160</v>
      </c>
      <c r="C34" s="26" t="s">
        <v>161</v>
      </c>
      <c r="D34" s="10">
        <v>1200000</v>
      </c>
      <c r="E34" s="11">
        <v>1182.68</v>
      </c>
      <c r="F34" s="12">
        <v>5.3600000000000002E-2</v>
      </c>
    </row>
    <row r="35" spans="1:6" x14ac:dyDescent="0.25">
      <c r="A35" s="13" t="s">
        <v>77</v>
      </c>
      <c r="B35" s="27"/>
      <c r="C35" s="27"/>
      <c r="D35" s="14"/>
      <c r="E35" s="15">
        <v>3397.05</v>
      </c>
      <c r="F35" s="16">
        <v>0.154</v>
      </c>
    </row>
    <row r="36" spans="1:6" x14ac:dyDescent="0.25">
      <c r="A36" s="13" t="s">
        <v>89</v>
      </c>
      <c r="B36" s="26"/>
      <c r="C36" s="26"/>
      <c r="D36" s="10"/>
      <c r="E36" s="11"/>
      <c r="F36" s="12"/>
    </row>
    <row r="37" spans="1:6" x14ac:dyDescent="0.25">
      <c r="A37" s="13" t="s">
        <v>77</v>
      </c>
      <c r="B37" s="26"/>
      <c r="C37" s="26"/>
      <c r="D37" s="10"/>
      <c r="E37" s="17" t="s">
        <v>65</v>
      </c>
      <c r="F37" s="18" t="s">
        <v>65</v>
      </c>
    </row>
    <row r="38" spans="1:6" x14ac:dyDescent="0.25">
      <c r="A38" s="9"/>
      <c r="B38" s="26"/>
      <c r="C38" s="26"/>
      <c r="D38" s="10"/>
      <c r="E38" s="11"/>
      <c r="F38" s="12"/>
    </row>
    <row r="39" spans="1:6" x14ac:dyDescent="0.25">
      <c r="A39" s="19" t="s">
        <v>90</v>
      </c>
      <c r="B39" s="28"/>
      <c r="C39" s="28"/>
      <c r="D39" s="20"/>
      <c r="E39" s="15">
        <v>21252.53</v>
      </c>
      <c r="F39" s="16">
        <v>0.96340000000000003</v>
      </c>
    </row>
    <row r="40" spans="1:6" x14ac:dyDescent="0.25">
      <c r="A40" s="9"/>
      <c r="B40" s="26"/>
      <c r="C40" s="26"/>
      <c r="D40" s="10"/>
      <c r="E40" s="11"/>
      <c r="F40" s="12"/>
    </row>
    <row r="41" spans="1:6" x14ac:dyDescent="0.25">
      <c r="A41" s="9"/>
      <c r="B41" s="26"/>
      <c r="C41" s="26"/>
      <c r="D41" s="10"/>
      <c r="E41" s="11"/>
      <c r="F41" s="12"/>
    </row>
    <row r="42" spans="1:6" x14ac:dyDescent="0.25">
      <c r="A42" s="13" t="s">
        <v>91</v>
      </c>
      <c r="B42" s="26"/>
      <c r="C42" s="26"/>
      <c r="D42" s="10"/>
      <c r="E42" s="11"/>
      <c r="F42" s="12"/>
    </row>
    <row r="43" spans="1:6" x14ac:dyDescent="0.25">
      <c r="A43" s="9" t="s">
        <v>92</v>
      </c>
      <c r="B43" s="26"/>
      <c r="C43" s="26"/>
      <c r="D43" s="10"/>
      <c r="E43" s="11">
        <v>174.97</v>
      </c>
      <c r="F43" s="12">
        <v>7.9000000000000008E-3</v>
      </c>
    </row>
    <row r="44" spans="1:6" x14ac:dyDescent="0.25">
      <c r="A44" s="13" t="s">
        <v>77</v>
      </c>
      <c r="B44" s="27"/>
      <c r="C44" s="27"/>
      <c r="D44" s="14"/>
      <c r="E44" s="15">
        <v>174.97</v>
      </c>
      <c r="F44" s="16">
        <v>7.9000000000000008E-3</v>
      </c>
    </row>
    <row r="45" spans="1:6" x14ac:dyDescent="0.25">
      <c r="A45" s="9"/>
      <c r="B45" s="26"/>
      <c r="C45" s="26"/>
      <c r="D45" s="10"/>
      <c r="E45" s="11"/>
      <c r="F45" s="12"/>
    </row>
    <row r="46" spans="1:6" x14ac:dyDescent="0.25">
      <c r="A46" s="19" t="s">
        <v>90</v>
      </c>
      <c r="B46" s="28"/>
      <c r="C46" s="28"/>
      <c r="D46" s="20"/>
      <c r="E46" s="15">
        <v>174.97</v>
      </c>
      <c r="F46" s="16">
        <v>7.9000000000000008E-3</v>
      </c>
    </row>
    <row r="47" spans="1:6" x14ac:dyDescent="0.25">
      <c r="A47" s="9" t="s">
        <v>93</v>
      </c>
      <c r="B47" s="26"/>
      <c r="C47" s="26"/>
      <c r="D47" s="10"/>
      <c r="E47" s="11">
        <v>637.05999999999995</v>
      </c>
      <c r="F47" s="12">
        <v>2.87E-2</v>
      </c>
    </row>
    <row r="48" spans="1:6" x14ac:dyDescent="0.25">
      <c r="A48" s="21" t="s">
        <v>94</v>
      </c>
      <c r="B48" s="29"/>
      <c r="C48" s="29"/>
      <c r="D48" s="22"/>
      <c r="E48" s="23">
        <v>22064.560000000001</v>
      </c>
      <c r="F48" s="24">
        <v>1</v>
      </c>
    </row>
    <row r="50" spans="1:3" x14ac:dyDescent="0.25">
      <c r="A50" s="1" t="s">
        <v>162</v>
      </c>
    </row>
    <row r="51" spans="1:3" x14ac:dyDescent="0.25">
      <c r="A51" s="1" t="s">
        <v>95</v>
      </c>
    </row>
    <row r="53" spans="1:3" x14ac:dyDescent="0.25">
      <c r="A53" s="1" t="s">
        <v>1194</v>
      </c>
    </row>
    <row r="54" spans="1:3" ht="30" x14ac:dyDescent="0.25">
      <c r="A54" s="43" t="s">
        <v>1195</v>
      </c>
      <c r="B54" t="s">
        <v>65</v>
      </c>
    </row>
    <row r="55" spans="1:3" x14ac:dyDescent="0.25">
      <c r="A55" t="s">
        <v>1196</v>
      </c>
    </row>
    <row r="56" spans="1:3" x14ac:dyDescent="0.25">
      <c r="A56" t="s">
        <v>1197</v>
      </c>
      <c r="B56" t="s">
        <v>1198</v>
      </c>
      <c r="C56" t="s">
        <v>1198</v>
      </c>
    </row>
    <row r="57" spans="1:3" x14ac:dyDescent="0.25">
      <c r="B57" s="44">
        <v>43371</v>
      </c>
      <c r="C57" s="44">
        <v>43404</v>
      </c>
    </row>
    <row r="58" spans="1:3" x14ac:dyDescent="0.25">
      <c r="A58" t="s">
        <v>1199</v>
      </c>
      <c r="B58" t="s">
        <v>1200</v>
      </c>
      <c r="C58" t="s">
        <v>1200</v>
      </c>
    </row>
    <row r="59" spans="1:3" x14ac:dyDescent="0.25">
      <c r="A59" t="s">
        <v>1201</v>
      </c>
      <c r="B59" t="s">
        <v>1200</v>
      </c>
      <c r="C59" t="s">
        <v>1200</v>
      </c>
    </row>
    <row r="60" spans="1:3" x14ac:dyDescent="0.25">
      <c r="A60" t="s">
        <v>1202</v>
      </c>
      <c r="B60">
        <v>13.709099999999999</v>
      </c>
      <c r="C60">
        <v>13.7761</v>
      </c>
    </row>
    <row r="61" spans="1:3" x14ac:dyDescent="0.25">
      <c r="A61" t="s">
        <v>1221</v>
      </c>
      <c r="B61" t="s">
        <v>1200</v>
      </c>
      <c r="C61" t="s">
        <v>1200</v>
      </c>
    </row>
    <row r="62" spans="1:3" x14ac:dyDescent="0.25">
      <c r="A62" t="s">
        <v>1203</v>
      </c>
      <c r="B62">
        <v>13.709899999999999</v>
      </c>
      <c r="C62">
        <v>13.7768</v>
      </c>
    </row>
    <row r="63" spans="1:3" x14ac:dyDescent="0.25">
      <c r="A63" t="s">
        <v>1222</v>
      </c>
      <c r="B63" t="s">
        <v>1200</v>
      </c>
      <c r="C63" t="s">
        <v>1200</v>
      </c>
    </row>
    <row r="64" spans="1:3" x14ac:dyDescent="0.25">
      <c r="A64" t="s">
        <v>1223</v>
      </c>
      <c r="B64" t="s">
        <v>1200</v>
      </c>
      <c r="C64" t="s">
        <v>1200</v>
      </c>
    </row>
    <row r="65" spans="1:3" x14ac:dyDescent="0.25">
      <c r="A65" t="s">
        <v>1237</v>
      </c>
      <c r="B65">
        <v>13.4452</v>
      </c>
      <c r="C65">
        <v>13.5023</v>
      </c>
    </row>
    <row r="66" spans="1:3" x14ac:dyDescent="0.25">
      <c r="A66" t="s">
        <v>1209</v>
      </c>
      <c r="B66" t="s">
        <v>1200</v>
      </c>
      <c r="C66" t="s">
        <v>1200</v>
      </c>
    </row>
    <row r="67" spans="1:3" x14ac:dyDescent="0.25">
      <c r="A67" t="s">
        <v>1224</v>
      </c>
      <c r="B67">
        <v>13.4473</v>
      </c>
      <c r="C67">
        <v>13.5045</v>
      </c>
    </row>
    <row r="68" spans="1:3" x14ac:dyDescent="0.25">
      <c r="A68" t="s">
        <v>1225</v>
      </c>
      <c r="B68" t="s">
        <v>1200</v>
      </c>
      <c r="C68" t="s">
        <v>1200</v>
      </c>
    </row>
    <row r="69" spans="1:3" x14ac:dyDescent="0.25">
      <c r="A69" t="s">
        <v>1226</v>
      </c>
      <c r="B69">
        <v>13.445</v>
      </c>
      <c r="C69">
        <v>13.5022</v>
      </c>
    </row>
    <row r="70" spans="1:3" x14ac:dyDescent="0.25">
      <c r="A70" t="s">
        <v>1227</v>
      </c>
      <c r="B70">
        <v>10.428800000000001</v>
      </c>
      <c r="C70">
        <v>10.473100000000001</v>
      </c>
    </row>
    <row r="71" spans="1:3" x14ac:dyDescent="0.25">
      <c r="A71" t="s">
        <v>1228</v>
      </c>
      <c r="B71">
        <v>10.5909</v>
      </c>
      <c r="C71">
        <v>10.635899999999999</v>
      </c>
    </row>
    <row r="72" spans="1:3" x14ac:dyDescent="0.25">
      <c r="A72" t="s">
        <v>1212</v>
      </c>
    </row>
    <row r="74" spans="1:3" x14ac:dyDescent="0.25">
      <c r="A74" t="s">
        <v>1213</v>
      </c>
      <c r="B74" t="s">
        <v>65</v>
      </c>
    </row>
    <row r="75" spans="1:3" x14ac:dyDescent="0.25">
      <c r="A75" t="s">
        <v>1214</v>
      </c>
      <c r="B75" t="s">
        <v>65</v>
      </c>
    </row>
    <row r="76" spans="1:3" ht="30" x14ac:dyDescent="0.25">
      <c r="A76" s="43" t="s">
        <v>1215</v>
      </c>
      <c r="B76" t="s">
        <v>65</v>
      </c>
    </row>
    <row r="77" spans="1:3" ht="30" x14ac:dyDescent="0.25">
      <c r="A77" s="43" t="s">
        <v>1216</v>
      </c>
      <c r="B77" t="s">
        <v>65</v>
      </c>
    </row>
    <row r="78" spans="1:3" ht="14.45" customHeight="1" x14ac:dyDescent="0.25">
      <c r="A78" t="s">
        <v>1217</v>
      </c>
      <c r="B78" s="45">
        <v>3.4222429999999999</v>
      </c>
    </row>
    <row r="79" spans="1:3" x14ac:dyDescent="0.25">
      <c r="A79" t="s">
        <v>1218</v>
      </c>
      <c r="B79" s="45" t="s">
        <v>65</v>
      </c>
    </row>
    <row r="80" spans="1:3" ht="45" x14ac:dyDescent="0.25">
      <c r="A80" s="43" t="s">
        <v>1219</v>
      </c>
      <c r="B80" t="s">
        <v>65</v>
      </c>
    </row>
    <row r="81" spans="1:2" ht="45" x14ac:dyDescent="0.25">
      <c r="A81" s="43" t="s">
        <v>1220</v>
      </c>
      <c r="B81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A72" sqref="A72"/>
    </sheetView>
  </sheetViews>
  <sheetFormatPr defaultRowHeight="15" x14ac:dyDescent="0.25"/>
  <cols>
    <col min="1" max="1" width="50.42578125" customWidth="1"/>
    <col min="2" max="2" width="18.570312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12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13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64</v>
      </c>
      <c r="B7" s="26"/>
      <c r="C7" s="26"/>
      <c r="D7" s="10"/>
      <c r="E7" s="11" t="s">
        <v>65</v>
      </c>
      <c r="F7" s="12" t="s">
        <v>65</v>
      </c>
    </row>
    <row r="8" spans="1:8" x14ac:dyDescent="0.25">
      <c r="A8" s="13" t="s">
        <v>66</v>
      </c>
      <c r="B8" s="26"/>
      <c r="C8" s="26"/>
      <c r="D8" s="10"/>
      <c r="E8" s="11"/>
      <c r="F8" s="12"/>
    </row>
    <row r="9" spans="1:8" x14ac:dyDescent="0.25">
      <c r="A9" s="13" t="s">
        <v>163</v>
      </c>
      <c r="B9" s="26"/>
      <c r="C9" s="26"/>
      <c r="D9" s="10"/>
      <c r="E9" s="11"/>
      <c r="F9" s="12"/>
    </row>
    <row r="10" spans="1:8" x14ac:dyDescent="0.25">
      <c r="A10" s="13" t="s">
        <v>77</v>
      </c>
      <c r="B10" s="26"/>
      <c r="C10" s="26"/>
      <c r="D10" s="10"/>
      <c r="E10" s="17" t="s">
        <v>65</v>
      </c>
      <c r="F10" s="18" t="s">
        <v>65</v>
      </c>
    </row>
    <row r="11" spans="1:8" x14ac:dyDescent="0.25">
      <c r="A11" s="9"/>
      <c r="B11" s="26"/>
      <c r="C11" s="26"/>
      <c r="D11" s="10"/>
      <c r="E11" s="11"/>
      <c r="F11" s="12"/>
    </row>
    <row r="12" spans="1:8" x14ac:dyDescent="0.25">
      <c r="A12" s="13" t="s">
        <v>78</v>
      </c>
      <c r="B12" s="26"/>
      <c r="C12" s="26"/>
      <c r="D12" s="10"/>
      <c r="E12" s="11"/>
      <c r="F12" s="12"/>
    </row>
    <row r="13" spans="1:8" x14ac:dyDescent="0.25">
      <c r="A13" s="9" t="s">
        <v>84</v>
      </c>
      <c r="B13" s="26" t="s">
        <v>85</v>
      </c>
      <c r="C13" s="26" t="s">
        <v>81</v>
      </c>
      <c r="D13" s="10">
        <v>5700000</v>
      </c>
      <c r="E13" s="11">
        <v>5447.49</v>
      </c>
      <c r="F13" s="12">
        <v>0.41760000000000003</v>
      </c>
    </row>
    <row r="14" spans="1:8" x14ac:dyDescent="0.25">
      <c r="A14" s="9" t="s">
        <v>79</v>
      </c>
      <c r="B14" s="26" t="s">
        <v>80</v>
      </c>
      <c r="C14" s="26" t="s">
        <v>81</v>
      </c>
      <c r="D14" s="10">
        <v>2700000</v>
      </c>
      <c r="E14" s="11">
        <v>2654.37</v>
      </c>
      <c r="F14" s="12">
        <v>0.20349999999999999</v>
      </c>
    </row>
    <row r="15" spans="1:8" x14ac:dyDescent="0.25">
      <c r="A15" s="9" t="s">
        <v>82</v>
      </c>
      <c r="B15" s="26" t="s">
        <v>83</v>
      </c>
      <c r="C15" s="26" t="s">
        <v>81</v>
      </c>
      <c r="D15" s="10">
        <v>1500000</v>
      </c>
      <c r="E15" s="11">
        <v>1456.05</v>
      </c>
      <c r="F15" s="12">
        <v>0.1116</v>
      </c>
    </row>
    <row r="16" spans="1:8" x14ac:dyDescent="0.25">
      <c r="A16" s="9" t="s">
        <v>86</v>
      </c>
      <c r="B16" s="26" t="s">
        <v>87</v>
      </c>
      <c r="C16" s="26" t="s">
        <v>81</v>
      </c>
      <c r="D16" s="10">
        <v>800000</v>
      </c>
      <c r="E16" s="11">
        <v>723.18</v>
      </c>
      <c r="F16" s="12">
        <v>5.5399999999999998E-2</v>
      </c>
    </row>
    <row r="17" spans="1:6" x14ac:dyDescent="0.25">
      <c r="A17" s="9" t="s">
        <v>164</v>
      </c>
      <c r="B17" s="26" t="s">
        <v>165</v>
      </c>
      <c r="C17" s="26" t="s">
        <v>81</v>
      </c>
      <c r="D17" s="10">
        <v>200000</v>
      </c>
      <c r="E17" s="11">
        <v>201.5</v>
      </c>
      <c r="F17" s="12">
        <v>1.54E-2</v>
      </c>
    </row>
    <row r="18" spans="1:6" x14ac:dyDescent="0.25">
      <c r="A18" s="9" t="s">
        <v>166</v>
      </c>
      <c r="B18" s="26" t="s">
        <v>167</v>
      </c>
      <c r="C18" s="26" t="s">
        <v>81</v>
      </c>
      <c r="D18" s="10">
        <v>145700</v>
      </c>
      <c r="E18" s="11">
        <v>146.74</v>
      </c>
      <c r="F18" s="12">
        <v>1.12E-2</v>
      </c>
    </row>
    <row r="19" spans="1:6" x14ac:dyDescent="0.25">
      <c r="A19" s="9" t="s">
        <v>168</v>
      </c>
      <c r="B19" s="26" t="s">
        <v>169</v>
      </c>
      <c r="C19" s="26" t="s">
        <v>81</v>
      </c>
      <c r="D19" s="10">
        <v>100000</v>
      </c>
      <c r="E19" s="11">
        <v>98.31</v>
      </c>
      <c r="F19" s="12">
        <v>7.4999999999999997E-3</v>
      </c>
    </row>
    <row r="20" spans="1:6" x14ac:dyDescent="0.25">
      <c r="A20" s="13" t="s">
        <v>77</v>
      </c>
      <c r="B20" s="27"/>
      <c r="C20" s="27"/>
      <c r="D20" s="14"/>
      <c r="E20" s="15">
        <v>10727.64</v>
      </c>
      <c r="F20" s="16">
        <v>0.82220000000000004</v>
      </c>
    </row>
    <row r="21" spans="1:6" x14ac:dyDescent="0.25">
      <c r="A21" s="9"/>
      <c r="B21" s="26"/>
      <c r="C21" s="26"/>
      <c r="D21" s="10"/>
      <c r="E21" s="11"/>
      <c r="F21" s="12"/>
    </row>
    <row r="22" spans="1:6" x14ac:dyDescent="0.25">
      <c r="A22" s="9"/>
      <c r="B22" s="26"/>
      <c r="C22" s="26"/>
      <c r="D22" s="10"/>
      <c r="E22" s="11"/>
      <c r="F22" s="12"/>
    </row>
    <row r="23" spans="1:6" x14ac:dyDescent="0.25">
      <c r="A23" s="13" t="s">
        <v>88</v>
      </c>
      <c r="B23" s="26"/>
      <c r="C23" s="26"/>
      <c r="D23" s="10"/>
      <c r="E23" s="11"/>
      <c r="F23" s="12"/>
    </row>
    <row r="24" spans="1:6" x14ac:dyDescent="0.25">
      <c r="A24" s="13" t="s">
        <v>77</v>
      </c>
      <c r="B24" s="26"/>
      <c r="C24" s="26"/>
      <c r="D24" s="10"/>
      <c r="E24" s="17" t="s">
        <v>65</v>
      </c>
      <c r="F24" s="18" t="s">
        <v>65</v>
      </c>
    </row>
    <row r="25" spans="1:6" x14ac:dyDescent="0.25">
      <c r="A25" s="9"/>
      <c r="B25" s="26"/>
      <c r="C25" s="26"/>
      <c r="D25" s="10"/>
      <c r="E25" s="11"/>
      <c r="F25" s="12"/>
    </row>
    <row r="26" spans="1:6" x14ac:dyDescent="0.25">
      <c r="A26" s="13" t="s">
        <v>89</v>
      </c>
      <c r="B26" s="26"/>
      <c r="C26" s="26"/>
      <c r="D26" s="10"/>
      <c r="E26" s="11"/>
      <c r="F26" s="12"/>
    </row>
    <row r="27" spans="1:6" x14ac:dyDescent="0.25">
      <c r="A27" s="13" t="s">
        <v>77</v>
      </c>
      <c r="B27" s="26"/>
      <c r="C27" s="26"/>
      <c r="D27" s="10"/>
      <c r="E27" s="17" t="s">
        <v>65</v>
      </c>
      <c r="F27" s="18" t="s">
        <v>65</v>
      </c>
    </row>
    <row r="28" spans="1:6" x14ac:dyDescent="0.25">
      <c r="A28" s="9"/>
      <c r="B28" s="26"/>
      <c r="C28" s="26"/>
      <c r="D28" s="10"/>
      <c r="E28" s="11"/>
      <c r="F28" s="12"/>
    </row>
    <row r="29" spans="1:6" x14ac:dyDescent="0.25">
      <c r="A29" s="19" t="s">
        <v>90</v>
      </c>
      <c r="B29" s="28"/>
      <c r="C29" s="28"/>
      <c r="D29" s="20"/>
      <c r="E29" s="15">
        <v>10727.64</v>
      </c>
      <c r="F29" s="16">
        <v>0.82220000000000004</v>
      </c>
    </row>
    <row r="30" spans="1:6" x14ac:dyDescent="0.25">
      <c r="A30" s="9"/>
      <c r="B30" s="26"/>
      <c r="C30" s="26"/>
      <c r="D30" s="10"/>
      <c r="E30" s="11"/>
      <c r="F30" s="12"/>
    </row>
    <row r="31" spans="1:6" x14ac:dyDescent="0.25">
      <c r="A31" s="9"/>
      <c r="B31" s="26"/>
      <c r="C31" s="26"/>
      <c r="D31" s="10"/>
      <c r="E31" s="11"/>
      <c r="F31" s="12"/>
    </row>
    <row r="32" spans="1:6" x14ac:dyDescent="0.25">
      <c r="A32" s="13" t="s">
        <v>91</v>
      </c>
      <c r="B32" s="26"/>
      <c r="C32" s="26"/>
      <c r="D32" s="10"/>
      <c r="E32" s="11"/>
      <c r="F32" s="12"/>
    </row>
    <row r="33" spans="1:6" x14ac:dyDescent="0.25">
      <c r="A33" s="9" t="s">
        <v>92</v>
      </c>
      <c r="B33" s="26"/>
      <c r="C33" s="26"/>
      <c r="D33" s="10"/>
      <c r="E33" s="11">
        <v>1338.77</v>
      </c>
      <c r="F33" s="12">
        <v>0.1026</v>
      </c>
    </row>
    <row r="34" spans="1:6" x14ac:dyDescent="0.25">
      <c r="A34" s="13" t="s">
        <v>77</v>
      </c>
      <c r="B34" s="27"/>
      <c r="C34" s="27"/>
      <c r="D34" s="14"/>
      <c r="E34" s="15">
        <v>1338.77</v>
      </c>
      <c r="F34" s="16">
        <v>0.1026</v>
      </c>
    </row>
    <row r="35" spans="1:6" x14ac:dyDescent="0.25">
      <c r="A35" s="9"/>
      <c r="B35" s="26"/>
      <c r="C35" s="26"/>
      <c r="D35" s="10"/>
      <c r="E35" s="11"/>
      <c r="F35" s="12"/>
    </row>
    <row r="36" spans="1:6" x14ac:dyDescent="0.25">
      <c r="A36" s="19" t="s">
        <v>90</v>
      </c>
      <c r="B36" s="28"/>
      <c r="C36" s="28"/>
      <c r="D36" s="20"/>
      <c r="E36" s="15">
        <v>1338.77</v>
      </c>
      <c r="F36" s="16">
        <v>0.1026</v>
      </c>
    </row>
    <row r="37" spans="1:6" x14ac:dyDescent="0.25">
      <c r="A37" s="9" t="s">
        <v>93</v>
      </c>
      <c r="B37" s="26"/>
      <c r="C37" s="26"/>
      <c r="D37" s="10"/>
      <c r="E37" s="11">
        <v>979.39</v>
      </c>
      <c r="F37" s="12">
        <v>7.5200000000000003E-2</v>
      </c>
    </row>
    <row r="38" spans="1:6" x14ac:dyDescent="0.25">
      <c r="A38" s="21" t="s">
        <v>94</v>
      </c>
      <c r="B38" s="29"/>
      <c r="C38" s="29"/>
      <c r="D38" s="22"/>
      <c r="E38" s="23">
        <v>13045.8</v>
      </c>
      <c r="F38" s="24">
        <v>1</v>
      </c>
    </row>
    <row r="40" spans="1:6" x14ac:dyDescent="0.25">
      <c r="A40" s="1" t="s">
        <v>95</v>
      </c>
    </row>
    <row r="42" spans="1:6" x14ac:dyDescent="0.25">
      <c r="A42" s="1" t="s">
        <v>1194</v>
      </c>
    </row>
    <row r="43" spans="1:6" ht="30" x14ac:dyDescent="0.25">
      <c r="A43" s="43" t="s">
        <v>1195</v>
      </c>
      <c r="B43" t="s">
        <v>65</v>
      </c>
    </row>
    <row r="44" spans="1:6" x14ac:dyDescent="0.25">
      <c r="A44" t="s">
        <v>1196</v>
      </c>
    </row>
    <row r="45" spans="1:6" x14ac:dyDescent="0.25">
      <c r="A45" t="s">
        <v>1197</v>
      </c>
      <c r="B45" t="s">
        <v>1198</v>
      </c>
      <c r="C45" t="s">
        <v>1198</v>
      </c>
    </row>
    <row r="46" spans="1:6" x14ac:dyDescent="0.25">
      <c r="B46" s="44">
        <v>43371</v>
      </c>
      <c r="C46" s="44">
        <v>43404</v>
      </c>
    </row>
    <row r="47" spans="1:6" x14ac:dyDescent="0.25">
      <c r="A47" t="s">
        <v>1199</v>
      </c>
      <c r="B47" t="s">
        <v>1200</v>
      </c>
      <c r="C47" t="s">
        <v>1200</v>
      </c>
    </row>
    <row r="48" spans="1:6" x14ac:dyDescent="0.25">
      <c r="A48" t="s">
        <v>1201</v>
      </c>
      <c r="B48" t="s">
        <v>1200</v>
      </c>
      <c r="C48" t="s">
        <v>1200</v>
      </c>
    </row>
    <row r="49" spans="1:3" x14ac:dyDescent="0.25">
      <c r="A49" t="s">
        <v>1202</v>
      </c>
      <c r="B49" t="s">
        <v>1200</v>
      </c>
      <c r="C49" t="s">
        <v>1200</v>
      </c>
    </row>
    <row r="50" spans="1:3" x14ac:dyDescent="0.25">
      <c r="A50" t="s">
        <v>1221</v>
      </c>
      <c r="B50" t="s">
        <v>1200</v>
      </c>
      <c r="C50" t="s">
        <v>1200</v>
      </c>
    </row>
    <row r="51" spans="1:3" x14ac:dyDescent="0.25">
      <c r="A51" t="s">
        <v>1203</v>
      </c>
      <c r="B51">
        <v>14.7216</v>
      </c>
      <c r="C51">
        <v>14.9175</v>
      </c>
    </row>
    <row r="52" spans="1:3" x14ac:dyDescent="0.25">
      <c r="A52" t="s">
        <v>1222</v>
      </c>
      <c r="B52" t="s">
        <v>1200</v>
      </c>
      <c r="C52" t="s">
        <v>1200</v>
      </c>
    </row>
    <row r="53" spans="1:3" x14ac:dyDescent="0.25">
      <c r="A53" t="s">
        <v>1223</v>
      </c>
      <c r="B53" t="s">
        <v>1200</v>
      </c>
      <c r="C53" t="s">
        <v>1200</v>
      </c>
    </row>
    <row r="54" spans="1:3" x14ac:dyDescent="0.25">
      <c r="A54" t="s">
        <v>1209</v>
      </c>
      <c r="B54" t="s">
        <v>1200</v>
      </c>
      <c r="C54" t="s">
        <v>1200</v>
      </c>
    </row>
    <row r="55" spans="1:3" x14ac:dyDescent="0.25">
      <c r="A55" t="s">
        <v>1224</v>
      </c>
      <c r="B55">
        <v>14.414999999999999</v>
      </c>
      <c r="C55">
        <v>14.600199999999999</v>
      </c>
    </row>
    <row r="56" spans="1:3" x14ac:dyDescent="0.25">
      <c r="A56" t="s">
        <v>1225</v>
      </c>
      <c r="B56" t="s">
        <v>1200</v>
      </c>
      <c r="C56" t="s">
        <v>1200</v>
      </c>
    </row>
    <row r="57" spans="1:3" x14ac:dyDescent="0.25">
      <c r="A57" t="s">
        <v>1226</v>
      </c>
      <c r="B57">
        <v>14.405799999999999</v>
      </c>
      <c r="C57">
        <v>14.590999999999999</v>
      </c>
    </row>
    <row r="58" spans="1:3" x14ac:dyDescent="0.25">
      <c r="A58" t="s">
        <v>1227</v>
      </c>
      <c r="B58">
        <v>10.635899999999999</v>
      </c>
      <c r="C58">
        <v>10.6892</v>
      </c>
    </row>
    <row r="59" spans="1:3" x14ac:dyDescent="0.25">
      <c r="A59" t="s">
        <v>1228</v>
      </c>
      <c r="B59">
        <v>10.867100000000001</v>
      </c>
      <c r="C59">
        <v>11.0067</v>
      </c>
    </row>
    <row r="60" spans="1:3" x14ac:dyDescent="0.25">
      <c r="A60" t="s">
        <v>1238</v>
      </c>
      <c r="B60">
        <v>14.412100000000001</v>
      </c>
      <c r="C60">
        <v>14.597300000000001</v>
      </c>
    </row>
    <row r="61" spans="1:3" x14ac:dyDescent="0.25">
      <c r="A61" t="s">
        <v>1212</v>
      </c>
    </row>
    <row r="63" spans="1:3" x14ac:dyDescent="0.25">
      <c r="A63" t="s">
        <v>1229</v>
      </c>
    </row>
    <row r="65" spans="1:4" x14ac:dyDescent="0.25">
      <c r="A65" s="46" t="s">
        <v>1230</v>
      </c>
      <c r="B65" s="46" t="s">
        <v>1231</v>
      </c>
      <c r="C65" s="46" t="s">
        <v>1232</v>
      </c>
      <c r="D65" s="46" t="s">
        <v>1233</v>
      </c>
    </row>
    <row r="66" spans="1:4" x14ac:dyDescent="0.25">
      <c r="A66" s="46" t="s">
        <v>1235</v>
      </c>
      <c r="B66" s="46"/>
      <c r="C66" s="46">
        <v>5.9987100000000002E-2</v>
      </c>
      <c r="D66" s="46">
        <v>5.5548300000000002E-2</v>
      </c>
    </row>
    <row r="68" spans="1:4" x14ac:dyDescent="0.25">
      <c r="A68" t="s">
        <v>1214</v>
      </c>
      <c r="B68" t="s">
        <v>65</v>
      </c>
    </row>
    <row r="69" spans="1:4" ht="30" x14ac:dyDescent="0.25">
      <c r="A69" s="43" t="s">
        <v>1215</v>
      </c>
      <c r="B69" t="s">
        <v>65</v>
      </c>
    </row>
    <row r="70" spans="1:4" ht="30" x14ac:dyDescent="0.25">
      <c r="A70" s="43" t="s">
        <v>1216</v>
      </c>
      <c r="B70" t="s">
        <v>65</v>
      </c>
    </row>
    <row r="71" spans="1:4" x14ac:dyDescent="0.25">
      <c r="A71" t="s">
        <v>1217</v>
      </c>
      <c r="B71" s="45">
        <v>6.7749560000000004</v>
      </c>
    </row>
    <row r="72" spans="1:4" x14ac:dyDescent="0.25">
      <c r="A72" t="s">
        <v>1218</v>
      </c>
      <c r="B72" s="45" t="s">
        <v>65</v>
      </c>
    </row>
    <row r="73" spans="1:4" ht="45" x14ac:dyDescent="0.25">
      <c r="A73" s="43" t="s">
        <v>1219</v>
      </c>
      <c r="B73" t="s">
        <v>65</v>
      </c>
    </row>
    <row r="74" spans="1:4" ht="45" x14ac:dyDescent="0.25">
      <c r="A74" s="43" t="s">
        <v>1220</v>
      </c>
      <c r="B74" t="s">
        <v>65</v>
      </c>
    </row>
    <row r="78" spans="1:4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A71" sqref="A71"/>
    </sheetView>
  </sheetViews>
  <sheetFormatPr defaultRowHeight="15" x14ac:dyDescent="0.25"/>
  <cols>
    <col min="1" max="1" width="50.42578125" customWidth="1"/>
    <col min="2" max="2" width="18.570312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14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58.5" customHeight="1" x14ac:dyDescent="0.25">
      <c r="A2" s="48" t="s">
        <v>15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64</v>
      </c>
      <c r="B7" s="26"/>
      <c r="C7" s="26"/>
      <c r="D7" s="10"/>
      <c r="E7" s="11" t="s">
        <v>65</v>
      </c>
      <c r="F7" s="12" t="s">
        <v>65</v>
      </c>
    </row>
    <row r="8" spans="1:8" x14ac:dyDescent="0.25">
      <c r="A8" s="9"/>
      <c r="B8" s="26"/>
      <c r="C8" s="26"/>
      <c r="D8" s="10"/>
      <c r="E8" s="11"/>
      <c r="F8" s="12"/>
    </row>
    <row r="9" spans="1:8" x14ac:dyDescent="0.25">
      <c r="A9" s="13" t="s">
        <v>66</v>
      </c>
      <c r="B9" s="26"/>
      <c r="C9" s="26"/>
      <c r="D9" s="10"/>
      <c r="E9" s="11"/>
      <c r="F9" s="12"/>
    </row>
    <row r="10" spans="1:8" x14ac:dyDescent="0.25">
      <c r="A10" s="13" t="s">
        <v>67</v>
      </c>
      <c r="B10" s="26"/>
      <c r="C10" s="26"/>
      <c r="D10" s="10"/>
      <c r="E10" s="11"/>
      <c r="F10" s="12"/>
    </row>
    <row r="11" spans="1:8" x14ac:dyDescent="0.25">
      <c r="A11" s="9" t="s">
        <v>170</v>
      </c>
      <c r="B11" s="26" t="s">
        <v>171</v>
      </c>
      <c r="C11" s="26" t="s">
        <v>107</v>
      </c>
      <c r="D11" s="10">
        <v>300000</v>
      </c>
      <c r="E11" s="11">
        <v>300.61</v>
      </c>
      <c r="F11" s="12">
        <v>9.6000000000000002E-2</v>
      </c>
    </row>
    <row r="12" spans="1:8" x14ac:dyDescent="0.25">
      <c r="A12" s="9" t="s">
        <v>172</v>
      </c>
      <c r="B12" s="26" t="s">
        <v>173</v>
      </c>
      <c r="C12" s="26" t="s">
        <v>107</v>
      </c>
      <c r="D12" s="10">
        <v>300000</v>
      </c>
      <c r="E12" s="11">
        <v>294.43</v>
      </c>
      <c r="F12" s="12">
        <v>9.4E-2</v>
      </c>
    </row>
    <row r="13" spans="1:8" x14ac:dyDescent="0.25">
      <c r="A13" s="9" t="s">
        <v>174</v>
      </c>
      <c r="B13" s="26" t="s">
        <v>175</v>
      </c>
      <c r="C13" s="26" t="s">
        <v>176</v>
      </c>
      <c r="D13" s="10">
        <v>300000</v>
      </c>
      <c r="E13" s="11">
        <v>293.82</v>
      </c>
      <c r="F13" s="12">
        <v>9.3799999999999994E-2</v>
      </c>
    </row>
    <row r="14" spans="1:8" x14ac:dyDescent="0.25">
      <c r="A14" s="9" t="s">
        <v>123</v>
      </c>
      <c r="B14" s="26" t="s">
        <v>124</v>
      </c>
      <c r="C14" s="26" t="s">
        <v>125</v>
      </c>
      <c r="D14" s="10">
        <v>300000</v>
      </c>
      <c r="E14" s="11">
        <v>290.88</v>
      </c>
      <c r="F14" s="12">
        <v>9.2899999999999996E-2</v>
      </c>
    </row>
    <row r="15" spans="1:8" x14ac:dyDescent="0.25">
      <c r="A15" s="9" t="s">
        <v>147</v>
      </c>
      <c r="B15" s="26" t="s">
        <v>148</v>
      </c>
      <c r="C15" s="26" t="s">
        <v>73</v>
      </c>
      <c r="D15" s="10">
        <v>300000</v>
      </c>
      <c r="E15" s="11">
        <v>290.51</v>
      </c>
      <c r="F15" s="12">
        <v>9.2700000000000005E-2</v>
      </c>
    </row>
    <row r="16" spans="1:8" x14ac:dyDescent="0.25">
      <c r="A16" s="9" t="s">
        <v>177</v>
      </c>
      <c r="B16" s="26" t="s">
        <v>178</v>
      </c>
      <c r="C16" s="26" t="s">
        <v>98</v>
      </c>
      <c r="D16" s="10">
        <v>250000</v>
      </c>
      <c r="E16" s="11">
        <v>245.92</v>
      </c>
      <c r="F16" s="12">
        <v>7.85E-2</v>
      </c>
    </row>
    <row r="17" spans="1:6" x14ac:dyDescent="0.25">
      <c r="A17" s="9" t="s">
        <v>74</v>
      </c>
      <c r="B17" s="26" t="s">
        <v>75</v>
      </c>
      <c r="C17" s="26" t="s">
        <v>76</v>
      </c>
      <c r="D17" s="10">
        <v>250000</v>
      </c>
      <c r="E17" s="11">
        <v>244.58</v>
      </c>
      <c r="F17" s="12">
        <v>7.8100000000000003E-2</v>
      </c>
    </row>
    <row r="18" spans="1:6" x14ac:dyDescent="0.25">
      <c r="A18" s="9" t="s">
        <v>105</v>
      </c>
      <c r="B18" s="26" t="s">
        <v>106</v>
      </c>
      <c r="C18" s="26" t="s">
        <v>107</v>
      </c>
      <c r="D18" s="10">
        <v>200000</v>
      </c>
      <c r="E18" s="11">
        <v>227.52</v>
      </c>
      <c r="F18" s="12">
        <v>7.2599999999999998E-2</v>
      </c>
    </row>
    <row r="19" spans="1:6" x14ac:dyDescent="0.25">
      <c r="A19" s="9" t="s">
        <v>179</v>
      </c>
      <c r="B19" s="26" t="s">
        <v>180</v>
      </c>
      <c r="C19" s="26" t="s">
        <v>107</v>
      </c>
      <c r="D19" s="10">
        <v>180000</v>
      </c>
      <c r="E19" s="11">
        <v>174.82</v>
      </c>
      <c r="F19" s="12">
        <v>5.5800000000000002E-2</v>
      </c>
    </row>
    <row r="20" spans="1:6" x14ac:dyDescent="0.25">
      <c r="A20" s="9" t="s">
        <v>181</v>
      </c>
      <c r="B20" s="26" t="s">
        <v>182</v>
      </c>
      <c r="C20" s="26" t="s">
        <v>98</v>
      </c>
      <c r="D20" s="10">
        <v>50000</v>
      </c>
      <c r="E20" s="11">
        <v>49.13</v>
      </c>
      <c r="F20" s="12">
        <v>1.5699999999999999E-2</v>
      </c>
    </row>
    <row r="21" spans="1:6" x14ac:dyDescent="0.25">
      <c r="A21" s="13" t="s">
        <v>77</v>
      </c>
      <c r="B21" s="27"/>
      <c r="C21" s="27"/>
      <c r="D21" s="14"/>
      <c r="E21" s="15">
        <v>2412.2199999999998</v>
      </c>
      <c r="F21" s="16">
        <v>0.77010000000000001</v>
      </c>
    </row>
    <row r="22" spans="1:6" x14ac:dyDescent="0.25">
      <c r="A22" s="9"/>
      <c r="B22" s="26"/>
      <c r="C22" s="26"/>
      <c r="D22" s="10"/>
      <c r="E22" s="11"/>
      <c r="F22" s="12"/>
    </row>
    <row r="23" spans="1:6" x14ac:dyDescent="0.25">
      <c r="A23" s="13" t="s">
        <v>88</v>
      </c>
      <c r="B23" s="27"/>
      <c r="C23" s="27"/>
      <c r="D23" s="14"/>
      <c r="E23" s="30"/>
      <c r="F23" s="31"/>
    </row>
    <row r="24" spans="1:6" x14ac:dyDescent="0.25">
      <c r="A24" s="9" t="s">
        <v>183</v>
      </c>
      <c r="B24" s="26" t="s">
        <v>184</v>
      </c>
      <c r="C24" s="26" t="s">
        <v>185</v>
      </c>
      <c r="D24" s="10">
        <v>300000</v>
      </c>
      <c r="E24" s="11">
        <v>297.95</v>
      </c>
      <c r="F24" s="12">
        <v>9.5100000000000004E-2</v>
      </c>
    </row>
    <row r="25" spans="1:6" x14ac:dyDescent="0.25">
      <c r="A25" s="9" t="s">
        <v>159</v>
      </c>
      <c r="B25" s="26" t="s">
        <v>160</v>
      </c>
      <c r="C25" s="26" t="s">
        <v>161</v>
      </c>
      <c r="D25" s="10">
        <v>300000</v>
      </c>
      <c r="E25" s="11">
        <v>295.67</v>
      </c>
      <c r="F25" s="12">
        <v>9.4399999999999998E-2</v>
      </c>
    </row>
    <row r="26" spans="1:6" x14ac:dyDescent="0.25">
      <c r="A26" s="13" t="s">
        <v>77</v>
      </c>
      <c r="B26" s="27"/>
      <c r="C26" s="27"/>
      <c r="D26" s="14"/>
      <c r="E26" s="15">
        <v>593.62</v>
      </c>
      <c r="F26" s="16">
        <v>0.1895</v>
      </c>
    </row>
    <row r="27" spans="1:6" x14ac:dyDescent="0.25">
      <c r="A27" s="13" t="s">
        <v>89</v>
      </c>
      <c r="B27" s="26"/>
      <c r="C27" s="26"/>
      <c r="D27" s="10"/>
      <c r="E27" s="11"/>
      <c r="F27" s="12"/>
    </row>
    <row r="28" spans="1:6" x14ac:dyDescent="0.25">
      <c r="A28" s="13" t="s">
        <v>77</v>
      </c>
      <c r="B28" s="26"/>
      <c r="C28" s="26"/>
      <c r="D28" s="10"/>
      <c r="E28" s="17" t="s">
        <v>65</v>
      </c>
      <c r="F28" s="18" t="s">
        <v>65</v>
      </c>
    </row>
    <row r="29" spans="1:6" x14ac:dyDescent="0.25">
      <c r="A29" s="9"/>
      <c r="B29" s="26"/>
      <c r="C29" s="26"/>
      <c r="D29" s="10"/>
      <c r="E29" s="11"/>
      <c r="F29" s="12"/>
    </row>
    <row r="30" spans="1:6" x14ac:dyDescent="0.25">
      <c r="A30" s="19" t="s">
        <v>90</v>
      </c>
      <c r="B30" s="28"/>
      <c r="C30" s="28"/>
      <c r="D30" s="20"/>
      <c r="E30" s="15">
        <v>3005.84</v>
      </c>
      <c r="F30" s="16">
        <v>0.95960000000000001</v>
      </c>
    </row>
    <row r="31" spans="1:6" x14ac:dyDescent="0.25">
      <c r="A31" s="9"/>
      <c r="B31" s="26"/>
      <c r="C31" s="26"/>
      <c r="D31" s="10"/>
      <c r="E31" s="11"/>
      <c r="F31" s="12"/>
    </row>
    <row r="32" spans="1:6" x14ac:dyDescent="0.25">
      <c r="A32" s="9"/>
      <c r="B32" s="26"/>
      <c r="C32" s="26"/>
      <c r="D32" s="10"/>
      <c r="E32" s="11"/>
      <c r="F32" s="12"/>
    </row>
    <row r="33" spans="1:6" x14ac:dyDescent="0.25">
      <c r="A33" s="13" t="s">
        <v>91</v>
      </c>
      <c r="B33" s="26"/>
      <c r="C33" s="26"/>
      <c r="D33" s="10"/>
      <c r="E33" s="11"/>
      <c r="F33" s="12"/>
    </row>
    <row r="34" spans="1:6" x14ac:dyDescent="0.25">
      <c r="A34" s="9" t="s">
        <v>92</v>
      </c>
      <c r="B34" s="26"/>
      <c r="C34" s="26"/>
      <c r="D34" s="10"/>
      <c r="E34" s="11">
        <v>54.99</v>
      </c>
      <c r="F34" s="12">
        <v>1.7600000000000001E-2</v>
      </c>
    </row>
    <row r="35" spans="1:6" x14ac:dyDescent="0.25">
      <c r="A35" s="13" t="s">
        <v>77</v>
      </c>
      <c r="B35" s="27"/>
      <c r="C35" s="27"/>
      <c r="D35" s="14"/>
      <c r="E35" s="15">
        <v>54.99</v>
      </c>
      <c r="F35" s="16">
        <v>1.7600000000000001E-2</v>
      </c>
    </row>
    <row r="36" spans="1:6" x14ac:dyDescent="0.25">
      <c r="A36" s="9"/>
      <c r="B36" s="26"/>
      <c r="C36" s="26"/>
      <c r="D36" s="10"/>
      <c r="E36" s="11"/>
      <c r="F36" s="12"/>
    </row>
    <row r="37" spans="1:6" x14ac:dyDescent="0.25">
      <c r="A37" s="19" t="s">
        <v>90</v>
      </c>
      <c r="B37" s="28"/>
      <c r="C37" s="28"/>
      <c r="D37" s="20"/>
      <c r="E37" s="15">
        <v>54.99</v>
      </c>
      <c r="F37" s="16">
        <v>1.7600000000000001E-2</v>
      </c>
    </row>
    <row r="38" spans="1:6" x14ac:dyDescent="0.25">
      <c r="A38" s="9" t="s">
        <v>93</v>
      </c>
      <c r="B38" s="26"/>
      <c r="C38" s="26"/>
      <c r="D38" s="10"/>
      <c r="E38" s="11">
        <v>71.599999999999994</v>
      </c>
      <c r="F38" s="12">
        <v>2.2800000000000001E-2</v>
      </c>
    </row>
    <row r="39" spans="1:6" x14ac:dyDescent="0.25">
      <c r="A39" s="21" t="s">
        <v>94</v>
      </c>
      <c r="B39" s="29"/>
      <c r="C39" s="29"/>
      <c r="D39" s="22"/>
      <c r="E39" s="23">
        <v>3132.43</v>
      </c>
      <c r="F39" s="24">
        <v>1</v>
      </c>
    </row>
    <row r="41" spans="1:6" x14ac:dyDescent="0.25">
      <c r="A41" s="1" t="s">
        <v>162</v>
      </c>
    </row>
    <row r="42" spans="1:6" x14ac:dyDescent="0.25">
      <c r="A42" s="1" t="s">
        <v>95</v>
      </c>
    </row>
    <row r="44" spans="1:6" x14ac:dyDescent="0.25">
      <c r="A44" s="1" t="s">
        <v>1194</v>
      </c>
    </row>
    <row r="45" spans="1:6" ht="30" x14ac:dyDescent="0.25">
      <c r="A45" s="43" t="s">
        <v>1195</v>
      </c>
      <c r="B45" t="s">
        <v>65</v>
      </c>
    </row>
    <row r="46" spans="1:6" x14ac:dyDescent="0.25">
      <c r="A46" t="s">
        <v>1196</v>
      </c>
    </row>
    <row r="47" spans="1:6" x14ac:dyDescent="0.25">
      <c r="A47" t="s">
        <v>1197</v>
      </c>
      <c r="B47" t="s">
        <v>1198</v>
      </c>
      <c r="C47" t="s">
        <v>1198</v>
      </c>
    </row>
    <row r="48" spans="1:6" x14ac:dyDescent="0.25">
      <c r="B48" s="44">
        <v>43371</v>
      </c>
      <c r="C48" s="44">
        <v>43404</v>
      </c>
    </row>
    <row r="49" spans="1:4" x14ac:dyDescent="0.25">
      <c r="A49" t="s">
        <v>1202</v>
      </c>
      <c r="B49" t="s">
        <v>1200</v>
      </c>
      <c r="C49" t="s">
        <v>1200</v>
      </c>
    </row>
    <row r="50" spans="1:4" x14ac:dyDescent="0.25">
      <c r="A50" t="s">
        <v>1221</v>
      </c>
      <c r="B50" t="s">
        <v>1200</v>
      </c>
      <c r="C50" t="s">
        <v>1200</v>
      </c>
    </row>
    <row r="51" spans="1:4" x14ac:dyDescent="0.25">
      <c r="A51" t="s">
        <v>1203</v>
      </c>
      <c r="B51">
        <v>16.265999999999998</v>
      </c>
      <c r="C51">
        <v>16.353100000000001</v>
      </c>
    </row>
    <row r="52" spans="1:4" x14ac:dyDescent="0.25">
      <c r="A52" t="s">
        <v>1222</v>
      </c>
      <c r="B52">
        <v>10.1768</v>
      </c>
      <c r="C52">
        <v>10.231299999999999</v>
      </c>
    </row>
    <row r="53" spans="1:4" x14ac:dyDescent="0.25">
      <c r="A53" t="s">
        <v>1223</v>
      </c>
      <c r="B53" t="s">
        <v>1200</v>
      </c>
      <c r="C53" t="s">
        <v>1200</v>
      </c>
    </row>
    <row r="54" spans="1:4" x14ac:dyDescent="0.25">
      <c r="A54" t="s">
        <v>1224</v>
      </c>
      <c r="B54">
        <v>12.8499</v>
      </c>
      <c r="C54">
        <v>12.9129</v>
      </c>
    </row>
    <row r="55" spans="1:4" x14ac:dyDescent="0.25">
      <c r="A55" t="s">
        <v>1225</v>
      </c>
      <c r="B55">
        <v>10.173400000000001</v>
      </c>
      <c r="C55">
        <v>10.188599999999999</v>
      </c>
    </row>
    <row r="56" spans="1:4" x14ac:dyDescent="0.25">
      <c r="A56" t="s">
        <v>1226</v>
      </c>
      <c r="B56">
        <v>15.9519</v>
      </c>
      <c r="C56">
        <v>16.030200000000001</v>
      </c>
    </row>
    <row r="57" spans="1:4" x14ac:dyDescent="0.25">
      <c r="A57" t="s">
        <v>1227</v>
      </c>
      <c r="B57">
        <v>10.0962</v>
      </c>
      <c r="C57">
        <v>10.1457</v>
      </c>
    </row>
    <row r="58" spans="1:4" x14ac:dyDescent="0.25">
      <c r="A58" t="s">
        <v>1228</v>
      </c>
      <c r="B58">
        <v>10.0976</v>
      </c>
      <c r="C58">
        <v>10.1471</v>
      </c>
    </row>
    <row r="59" spans="1:4" x14ac:dyDescent="0.25">
      <c r="A59" t="s">
        <v>1239</v>
      </c>
      <c r="B59" t="s">
        <v>1200</v>
      </c>
      <c r="C59" t="s">
        <v>1200</v>
      </c>
    </row>
    <row r="60" spans="1:4" x14ac:dyDescent="0.25">
      <c r="A60" t="s">
        <v>1212</v>
      </c>
    </row>
    <row r="62" spans="1:4" x14ac:dyDescent="0.25">
      <c r="A62" t="s">
        <v>1229</v>
      </c>
    </row>
    <row r="64" spans="1:4" x14ac:dyDescent="0.25">
      <c r="A64" s="46" t="s">
        <v>1230</v>
      </c>
      <c r="B64" s="46" t="s">
        <v>1231</v>
      </c>
      <c r="C64" s="46" t="s">
        <v>1232</v>
      </c>
      <c r="D64" s="46" t="s">
        <v>1233</v>
      </c>
    </row>
    <row r="65" spans="1:4" x14ac:dyDescent="0.25">
      <c r="A65" s="46" t="s">
        <v>1240</v>
      </c>
      <c r="B65" s="46"/>
      <c r="C65" s="46">
        <v>2.4951899999999999E-2</v>
      </c>
      <c r="D65" s="46">
        <v>2.31056E-2</v>
      </c>
    </row>
    <row r="67" spans="1:4" x14ac:dyDescent="0.25">
      <c r="A67" t="s">
        <v>1214</v>
      </c>
      <c r="B67" t="s">
        <v>65</v>
      </c>
    </row>
    <row r="68" spans="1:4" ht="30" x14ac:dyDescent="0.25">
      <c r="A68" s="43" t="s">
        <v>1215</v>
      </c>
      <c r="B68" t="s">
        <v>65</v>
      </c>
    </row>
    <row r="69" spans="1:4" ht="30" x14ac:dyDescent="0.25">
      <c r="A69" s="43" t="s">
        <v>1216</v>
      </c>
      <c r="B69" t="s">
        <v>65</v>
      </c>
    </row>
    <row r="70" spans="1:4" x14ac:dyDescent="0.25">
      <c r="A70" t="s">
        <v>1217</v>
      </c>
      <c r="B70" s="45">
        <v>2.0947200000000001</v>
      </c>
    </row>
    <row r="71" spans="1:4" x14ac:dyDescent="0.25">
      <c r="A71" t="s">
        <v>1218</v>
      </c>
      <c r="B71" s="45" t="s">
        <v>65</v>
      </c>
    </row>
    <row r="72" spans="1:4" ht="45" x14ac:dyDescent="0.25">
      <c r="A72" s="43" t="s">
        <v>1219</v>
      </c>
      <c r="B72" t="s">
        <v>65</v>
      </c>
    </row>
    <row r="73" spans="1:4" ht="45" x14ac:dyDescent="0.25">
      <c r="A73" s="43" t="s">
        <v>1220</v>
      </c>
      <c r="B73" t="s">
        <v>65</v>
      </c>
    </row>
    <row r="78" spans="1:4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selection activeCell="A113" sqref="A113"/>
    </sheetView>
  </sheetViews>
  <sheetFormatPr defaultRowHeight="15" x14ac:dyDescent="0.25"/>
  <cols>
    <col min="1" max="1" width="50.42578125" customWidth="1"/>
    <col min="2" max="2" width="18.570312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16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41.25" customHeight="1" x14ac:dyDescent="0.25">
      <c r="A2" s="48" t="s">
        <v>17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64</v>
      </c>
      <c r="B7" s="26"/>
      <c r="C7" s="26"/>
      <c r="D7" s="10"/>
      <c r="E7" s="11" t="s">
        <v>65</v>
      </c>
      <c r="F7" s="12" t="s">
        <v>65</v>
      </c>
    </row>
    <row r="8" spans="1:8" x14ac:dyDescent="0.25">
      <c r="A8" s="9"/>
      <c r="B8" s="26"/>
      <c r="C8" s="26"/>
      <c r="D8" s="10"/>
      <c r="E8" s="11"/>
      <c r="F8" s="12"/>
    </row>
    <row r="9" spans="1:8" x14ac:dyDescent="0.25">
      <c r="A9" s="13" t="s">
        <v>66</v>
      </c>
      <c r="B9" s="26"/>
      <c r="C9" s="26"/>
      <c r="D9" s="10"/>
      <c r="E9" s="11"/>
      <c r="F9" s="12"/>
    </row>
    <row r="10" spans="1:8" x14ac:dyDescent="0.25">
      <c r="A10" s="13" t="s">
        <v>67</v>
      </c>
      <c r="B10" s="26"/>
      <c r="C10" s="26"/>
      <c r="D10" s="10"/>
      <c r="E10" s="11"/>
      <c r="F10" s="12"/>
    </row>
    <row r="11" spans="1:8" x14ac:dyDescent="0.25">
      <c r="A11" s="9" t="s">
        <v>181</v>
      </c>
      <c r="B11" s="26" t="s">
        <v>182</v>
      </c>
      <c r="C11" s="26" t="s">
        <v>98</v>
      </c>
      <c r="D11" s="10">
        <v>2700000</v>
      </c>
      <c r="E11" s="11">
        <v>2653.22</v>
      </c>
      <c r="F11" s="12">
        <v>8.3299999999999999E-2</v>
      </c>
    </row>
    <row r="12" spans="1:8" x14ac:dyDescent="0.25">
      <c r="A12" s="9" t="s">
        <v>137</v>
      </c>
      <c r="B12" s="26" t="s">
        <v>138</v>
      </c>
      <c r="C12" s="26" t="s">
        <v>101</v>
      </c>
      <c r="D12" s="10">
        <v>2500000</v>
      </c>
      <c r="E12" s="11">
        <v>2484.62</v>
      </c>
      <c r="F12" s="12">
        <v>7.8E-2</v>
      </c>
    </row>
    <row r="13" spans="1:8" x14ac:dyDescent="0.25">
      <c r="A13" s="9" t="s">
        <v>186</v>
      </c>
      <c r="B13" s="26" t="s">
        <v>187</v>
      </c>
      <c r="C13" s="26" t="s">
        <v>107</v>
      </c>
      <c r="D13" s="10">
        <v>2500000</v>
      </c>
      <c r="E13" s="11">
        <v>2456.16</v>
      </c>
      <c r="F13" s="12">
        <v>7.7100000000000002E-2</v>
      </c>
    </row>
    <row r="14" spans="1:8" x14ac:dyDescent="0.25">
      <c r="A14" s="9" t="s">
        <v>188</v>
      </c>
      <c r="B14" s="26" t="s">
        <v>189</v>
      </c>
      <c r="C14" s="26" t="s">
        <v>185</v>
      </c>
      <c r="D14" s="10">
        <v>2000000</v>
      </c>
      <c r="E14" s="11">
        <v>1987.26</v>
      </c>
      <c r="F14" s="12">
        <v>6.2399999999999997E-2</v>
      </c>
    </row>
    <row r="15" spans="1:8" x14ac:dyDescent="0.25">
      <c r="A15" s="9" t="s">
        <v>190</v>
      </c>
      <c r="B15" s="26" t="s">
        <v>191</v>
      </c>
      <c r="C15" s="26" t="s">
        <v>101</v>
      </c>
      <c r="D15" s="10">
        <v>1500000</v>
      </c>
      <c r="E15" s="11">
        <v>1505.56</v>
      </c>
      <c r="F15" s="12">
        <v>4.7300000000000002E-2</v>
      </c>
    </row>
    <row r="16" spans="1:8" x14ac:dyDescent="0.25">
      <c r="A16" s="9" t="s">
        <v>192</v>
      </c>
      <c r="B16" s="26" t="s">
        <v>193</v>
      </c>
      <c r="C16" s="26" t="s">
        <v>185</v>
      </c>
      <c r="D16" s="10">
        <v>500000</v>
      </c>
      <c r="E16" s="11">
        <v>1024.6199999999999</v>
      </c>
      <c r="F16" s="12">
        <v>3.2199999999999999E-2</v>
      </c>
    </row>
    <row r="17" spans="1:6" x14ac:dyDescent="0.25">
      <c r="A17" s="9" t="s">
        <v>177</v>
      </c>
      <c r="B17" s="26" t="s">
        <v>178</v>
      </c>
      <c r="C17" s="26" t="s">
        <v>98</v>
      </c>
      <c r="D17" s="10">
        <v>540000</v>
      </c>
      <c r="E17" s="11">
        <v>531.17999999999995</v>
      </c>
      <c r="F17" s="12">
        <v>1.67E-2</v>
      </c>
    </row>
    <row r="18" spans="1:6" x14ac:dyDescent="0.25">
      <c r="A18" s="9" t="s">
        <v>194</v>
      </c>
      <c r="B18" s="26" t="s">
        <v>195</v>
      </c>
      <c r="C18" s="26" t="s">
        <v>101</v>
      </c>
      <c r="D18" s="10">
        <v>520000</v>
      </c>
      <c r="E18" s="11">
        <v>521</v>
      </c>
      <c r="F18" s="12">
        <v>1.6400000000000001E-2</v>
      </c>
    </row>
    <row r="19" spans="1:6" x14ac:dyDescent="0.25">
      <c r="A19" s="9" t="s">
        <v>196</v>
      </c>
      <c r="B19" s="26" t="s">
        <v>197</v>
      </c>
      <c r="C19" s="26" t="s">
        <v>101</v>
      </c>
      <c r="D19" s="10">
        <v>520000</v>
      </c>
      <c r="E19" s="11">
        <v>520.53</v>
      </c>
      <c r="F19" s="12">
        <v>1.6299999999999999E-2</v>
      </c>
    </row>
    <row r="20" spans="1:6" x14ac:dyDescent="0.25">
      <c r="A20" s="9" t="s">
        <v>198</v>
      </c>
      <c r="B20" s="26" t="s">
        <v>199</v>
      </c>
      <c r="C20" s="26" t="s">
        <v>185</v>
      </c>
      <c r="D20" s="10">
        <v>500000</v>
      </c>
      <c r="E20" s="11">
        <v>515.29</v>
      </c>
      <c r="F20" s="12">
        <v>1.6199999999999999E-2</v>
      </c>
    </row>
    <row r="21" spans="1:6" x14ac:dyDescent="0.25">
      <c r="A21" s="9" t="s">
        <v>200</v>
      </c>
      <c r="B21" s="26" t="s">
        <v>201</v>
      </c>
      <c r="C21" s="26" t="s">
        <v>101</v>
      </c>
      <c r="D21" s="10">
        <v>500000</v>
      </c>
      <c r="E21" s="11">
        <v>499.76</v>
      </c>
      <c r="F21" s="12">
        <v>1.5699999999999999E-2</v>
      </c>
    </row>
    <row r="22" spans="1:6" x14ac:dyDescent="0.25">
      <c r="A22" s="9" t="s">
        <v>121</v>
      </c>
      <c r="B22" s="26" t="s">
        <v>122</v>
      </c>
      <c r="C22" s="26" t="s">
        <v>101</v>
      </c>
      <c r="D22" s="10">
        <v>400000</v>
      </c>
      <c r="E22" s="11">
        <v>401.97</v>
      </c>
      <c r="F22" s="12">
        <v>1.26E-2</v>
      </c>
    </row>
    <row r="23" spans="1:6" x14ac:dyDescent="0.25">
      <c r="A23" s="9" t="s">
        <v>105</v>
      </c>
      <c r="B23" s="26" t="s">
        <v>106</v>
      </c>
      <c r="C23" s="26" t="s">
        <v>107</v>
      </c>
      <c r="D23" s="10">
        <v>200000</v>
      </c>
      <c r="E23" s="11">
        <v>227.52</v>
      </c>
      <c r="F23" s="12">
        <v>7.1000000000000004E-3</v>
      </c>
    </row>
    <row r="24" spans="1:6" x14ac:dyDescent="0.25">
      <c r="A24" s="9" t="s">
        <v>174</v>
      </c>
      <c r="B24" s="26" t="s">
        <v>175</v>
      </c>
      <c r="C24" s="26" t="s">
        <v>176</v>
      </c>
      <c r="D24" s="10">
        <v>200000</v>
      </c>
      <c r="E24" s="11">
        <v>195.88</v>
      </c>
      <c r="F24" s="12">
        <v>6.1999999999999998E-3</v>
      </c>
    </row>
    <row r="25" spans="1:6" x14ac:dyDescent="0.25">
      <c r="A25" s="9" t="s">
        <v>149</v>
      </c>
      <c r="B25" s="26" t="s">
        <v>150</v>
      </c>
      <c r="C25" s="26" t="s">
        <v>101</v>
      </c>
      <c r="D25" s="10">
        <v>60000</v>
      </c>
      <c r="E25" s="11">
        <v>60.2</v>
      </c>
      <c r="F25" s="12">
        <v>1.9E-3</v>
      </c>
    </row>
    <row r="26" spans="1:6" x14ac:dyDescent="0.25">
      <c r="A26" s="9" t="s">
        <v>202</v>
      </c>
      <c r="B26" s="26" t="s">
        <v>203</v>
      </c>
      <c r="C26" s="26" t="s">
        <v>204</v>
      </c>
      <c r="D26" s="10">
        <v>30000</v>
      </c>
      <c r="E26" s="11">
        <v>30.05</v>
      </c>
      <c r="F26" s="12">
        <v>8.9999999999999998E-4</v>
      </c>
    </row>
    <row r="27" spans="1:6" x14ac:dyDescent="0.25">
      <c r="A27" s="9" t="s">
        <v>205</v>
      </c>
      <c r="B27" s="26" t="s">
        <v>206</v>
      </c>
      <c r="C27" s="26" t="s">
        <v>101</v>
      </c>
      <c r="D27" s="10">
        <v>25000</v>
      </c>
      <c r="E27" s="11">
        <v>25.02</v>
      </c>
      <c r="F27" s="12">
        <v>8.0000000000000004E-4</v>
      </c>
    </row>
    <row r="28" spans="1:6" x14ac:dyDescent="0.25">
      <c r="A28" s="9" t="s">
        <v>207</v>
      </c>
      <c r="B28" s="26" t="s">
        <v>208</v>
      </c>
      <c r="C28" s="26" t="s">
        <v>101</v>
      </c>
      <c r="D28" s="10">
        <v>20000</v>
      </c>
      <c r="E28" s="11">
        <v>20.04</v>
      </c>
      <c r="F28" s="12">
        <v>5.9999999999999995E-4</v>
      </c>
    </row>
    <row r="29" spans="1:6" x14ac:dyDescent="0.25">
      <c r="A29" s="9" t="s">
        <v>209</v>
      </c>
      <c r="B29" s="26" t="s">
        <v>210</v>
      </c>
      <c r="C29" s="26" t="s">
        <v>98</v>
      </c>
      <c r="D29" s="10">
        <v>10000</v>
      </c>
      <c r="E29" s="11">
        <v>9.99</v>
      </c>
      <c r="F29" s="12">
        <v>2.9999999999999997E-4</v>
      </c>
    </row>
    <row r="30" spans="1:6" x14ac:dyDescent="0.25">
      <c r="A30" s="13" t="s">
        <v>77</v>
      </c>
      <c r="B30" s="27"/>
      <c r="C30" s="27"/>
      <c r="D30" s="14"/>
      <c r="E30" s="15">
        <v>15669.87</v>
      </c>
      <c r="F30" s="16">
        <v>0.49199999999999999</v>
      </c>
    </row>
    <row r="31" spans="1:6" x14ac:dyDescent="0.25">
      <c r="A31" s="9"/>
      <c r="B31" s="26"/>
      <c r="C31" s="26"/>
      <c r="D31" s="10"/>
      <c r="E31" s="11"/>
      <c r="F31" s="12"/>
    </row>
    <row r="32" spans="1:6" x14ac:dyDescent="0.25">
      <c r="A32" s="13" t="s">
        <v>88</v>
      </c>
      <c r="B32" s="27"/>
      <c r="C32" s="27"/>
      <c r="D32" s="14"/>
      <c r="E32" s="30"/>
      <c r="F32" s="31"/>
    </row>
    <row r="33" spans="1:6" x14ac:dyDescent="0.25">
      <c r="A33" s="9" t="s">
        <v>211</v>
      </c>
      <c r="B33" s="26" t="s">
        <v>212</v>
      </c>
      <c r="C33" s="26" t="s">
        <v>213</v>
      </c>
      <c r="D33" s="10">
        <v>3000000</v>
      </c>
      <c r="E33" s="11">
        <v>3047.59</v>
      </c>
      <c r="F33" s="12">
        <v>9.5699999999999993E-2</v>
      </c>
    </row>
    <row r="34" spans="1:6" x14ac:dyDescent="0.25">
      <c r="A34" s="9" t="s">
        <v>183</v>
      </c>
      <c r="B34" s="26" t="s">
        <v>184</v>
      </c>
      <c r="C34" s="26" t="s">
        <v>185</v>
      </c>
      <c r="D34" s="10">
        <v>700000</v>
      </c>
      <c r="E34" s="11">
        <v>695.22</v>
      </c>
      <c r="F34" s="12">
        <v>2.18E-2</v>
      </c>
    </row>
    <row r="35" spans="1:6" x14ac:dyDescent="0.25">
      <c r="A35" s="13" t="s">
        <v>77</v>
      </c>
      <c r="B35" s="27"/>
      <c r="C35" s="27"/>
      <c r="D35" s="14"/>
      <c r="E35" s="15">
        <v>3742.81</v>
      </c>
      <c r="F35" s="16">
        <v>0.11749999999999999</v>
      </c>
    </row>
    <row r="36" spans="1:6" x14ac:dyDescent="0.25">
      <c r="A36" s="13" t="s">
        <v>89</v>
      </c>
      <c r="B36" s="26"/>
      <c r="C36" s="26"/>
      <c r="D36" s="10"/>
      <c r="E36" s="11"/>
      <c r="F36" s="12"/>
    </row>
    <row r="37" spans="1:6" x14ac:dyDescent="0.25">
      <c r="A37" s="13" t="s">
        <v>77</v>
      </c>
      <c r="B37" s="26"/>
      <c r="C37" s="26"/>
      <c r="D37" s="10"/>
      <c r="E37" s="17" t="s">
        <v>65</v>
      </c>
      <c r="F37" s="18" t="s">
        <v>65</v>
      </c>
    </row>
    <row r="38" spans="1:6" x14ac:dyDescent="0.25">
      <c r="A38" s="9"/>
      <c r="B38" s="26"/>
      <c r="C38" s="26"/>
      <c r="D38" s="10"/>
      <c r="E38" s="11"/>
      <c r="F38" s="12"/>
    </row>
    <row r="39" spans="1:6" x14ac:dyDescent="0.25">
      <c r="A39" s="19" t="s">
        <v>90</v>
      </c>
      <c r="B39" s="28"/>
      <c r="C39" s="28"/>
      <c r="D39" s="20"/>
      <c r="E39" s="15">
        <v>19412.68</v>
      </c>
      <c r="F39" s="16">
        <v>0.60950000000000004</v>
      </c>
    </row>
    <row r="40" spans="1:6" x14ac:dyDescent="0.25">
      <c r="A40" s="9"/>
      <c r="B40" s="26"/>
      <c r="C40" s="26"/>
      <c r="D40" s="10"/>
      <c r="E40" s="11"/>
      <c r="F40" s="12"/>
    </row>
    <row r="41" spans="1:6" x14ac:dyDescent="0.25">
      <c r="A41" s="13" t="s">
        <v>214</v>
      </c>
      <c r="B41" s="26"/>
      <c r="C41" s="26"/>
      <c r="D41" s="10"/>
      <c r="E41" s="11"/>
      <c r="F41" s="12"/>
    </row>
    <row r="42" spans="1:6" x14ac:dyDescent="0.25">
      <c r="A42" s="13" t="s">
        <v>215</v>
      </c>
      <c r="B42" s="26"/>
      <c r="C42" s="26"/>
      <c r="D42" s="10"/>
      <c r="E42" s="11"/>
      <c r="F42" s="12"/>
    </row>
    <row r="43" spans="1:6" x14ac:dyDescent="0.25">
      <c r="A43" s="9" t="s">
        <v>216</v>
      </c>
      <c r="B43" s="26" t="s">
        <v>217</v>
      </c>
      <c r="C43" s="26" t="s">
        <v>218</v>
      </c>
      <c r="D43" s="10">
        <v>2500000</v>
      </c>
      <c r="E43" s="11">
        <v>2435.6799999999998</v>
      </c>
      <c r="F43" s="12">
        <v>7.6499999999999999E-2</v>
      </c>
    </row>
    <row r="44" spans="1:6" x14ac:dyDescent="0.25">
      <c r="A44" s="9"/>
      <c r="B44" s="26"/>
      <c r="C44" s="26"/>
      <c r="D44" s="10"/>
      <c r="E44" s="11"/>
      <c r="F44" s="12"/>
    </row>
    <row r="45" spans="1:6" x14ac:dyDescent="0.25">
      <c r="A45" s="13" t="s">
        <v>219</v>
      </c>
      <c r="B45" s="26"/>
      <c r="C45" s="26"/>
      <c r="D45" s="10"/>
      <c r="E45" s="11"/>
      <c r="F45" s="12"/>
    </row>
    <row r="46" spans="1:6" x14ac:dyDescent="0.25">
      <c r="A46" s="9" t="s">
        <v>220</v>
      </c>
      <c r="B46" s="26" t="s">
        <v>221</v>
      </c>
      <c r="C46" s="26" t="s">
        <v>218</v>
      </c>
      <c r="D46" s="10">
        <v>3000000</v>
      </c>
      <c r="E46" s="11">
        <v>2979.64</v>
      </c>
      <c r="F46" s="12">
        <v>9.3600000000000003E-2</v>
      </c>
    </row>
    <row r="47" spans="1:6" x14ac:dyDescent="0.25">
      <c r="A47" s="9" t="s">
        <v>222</v>
      </c>
      <c r="B47" s="26" t="s">
        <v>223</v>
      </c>
      <c r="C47" s="26" t="s">
        <v>218</v>
      </c>
      <c r="D47" s="10">
        <v>2500000</v>
      </c>
      <c r="E47" s="11">
        <v>2453.2399999999998</v>
      </c>
      <c r="F47" s="12">
        <v>7.6999999999999999E-2</v>
      </c>
    </row>
    <row r="48" spans="1:6" x14ac:dyDescent="0.25">
      <c r="A48" s="9" t="s">
        <v>224</v>
      </c>
      <c r="B48" s="26" t="s">
        <v>225</v>
      </c>
      <c r="C48" s="26" t="s">
        <v>218</v>
      </c>
      <c r="D48" s="10">
        <v>2500000</v>
      </c>
      <c r="E48" s="11">
        <v>2429.85</v>
      </c>
      <c r="F48" s="12">
        <v>7.6300000000000007E-2</v>
      </c>
    </row>
    <row r="49" spans="1:6" x14ac:dyDescent="0.25">
      <c r="A49" s="9"/>
      <c r="B49" s="26"/>
      <c r="C49" s="26"/>
      <c r="D49" s="10"/>
      <c r="E49" s="11"/>
      <c r="F49" s="12"/>
    </row>
    <row r="50" spans="1:6" x14ac:dyDescent="0.25">
      <c r="A50" s="19" t="s">
        <v>90</v>
      </c>
      <c r="B50" s="28"/>
      <c r="C50" s="28"/>
      <c r="D50" s="20"/>
      <c r="E50" s="15">
        <v>10298.41</v>
      </c>
      <c r="F50" s="16">
        <v>0.32340000000000002</v>
      </c>
    </row>
    <row r="51" spans="1:6" x14ac:dyDescent="0.25">
      <c r="A51" s="9"/>
      <c r="B51" s="26"/>
      <c r="C51" s="26"/>
      <c r="D51" s="10"/>
      <c r="E51" s="11"/>
      <c r="F51" s="12"/>
    </row>
    <row r="52" spans="1:6" x14ac:dyDescent="0.25">
      <c r="A52" s="9"/>
      <c r="B52" s="26"/>
      <c r="C52" s="26"/>
      <c r="D52" s="10"/>
      <c r="E52" s="11"/>
      <c r="F52" s="12"/>
    </row>
    <row r="53" spans="1:6" x14ac:dyDescent="0.25">
      <c r="A53" s="13" t="s">
        <v>91</v>
      </c>
      <c r="B53" s="26"/>
      <c r="C53" s="26"/>
      <c r="D53" s="10"/>
      <c r="E53" s="11"/>
      <c r="F53" s="12"/>
    </row>
    <row r="54" spans="1:6" x14ac:dyDescent="0.25">
      <c r="A54" s="9" t="s">
        <v>92</v>
      </c>
      <c r="B54" s="26"/>
      <c r="C54" s="26"/>
      <c r="D54" s="10"/>
      <c r="E54" s="11">
        <v>3192.44</v>
      </c>
      <c r="F54" s="12">
        <v>0.1002</v>
      </c>
    </row>
    <row r="55" spans="1:6" x14ac:dyDescent="0.25">
      <c r="A55" s="13" t="s">
        <v>77</v>
      </c>
      <c r="B55" s="27"/>
      <c r="C55" s="27"/>
      <c r="D55" s="14"/>
      <c r="E55" s="15">
        <v>3192.44</v>
      </c>
      <c r="F55" s="16">
        <v>0.1002</v>
      </c>
    </row>
    <row r="56" spans="1:6" x14ac:dyDescent="0.25">
      <c r="A56" s="9"/>
      <c r="B56" s="26"/>
      <c r="C56" s="26"/>
      <c r="D56" s="10"/>
      <c r="E56" s="11"/>
      <c r="F56" s="12"/>
    </row>
    <row r="57" spans="1:6" x14ac:dyDescent="0.25">
      <c r="A57" s="19" t="s">
        <v>90</v>
      </c>
      <c r="B57" s="28"/>
      <c r="C57" s="28"/>
      <c r="D57" s="20"/>
      <c r="E57" s="15">
        <v>3192.44</v>
      </c>
      <c r="F57" s="16">
        <v>0.1002</v>
      </c>
    </row>
    <row r="58" spans="1:6" x14ac:dyDescent="0.25">
      <c r="A58" s="9" t="s">
        <v>93</v>
      </c>
      <c r="B58" s="26"/>
      <c r="C58" s="26"/>
      <c r="D58" s="10"/>
      <c r="E58" s="32">
        <v>-1053.5899999999999</v>
      </c>
      <c r="F58" s="33">
        <v>-3.3099999999999997E-2</v>
      </c>
    </row>
    <row r="59" spans="1:6" x14ac:dyDescent="0.25">
      <c r="A59" s="21" t="s">
        <v>94</v>
      </c>
      <c r="B59" s="29"/>
      <c r="C59" s="29"/>
      <c r="D59" s="22"/>
      <c r="E59" s="23">
        <v>31849.94</v>
      </c>
      <c r="F59" s="24">
        <v>1</v>
      </c>
    </row>
    <row r="61" spans="1:6" x14ac:dyDescent="0.25">
      <c r="A61" s="1" t="s">
        <v>162</v>
      </c>
    </row>
    <row r="62" spans="1:6" x14ac:dyDescent="0.25">
      <c r="A62" s="1" t="s">
        <v>95</v>
      </c>
    </row>
    <row r="64" spans="1:6" x14ac:dyDescent="0.25">
      <c r="A64" s="1" t="s">
        <v>1194</v>
      </c>
    </row>
    <row r="65" spans="1:3" ht="30" x14ac:dyDescent="0.25">
      <c r="A65" s="43" t="s">
        <v>1195</v>
      </c>
      <c r="B65" t="s">
        <v>65</v>
      </c>
    </row>
    <row r="66" spans="1:3" x14ac:dyDescent="0.25">
      <c r="A66" t="s">
        <v>1196</v>
      </c>
    </row>
    <row r="67" spans="1:3" x14ac:dyDescent="0.25">
      <c r="A67" t="s">
        <v>1241</v>
      </c>
      <c r="B67" t="s">
        <v>1198</v>
      </c>
      <c r="C67" t="s">
        <v>1198</v>
      </c>
    </row>
    <row r="68" spans="1:3" x14ac:dyDescent="0.25">
      <c r="B68" s="44">
        <v>43371</v>
      </c>
      <c r="C68" s="44">
        <v>43404</v>
      </c>
    </row>
    <row r="69" spans="1:3" x14ac:dyDescent="0.25">
      <c r="A69" t="s">
        <v>1199</v>
      </c>
      <c r="B69" t="s">
        <v>1200</v>
      </c>
      <c r="C69" t="s">
        <v>1200</v>
      </c>
    </row>
    <row r="70" spans="1:3" x14ac:dyDescent="0.25">
      <c r="A70" t="s">
        <v>1201</v>
      </c>
      <c r="B70" t="s">
        <v>1200</v>
      </c>
      <c r="C70" t="s">
        <v>1200</v>
      </c>
    </row>
    <row r="71" spans="1:3" x14ac:dyDescent="0.25">
      <c r="A71" t="s">
        <v>1242</v>
      </c>
      <c r="B71">
        <v>1008.4345</v>
      </c>
      <c r="C71">
        <v>1008.4345</v>
      </c>
    </row>
    <row r="72" spans="1:3" x14ac:dyDescent="0.25">
      <c r="A72" t="s">
        <v>1202</v>
      </c>
      <c r="B72">
        <v>2217.0538999999999</v>
      </c>
      <c r="C72">
        <v>2232.4104000000002</v>
      </c>
    </row>
    <row r="73" spans="1:3" x14ac:dyDescent="0.25">
      <c r="A73" t="s">
        <v>1221</v>
      </c>
      <c r="B73">
        <v>2048.7458999999999</v>
      </c>
      <c r="C73">
        <v>2046.9947</v>
      </c>
    </row>
    <row r="74" spans="1:3" x14ac:dyDescent="0.25">
      <c r="A74" t="s">
        <v>1203</v>
      </c>
      <c r="B74">
        <v>2173.0448000000001</v>
      </c>
      <c r="C74">
        <v>2188.0974999999999</v>
      </c>
    </row>
    <row r="75" spans="1:3" x14ac:dyDescent="0.25">
      <c r="A75" t="s">
        <v>1222</v>
      </c>
      <c r="B75">
        <v>2052.2782999999999</v>
      </c>
      <c r="C75">
        <v>2050.4474</v>
      </c>
    </row>
    <row r="76" spans="1:3" x14ac:dyDescent="0.25">
      <c r="A76" t="s">
        <v>1223</v>
      </c>
      <c r="B76">
        <v>1007.2477</v>
      </c>
      <c r="C76">
        <v>1006.38</v>
      </c>
    </row>
    <row r="77" spans="1:3" x14ac:dyDescent="0.25">
      <c r="A77" t="s">
        <v>1237</v>
      </c>
      <c r="B77" t="s">
        <v>1200</v>
      </c>
      <c r="C77" t="s">
        <v>1200</v>
      </c>
    </row>
    <row r="78" spans="1:3" ht="14.45" customHeight="1" x14ac:dyDescent="0.25">
      <c r="A78" t="s">
        <v>1243</v>
      </c>
      <c r="B78" t="s">
        <v>1200</v>
      </c>
      <c r="C78" t="s">
        <v>1200</v>
      </c>
    </row>
    <row r="79" spans="1:3" x14ac:dyDescent="0.25">
      <c r="A79" t="s">
        <v>1244</v>
      </c>
      <c r="B79">
        <v>1006.1106</v>
      </c>
      <c r="C79">
        <v>1006.1106</v>
      </c>
    </row>
    <row r="80" spans="1:3" x14ac:dyDescent="0.25">
      <c r="A80" t="s">
        <v>1245</v>
      </c>
      <c r="B80">
        <v>1447.3659</v>
      </c>
      <c r="C80">
        <v>1456.3895</v>
      </c>
    </row>
    <row r="81" spans="1:3" x14ac:dyDescent="0.25">
      <c r="A81" t="s">
        <v>1246</v>
      </c>
      <c r="B81">
        <v>2025.5691999999999</v>
      </c>
      <c r="C81">
        <v>2024.2579000000001</v>
      </c>
    </row>
    <row r="82" spans="1:3" x14ac:dyDescent="0.25">
      <c r="A82" t="s">
        <v>1247</v>
      </c>
      <c r="B82">
        <v>2138.2597999999998</v>
      </c>
      <c r="C82">
        <v>2151.5907000000002</v>
      </c>
    </row>
    <row r="83" spans="1:3" x14ac:dyDescent="0.25">
      <c r="A83" t="s">
        <v>1248</v>
      </c>
      <c r="B83">
        <v>1043.8896</v>
      </c>
      <c r="C83">
        <v>1050.3978</v>
      </c>
    </row>
    <row r="84" spans="1:3" x14ac:dyDescent="0.25">
      <c r="A84" t="s">
        <v>1249</v>
      </c>
      <c r="B84">
        <v>1007.0588</v>
      </c>
      <c r="C84">
        <v>1006.38</v>
      </c>
    </row>
    <row r="85" spans="1:3" x14ac:dyDescent="0.25">
      <c r="A85" t="s">
        <v>1238</v>
      </c>
      <c r="B85" t="s">
        <v>1200</v>
      </c>
      <c r="C85" t="s">
        <v>1200</v>
      </c>
    </row>
    <row r="86" spans="1:3" x14ac:dyDescent="0.25">
      <c r="A86" t="s">
        <v>1250</v>
      </c>
      <c r="B86" t="s">
        <v>1200</v>
      </c>
      <c r="C86" t="s">
        <v>1200</v>
      </c>
    </row>
    <row r="87" spans="1:3" x14ac:dyDescent="0.25">
      <c r="A87" t="s">
        <v>1251</v>
      </c>
      <c r="B87">
        <v>1004.2461</v>
      </c>
      <c r="C87">
        <v>1004.5605</v>
      </c>
    </row>
    <row r="88" spans="1:3" x14ac:dyDescent="0.25">
      <c r="A88" t="s">
        <v>1252</v>
      </c>
      <c r="B88" t="s">
        <v>1200</v>
      </c>
      <c r="C88" t="s">
        <v>1200</v>
      </c>
    </row>
    <row r="89" spans="1:3" x14ac:dyDescent="0.25">
      <c r="A89" t="s">
        <v>1253</v>
      </c>
      <c r="B89" t="s">
        <v>1200</v>
      </c>
      <c r="C89" t="s">
        <v>1200</v>
      </c>
    </row>
    <row r="90" spans="1:3" x14ac:dyDescent="0.25">
      <c r="A90" t="s">
        <v>1254</v>
      </c>
      <c r="B90">
        <v>1920.7532000000001</v>
      </c>
      <c r="C90">
        <v>1933.2370000000001</v>
      </c>
    </row>
    <row r="91" spans="1:3" x14ac:dyDescent="0.25">
      <c r="A91" t="s">
        <v>1255</v>
      </c>
      <c r="B91">
        <v>1089.9771000000001</v>
      </c>
      <c r="C91">
        <v>1097.0712000000001</v>
      </c>
    </row>
    <row r="92" spans="1:3" x14ac:dyDescent="0.25">
      <c r="A92" t="s">
        <v>1256</v>
      </c>
      <c r="B92">
        <v>1007.8764</v>
      </c>
      <c r="C92">
        <v>1007.12</v>
      </c>
    </row>
    <row r="93" spans="1:3" x14ac:dyDescent="0.25">
      <c r="A93" t="s">
        <v>1239</v>
      </c>
      <c r="B93" t="s">
        <v>1200</v>
      </c>
      <c r="C93" t="s">
        <v>1200</v>
      </c>
    </row>
    <row r="94" spans="1:3" x14ac:dyDescent="0.25">
      <c r="A94" t="s">
        <v>1212</v>
      </c>
    </row>
    <row r="96" spans="1:3" x14ac:dyDescent="0.25">
      <c r="A96" t="s">
        <v>1229</v>
      </c>
    </row>
    <row r="98" spans="1:4" x14ac:dyDescent="0.25">
      <c r="A98" s="46" t="s">
        <v>1230</v>
      </c>
      <c r="B98" s="46" t="s">
        <v>1231</v>
      </c>
      <c r="C98" s="46" t="s">
        <v>1232</v>
      </c>
      <c r="D98" s="46" t="s">
        <v>1233</v>
      </c>
    </row>
    <row r="99" spans="1:4" x14ac:dyDescent="0.25">
      <c r="A99" s="46" t="s">
        <v>1257</v>
      </c>
      <c r="B99" s="46"/>
      <c r="C99" s="46">
        <v>11.5494065</v>
      </c>
      <c r="D99" s="46">
        <v>10.694808</v>
      </c>
    </row>
    <row r="100" spans="1:4" x14ac:dyDescent="0.25">
      <c r="A100" s="46" t="s">
        <v>1234</v>
      </c>
      <c r="B100" s="46"/>
      <c r="C100" s="46">
        <v>8.7699972000000006</v>
      </c>
      <c r="D100" s="46">
        <v>8.1210611000000004</v>
      </c>
    </row>
    <row r="101" spans="1:4" x14ac:dyDescent="0.25">
      <c r="A101" s="46" t="s">
        <v>1258</v>
      </c>
      <c r="B101" s="46"/>
      <c r="C101" s="46">
        <v>5.0161946000000004</v>
      </c>
      <c r="D101" s="46">
        <v>4.6450212000000004</v>
      </c>
    </row>
    <row r="102" spans="1:4" x14ac:dyDescent="0.25">
      <c r="A102" s="46" t="s">
        <v>1259</v>
      </c>
      <c r="B102" s="46"/>
      <c r="C102" s="46">
        <v>4.4617445</v>
      </c>
      <c r="D102" s="46">
        <v>4.1315976000000001</v>
      </c>
    </row>
    <row r="103" spans="1:4" x14ac:dyDescent="0.25">
      <c r="A103" s="46" t="s">
        <v>1260</v>
      </c>
      <c r="B103" s="46"/>
      <c r="C103" s="46">
        <v>5.6341067000000002</v>
      </c>
      <c r="D103" s="46">
        <v>5.2172109000000004</v>
      </c>
    </row>
    <row r="104" spans="1:4" x14ac:dyDescent="0.25">
      <c r="A104" s="46" t="s">
        <v>1236</v>
      </c>
      <c r="B104" s="46"/>
      <c r="C104" s="46">
        <v>5.2483877000000003</v>
      </c>
      <c r="D104" s="46">
        <v>4.8600329999999996</v>
      </c>
    </row>
    <row r="105" spans="1:4" x14ac:dyDescent="0.25">
      <c r="A105" s="46" t="s">
        <v>1261</v>
      </c>
      <c r="B105" s="46"/>
      <c r="C105" s="46">
        <v>4.5057860999999999</v>
      </c>
      <c r="D105" s="46">
        <v>4.1723805</v>
      </c>
    </row>
    <row r="106" spans="1:4" x14ac:dyDescent="0.25">
      <c r="A106" s="46" t="s">
        <v>1240</v>
      </c>
      <c r="B106" s="46"/>
      <c r="C106" s="46">
        <v>7.7901501</v>
      </c>
      <c r="D106" s="46">
        <v>7.2137178000000004</v>
      </c>
    </row>
    <row r="107" spans="1:4" x14ac:dyDescent="0.25">
      <c r="A107" s="46" t="s">
        <v>1262</v>
      </c>
      <c r="B107" s="46"/>
      <c r="C107" s="46">
        <v>5.0135722999999999</v>
      </c>
      <c r="D107" s="46">
        <v>4.6425929000000004</v>
      </c>
    </row>
    <row r="109" spans="1:4" x14ac:dyDescent="0.25">
      <c r="A109" t="s">
        <v>1214</v>
      </c>
      <c r="B109" t="s">
        <v>65</v>
      </c>
    </row>
    <row r="110" spans="1:4" ht="30" x14ac:dyDescent="0.25">
      <c r="A110" s="43" t="s">
        <v>1215</v>
      </c>
      <c r="B110" t="s">
        <v>65</v>
      </c>
    </row>
    <row r="111" spans="1:4" ht="30" x14ac:dyDescent="0.25">
      <c r="A111" s="43" t="s">
        <v>1216</v>
      </c>
      <c r="B111" t="s">
        <v>65</v>
      </c>
    </row>
    <row r="112" spans="1:4" x14ac:dyDescent="0.25">
      <c r="A112" t="s">
        <v>1217</v>
      </c>
      <c r="B112" s="45">
        <v>0.89800199999999997</v>
      </c>
    </row>
    <row r="113" spans="1:2" x14ac:dyDescent="0.25">
      <c r="A113" t="s">
        <v>1218</v>
      </c>
      <c r="B113" s="45" t="s">
        <v>65</v>
      </c>
    </row>
    <row r="114" spans="1:2" ht="45" x14ac:dyDescent="0.25">
      <c r="A114" s="43" t="s">
        <v>1219</v>
      </c>
      <c r="B114" t="s">
        <v>65</v>
      </c>
    </row>
    <row r="115" spans="1:2" ht="45" x14ac:dyDescent="0.25">
      <c r="A115" s="43" t="s">
        <v>1220</v>
      </c>
      <c r="B115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4"/>
  <sheetViews>
    <sheetView workbookViewId="0">
      <selection activeCell="A372" sqref="A372"/>
    </sheetView>
  </sheetViews>
  <sheetFormatPr defaultRowHeight="15" x14ac:dyDescent="0.25"/>
  <cols>
    <col min="1" max="1" width="50.42578125" customWidth="1"/>
    <col min="2" max="2" width="18.570312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18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19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226</v>
      </c>
      <c r="B7" s="26"/>
      <c r="C7" s="26"/>
      <c r="D7" s="10"/>
      <c r="E7" s="11"/>
      <c r="F7" s="12"/>
    </row>
    <row r="8" spans="1:8" x14ac:dyDescent="0.25">
      <c r="A8" s="9" t="s">
        <v>227</v>
      </c>
      <c r="B8" s="26" t="s">
        <v>228</v>
      </c>
      <c r="C8" s="26" t="s">
        <v>229</v>
      </c>
      <c r="D8" s="10">
        <v>2505000</v>
      </c>
      <c r="E8" s="11">
        <v>26584.31</v>
      </c>
      <c r="F8" s="12">
        <v>7.4700000000000003E-2</v>
      </c>
    </row>
    <row r="9" spans="1:8" x14ac:dyDescent="0.25">
      <c r="A9" s="9" t="s">
        <v>230</v>
      </c>
      <c r="B9" s="26" t="s">
        <v>231</v>
      </c>
      <c r="C9" s="26" t="s">
        <v>232</v>
      </c>
      <c r="D9" s="10">
        <v>4020500</v>
      </c>
      <c r="E9" s="11">
        <v>11753.93</v>
      </c>
      <c r="F9" s="12">
        <v>3.3000000000000002E-2</v>
      </c>
    </row>
    <row r="10" spans="1:8" x14ac:dyDescent="0.25">
      <c r="A10" s="9" t="s">
        <v>233</v>
      </c>
      <c r="B10" s="26" t="s">
        <v>234</v>
      </c>
      <c r="C10" s="26" t="s">
        <v>235</v>
      </c>
      <c r="D10" s="10">
        <v>2477750</v>
      </c>
      <c r="E10" s="11">
        <v>8796.01</v>
      </c>
      <c r="F10" s="12">
        <v>2.47E-2</v>
      </c>
    </row>
    <row r="11" spans="1:8" x14ac:dyDescent="0.25">
      <c r="A11" s="9" t="s">
        <v>236</v>
      </c>
      <c r="B11" s="26" t="s">
        <v>237</v>
      </c>
      <c r="C11" s="26" t="s">
        <v>238</v>
      </c>
      <c r="D11" s="10">
        <v>1098000</v>
      </c>
      <c r="E11" s="11">
        <v>8691.2199999999993</v>
      </c>
      <c r="F11" s="12">
        <v>2.4400000000000002E-2</v>
      </c>
    </row>
    <row r="12" spans="1:8" x14ac:dyDescent="0.25">
      <c r="A12" s="9" t="s">
        <v>239</v>
      </c>
      <c r="B12" s="26" t="s">
        <v>240</v>
      </c>
      <c r="C12" s="26" t="s">
        <v>235</v>
      </c>
      <c r="D12" s="10">
        <v>2715000</v>
      </c>
      <c r="E12" s="11">
        <v>7640.01</v>
      </c>
      <c r="F12" s="12">
        <v>2.1499999999999998E-2</v>
      </c>
    </row>
    <row r="13" spans="1:8" x14ac:dyDescent="0.25">
      <c r="A13" s="9" t="s">
        <v>241</v>
      </c>
      <c r="B13" s="26" t="s">
        <v>242</v>
      </c>
      <c r="C13" s="26" t="s">
        <v>243</v>
      </c>
      <c r="D13" s="10">
        <v>1129200</v>
      </c>
      <c r="E13" s="11">
        <v>7614.76</v>
      </c>
      <c r="F13" s="12">
        <v>2.1399999999999999E-2</v>
      </c>
    </row>
    <row r="14" spans="1:8" x14ac:dyDescent="0.25">
      <c r="A14" s="9" t="s">
        <v>244</v>
      </c>
      <c r="B14" s="26" t="s">
        <v>245</v>
      </c>
      <c r="C14" s="26" t="s">
        <v>246</v>
      </c>
      <c r="D14" s="10">
        <v>1028400</v>
      </c>
      <c r="E14" s="11">
        <v>7058.94</v>
      </c>
      <c r="F14" s="12">
        <v>1.9800000000000002E-2</v>
      </c>
    </row>
    <row r="15" spans="1:8" x14ac:dyDescent="0.25">
      <c r="A15" s="9" t="s">
        <v>247</v>
      </c>
      <c r="B15" s="26" t="s">
        <v>248</v>
      </c>
      <c r="C15" s="26" t="s">
        <v>235</v>
      </c>
      <c r="D15" s="10">
        <v>3738000</v>
      </c>
      <c r="E15" s="11">
        <v>7031.18</v>
      </c>
      <c r="F15" s="12">
        <v>1.9699999999999999E-2</v>
      </c>
    </row>
    <row r="16" spans="1:8" x14ac:dyDescent="0.25">
      <c r="A16" s="9" t="s">
        <v>249</v>
      </c>
      <c r="B16" s="26" t="s">
        <v>250</v>
      </c>
      <c r="C16" s="26" t="s">
        <v>251</v>
      </c>
      <c r="D16" s="10">
        <v>1257285</v>
      </c>
      <c r="E16" s="11">
        <v>6963.47</v>
      </c>
      <c r="F16" s="12">
        <v>1.9599999999999999E-2</v>
      </c>
    </row>
    <row r="17" spans="1:6" x14ac:dyDescent="0.25">
      <c r="A17" s="9" t="s">
        <v>252</v>
      </c>
      <c r="B17" s="26" t="s">
        <v>253</v>
      </c>
      <c r="C17" s="26" t="s">
        <v>254</v>
      </c>
      <c r="D17" s="10">
        <v>2320800</v>
      </c>
      <c r="E17" s="11">
        <v>6500.56</v>
      </c>
      <c r="F17" s="12">
        <v>1.83E-2</v>
      </c>
    </row>
    <row r="18" spans="1:6" x14ac:dyDescent="0.25">
      <c r="A18" s="9" t="s">
        <v>255</v>
      </c>
      <c r="B18" s="26" t="s">
        <v>256</v>
      </c>
      <c r="C18" s="26" t="s">
        <v>257</v>
      </c>
      <c r="D18" s="10">
        <v>3507500</v>
      </c>
      <c r="E18" s="11">
        <v>5778.61</v>
      </c>
      <c r="F18" s="12">
        <v>1.6199999999999999E-2</v>
      </c>
    </row>
    <row r="19" spans="1:6" x14ac:dyDescent="0.25">
      <c r="A19" s="9" t="s">
        <v>258</v>
      </c>
      <c r="B19" s="26" t="s">
        <v>259</v>
      </c>
      <c r="C19" s="26" t="s">
        <v>260</v>
      </c>
      <c r="D19" s="10">
        <v>631500</v>
      </c>
      <c r="E19" s="11">
        <v>5263.87</v>
      </c>
      <c r="F19" s="12">
        <v>1.4800000000000001E-2</v>
      </c>
    </row>
    <row r="20" spans="1:6" x14ac:dyDescent="0.25">
      <c r="A20" s="9" t="s">
        <v>261</v>
      </c>
      <c r="B20" s="26" t="s">
        <v>262</v>
      </c>
      <c r="C20" s="26" t="s">
        <v>263</v>
      </c>
      <c r="D20" s="10">
        <v>2479750</v>
      </c>
      <c r="E20" s="11">
        <v>5235.99</v>
      </c>
      <c r="F20" s="12">
        <v>1.47E-2</v>
      </c>
    </row>
    <row r="21" spans="1:6" x14ac:dyDescent="0.25">
      <c r="A21" s="9" t="s">
        <v>264</v>
      </c>
      <c r="B21" s="26" t="s">
        <v>265</v>
      </c>
      <c r="C21" s="26" t="s">
        <v>266</v>
      </c>
      <c r="D21" s="10">
        <v>76200</v>
      </c>
      <c r="E21" s="11">
        <v>5041.7</v>
      </c>
      <c r="F21" s="12">
        <v>1.4200000000000001E-2</v>
      </c>
    </row>
    <row r="22" spans="1:6" x14ac:dyDescent="0.25">
      <c r="A22" s="9" t="s">
        <v>267</v>
      </c>
      <c r="B22" s="26" t="s">
        <v>268</v>
      </c>
      <c r="C22" s="26" t="s">
        <v>269</v>
      </c>
      <c r="D22" s="10">
        <v>281000</v>
      </c>
      <c r="E22" s="11">
        <v>4971.59</v>
      </c>
      <c r="F22" s="12">
        <v>1.4E-2</v>
      </c>
    </row>
    <row r="23" spans="1:6" x14ac:dyDescent="0.25">
      <c r="A23" s="9" t="s">
        <v>270</v>
      </c>
      <c r="B23" s="26" t="s">
        <v>271</v>
      </c>
      <c r="C23" s="26" t="s">
        <v>269</v>
      </c>
      <c r="D23" s="10">
        <v>4224000</v>
      </c>
      <c r="E23" s="11">
        <v>4916.74</v>
      </c>
      <c r="F23" s="12">
        <v>1.38E-2</v>
      </c>
    </row>
    <row r="24" spans="1:6" x14ac:dyDescent="0.25">
      <c r="A24" s="9" t="s">
        <v>272</v>
      </c>
      <c r="B24" s="26" t="s">
        <v>273</v>
      </c>
      <c r="C24" s="26" t="s">
        <v>274</v>
      </c>
      <c r="D24" s="10">
        <v>687000</v>
      </c>
      <c r="E24" s="11">
        <v>4470.6499999999996</v>
      </c>
      <c r="F24" s="12">
        <v>1.26E-2</v>
      </c>
    </row>
    <row r="25" spans="1:6" x14ac:dyDescent="0.25">
      <c r="A25" s="9" t="s">
        <v>275</v>
      </c>
      <c r="B25" s="26" t="s">
        <v>276</v>
      </c>
      <c r="C25" s="26" t="s">
        <v>277</v>
      </c>
      <c r="D25" s="10">
        <v>486000</v>
      </c>
      <c r="E25" s="11">
        <v>4104.76</v>
      </c>
      <c r="F25" s="12">
        <v>1.15E-2</v>
      </c>
    </row>
    <row r="26" spans="1:6" x14ac:dyDescent="0.25">
      <c r="A26" s="9" t="s">
        <v>278</v>
      </c>
      <c r="B26" s="26" t="s">
        <v>279</v>
      </c>
      <c r="C26" s="26" t="s">
        <v>235</v>
      </c>
      <c r="D26" s="10">
        <v>5373500</v>
      </c>
      <c r="E26" s="11">
        <v>3957.58</v>
      </c>
      <c r="F26" s="12">
        <v>1.11E-2</v>
      </c>
    </row>
    <row r="27" spans="1:6" x14ac:dyDescent="0.25">
      <c r="A27" s="9" t="s">
        <v>280</v>
      </c>
      <c r="B27" s="26" t="s">
        <v>281</v>
      </c>
      <c r="C27" s="26" t="s">
        <v>282</v>
      </c>
      <c r="D27" s="10">
        <v>2316000</v>
      </c>
      <c r="E27" s="11">
        <v>3937.2</v>
      </c>
      <c r="F27" s="12">
        <v>1.11E-2</v>
      </c>
    </row>
    <row r="28" spans="1:6" x14ac:dyDescent="0.25">
      <c r="A28" s="9" t="s">
        <v>283</v>
      </c>
      <c r="B28" s="26" t="s">
        <v>284</v>
      </c>
      <c r="C28" s="26" t="s">
        <v>246</v>
      </c>
      <c r="D28" s="10">
        <v>197750</v>
      </c>
      <c r="E28" s="11">
        <v>3832.69</v>
      </c>
      <c r="F28" s="12">
        <v>1.0800000000000001E-2</v>
      </c>
    </row>
    <row r="29" spans="1:6" x14ac:dyDescent="0.25">
      <c r="A29" s="9" t="s">
        <v>285</v>
      </c>
      <c r="B29" s="26" t="s">
        <v>286</v>
      </c>
      <c r="C29" s="26" t="s">
        <v>235</v>
      </c>
      <c r="D29" s="10">
        <v>632400</v>
      </c>
      <c r="E29" s="11">
        <v>3683.1</v>
      </c>
      <c r="F29" s="12">
        <v>1.03E-2</v>
      </c>
    </row>
    <row r="30" spans="1:6" x14ac:dyDescent="0.25">
      <c r="A30" s="9" t="s">
        <v>287</v>
      </c>
      <c r="B30" s="26" t="s">
        <v>288</v>
      </c>
      <c r="C30" s="26" t="s">
        <v>235</v>
      </c>
      <c r="D30" s="10">
        <v>191500</v>
      </c>
      <c r="E30" s="11">
        <v>3661</v>
      </c>
      <c r="F30" s="12">
        <v>1.03E-2</v>
      </c>
    </row>
    <row r="31" spans="1:6" x14ac:dyDescent="0.25">
      <c r="A31" s="9" t="s">
        <v>289</v>
      </c>
      <c r="B31" s="26" t="s">
        <v>290</v>
      </c>
      <c r="C31" s="26" t="s">
        <v>269</v>
      </c>
      <c r="D31" s="10">
        <v>9741600</v>
      </c>
      <c r="E31" s="11">
        <v>3584.91</v>
      </c>
      <c r="F31" s="12">
        <v>1.01E-2</v>
      </c>
    </row>
    <row r="32" spans="1:6" x14ac:dyDescent="0.25">
      <c r="A32" s="9" t="s">
        <v>291</v>
      </c>
      <c r="B32" s="26" t="s">
        <v>292</v>
      </c>
      <c r="C32" s="26" t="s">
        <v>251</v>
      </c>
      <c r="D32" s="10">
        <v>1941750</v>
      </c>
      <c r="E32" s="11">
        <v>3327.19</v>
      </c>
      <c r="F32" s="12">
        <v>9.2999999999999992E-3</v>
      </c>
    </row>
    <row r="33" spans="1:6" x14ac:dyDescent="0.25">
      <c r="A33" s="9" t="s">
        <v>293</v>
      </c>
      <c r="B33" s="26" t="s">
        <v>294</v>
      </c>
      <c r="C33" s="26" t="s">
        <v>238</v>
      </c>
      <c r="D33" s="10">
        <v>451800</v>
      </c>
      <c r="E33" s="11">
        <v>2977.36</v>
      </c>
      <c r="F33" s="12">
        <v>8.3999999999999995E-3</v>
      </c>
    </row>
    <row r="34" spans="1:6" x14ac:dyDescent="0.25">
      <c r="A34" s="9" t="s">
        <v>295</v>
      </c>
      <c r="B34" s="26" t="s">
        <v>296</v>
      </c>
      <c r="C34" s="26" t="s">
        <v>297</v>
      </c>
      <c r="D34" s="10">
        <v>6100000</v>
      </c>
      <c r="E34" s="11">
        <v>2812.1</v>
      </c>
      <c r="F34" s="12">
        <v>7.9000000000000008E-3</v>
      </c>
    </row>
    <row r="35" spans="1:6" x14ac:dyDescent="0.25">
      <c r="A35" s="9" t="s">
        <v>298</v>
      </c>
      <c r="B35" s="26" t="s">
        <v>299</v>
      </c>
      <c r="C35" s="26" t="s">
        <v>300</v>
      </c>
      <c r="D35" s="10">
        <v>414000</v>
      </c>
      <c r="E35" s="11">
        <v>2421.4899999999998</v>
      </c>
      <c r="F35" s="12">
        <v>6.7999999999999996E-3</v>
      </c>
    </row>
    <row r="36" spans="1:6" x14ac:dyDescent="0.25">
      <c r="A36" s="9" t="s">
        <v>301</v>
      </c>
      <c r="B36" s="26" t="s">
        <v>302</v>
      </c>
      <c r="C36" s="26" t="s">
        <v>246</v>
      </c>
      <c r="D36" s="10">
        <v>640500</v>
      </c>
      <c r="E36" s="11">
        <v>2148.2399999999998</v>
      </c>
      <c r="F36" s="12">
        <v>6.0000000000000001E-3</v>
      </c>
    </row>
    <row r="37" spans="1:6" x14ac:dyDescent="0.25">
      <c r="A37" s="9" t="s">
        <v>303</v>
      </c>
      <c r="B37" s="26" t="s">
        <v>304</v>
      </c>
      <c r="C37" s="26" t="s">
        <v>269</v>
      </c>
      <c r="D37" s="10">
        <v>2616000</v>
      </c>
      <c r="E37" s="11">
        <v>2090.1799999999998</v>
      </c>
      <c r="F37" s="12">
        <v>5.8999999999999999E-3</v>
      </c>
    </row>
    <row r="38" spans="1:6" x14ac:dyDescent="0.25">
      <c r="A38" s="9" t="s">
        <v>305</v>
      </c>
      <c r="B38" s="26" t="s">
        <v>306</v>
      </c>
      <c r="C38" s="26" t="s">
        <v>254</v>
      </c>
      <c r="D38" s="10">
        <v>36600</v>
      </c>
      <c r="E38" s="11">
        <v>2065.7399999999998</v>
      </c>
      <c r="F38" s="12">
        <v>5.7999999999999996E-3</v>
      </c>
    </row>
    <row r="39" spans="1:6" x14ac:dyDescent="0.25">
      <c r="A39" s="9" t="s">
        <v>307</v>
      </c>
      <c r="B39" s="26" t="s">
        <v>308</v>
      </c>
      <c r="C39" s="26" t="s">
        <v>269</v>
      </c>
      <c r="D39" s="10">
        <v>242000</v>
      </c>
      <c r="E39" s="11">
        <v>2019.73</v>
      </c>
      <c r="F39" s="12">
        <v>5.7000000000000002E-3</v>
      </c>
    </row>
    <row r="40" spans="1:6" x14ac:dyDescent="0.25">
      <c r="A40" s="9" t="s">
        <v>309</v>
      </c>
      <c r="B40" s="26" t="s">
        <v>310</v>
      </c>
      <c r="C40" s="26" t="s">
        <v>246</v>
      </c>
      <c r="D40" s="10">
        <v>232800</v>
      </c>
      <c r="E40" s="11">
        <v>1980.78</v>
      </c>
      <c r="F40" s="12">
        <v>5.5999999999999999E-3</v>
      </c>
    </row>
    <row r="41" spans="1:6" x14ac:dyDescent="0.25">
      <c r="A41" s="9" t="s">
        <v>311</v>
      </c>
      <c r="B41" s="26" t="s">
        <v>312</v>
      </c>
      <c r="C41" s="26" t="s">
        <v>313</v>
      </c>
      <c r="D41" s="10">
        <v>257600</v>
      </c>
      <c r="E41" s="11">
        <v>1938.57</v>
      </c>
      <c r="F41" s="12">
        <v>5.4000000000000003E-3</v>
      </c>
    </row>
    <row r="42" spans="1:6" x14ac:dyDescent="0.25">
      <c r="A42" s="9" t="s">
        <v>314</v>
      </c>
      <c r="B42" s="26" t="s">
        <v>315</v>
      </c>
      <c r="C42" s="26" t="s">
        <v>235</v>
      </c>
      <c r="D42" s="10">
        <v>3050000</v>
      </c>
      <c r="E42" s="11">
        <v>1805.6</v>
      </c>
      <c r="F42" s="12">
        <v>5.1000000000000004E-3</v>
      </c>
    </row>
    <row r="43" spans="1:6" x14ac:dyDescent="0.25">
      <c r="A43" s="9" t="s">
        <v>316</v>
      </c>
      <c r="B43" s="26" t="s">
        <v>317</v>
      </c>
      <c r="C43" s="26" t="s">
        <v>257</v>
      </c>
      <c r="D43" s="10">
        <v>1217500</v>
      </c>
      <c r="E43" s="11">
        <v>1699.63</v>
      </c>
      <c r="F43" s="12">
        <v>4.7999999999999996E-3</v>
      </c>
    </row>
    <row r="44" spans="1:6" x14ac:dyDescent="0.25">
      <c r="A44" s="9" t="s">
        <v>318</v>
      </c>
      <c r="B44" s="26" t="s">
        <v>319</v>
      </c>
      <c r="C44" s="26" t="s">
        <v>254</v>
      </c>
      <c r="D44" s="10">
        <v>499200</v>
      </c>
      <c r="E44" s="11">
        <v>1603.93</v>
      </c>
      <c r="F44" s="12">
        <v>4.4999999999999997E-3</v>
      </c>
    </row>
    <row r="45" spans="1:6" x14ac:dyDescent="0.25">
      <c r="A45" s="9" t="s">
        <v>320</v>
      </c>
      <c r="B45" s="26" t="s">
        <v>321</v>
      </c>
      <c r="C45" s="26" t="s">
        <v>266</v>
      </c>
      <c r="D45" s="10">
        <v>1626800</v>
      </c>
      <c r="E45" s="11">
        <v>1589.38</v>
      </c>
      <c r="F45" s="12">
        <v>4.4999999999999997E-3</v>
      </c>
    </row>
    <row r="46" spans="1:6" x14ac:dyDescent="0.25">
      <c r="A46" s="9" t="s">
        <v>322</v>
      </c>
      <c r="B46" s="26" t="s">
        <v>323</v>
      </c>
      <c r="C46" s="26" t="s">
        <v>235</v>
      </c>
      <c r="D46" s="10">
        <v>10770825</v>
      </c>
      <c r="E46" s="11">
        <v>1577.93</v>
      </c>
      <c r="F46" s="12">
        <v>4.4000000000000003E-3</v>
      </c>
    </row>
    <row r="47" spans="1:6" x14ac:dyDescent="0.25">
      <c r="A47" s="9" t="s">
        <v>324</v>
      </c>
      <c r="B47" s="26" t="s">
        <v>325</v>
      </c>
      <c r="C47" s="26" t="s">
        <v>229</v>
      </c>
      <c r="D47" s="10">
        <v>570600</v>
      </c>
      <c r="E47" s="11">
        <v>1569.72</v>
      </c>
      <c r="F47" s="12">
        <v>4.4000000000000003E-3</v>
      </c>
    </row>
    <row r="48" spans="1:6" x14ac:dyDescent="0.25">
      <c r="A48" s="9" t="s">
        <v>326</v>
      </c>
      <c r="B48" s="26" t="s">
        <v>327</v>
      </c>
      <c r="C48" s="26" t="s">
        <v>235</v>
      </c>
      <c r="D48" s="10">
        <v>1363500</v>
      </c>
      <c r="E48" s="11">
        <v>1412.59</v>
      </c>
      <c r="F48" s="12">
        <v>4.0000000000000001E-3</v>
      </c>
    </row>
    <row r="49" spans="1:6" x14ac:dyDescent="0.25">
      <c r="A49" s="9" t="s">
        <v>328</v>
      </c>
      <c r="B49" s="26" t="s">
        <v>329</v>
      </c>
      <c r="C49" s="26" t="s">
        <v>330</v>
      </c>
      <c r="D49" s="10">
        <v>1269000</v>
      </c>
      <c r="E49" s="11">
        <v>1328.64</v>
      </c>
      <c r="F49" s="12">
        <v>3.7000000000000002E-3</v>
      </c>
    </row>
    <row r="50" spans="1:6" x14ac:dyDescent="0.25">
      <c r="A50" s="9" t="s">
        <v>331</v>
      </c>
      <c r="B50" s="26" t="s">
        <v>332</v>
      </c>
      <c r="C50" s="26" t="s">
        <v>269</v>
      </c>
      <c r="D50" s="10">
        <v>516000</v>
      </c>
      <c r="E50" s="11">
        <v>1248.2</v>
      </c>
      <c r="F50" s="12">
        <v>3.5000000000000001E-3</v>
      </c>
    </row>
    <row r="51" spans="1:6" x14ac:dyDescent="0.25">
      <c r="A51" s="9" t="s">
        <v>333</v>
      </c>
      <c r="B51" s="26" t="s">
        <v>334</v>
      </c>
      <c r="C51" s="26" t="s">
        <v>274</v>
      </c>
      <c r="D51" s="10">
        <v>3332000</v>
      </c>
      <c r="E51" s="11">
        <v>1246.17</v>
      </c>
      <c r="F51" s="12">
        <v>3.5000000000000001E-3</v>
      </c>
    </row>
    <row r="52" spans="1:6" x14ac:dyDescent="0.25">
      <c r="A52" s="9" t="s">
        <v>335</v>
      </c>
      <c r="B52" s="26" t="s">
        <v>336</v>
      </c>
      <c r="C52" s="26" t="s">
        <v>235</v>
      </c>
      <c r="D52" s="10">
        <v>1064000</v>
      </c>
      <c r="E52" s="11">
        <v>1177.32</v>
      </c>
      <c r="F52" s="12">
        <v>3.3E-3</v>
      </c>
    </row>
    <row r="53" spans="1:6" x14ac:dyDescent="0.25">
      <c r="A53" s="9" t="s">
        <v>337</v>
      </c>
      <c r="B53" s="26" t="s">
        <v>338</v>
      </c>
      <c r="C53" s="26" t="s">
        <v>339</v>
      </c>
      <c r="D53" s="10">
        <v>135000</v>
      </c>
      <c r="E53" s="11">
        <v>1130.29</v>
      </c>
      <c r="F53" s="12">
        <v>3.2000000000000002E-3</v>
      </c>
    </row>
    <row r="54" spans="1:6" x14ac:dyDescent="0.25">
      <c r="A54" s="9" t="s">
        <v>340</v>
      </c>
      <c r="B54" s="26" t="s">
        <v>341</v>
      </c>
      <c r="C54" s="26" t="s">
        <v>342</v>
      </c>
      <c r="D54" s="10">
        <v>17730000</v>
      </c>
      <c r="E54" s="11">
        <v>1108.1300000000001</v>
      </c>
      <c r="F54" s="12">
        <v>3.0999999999999999E-3</v>
      </c>
    </row>
    <row r="55" spans="1:6" x14ac:dyDescent="0.25">
      <c r="A55" s="9" t="s">
        <v>343</v>
      </c>
      <c r="B55" s="26" t="s">
        <v>344</v>
      </c>
      <c r="C55" s="26" t="s">
        <v>297</v>
      </c>
      <c r="D55" s="10">
        <v>305500</v>
      </c>
      <c r="E55" s="11">
        <v>1095.68</v>
      </c>
      <c r="F55" s="12">
        <v>3.0999999999999999E-3</v>
      </c>
    </row>
    <row r="56" spans="1:6" x14ac:dyDescent="0.25">
      <c r="A56" s="9" t="s">
        <v>345</v>
      </c>
      <c r="B56" s="26" t="s">
        <v>346</v>
      </c>
      <c r="C56" s="26" t="s">
        <v>246</v>
      </c>
      <c r="D56" s="10">
        <v>477000</v>
      </c>
      <c r="E56" s="11">
        <v>1056.08</v>
      </c>
      <c r="F56" s="12">
        <v>3.0000000000000001E-3</v>
      </c>
    </row>
    <row r="57" spans="1:6" x14ac:dyDescent="0.25">
      <c r="A57" s="9" t="s">
        <v>347</v>
      </c>
      <c r="B57" s="26" t="s">
        <v>348</v>
      </c>
      <c r="C57" s="26" t="s">
        <v>254</v>
      </c>
      <c r="D57" s="10">
        <v>222000</v>
      </c>
      <c r="E57" s="11">
        <v>1037.6300000000001</v>
      </c>
      <c r="F57" s="12">
        <v>2.8999999999999998E-3</v>
      </c>
    </row>
    <row r="58" spans="1:6" x14ac:dyDescent="0.25">
      <c r="A58" s="9" t="s">
        <v>349</v>
      </c>
      <c r="B58" s="26" t="s">
        <v>350</v>
      </c>
      <c r="C58" s="26" t="s">
        <v>297</v>
      </c>
      <c r="D58" s="10">
        <v>544000</v>
      </c>
      <c r="E58" s="11">
        <v>1011.57</v>
      </c>
      <c r="F58" s="12">
        <v>2.8E-3</v>
      </c>
    </row>
    <row r="59" spans="1:6" x14ac:dyDescent="0.25">
      <c r="A59" s="9" t="s">
        <v>351</v>
      </c>
      <c r="B59" s="26" t="s">
        <v>352</v>
      </c>
      <c r="C59" s="26" t="s">
        <v>300</v>
      </c>
      <c r="D59" s="10">
        <v>1368000</v>
      </c>
      <c r="E59" s="11">
        <v>972.65</v>
      </c>
      <c r="F59" s="12">
        <v>2.7000000000000001E-3</v>
      </c>
    </row>
    <row r="60" spans="1:6" x14ac:dyDescent="0.25">
      <c r="A60" s="9" t="s">
        <v>353</v>
      </c>
      <c r="B60" s="26" t="s">
        <v>354</v>
      </c>
      <c r="C60" s="26" t="s">
        <v>260</v>
      </c>
      <c r="D60" s="10">
        <v>112750</v>
      </c>
      <c r="E60" s="11">
        <v>927.65</v>
      </c>
      <c r="F60" s="12">
        <v>2.5999999999999999E-3</v>
      </c>
    </row>
    <row r="61" spans="1:6" x14ac:dyDescent="0.25">
      <c r="A61" s="9" t="s">
        <v>355</v>
      </c>
      <c r="B61" s="26" t="s">
        <v>356</v>
      </c>
      <c r="C61" s="26" t="s">
        <v>269</v>
      </c>
      <c r="D61" s="10">
        <v>223300</v>
      </c>
      <c r="E61" s="11">
        <v>917.99</v>
      </c>
      <c r="F61" s="12">
        <v>2.5999999999999999E-3</v>
      </c>
    </row>
    <row r="62" spans="1:6" x14ac:dyDescent="0.25">
      <c r="A62" s="9" t="s">
        <v>357</v>
      </c>
      <c r="B62" s="26" t="s">
        <v>358</v>
      </c>
      <c r="C62" s="26" t="s">
        <v>342</v>
      </c>
      <c r="D62" s="10">
        <v>2568000</v>
      </c>
      <c r="E62" s="11">
        <v>910.36</v>
      </c>
      <c r="F62" s="12">
        <v>2.5999999999999999E-3</v>
      </c>
    </row>
    <row r="63" spans="1:6" x14ac:dyDescent="0.25">
      <c r="A63" s="9" t="s">
        <v>359</v>
      </c>
      <c r="B63" s="26" t="s">
        <v>360</v>
      </c>
      <c r="C63" s="26" t="s">
        <v>238</v>
      </c>
      <c r="D63" s="10">
        <v>176000</v>
      </c>
      <c r="E63" s="11">
        <v>746.77</v>
      </c>
      <c r="F63" s="12">
        <v>2.0999999999999999E-3</v>
      </c>
    </row>
    <row r="64" spans="1:6" x14ac:dyDescent="0.25">
      <c r="A64" s="9" t="s">
        <v>361</v>
      </c>
      <c r="B64" s="26" t="s">
        <v>362</v>
      </c>
      <c r="C64" s="26" t="s">
        <v>269</v>
      </c>
      <c r="D64" s="10">
        <v>98700</v>
      </c>
      <c r="E64" s="11">
        <v>693.27</v>
      </c>
      <c r="F64" s="12">
        <v>1.9E-3</v>
      </c>
    </row>
    <row r="65" spans="1:6" x14ac:dyDescent="0.25">
      <c r="A65" s="9" t="s">
        <v>363</v>
      </c>
      <c r="B65" s="26" t="s">
        <v>364</v>
      </c>
      <c r="C65" s="26" t="s">
        <v>235</v>
      </c>
      <c r="D65" s="10">
        <v>1980000</v>
      </c>
      <c r="E65" s="11">
        <v>685.08</v>
      </c>
      <c r="F65" s="12">
        <v>1.9E-3</v>
      </c>
    </row>
    <row r="66" spans="1:6" x14ac:dyDescent="0.25">
      <c r="A66" s="9" t="s">
        <v>365</v>
      </c>
      <c r="B66" s="26" t="s">
        <v>366</v>
      </c>
      <c r="C66" s="26" t="s">
        <v>367</v>
      </c>
      <c r="D66" s="10">
        <v>435000</v>
      </c>
      <c r="E66" s="11">
        <v>666.64</v>
      </c>
      <c r="F66" s="12">
        <v>1.9E-3</v>
      </c>
    </row>
    <row r="67" spans="1:6" x14ac:dyDescent="0.25">
      <c r="A67" s="9" t="s">
        <v>368</v>
      </c>
      <c r="B67" s="26" t="s">
        <v>369</v>
      </c>
      <c r="C67" s="26" t="s">
        <v>370</v>
      </c>
      <c r="D67" s="10">
        <v>207500</v>
      </c>
      <c r="E67" s="11">
        <v>661.61</v>
      </c>
      <c r="F67" s="12">
        <v>1.9E-3</v>
      </c>
    </row>
    <row r="68" spans="1:6" x14ac:dyDescent="0.25">
      <c r="A68" s="9" t="s">
        <v>371</v>
      </c>
      <c r="B68" s="26" t="s">
        <v>372</v>
      </c>
      <c r="C68" s="26" t="s">
        <v>238</v>
      </c>
      <c r="D68" s="10">
        <v>620000</v>
      </c>
      <c r="E68" s="11">
        <v>610.70000000000005</v>
      </c>
      <c r="F68" s="12">
        <v>1.6999999999999999E-3</v>
      </c>
    </row>
    <row r="69" spans="1:6" x14ac:dyDescent="0.25">
      <c r="A69" s="9" t="s">
        <v>373</v>
      </c>
      <c r="B69" s="26" t="s">
        <v>374</v>
      </c>
      <c r="C69" s="26" t="s">
        <v>297</v>
      </c>
      <c r="D69" s="10">
        <v>792000</v>
      </c>
      <c r="E69" s="11">
        <v>606.28</v>
      </c>
      <c r="F69" s="12">
        <v>1.6999999999999999E-3</v>
      </c>
    </row>
    <row r="70" spans="1:6" x14ac:dyDescent="0.25">
      <c r="A70" s="9" t="s">
        <v>375</v>
      </c>
      <c r="B70" s="26" t="s">
        <v>376</v>
      </c>
      <c r="C70" s="26" t="s">
        <v>260</v>
      </c>
      <c r="D70" s="10">
        <v>619500</v>
      </c>
      <c r="E70" s="11">
        <v>556.30999999999995</v>
      </c>
      <c r="F70" s="12">
        <v>1.6000000000000001E-3</v>
      </c>
    </row>
    <row r="71" spans="1:6" x14ac:dyDescent="0.25">
      <c r="A71" s="9" t="s">
        <v>377</v>
      </c>
      <c r="B71" s="26" t="s">
        <v>378</v>
      </c>
      <c r="C71" s="26" t="s">
        <v>251</v>
      </c>
      <c r="D71" s="10">
        <v>852000</v>
      </c>
      <c r="E71" s="11">
        <v>549.11</v>
      </c>
      <c r="F71" s="12">
        <v>1.5E-3</v>
      </c>
    </row>
    <row r="72" spans="1:6" x14ac:dyDescent="0.25">
      <c r="A72" s="9" t="s">
        <v>379</v>
      </c>
      <c r="B72" s="26" t="s">
        <v>380</v>
      </c>
      <c r="C72" s="26" t="s">
        <v>254</v>
      </c>
      <c r="D72" s="10">
        <v>5150</v>
      </c>
      <c r="E72" s="11">
        <v>522.61</v>
      </c>
      <c r="F72" s="12">
        <v>1.5E-3</v>
      </c>
    </row>
    <row r="73" spans="1:6" x14ac:dyDescent="0.25">
      <c r="A73" s="9" t="s">
        <v>381</v>
      </c>
      <c r="B73" s="26" t="s">
        <v>382</v>
      </c>
      <c r="C73" s="26" t="s">
        <v>383</v>
      </c>
      <c r="D73" s="10">
        <v>474000</v>
      </c>
      <c r="E73" s="11">
        <v>517.37</v>
      </c>
      <c r="F73" s="12">
        <v>1.5E-3</v>
      </c>
    </row>
    <row r="74" spans="1:6" x14ac:dyDescent="0.25">
      <c r="A74" s="9" t="s">
        <v>384</v>
      </c>
      <c r="B74" s="26" t="s">
        <v>385</v>
      </c>
      <c r="C74" s="26" t="s">
        <v>266</v>
      </c>
      <c r="D74" s="10">
        <v>81400</v>
      </c>
      <c r="E74" s="11">
        <v>510.38</v>
      </c>
      <c r="F74" s="12">
        <v>1.4E-3</v>
      </c>
    </row>
    <row r="75" spans="1:6" x14ac:dyDescent="0.25">
      <c r="A75" s="9" t="s">
        <v>386</v>
      </c>
      <c r="B75" s="26" t="s">
        <v>387</v>
      </c>
      <c r="C75" s="26" t="s">
        <v>235</v>
      </c>
      <c r="D75" s="10">
        <v>642000</v>
      </c>
      <c r="E75" s="11">
        <v>492.09</v>
      </c>
      <c r="F75" s="12">
        <v>1.4E-3</v>
      </c>
    </row>
    <row r="76" spans="1:6" x14ac:dyDescent="0.25">
      <c r="A76" s="9" t="s">
        <v>388</v>
      </c>
      <c r="B76" s="26" t="s">
        <v>389</v>
      </c>
      <c r="C76" s="26" t="s">
        <v>269</v>
      </c>
      <c r="D76" s="10">
        <v>144300</v>
      </c>
      <c r="E76" s="11">
        <v>480.16</v>
      </c>
      <c r="F76" s="12">
        <v>1.2999999999999999E-3</v>
      </c>
    </row>
    <row r="77" spans="1:6" x14ac:dyDescent="0.25">
      <c r="A77" s="9" t="s">
        <v>390</v>
      </c>
      <c r="B77" s="26" t="s">
        <v>391</v>
      </c>
      <c r="C77" s="26" t="s">
        <v>392</v>
      </c>
      <c r="D77" s="10">
        <v>640000</v>
      </c>
      <c r="E77" s="11">
        <v>480</v>
      </c>
      <c r="F77" s="12">
        <v>1.2999999999999999E-3</v>
      </c>
    </row>
    <row r="78" spans="1:6" ht="14.45" customHeight="1" x14ac:dyDescent="0.25">
      <c r="A78" s="9" t="s">
        <v>393</v>
      </c>
      <c r="B78" s="26" t="s">
        <v>394</v>
      </c>
      <c r="C78" s="26" t="s">
        <v>238</v>
      </c>
      <c r="D78" s="10">
        <v>80300</v>
      </c>
      <c r="E78" s="11">
        <v>465.94</v>
      </c>
      <c r="F78" s="12">
        <v>1.2999999999999999E-3</v>
      </c>
    </row>
    <row r="79" spans="1:6" x14ac:dyDescent="0.25">
      <c r="A79" s="9" t="s">
        <v>395</v>
      </c>
      <c r="B79" s="26" t="s">
        <v>396</v>
      </c>
      <c r="C79" s="26" t="s">
        <v>263</v>
      </c>
      <c r="D79" s="10">
        <v>210000</v>
      </c>
      <c r="E79" s="11">
        <v>462.84</v>
      </c>
      <c r="F79" s="12">
        <v>1.2999999999999999E-3</v>
      </c>
    </row>
    <row r="80" spans="1:6" x14ac:dyDescent="0.25">
      <c r="A80" s="9" t="s">
        <v>397</v>
      </c>
      <c r="B80" s="26" t="s">
        <v>398</v>
      </c>
      <c r="C80" s="26" t="s">
        <v>246</v>
      </c>
      <c r="D80" s="10">
        <v>139200</v>
      </c>
      <c r="E80" s="11">
        <v>461.03</v>
      </c>
      <c r="F80" s="12">
        <v>1.2999999999999999E-3</v>
      </c>
    </row>
    <row r="81" spans="1:6" x14ac:dyDescent="0.25">
      <c r="A81" s="9" t="s">
        <v>399</v>
      </c>
      <c r="B81" s="26" t="s">
        <v>400</v>
      </c>
      <c r="C81" s="26" t="s">
        <v>235</v>
      </c>
      <c r="D81" s="10">
        <v>40800</v>
      </c>
      <c r="E81" s="11">
        <v>456.61</v>
      </c>
      <c r="F81" s="12">
        <v>1.2999999999999999E-3</v>
      </c>
    </row>
    <row r="82" spans="1:6" x14ac:dyDescent="0.25">
      <c r="A82" s="9" t="s">
        <v>401</v>
      </c>
      <c r="B82" s="26" t="s">
        <v>402</v>
      </c>
      <c r="C82" s="26" t="s">
        <v>403</v>
      </c>
      <c r="D82" s="10">
        <v>610</v>
      </c>
      <c r="E82" s="11">
        <v>393.44</v>
      </c>
      <c r="F82" s="12">
        <v>1.1000000000000001E-3</v>
      </c>
    </row>
    <row r="83" spans="1:6" x14ac:dyDescent="0.25">
      <c r="A83" s="9" t="s">
        <v>404</v>
      </c>
      <c r="B83" s="26" t="s">
        <v>405</v>
      </c>
      <c r="C83" s="26" t="s">
        <v>269</v>
      </c>
      <c r="D83" s="10">
        <v>84000</v>
      </c>
      <c r="E83" s="11">
        <v>391.61</v>
      </c>
      <c r="F83" s="12">
        <v>1.1000000000000001E-3</v>
      </c>
    </row>
    <row r="84" spans="1:6" x14ac:dyDescent="0.25">
      <c r="A84" s="9" t="s">
        <v>406</v>
      </c>
      <c r="B84" s="26" t="s">
        <v>407</v>
      </c>
      <c r="C84" s="26" t="s">
        <v>232</v>
      </c>
      <c r="D84" s="10">
        <v>3136000</v>
      </c>
      <c r="E84" s="11">
        <v>387.3</v>
      </c>
      <c r="F84" s="12">
        <v>1.1000000000000001E-3</v>
      </c>
    </row>
    <row r="85" spans="1:6" x14ac:dyDescent="0.25">
      <c r="A85" s="9" t="s">
        <v>408</v>
      </c>
      <c r="B85" s="26" t="s">
        <v>409</v>
      </c>
      <c r="C85" s="26" t="s">
        <v>238</v>
      </c>
      <c r="D85" s="10">
        <v>25600</v>
      </c>
      <c r="E85" s="11">
        <v>380.03</v>
      </c>
      <c r="F85" s="12">
        <v>1.1000000000000001E-3</v>
      </c>
    </row>
    <row r="86" spans="1:6" x14ac:dyDescent="0.25">
      <c r="A86" s="9" t="s">
        <v>410</v>
      </c>
      <c r="B86" s="26" t="s">
        <v>411</v>
      </c>
      <c r="C86" s="26" t="s">
        <v>392</v>
      </c>
      <c r="D86" s="10">
        <v>2160000</v>
      </c>
      <c r="E86" s="11">
        <v>363.96</v>
      </c>
      <c r="F86" s="12">
        <v>1E-3</v>
      </c>
    </row>
    <row r="87" spans="1:6" x14ac:dyDescent="0.25">
      <c r="A87" s="9" t="s">
        <v>412</v>
      </c>
      <c r="B87" s="26" t="s">
        <v>413</v>
      </c>
      <c r="C87" s="26" t="s">
        <v>297</v>
      </c>
      <c r="D87" s="10">
        <v>1066000</v>
      </c>
      <c r="E87" s="11">
        <v>321.93</v>
      </c>
      <c r="F87" s="12">
        <v>8.9999999999999998E-4</v>
      </c>
    </row>
    <row r="88" spans="1:6" x14ac:dyDescent="0.25">
      <c r="A88" s="9" t="s">
        <v>414</v>
      </c>
      <c r="B88" s="26" t="s">
        <v>415</v>
      </c>
      <c r="C88" s="26" t="s">
        <v>403</v>
      </c>
      <c r="D88" s="10">
        <v>27200</v>
      </c>
      <c r="E88" s="11">
        <v>297.89</v>
      </c>
      <c r="F88" s="12">
        <v>8.0000000000000004E-4</v>
      </c>
    </row>
    <row r="89" spans="1:6" x14ac:dyDescent="0.25">
      <c r="A89" s="9" t="s">
        <v>416</v>
      </c>
      <c r="B89" s="26" t="s">
        <v>417</v>
      </c>
      <c r="C89" s="26" t="s">
        <v>342</v>
      </c>
      <c r="D89" s="10">
        <v>46500</v>
      </c>
      <c r="E89" s="11">
        <v>273.07</v>
      </c>
      <c r="F89" s="12">
        <v>8.0000000000000004E-4</v>
      </c>
    </row>
    <row r="90" spans="1:6" x14ac:dyDescent="0.25">
      <c r="A90" s="9" t="s">
        <v>418</v>
      </c>
      <c r="B90" s="26" t="s">
        <v>419</v>
      </c>
      <c r="C90" s="26" t="s">
        <v>269</v>
      </c>
      <c r="D90" s="10">
        <v>98750</v>
      </c>
      <c r="E90" s="11">
        <v>272.35000000000002</v>
      </c>
      <c r="F90" s="12">
        <v>8.0000000000000004E-4</v>
      </c>
    </row>
    <row r="91" spans="1:6" x14ac:dyDescent="0.25">
      <c r="A91" s="9" t="s">
        <v>420</v>
      </c>
      <c r="B91" s="26" t="s">
        <v>421</v>
      </c>
      <c r="C91" s="26" t="s">
        <v>246</v>
      </c>
      <c r="D91" s="10">
        <v>7200</v>
      </c>
      <c r="E91" s="11">
        <v>260.91000000000003</v>
      </c>
      <c r="F91" s="12">
        <v>6.9999999999999999E-4</v>
      </c>
    </row>
    <row r="92" spans="1:6" x14ac:dyDescent="0.25">
      <c r="A92" s="9" t="s">
        <v>422</v>
      </c>
      <c r="B92" s="26" t="s">
        <v>423</v>
      </c>
      <c r="C92" s="26" t="s">
        <v>254</v>
      </c>
      <c r="D92" s="10">
        <v>24000</v>
      </c>
      <c r="E92" s="11">
        <v>260.04000000000002</v>
      </c>
      <c r="F92" s="12">
        <v>6.9999999999999999E-4</v>
      </c>
    </row>
    <row r="93" spans="1:6" x14ac:dyDescent="0.25">
      <c r="A93" s="9" t="s">
        <v>424</v>
      </c>
      <c r="B93" s="26" t="s">
        <v>425</v>
      </c>
      <c r="C93" s="26" t="s">
        <v>269</v>
      </c>
      <c r="D93" s="10">
        <v>22200</v>
      </c>
      <c r="E93" s="11">
        <v>258.58999999999997</v>
      </c>
      <c r="F93" s="12">
        <v>6.9999999999999999E-4</v>
      </c>
    </row>
    <row r="94" spans="1:6" x14ac:dyDescent="0.25">
      <c r="A94" s="9" t="s">
        <v>426</v>
      </c>
      <c r="B94" s="26" t="s">
        <v>427</v>
      </c>
      <c r="C94" s="26" t="s">
        <v>269</v>
      </c>
      <c r="D94" s="10">
        <v>1850000</v>
      </c>
      <c r="E94" s="11">
        <v>256.23</v>
      </c>
      <c r="F94" s="12">
        <v>6.9999999999999999E-4</v>
      </c>
    </row>
    <row r="95" spans="1:6" x14ac:dyDescent="0.25">
      <c r="A95" s="9" t="s">
        <v>428</v>
      </c>
      <c r="B95" s="26" t="s">
        <v>429</v>
      </c>
      <c r="C95" s="26" t="s">
        <v>254</v>
      </c>
      <c r="D95" s="10">
        <v>61250</v>
      </c>
      <c r="E95" s="11">
        <v>235.66</v>
      </c>
      <c r="F95" s="12">
        <v>6.9999999999999999E-4</v>
      </c>
    </row>
    <row r="96" spans="1:6" x14ac:dyDescent="0.25">
      <c r="A96" s="9" t="s">
        <v>430</v>
      </c>
      <c r="B96" s="26" t="s">
        <v>431</v>
      </c>
      <c r="C96" s="26" t="s">
        <v>254</v>
      </c>
      <c r="D96" s="10">
        <v>32400</v>
      </c>
      <c r="E96" s="11">
        <v>234.85</v>
      </c>
      <c r="F96" s="12">
        <v>6.9999999999999999E-4</v>
      </c>
    </row>
    <row r="97" spans="1:6" x14ac:dyDescent="0.25">
      <c r="A97" s="9" t="s">
        <v>432</v>
      </c>
      <c r="B97" s="26" t="s">
        <v>433</v>
      </c>
      <c r="C97" s="26" t="s">
        <v>254</v>
      </c>
      <c r="D97" s="10">
        <v>16800</v>
      </c>
      <c r="E97" s="11">
        <v>206.71</v>
      </c>
      <c r="F97" s="12">
        <v>5.9999999999999995E-4</v>
      </c>
    </row>
    <row r="98" spans="1:6" x14ac:dyDescent="0.25">
      <c r="A98" s="9" t="s">
        <v>434</v>
      </c>
      <c r="B98" s="26" t="s">
        <v>435</v>
      </c>
      <c r="C98" s="26" t="s">
        <v>232</v>
      </c>
      <c r="D98" s="10">
        <v>511000</v>
      </c>
      <c r="E98" s="11">
        <v>197.5</v>
      </c>
      <c r="F98" s="12">
        <v>5.9999999999999995E-4</v>
      </c>
    </row>
    <row r="99" spans="1:6" x14ac:dyDescent="0.25">
      <c r="A99" s="9" t="s">
        <v>436</v>
      </c>
      <c r="B99" s="26" t="s">
        <v>437</v>
      </c>
      <c r="C99" s="26" t="s">
        <v>238</v>
      </c>
      <c r="D99" s="10">
        <v>35100</v>
      </c>
      <c r="E99" s="11">
        <v>173.52</v>
      </c>
      <c r="F99" s="12">
        <v>5.0000000000000001E-4</v>
      </c>
    </row>
    <row r="100" spans="1:6" x14ac:dyDescent="0.25">
      <c r="A100" s="9" t="s">
        <v>438</v>
      </c>
      <c r="B100" s="26" t="s">
        <v>439</v>
      </c>
      <c r="C100" s="26" t="s">
        <v>339</v>
      </c>
      <c r="D100" s="10">
        <v>40005</v>
      </c>
      <c r="E100" s="11">
        <v>149.72</v>
      </c>
      <c r="F100" s="12">
        <v>4.0000000000000002E-4</v>
      </c>
    </row>
    <row r="101" spans="1:6" x14ac:dyDescent="0.25">
      <c r="A101" s="9" t="s">
        <v>440</v>
      </c>
      <c r="B101" s="26" t="s">
        <v>441</v>
      </c>
      <c r="C101" s="26" t="s">
        <v>235</v>
      </c>
      <c r="D101" s="10">
        <v>85500</v>
      </c>
      <c r="E101" s="11">
        <v>135.77000000000001</v>
      </c>
      <c r="F101" s="12">
        <v>4.0000000000000002E-4</v>
      </c>
    </row>
    <row r="102" spans="1:6" x14ac:dyDescent="0.25">
      <c r="A102" s="9" t="s">
        <v>320</v>
      </c>
      <c r="B102" s="26" t="s">
        <v>442</v>
      </c>
      <c r="C102" s="26" t="s">
        <v>266</v>
      </c>
      <c r="D102" s="10">
        <v>72000</v>
      </c>
      <c r="E102" s="11">
        <v>128.94999999999999</v>
      </c>
      <c r="F102" s="12">
        <v>4.0000000000000002E-4</v>
      </c>
    </row>
    <row r="103" spans="1:6" x14ac:dyDescent="0.25">
      <c r="A103" s="9" t="s">
        <v>443</v>
      </c>
      <c r="B103" s="26" t="s">
        <v>444</v>
      </c>
      <c r="C103" s="26" t="s">
        <v>269</v>
      </c>
      <c r="D103" s="10">
        <v>2375</v>
      </c>
      <c r="E103" s="11">
        <v>128.36000000000001</v>
      </c>
      <c r="F103" s="12">
        <v>4.0000000000000002E-4</v>
      </c>
    </row>
    <row r="104" spans="1:6" x14ac:dyDescent="0.25">
      <c r="A104" s="9" t="s">
        <v>445</v>
      </c>
      <c r="B104" s="26" t="s">
        <v>446</v>
      </c>
      <c r="C104" s="26" t="s">
        <v>266</v>
      </c>
      <c r="D104" s="10">
        <v>500</v>
      </c>
      <c r="E104" s="11">
        <v>109.32</v>
      </c>
      <c r="F104" s="12">
        <v>2.9999999999999997E-4</v>
      </c>
    </row>
    <row r="105" spans="1:6" x14ac:dyDescent="0.25">
      <c r="A105" s="9" t="s">
        <v>447</v>
      </c>
      <c r="B105" s="26" t="s">
        <v>448</v>
      </c>
      <c r="C105" s="26" t="s">
        <v>370</v>
      </c>
      <c r="D105" s="10">
        <v>11400</v>
      </c>
      <c r="E105" s="11">
        <v>101.33</v>
      </c>
      <c r="F105" s="12">
        <v>2.9999999999999997E-4</v>
      </c>
    </row>
    <row r="106" spans="1:6" x14ac:dyDescent="0.25">
      <c r="A106" s="9" t="s">
        <v>449</v>
      </c>
      <c r="B106" s="26" t="s">
        <v>450</v>
      </c>
      <c r="C106" s="26" t="s">
        <v>246</v>
      </c>
      <c r="D106" s="10">
        <v>6750</v>
      </c>
      <c r="E106" s="11">
        <v>82.86</v>
      </c>
      <c r="F106" s="12">
        <v>2.0000000000000001E-4</v>
      </c>
    </row>
    <row r="107" spans="1:6" x14ac:dyDescent="0.25">
      <c r="A107" s="9" t="s">
        <v>451</v>
      </c>
      <c r="B107" s="26" t="s">
        <v>452</v>
      </c>
      <c r="C107" s="26" t="s">
        <v>297</v>
      </c>
      <c r="D107" s="10">
        <v>104000</v>
      </c>
      <c r="E107" s="11">
        <v>79.87</v>
      </c>
      <c r="F107" s="12">
        <v>2.0000000000000001E-4</v>
      </c>
    </row>
    <row r="108" spans="1:6" x14ac:dyDescent="0.25">
      <c r="A108" s="9" t="s">
        <v>453</v>
      </c>
      <c r="B108" s="26" t="s">
        <v>454</v>
      </c>
      <c r="C108" s="26" t="s">
        <v>266</v>
      </c>
      <c r="D108" s="10">
        <v>3000</v>
      </c>
      <c r="E108" s="11">
        <v>77.81</v>
      </c>
      <c r="F108" s="12">
        <v>2.0000000000000001E-4</v>
      </c>
    </row>
    <row r="109" spans="1:6" x14ac:dyDescent="0.25">
      <c r="A109" s="9" t="s">
        <v>455</v>
      </c>
      <c r="B109" s="26" t="s">
        <v>456</v>
      </c>
      <c r="C109" s="26" t="s">
        <v>238</v>
      </c>
      <c r="D109" s="10">
        <v>11000</v>
      </c>
      <c r="E109" s="11">
        <v>68.37</v>
      </c>
      <c r="F109" s="12">
        <v>2.0000000000000001E-4</v>
      </c>
    </row>
    <row r="110" spans="1:6" x14ac:dyDescent="0.25">
      <c r="A110" s="9" t="s">
        <v>457</v>
      </c>
      <c r="B110" s="26" t="s">
        <v>458</v>
      </c>
      <c r="C110" s="26" t="s">
        <v>269</v>
      </c>
      <c r="D110" s="10">
        <v>7500</v>
      </c>
      <c r="E110" s="11">
        <v>65.88</v>
      </c>
      <c r="F110" s="12">
        <v>2.0000000000000001E-4</v>
      </c>
    </row>
    <row r="111" spans="1:6" x14ac:dyDescent="0.25">
      <c r="A111" s="9" t="s">
        <v>459</v>
      </c>
      <c r="B111" s="26" t="s">
        <v>460</v>
      </c>
      <c r="C111" s="26" t="s">
        <v>254</v>
      </c>
      <c r="D111" s="10">
        <v>10000</v>
      </c>
      <c r="E111" s="11">
        <v>57.68</v>
      </c>
      <c r="F111" s="12">
        <v>2.0000000000000001E-4</v>
      </c>
    </row>
    <row r="112" spans="1:6" x14ac:dyDescent="0.25">
      <c r="A112" s="9" t="s">
        <v>461</v>
      </c>
      <c r="B112" s="26" t="s">
        <v>462</v>
      </c>
      <c r="C112" s="26" t="s">
        <v>403</v>
      </c>
      <c r="D112" s="10">
        <v>270</v>
      </c>
      <c r="E112" s="11">
        <v>53.32</v>
      </c>
      <c r="F112" s="12">
        <v>1E-4</v>
      </c>
    </row>
    <row r="113" spans="1:6" x14ac:dyDescent="0.25">
      <c r="A113" s="9" t="s">
        <v>463</v>
      </c>
      <c r="B113" s="26" t="s">
        <v>464</v>
      </c>
      <c r="C113" s="26" t="s">
        <v>246</v>
      </c>
      <c r="D113" s="10">
        <v>9800</v>
      </c>
      <c r="E113" s="11">
        <v>49.37</v>
      </c>
      <c r="F113" s="12">
        <v>1E-4</v>
      </c>
    </row>
    <row r="114" spans="1:6" x14ac:dyDescent="0.25">
      <c r="A114" s="9" t="s">
        <v>465</v>
      </c>
      <c r="B114" s="26" t="s">
        <v>466</v>
      </c>
      <c r="C114" s="26" t="s">
        <v>342</v>
      </c>
      <c r="D114" s="10">
        <v>29700</v>
      </c>
      <c r="E114" s="11">
        <v>27.64</v>
      </c>
      <c r="F114" s="12">
        <v>1E-4</v>
      </c>
    </row>
    <row r="115" spans="1:6" x14ac:dyDescent="0.25">
      <c r="A115" s="9" t="s">
        <v>467</v>
      </c>
      <c r="B115" s="26" t="s">
        <v>468</v>
      </c>
      <c r="C115" s="26" t="s">
        <v>260</v>
      </c>
      <c r="D115" s="10">
        <v>374000</v>
      </c>
      <c r="E115" s="11">
        <v>23.94</v>
      </c>
      <c r="F115" s="12">
        <v>1E-4</v>
      </c>
    </row>
    <row r="116" spans="1:6" x14ac:dyDescent="0.25">
      <c r="A116" s="9" t="s">
        <v>469</v>
      </c>
      <c r="B116" s="26" t="s">
        <v>470</v>
      </c>
      <c r="C116" s="26" t="s">
        <v>274</v>
      </c>
      <c r="D116" s="10">
        <v>16000</v>
      </c>
      <c r="E116" s="11">
        <v>6.95</v>
      </c>
      <c r="F116" s="12">
        <v>0</v>
      </c>
    </row>
    <row r="117" spans="1:6" x14ac:dyDescent="0.25">
      <c r="A117" s="9" t="s">
        <v>471</v>
      </c>
      <c r="B117" s="26" t="s">
        <v>472</v>
      </c>
      <c r="C117" s="26" t="s">
        <v>229</v>
      </c>
      <c r="D117" s="10">
        <v>1575</v>
      </c>
      <c r="E117" s="11">
        <v>3.53</v>
      </c>
      <c r="F117" s="12">
        <v>0</v>
      </c>
    </row>
    <row r="118" spans="1:6" x14ac:dyDescent="0.25">
      <c r="A118" s="13" t="s">
        <v>77</v>
      </c>
      <c r="B118" s="27"/>
      <c r="C118" s="27"/>
      <c r="D118" s="14"/>
      <c r="E118" s="34">
        <v>228424.36</v>
      </c>
      <c r="F118" s="35">
        <v>0.64190000000000003</v>
      </c>
    </row>
    <row r="119" spans="1:6" x14ac:dyDescent="0.25">
      <c r="A119" s="13" t="s">
        <v>473</v>
      </c>
      <c r="B119" s="26"/>
      <c r="C119" s="26"/>
      <c r="D119" s="10"/>
      <c r="E119" s="11"/>
      <c r="F119" s="12"/>
    </row>
    <row r="120" spans="1:6" x14ac:dyDescent="0.25">
      <c r="A120" s="13" t="s">
        <v>77</v>
      </c>
      <c r="B120" s="26"/>
      <c r="C120" s="26"/>
      <c r="D120" s="10"/>
      <c r="E120" s="36" t="s">
        <v>65</v>
      </c>
      <c r="F120" s="37" t="s">
        <v>65</v>
      </c>
    </row>
    <row r="121" spans="1:6" x14ac:dyDescent="0.25">
      <c r="A121" s="19" t="s">
        <v>90</v>
      </c>
      <c r="B121" s="28"/>
      <c r="C121" s="28"/>
      <c r="D121" s="20"/>
      <c r="E121" s="23">
        <v>228424.36</v>
      </c>
      <c r="F121" s="24">
        <v>0.64190000000000003</v>
      </c>
    </row>
    <row r="122" spans="1:6" x14ac:dyDescent="0.25">
      <c r="A122" s="9"/>
      <c r="B122" s="26"/>
      <c r="C122" s="26"/>
      <c r="D122" s="10"/>
      <c r="E122" s="11"/>
      <c r="F122" s="12"/>
    </row>
    <row r="123" spans="1:6" x14ac:dyDescent="0.25">
      <c r="A123" s="13" t="s">
        <v>474</v>
      </c>
      <c r="B123" s="26"/>
      <c r="C123" s="26"/>
      <c r="D123" s="10"/>
      <c r="E123" s="11"/>
      <c r="F123" s="12"/>
    </row>
    <row r="124" spans="1:6" x14ac:dyDescent="0.25">
      <c r="A124" s="13" t="s">
        <v>475</v>
      </c>
      <c r="B124" s="26"/>
      <c r="C124" s="26"/>
      <c r="D124" s="10"/>
      <c r="E124" s="11"/>
      <c r="F124" s="12"/>
    </row>
    <row r="125" spans="1:6" x14ac:dyDescent="0.25">
      <c r="A125" s="9" t="s">
        <v>476</v>
      </c>
      <c r="B125" s="26"/>
      <c r="C125" s="26" t="s">
        <v>229</v>
      </c>
      <c r="D125" s="38">
        <v>-1575</v>
      </c>
      <c r="E125" s="32">
        <v>-3.54</v>
      </c>
      <c r="F125" s="33">
        <v>-9.0000000000000002E-6</v>
      </c>
    </row>
    <row r="126" spans="1:6" x14ac:dyDescent="0.25">
      <c r="A126" s="9" t="s">
        <v>477</v>
      </c>
      <c r="B126" s="26"/>
      <c r="C126" s="26" t="s">
        <v>235</v>
      </c>
      <c r="D126" s="38">
        <v>-33141</v>
      </c>
      <c r="E126" s="32">
        <v>-4.9000000000000004</v>
      </c>
      <c r="F126" s="33">
        <v>-1.2999999999999999E-5</v>
      </c>
    </row>
    <row r="127" spans="1:6" x14ac:dyDescent="0.25">
      <c r="A127" s="9" t="s">
        <v>478</v>
      </c>
      <c r="B127" s="26"/>
      <c r="C127" s="26" t="s">
        <v>274</v>
      </c>
      <c r="D127" s="38">
        <v>-16000</v>
      </c>
      <c r="E127" s="32">
        <v>-6.85</v>
      </c>
      <c r="F127" s="33">
        <v>-1.9000000000000001E-5</v>
      </c>
    </row>
    <row r="128" spans="1:6" x14ac:dyDescent="0.25">
      <c r="A128" s="9" t="s">
        <v>479</v>
      </c>
      <c r="B128" s="26"/>
      <c r="C128" s="26" t="s">
        <v>260</v>
      </c>
      <c r="D128" s="38">
        <v>-374000</v>
      </c>
      <c r="E128" s="32">
        <v>-24.31</v>
      </c>
      <c r="F128" s="33">
        <v>-6.7999999999999999E-5</v>
      </c>
    </row>
    <row r="129" spans="1:6" x14ac:dyDescent="0.25">
      <c r="A129" s="9" t="s">
        <v>480</v>
      </c>
      <c r="B129" s="26"/>
      <c r="C129" s="26" t="s">
        <v>342</v>
      </c>
      <c r="D129" s="38">
        <v>-29700</v>
      </c>
      <c r="E129" s="32">
        <v>-27.61</v>
      </c>
      <c r="F129" s="33">
        <v>-7.7000000000000001E-5</v>
      </c>
    </row>
    <row r="130" spans="1:6" x14ac:dyDescent="0.25">
      <c r="A130" s="9" t="s">
        <v>481</v>
      </c>
      <c r="B130" s="26"/>
      <c r="C130" s="26" t="s">
        <v>246</v>
      </c>
      <c r="D130" s="38">
        <v>-9800</v>
      </c>
      <c r="E130" s="32">
        <v>-49.57</v>
      </c>
      <c r="F130" s="33">
        <v>-1.3899999999999999E-4</v>
      </c>
    </row>
    <row r="131" spans="1:6" x14ac:dyDescent="0.25">
      <c r="A131" s="9" t="s">
        <v>482</v>
      </c>
      <c r="B131" s="26"/>
      <c r="C131" s="26" t="s">
        <v>403</v>
      </c>
      <c r="D131" s="38">
        <v>-270</v>
      </c>
      <c r="E131" s="32">
        <v>-53.59</v>
      </c>
      <c r="F131" s="33">
        <v>-1.4999999999999999E-4</v>
      </c>
    </row>
    <row r="132" spans="1:6" x14ac:dyDescent="0.25">
      <c r="A132" s="9" t="s">
        <v>483</v>
      </c>
      <c r="B132" s="26"/>
      <c r="C132" s="26" t="s">
        <v>254</v>
      </c>
      <c r="D132" s="38">
        <v>-10000</v>
      </c>
      <c r="E132" s="32">
        <v>-57.76</v>
      </c>
      <c r="F132" s="33">
        <v>-1.6200000000000001E-4</v>
      </c>
    </row>
    <row r="133" spans="1:6" x14ac:dyDescent="0.25">
      <c r="A133" s="9" t="s">
        <v>484</v>
      </c>
      <c r="B133" s="26"/>
      <c r="C133" s="26" t="s">
        <v>269</v>
      </c>
      <c r="D133" s="38">
        <v>-7500</v>
      </c>
      <c r="E133" s="32">
        <v>-65.930000000000007</v>
      </c>
      <c r="F133" s="33">
        <v>-1.85E-4</v>
      </c>
    </row>
    <row r="134" spans="1:6" x14ac:dyDescent="0.25">
      <c r="A134" s="9" t="s">
        <v>485</v>
      </c>
      <c r="B134" s="26"/>
      <c r="C134" s="26" t="s">
        <v>238</v>
      </c>
      <c r="D134" s="38">
        <v>-11000</v>
      </c>
      <c r="E134" s="32">
        <v>-68.66</v>
      </c>
      <c r="F134" s="33">
        <v>-1.92E-4</v>
      </c>
    </row>
    <row r="135" spans="1:6" x14ac:dyDescent="0.25">
      <c r="A135" s="9" t="s">
        <v>486</v>
      </c>
      <c r="B135" s="26"/>
      <c r="C135" s="26" t="s">
        <v>266</v>
      </c>
      <c r="D135" s="38">
        <v>-3000</v>
      </c>
      <c r="E135" s="32">
        <v>-78.23</v>
      </c>
      <c r="F135" s="33">
        <v>-2.1900000000000001E-4</v>
      </c>
    </row>
    <row r="136" spans="1:6" x14ac:dyDescent="0.25">
      <c r="A136" s="9" t="s">
        <v>487</v>
      </c>
      <c r="B136" s="26"/>
      <c r="C136" s="26" t="s">
        <v>297</v>
      </c>
      <c r="D136" s="38">
        <v>-104000</v>
      </c>
      <c r="E136" s="32">
        <v>-80.39</v>
      </c>
      <c r="F136" s="33">
        <v>-2.2499999999999999E-4</v>
      </c>
    </row>
    <row r="137" spans="1:6" x14ac:dyDescent="0.25">
      <c r="A137" s="9" t="s">
        <v>488</v>
      </c>
      <c r="B137" s="26"/>
      <c r="C137" s="26" t="s">
        <v>246</v>
      </c>
      <c r="D137" s="38">
        <v>-6750</v>
      </c>
      <c r="E137" s="32">
        <v>-83.25</v>
      </c>
      <c r="F137" s="33">
        <v>-2.33E-4</v>
      </c>
    </row>
    <row r="138" spans="1:6" x14ac:dyDescent="0.25">
      <c r="A138" s="9" t="s">
        <v>489</v>
      </c>
      <c r="B138" s="26"/>
      <c r="C138" s="26" t="s">
        <v>370</v>
      </c>
      <c r="D138" s="38">
        <v>-11400</v>
      </c>
      <c r="E138" s="32">
        <v>-101.25</v>
      </c>
      <c r="F138" s="33">
        <v>-2.8400000000000002E-4</v>
      </c>
    </row>
    <row r="139" spans="1:6" x14ac:dyDescent="0.25">
      <c r="A139" s="9" t="s">
        <v>490</v>
      </c>
      <c r="B139" s="26"/>
      <c r="C139" s="26" t="s">
        <v>266</v>
      </c>
      <c r="D139" s="38">
        <v>-500</v>
      </c>
      <c r="E139" s="32">
        <v>-109.29</v>
      </c>
      <c r="F139" s="33">
        <v>-3.0600000000000001E-4</v>
      </c>
    </row>
    <row r="140" spans="1:6" x14ac:dyDescent="0.25">
      <c r="A140" s="9" t="s">
        <v>491</v>
      </c>
      <c r="B140" s="26"/>
      <c r="C140" s="26" t="s">
        <v>269</v>
      </c>
      <c r="D140" s="38">
        <v>-2375</v>
      </c>
      <c r="E140" s="32">
        <v>-128.94999999999999</v>
      </c>
      <c r="F140" s="33">
        <v>-3.6200000000000002E-4</v>
      </c>
    </row>
    <row r="141" spans="1:6" x14ac:dyDescent="0.25">
      <c r="A141" s="9" t="s">
        <v>492</v>
      </c>
      <c r="B141" s="26"/>
      <c r="C141" s="26" t="s">
        <v>266</v>
      </c>
      <c r="D141" s="38">
        <v>-72000</v>
      </c>
      <c r="E141" s="32">
        <v>-129.06</v>
      </c>
      <c r="F141" s="33">
        <v>-3.6200000000000002E-4</v>
      </c>
    </row>
    <row r="142" spans="1:6" x14ac:dyDescent="0.25">
      <c r="A142" s="9" t="s">
        <v>493</v>
      </c>
      <c r="B142" s="26"/>
      <c r="C142" s="26" t="s">
        <v>235</v>
      </c>
      <c r="D142" s="38">
        <v>-85500</v>
      </c>
      <c r="E142" s="32">
        <v>-136.16</v>
      </c>
      <c r="F142" s="33">
        <v>-3.8200000000000002E-4</v>
      </c>
    </row>
    <row r="143" spans="1:6" x14ac:dyDescent="0.25">
      <c r="A143" s="9" t="s">
        <v>494</v>
      </c>
      <c r="B143" s="26"/>
      <c r="C143" s="26" t="s">
        <v>339</v>
      </c>
      <c r="D143" s="38">
        <v>-40005</v>
      </c>
      <c r="E143" s="32">
        <v>-149.16</v>
      </c>
      <c r="F143" s="33">
        <v>-4.1800000000000002E-4</v>
      </c>
    </row>
    <row r="144" spans="1:6" x14ac:dyDescent="0.25">
      <c r="A144" s="9" t="s">
        <v>495</v>
      </c>
      <c r="B144" s="26"/>
      <c r="C144" s="26" t="s">
        <v>238</v>
      </c>
      <c r="D144" s="38">
        <v>-35100</v>
      </c>
      <c r="E144" s="32">
        <v>-173.99</v>
      </c>
      <c r="F144" s="33">
        <v>-4.8799999999999999E-4</v>
      </c>
    </row>
    <row r="145" spans="1:6" x14ac:dyDescent="0.25">
      <c r="A145" s="9" t="s">
        <v>496</v>
      </c>
      <c r="B145" s="26"/>
      <c r="C145" s="26" t="s">
        <v>232</v>
      </c>
      <c r="D145" s="38">
        <v>-511000</v>
      </c>
      <c r="E145" s="32">
        <v>-198.27</v>
      </c>
      <c r="F145" s="33">
        <v>-5.5599999999999996E-4</v>
      </c>
    </row>
    <row r="146" spans="1:6" x14ac:dyDescent="0.25">
      <c r="A146" s="9" t="s">
        <v>497</v>
      </c>
      <c r="B146" s="26"/>
      <c r="C146" s="26" t="s">
        <v>254</v>
      </c>
      <c r="D146" s="38">
        <v>-16800</v>
      </c>
      <c r="E146" s="32">
        <v>-206.92</v>
      </c>
      <c r="F146" s="33">
        <v>-5.8100000000000003E-4</v>
      </c>
    </row>
    <row r="147" spans="1:6" x14ac:dyDescent="0.25">
      <c r="A147" s="9" t="s">
        <v>498</v>
      </c>
      <c r="B147" s="26"/>
      <c r="C147" s="26" t="s">
        <v>254</v>
      </c>
      <c r="D147" s="38">
        <v>-32400</v>
      </c>
      <c r="E147" s="32">
        <v>-235.35</v>
      </c>
      <c r="F147" s="33">
        <v>-6.6E-4</v>
      </c>
    </row>
    <row r="148" spans="1:6" x14ac:dyDescent="0.25">
      <c r="A148" s="9" t="s">
        <v>499</v>
      </c>
      <c r="B148" s="26"/>
      <c r="C148" s="26" t="s">
        <v>254</v>
      </c>
      <c r="D148" s="38">
        <v>-61250</v>
      </c>
      <c r="E148" s="32">
        <v>-236.3</v>
      </c>
      <c r="F148" s="33">
        <v>-6.6299999999999996E-4</v>
      </c>
    </row>
    <row r="149" spans="1:6" x14ac:dyDescent="0.25">
      <c r="A149" s="9" t="s">
        <v>500</v>
      </c>
      <c r="B149" s="26"/>
      <c r="C149" s="26" t="s">
        <v>269</v>
      </c>
      <c r="D149" s="38">
        <v>-22200</v>
      </c>
      <c r="E149" s="32">
        <v>-257.35000000000002</v>
      </c>
      <c r="F149" s="33">
        <v>-7.2199999999999999E-4</v>
      </c>
    </row>
    <row r="150" spans="1:6" x14ac:dyDescent="0.25">
      <c r="A150" s="9" t="s">
        <v>501</v>
      </c>
      <c r="B150" s="26"/>
      <c r="C150" s="26" t="s">
        <v>269</v>
      </c>
      <c r="D150" s="38">
        <v>-1850000</v>
      </c>
      <c r="E150" s="32">
        <v>-258.08</v>
      </c>
      <c r="F150" s="33">
        <v>-7.2400000000000003E-4</v>
      </c>
    </row>
    <row r="151" spans="1:6" x14ac:dyDescent="0.25">
      <c r="A151" s="9" t="s">
        <v>502</v>
      </c>
      <c r="B151" s="26"/>
      <c r="C151" s="26" t="s">
        <v>254</v>
      </c>
      <c r="D151" s="38">
        <v>-24000</v>
      </c>
      <c r="E151" s="32">
        <v>-260.74</v>
      </c>
      <c r="F151" s="33">
        <v>-7.3200000000000001E-4</v>
      </c>
    </row>
    <row r="152" spans="1:6" x14ac:dyDescent="0.25">
      <c r="A152" s="9" t="s">
        <v>503</v>
      </c>
      <c r="B152" s="26"/>
      <c r="C152" s="26" t="s">
        <v>246</v>
      </c>
      <c r="D152" s="38">
        <v>-7200</v>
      </c>
      <c r="E152" s="32">
        <v>-262.02999999999997</v>
      </c>
      <c r="F152" s="33">
        <v>-7.3499999999999998E-4</v>
      </c>
    </row>
    <row r="153" spans="1:6" x14ac:dyDescent="0.25">
      <c r="A153" s="9" t="s">
        <v>504</v>
      </c>
      <c r="B153" s="26"/>
      <c r="C153" s="26" t="s">
        <v>269</v>
      </c>
      <c r="D153" s="38">
        <v>-98750</v>
      </c>
      <c r="E153" s="32">
        <v>-273.69</v>
      </c>
      <c r="F153" s="33">
        <v>-7.6800000000000002E-4</v>
      </c>
    </row>
    <row r="154" spans="1:6" x14ac:dyDescent="0.25">
      <c r="A154" s="9" t="s">
        <v>505</v>
      </c>
      <c r="B154" s="26"/>
      <c r="C154" s="26" t="s">
        <v>342</v>
      </c>
      <c r="D154" s="38">
        <v>-46500</v>
      </c>
      <c r="E154" s="32">
        <v>-274.02</v>
      </c>
      <c r="F154" s="33">
        <v>-7.6900000000000004E-4</v>
      </c>
    </row>
    <row r="155" spans="1:6" x14ac:dyDescent="0.25">
      <c r="A155" s="9" t="s">
        <v>506</v>
      </c>
      <c r="B155" s="26"/>
      <c r="C155" s="26" t="s">
        <v>403</v>
      </c>
      <c r="D155" s="38">
        <v>-27200</v>
      </c>
      <c r="E155" s="32">
        <v>-298.27999999999997</v>
      </c>
      <c r="F155" s="33">
        <v>-8.3699999999999996E-4</v>
      </c>
    </row>
    <row r="156" spans="1:6" x14ac:dyDescent="0.25">
      <c r="A156" s="9" t="s">
        <v>507</v>
      </c>
      <c r="B156" s="26"/>
      <c r="C156" s="26" t="s">
        <v>297</v>
      </c>
      <c r="D156" s="38">
        <v>-1066000</v>
      </c>
      <c r="E156" s="32">
        <v>-323.52999999999997</v>
      </c>
      <c r="F156" s="33">
        <v>-9.0799999999999995E-4</v>
      </c>
    </row>
    <row r="157" spans="1:6" x14ac:dyDescent="0.25">
      <c r="A157" s="9" t="s">
        <v>508</v>
      </c>
      <c r="B157" s="26"/>
      <c r="C157" s="26" t="s">
        <v>392</v>
      </c>
      <c r="D157" s="38">
        <v>-2160000</v>
      </c>
      <c r="E157" s="32">
        <v>-365.04</v>
      </c>
      <c r="F157" s="33">
        <v>-1.0250000000000001E-3</v>
      </c>
    </row>
    <row r="158" spans="1:6" x14ac:dyDescent="0.25">
      <c r="A158" s="9" t="s">
        <v>509</v>
      </c>
      <c r="B158" s="26"/>
      <c r="C158" s="26" t="s">
        <v>238</v>
      </c>
      <c r="D158" s="38">
        <v>-25600</v>
      </c>
      <c r="E158" s="32">
        <v>-381.53</v>
      </c>
      <c r="F158" s="33">
        <v>-1.0709999999999999E-3</v>
      </c>
    </row>
    <row r="159" spans="1:6" x14ac:dyDescent="0.25">
      <c r="A159" s="9" t="s">
        <v>510</v>
      </c>
      <c r="B159" s="26"/>
      <c r="C159" s="26" t="s">
        <v>232</v>
      </c>
      <c r="D159" s="38">
        <v>-3136000</v>
      </c>
      <c r="E159" s="32">
        <v>-390.43</v>
      </c>
      <c r="F159" s="33">
        <v>-1.096E-3</v>
      </c>
    </row>
    <row r="160" spans="1:6" x14ac:dyDescent="0.25">
      <c r="A160" s="9" t="s">
        <v>511</v>
      </c>
      <c r="B160" s="26"/>
      <c r="C160" s="26" t="s">
        <v>269</v>
      </c>
      <c r="D160" s="38">
        <v>-84000</v>
      </c>
      <c r="E160" s="32">
        <v>-393.92</v>
      </c>
      <c r="F160" s="33">
        <v>-1.106E-3</v>
      </c>
    </row>
    <row r="161" spans="1:6" x14ac:dyDescent="0.25">
      <c r="A161" s="9" t="s">
        <v>512</v>
      </c>
      <c r="B161" s="26"/>
      <c r="C161" s="26" t="s">
        <v>403</v>
      </c>
      <c r="D161" s="38">
        <v>-610</v>
      </c>
      <c r="E161" s="32">
        <v>-395.55</v>
      </c>
      <c r="F161" s="33">
        <v>-1.1100000000000001E-3</v>
      </c>
    </row>
    <row r="162" spans="1:6" x14ac:dyDescent="0.25">
      <c r="A162" s="9" t="s">
        <v>513</v>
      </c>
      <c r="B162" s="26"/>
      <c r="C162" s="26" t="s">
        <v>235</v>
      </c>
      <c r="D162" s="38">
        <v>-40800</v>
      </c>
      <c r="E162" s="32">
        <v>-457.88</v>
      </c>
      <c r="F162" s="33">
        <v>-1.2849999999999999E-3</v>
      </c>
    </row>
    <row r="163" spans="1:6" x14ac:dyDescent="0.25">
      <c r="A163" s="9" t="s">
        <v>514</v>
      </c>
      <c r="B163" s="26"/>
      <c r="C163" s="26" t="s">
        <v>246</v>
      </c>
      <c r="D163" s="38">
        <v>-139200</v>
      </c>
      <c r="E163" s="32">
        <v>-463.33</v>
      </c>
      <c r="F163" s="33">
        <v>-1.3010000000000001E-3</v>
      </c>
    </row>
    <row r="164" spans="1:6" x14ac:dyDescent="0.25">
      <c r="A164" s="9" t="s">
        <v>515</v>
      </c>
      <c r="B164" s="26"/>
      <c r="C164" s="26" t="s">
        <v>263</v>
      </c>
      <c r="D164" s="38">
        <v>-210000</v>
      </c>
      <c r="E164" s="32">
        <v>-465.26</v>
      </c>
      <c r="F164" s="33">
        <v>-1.3060000000000001E-3</v>
      </c>
    </row>
    <row r="165" spans="1:6" x14ac:dyDescent="0.25">
      <c r="A165" s="9" t="s">
        <v>516</v>
      </c>
      <c r="B165" s="26"/>
      <c r="C165" s="26" t="s">
        <v>238</v>
      </c>
      <c r="D165" s="38">
        <v>-80300</v>
      </c>
      <c r="E165" s="32">
        <v>-466.18</v>
      </c>
      <c r="F165" s="33">
        <v>-1.3090000000000001E-3</v>
      </c>
    </row>
    <row r="166" spans="1:6" x14ac:dyDescent="0.25">
      <c r="A166" s="9" t="s">
        <v>517</v>
      </c>
      <c r="B166" s="26"/>
      <c r="C166" s="26" t="s">
        <v>269</v>
      </c>
      <c r="D166" s="38">
        <v>-144300</v>
      </c>
      <c r="E166" s="32">
        <v>-478.21</v>
      </c>
      <c r="F166" s="33">
        <v>-1.3420000000000001E-3</v>
      </c>
    </row>
    <row r="167" spans="1:6" x14ac:dyDescent="0.25">
      <c r="A167" s="9" t="s">
        <v>518</v>
      </c>
      <c r="B167" s="26"/>
      <c r="C167" s="26" t="s">
        <v>392</v>
      </c>
      <c r="D167" s="38">
        <v>-640000</v>
      </c>
      <c r="E167" s="32">
        <v>-482.88</v>
      </c>
      <c r="F167" s="33">
        <v>-1.356E-3</v>
      </c>
    </row>
    <row r="168" spans="1:6" x14ac:dyDescent="0.25">
      <c r="A168" s="9" t="s">
        <v>519</v>
      </c>
      <c r="B168" s="26"/>
      <c r="C168" s="26" t="s">
        <v>235</v>
      </c>
      <c r="D168" s="38">
        <v>-642000</v>
      </c>
      <c r="E168" s="32">
        <v>-494.98</v>
      </c>
      <c r="F168" s="33">
        <v>-1.39E-3</v>
      </c>
    </row>
    <row r="169" spans="1:6" x14ac:dyDescent="0.25">
      <c r="A169" s="9" t="s">
        <v>520</v>
      </c>
      <c r="B169" s="26"/>
      <c r="C169" s="26" t="s">
        <v>266</v>
      </c>
      <c r="D169" s="38">
        <v>-81400</v>
      </c>
      <c r="E169" s="32">
        <v>-512.78</v>
      </c>
      <c r="F169" s="33">
        <v>-1.4400000000000001E-3</v>
      </c>
    </row>
    <row r="170" spans="1:6" x14ac:dyDescent="0.25">
      <c r="A170" s="9" t="s">
        <v>521</v>
      </c>
      <c r="B170" s="26"/>
      <c r="C170" s="26" t="s">
        <v>383</v>
      </c>
      <c r="D170" s="38">
        <v>-474000</v>
      </c>
      <c r="E170" s="32">
        <v>-519.03</v>
      </c>
      <c r="F170" s="33">
        <v>-1.457E-3</v>
      </c>
    </row>
    <row r="171" spans="1:6" x14ac:dyDescent="0.25">
      <c r="A171" s="9" t="s">
        <v>522</v>
      </c>
      <c r="B171" s="26"/>
      <c r="C171" s="26" t="s">
        <v>254</v>
      </c>
      <c r="D171" s="38">
        <v>-5150</v>
      </c>
      <c r="E171" s="32">
        <v>-522.77</v>
      </c>
      <c r="F171" s="33">
        <v>-1.4679999999999999E-3</v>
      </c>
    </row>
    <row r="172" spans="1:6" x14ac:dyDescent="0.25">
      <c r="A172" s="9" t="s">
        <v>523</v>
      </c>
      <c r="B172" s="26"/>
      <c r="C172" s="26" t="s">
        <v>251</v>
      </c>
      <c r="D172" s="38">
        <v>-852000</v>
      </c>
      <c r="E172" s="32">
        <v>-551.66999999999996</v>
      </c>
      <c r="F172" s="33">
        <v>-1.549E-3</v>
      </c>
    </row>
    <row r="173" spans="1:6" x14ac:dyDescent="0.25">
      <c r="A173" s="9" t="s">
        <v>524</v>
      </c>
      <c r="B173" s="26"/>
      <c r="C173" s="26" t="s">
        <v>260</v>
      </c>
      <c r="D173" s="38">
        <v>-619500</v>
      </c>
      <c r="E173" s="32">
        <v>-557.86</v>
      </c>
      <c r="F173" s="33">
        <v>-1.5659999999999999E-3</v>
      </c>
    </row>
    <row r="174" spans="1:6" x14ac:dyDescent="0.25">
      <c r="A174" s="9" t="s">
        <v>525</v>
      </c>
      <c r="B174" s="26"/>
      <c r="C174" s="26" t="s">
        <v>297</v>
      </c>
      <c r="D174" s="38">
        <v>-792000</v>
      </c>
      <c r="E174" s="32">
        <v>-609.04999999999995</v>
      </c>
      <c r="F174" s="33">
        <v>-1.7099999999999999E-3</v>
      </c>
    </row>
    <row r="175" spans="1:6" x14ac:dyDescent="0.25">
      <c r="A175" s="9" t="s">
        <v>526</v>
      </c>
      <c r="B175" s="26"/>
      <c r="C175" s="26" t="s">
        <v>238</v>
      </c>
      <c r="D175" s="38">
        <v>-620000</v>
      </c>
      <c r="E175" s="32">
        <v>-612.25</v>
      </c>
      <c r="F175" s="33">
        <v>-1.719E-3</v>
      </c>
    </row>
    <row r="176" spans="1:6" x14ac:dyDescent="0.25">
      <c r="A176" s="9" t="s">
        <v>527</v>
      </c>
      <c r="B176" s="26"/>
      <c r="C176" s="26" t="s">
        <v>367</v>
      </c>
      <c r="D176" s="38">
        <v>-435000</v>
      </c>
      <c r="E176" s="32">
        <v>-659.68</v>
      </c>
      <c r="F176" s="33">
        <v>-1.8519999999999999E-3</v>
      </c>
    </row>
    <row r="177" spans="1:6" x14ac:dyDescent="0.25">
      <c r="A177" s="9" t="s">
        <v>528</v>
      </c>
      <c r="B177" s="26"/>
      <c r="C177" s="26" t="s">
        <v>370</v>
      </c>
      <c r="D177" s="38">
        <v>-207500</v>
      </c>
      <c r="E177" s="32">
        <v>-664.83</v>
      </c>
      <c r="F177" s="33">
        <v>-1.867E-3</v>
      </c>
    </row>
    <row r="178" spans="1:6" x14ac:dyDescent="0.25">
      <c r="A178" s="9" t="s">
        <v>529</v>
      </c>
      <c r="B178" s="26"/>
      <c r="C178" s="26" t="s">
        <v>235</v>
      </c>
      <c r="D178" s="38">
        <v>-1980000</v>
      </c>
      <c r="E178" s="32">
        <v>-687.06</v>
      </c>
      <c r="F178" s="33">
        <v>-1.9289999999999999E-3</v>
      </c>
    </row>
    <row r="179" spans="1:6" x14ac:dyDescent="0.25">
      <c r="A179" s="9" t="s">
        <v>530</v>
      </c>
      <c r="B179" s="26"/>
      <c r="C179" s="26" t="s">
        <v>269</v>
      </c>
      <c r="D179" s="38">
        <v>-98700</v>
      </c>
      <c r="E179" s="32">
        <v>-695.05</v>
      </c>
      <c r="F179" s="33">
        <v>-1.951E-3</v>
      </c>
    </row>
    <row r="180" spans="1:6" x14ac:dyDescent="0.25">
      <c r="A180" s="9" t="s">
        <v>531</v>
      </c>
      <c r="B180" s="26"/>
      <c r="C180" s="26" t="s">
        <v>238</v>
      </c>
      <c r="D180" s="38">
        <v>-176000</v>
      </c>
      <c r="E180" s="32">
        <v>-746.42</v>
      </c>
      <c r="F180" s="33">
        <v>-2.0960000000000002E-3</v>
      </c>
    </row>
    <row r="181" spans="1:6" x14ac:dyDescent="0.25">
      <c r="A181" s="9" t="s">
        <v>532</v>
      </c>
      <c r="B181" s="26"/>
      <c r="C181" s="26" t="s">
        <v>342</v>
      </c>
      <c r="D181" s="38">
        <v>-2568000</v>
      </c>
      <c r="E181" s="32">
        <v>-914.21</v>
      </c>
      <c r="F181" s="33">
        <v>-2.5669999999999998E-3</v>
      </c>
    </row>
    <row r="182" spans="1:6" x14ac:dyDescent="0.25">
      <c r="A182" s="9" t="s">
        <v>533</v>
      </c>
      <c r="B182" s="26"/>
      <c r="C182" s="26" t="s">
        <v>269</v>
      </c>
      <c r="D182" s="38">
        <v>-223300</v>
      </c>
      <c r="E182" s="32">
        <v>-918.99</v>
      </c>
      <c r="F182" s="33">
        <v>-2.5799999999999998E-3</v>
      </c>
    </row>
    <row r="183" spans="1:6" x14ac:dyDescent="0.25">
      <c r="A183" s="9" t="s">
        <v>534</v>
      </c>
      <c r="B183" s="26"/>
      <c r="C183" s="26" t="s">
        <v>260</v>
      </c>
      <c r="D183" s="38">
        <v>-112750</v>
      </c>
      <c r="E183" s="32">
        <v>-929.62</v>
      </c>
      <c r="F183" s="33">
        <v>-2.6099999999999999E-3</v>
      </c>
    </row>
    <row r="184" spans="1:6" x14ac:dyDescent="0.25">
      <c r="A184" s="9" t="s">
        <v>535</v>
      </c>
      <c r="B184" s="26"/>
      <c r="C184" s="26" t="s">
        <v>300</v>
      </c>
      <c r="D184" s="38">
        <v>-1368000</v>
      </c>
      <c r="E184" s="32">
        <v>-976.75</v>
      </c>
      <c r="F184" s="33">
        <v>-2.7430000000000002E-3</v>
      </c>
    </row>
    <row r="185" spans="1:6" x14ac:dyDescent="0.25">
      <c r="A185" s="9" t="s">
        <v>536</v>
      </c>
      <c r="B185" s="26"/>
      <c r="C185" s="26" t="s">
        <v>297</v>
      </c>
      <c r="D185" s="38">
        <v>-544000</v>
      </c>
      <c r="E185" s="32">
        <v>-1015.92</v>
      </c>
      <c r="F185" s="33">
        <v>-2.8530000000000001E-3</v>
      </c>
    </row>
    <row r="186" spans="1:6" x14ac:dyDescent="0.25">
      <c r="A186" s="9" t="s">
        <v>537</v>
      </c>
      <c r="B186" s="26"/>
      <c r="C186" s="26" t="s">
        <v>254</v>
      </c>
      <c r="D186" s="38">
        <v>-222000</v>
      </c>
      <c r="E186" s="32">
        <v>-1042.4000000000001</v>
      </c>
      <c r="F186" s="33">
        <v>-2.9269999999999999E-3</v>
      </c>
    </row>
    <row r="187" spans="1:6" x14ac:dyDescent="0.25">
      <c r="A187" s="9" t="s">
        <v>538</v>
      </c>
      <c r="B187" s="26"/>
      <c r="C187" s="26" t="s">
        <v>246</v>
      </c>
      <c r="D187" s="38">
        <v>-477000</v>
      </c>
      <c r="E187" s="32">
        <v>-1054.6500000000001</v>
      </c>
      <c r="F187" s="33">
        <v>-2.9610000000000001E-3</v>
      </c>
    </row>
    <row r="188" spans="1:6" x14ac:dyDescent="0.25">
      <c r="A188" s="9" t="s">
        <v>539</v>
      </c>
      <c r="B188" s="26"/>
      <c r="C188" s="26" t="s">
        <v>297</v>
      </c>
      <c r="D188" s="38">
        <v>-305500</v>
      </c>
      <c r="E188" s="32">
        <v>-1096.9000000000001</v>
      </c>
      <c r="F188" s="33">
        <v>-3.0799999999999998E-3</v>
      </c>
    </row>
    <row r="189" spans="1:6" x14ac:dyDescent="0.25">
      <c r="A189" s="9" t="s">
        <v>540</v>
      </c>
      <c r="B189" s="26"/>
      <c r="C189" s="26" t="s">
        <v>342</v>
      </c>
      <c r="D189" s="38">
        <v>-17730000</v>
      </c>
      <c r="E189" s="32">
        <v>-1116.99</v>
      </c>
      <c r="F189" s="33">
        <v>-3.1359999999999999E-3</v>
      </c>
    </row>
    <row r="190" spans="1:6" x14ac:dyDescent="0.25">
      <c r="A190" s="9" t="s">
        <v>541</v>
      </c>
      <c r="B190" s="26"/>
      <c r="C190" s="26" t="s">
        <v>339</v>
      </c>
      <c r="D190" s="38">
        <v>-135000</v>
      </c>
      <c r="E190" s="32">
        <v>-1132.45</v>
      </c>
      <c r="F190" s="33">
        <v>-3.1800000000000001E-3</v>
      </c>
    </row>
    <row r="191" spans="1:6" x14ac:dyDescent="0.25">
      <c r="A191" s="9" t="s">
        <v>542</v>
      </c>
      <c r="B191" s="26"/>
      <c r="C191" s="26" t="s">
        <v>235</v>
      </c>
      <c r="D191" s="38">
        <v>-1064000</v>
      </c>
      <c r="E191" s="32">
        <v>-1183.17</v>
      </c>
      <c r="F191" s="33">
        <v>-3.3219999999999999E-3</v>
      </c>
    </row>
    <row r="192" spans="1:6" x14ac:dyDescent="0.25">
      <c r="A192" s="9" t="s">
        <v>543</v>
      </c>
      <c r="B192" s="26"/>
      <c r="C192" s="26" t="s">
        <v>274</v>
      </c>
      <c r="D192" s="38">
        <v>-3332000</v>
      </c>
      <c r="E192" s="32">
        <v>-1254.5</v>
      </c>
      <c r="F192" s="33">
        <v>-3.5230000000000001E-3</v>
      </c>
    </row>
    <row r="193" spans="1:6" x14ac:dyDescent="0.25">
      <c r="A193" s="9" t="s">
        <v>544</v>
      </c>
      <c r="B193" s="26"/>
      <c r="C193" s="26" t="s">
        <v>269</v>
      </c>
      <c r="D193" s="38">
        <v>-516000</v>
      </c>
      <c r="E193" s="32">
        <v>-1254.6500000000001</v>
      </c>
      <c r="F193" s="33">
        <v>-3.5230000000000001E-3</v>
      </c>
    </row>
    <row r="194" spans="1:6" x14ac:dyDescent="0.25">
      <c r="A194" s="9" t="s">
        <v>545</v>
      </c>
      <c r="B194" s="26"/>
      <c r="C194" s="26" t="s">
        <v>330</v>
      </c>
      <c r="D194" s="38">
        <v>-1269000</v>
      </c>
      <c r="E194" s="32">
        <v>-1335.62</v>
      </c>
      <c r="F194" s="33">
        <v>-3.7499999999999999E-3</v>
      </c>
    </row>
    <row r="195" spans="1:6" x14ac:dyDescent="0.25">
      <c r="A195" s="9" t="s">
        <v>546</v>
      </c>
      <c r="B195" s="26"/>
      <c r="C195" s="26" t="s">
        <v>235</v>
      </c>
      <c r="D195" s="38">
        <v>-1363500</v>
      </c>
      <c r="E195" s="32">
        <v>-1415.31</v>
      </c>
      <c r="F195" s="33">
        <v>-3.9740000000000001E-3</v>
      </c>
    </row>
    <row r="196" spans="1:6" x14ac:dyDescent="0.25">
      <c r="A196" s="9" t="s">
        <v>547</v>
      </c>
      <c r="B196" s="26"/>
      <c r="C196" s="26" t="s">
        <v>229</v>
      </c>
      <c r="D196" s="38">
        <v>-570600</v>
      </c>
      <c r="E196" s="32">
        <v>-1573.71</v>
      </c>
      <c r="F196" s="33">
        <v>-4.4190000000000002E-3</v>
      </c>
    </row>
    <row r="197" spans="1:6" x14ac:dyDescent="0.25">
      <c r="A197" s="9" t="s">
        <v>548</v>
      </c>
      <c r="B197" s="26"/>
      <c r="C197" s="26" t="s">
        <v>235</v>
      </c>
      <c r="D197" s="38">
        <v>-10737684</v>
      </c>
      <c r="E197" s="32">
        <v>-1578.44</v>
      </c>
      <c r="F197" s="33">
        <v>-4.4320000000000002E-3</v>
      </c>
    </row>
    <row r="198" spans="1:6" x14ac:dyDescent="0.25">
      <c r="A198" s="9" t="s">
        <v>492</v>
      </c>
      <c r="B198" s="26"/>
      <c r="C198" s="26" t="s">
        <v>266</v>
      </c>
      <c r="D198" s="38">
        <v>-1626800</v>
      </c>
      <c r="E198" s="32">
        <v>-1591.82</v>
      </c>
      <c r="F198" s="33">
        <v>-4.47E-3</v>
      </c>
    </row>
    <row r="199" spans="1:6" x14ac:dyDescent="0.25">
      <c r="A199" s="9" t="s">
        <v>549</v>
      </c>
      <c r="B199" s="26"/>
      <c r="C199" s="26" t="s">
        <v>254</v>
      </c>
      <c r="D199" s="38">
        <v>-499200</v>
      </c>
      <c r="E199" s="32">
        <v>-1596.19</v>
      </c>
      <c r="F199" s="33">
        <v>-4.4819999999999999E-3</v>
      </c>
    </row>
    <row r="200" spans="1:6" x14ac:dyDescent="0.25">
      <c r="A200" s="9" t="s">
        <v>550</v>
      </c>
      <c r="B200" s="26"/>
      <c r="C200" s="26" t="s">
        <v>257</v>
      </c>
      <c r="D200" s="38">
        <v>-1217500</v>
      </c>
      <c r="E200" s="32">
        <v>-1706.94</v>
      </c>
      <c r="F200" s="33">
        <v>-4.7930000000000004E-3</v>
      </c>
    </row>
    <row r="201" spans="1:6" x14ac:dyDescent="0.25">
      <c r="A201" s="9" t="s">
        <v>551</v>
      </c>
      <c r="B201" s="26"/>
      <c r="C201" s="26" t="s">
        <v>235</v>
      </c>
      <c r="D201" s="38">
        <v>-3050000</v>
      </c>
      <c r="E201" s="32">
        <v>-1816.28</v>
      </c>
      <c r="F201" s="33">
        <v>-5.1000000000000004E-3</v>
      </c>
    </row>
    <row r="202" spans="1:6" x14ac:dyDescent="0.25">
      <c r="A202" s="9" t="s">
        <v>552</v>
      </c>
      <c r="B202" s="26"/>
      <c r="C202" s="26" t="s">
        <v>313</v>
      </c>
      <c r="D202" s="38">
        <v>-257600</v>
      </c>
      <c r="E202" s="32">
        <v>-1944.75</v>
      </c>
      <c r="F202" s="33">
        <v>-5.4609999999999997E-3</v>
      </c>
    </row>
    <row r="203" spans="1:6" x14ac:dyDescent="0.25">
      <c r="A203" s="9" t="s">
        <v>553</v>
      </c>
      <c r="B203" s="26"/>
      <c r="C203" s="26" t="s">
        <v>246</v>
      </c>
      <c r="D203" s="38">
        <v>-232800</v>
      </c>
      <c r="E203" s="32">
        <v>-1981.13</v>
      </c>
      <c r="F203" s="33">
        <v>-5.5630000000000002E-3</v>
      </c>
    </row>
    <row r="204" spans="1:6" x14ac:dyDescent="0.25">
      <c r="A204" s="9" t="s">
        <v>554</v>
      </c>
      <c r="B204" s="26"/>
      <c r="C204" s="26" t="s">
        <v>269</v>
      </c>
      <c r="D204" s="38">
        <v>-242000</v>
      </c>
      <c r="E204" s="32">
        <v>-2020.94</v>
      </c>
      <c r="F204" s="33">
        <v>-5.6750000000000004E-3</v>
      </c>
    </row>
    <row r="205" spans="1:6" x14ac:dyDescent="0.25">
      <c r="A205" s="9" t="s">
        <v>555</v>
      </c>
      <c r="B205" s="26"/>
      <c r="C205" s="26" t="s">
        <v>254</v>
      </c>
      <c r="D205" s="38">
        <v>-36600</v>
      </c>
      <c r="E205" s="32">
        <v>-2073.06</v>
      </c>
      <c r="F205" s="33">
        <v>-5.8209999999999998E-3</v>
      </c>
    </row>
    <row r="206" spans="1:6" x14ac:dyDescent="0.25">
      <c r="A206" s="9" t="s">
        <v>556</v>
      </c>
      <c r="B206" s="26"/>
      <c r="C206" s="26" t="s">
        <v>269</v>
      </c>
      <c r="D206" s="38">
        <v>-2616000</v>
      </c>
      <c r="E206" s="32">
        <v>-2079.7199999999998</v>
      </c>
      <c r="F206" s="33">
        <v>-5.8399999999999997E-3</v>
      </c>
    </row>
    <row r="207" spans="1:6" x14ac:dyDescent="0.25">
      <c r="A207" s="9" t="s">
        <v>557</v>
      </c>
      <c r="B207" s="26"/>
      <c r="C207" s="26" t="s">
        <v>246</v>
      </c>
      <c r="D207" s="38">
        <v>-640500</v>
      </c>
      <c r="E207" s="32">
        <v>-2137.67</v>
      </c>
      <c r="F207" s="33">
        <v>-6.0029999999999997E-3</v>
      </c>
    </row>
    <row r="208" spans="1:6" x14ac:dyDescent="0.25">
      <c r="A208" s="9" t="s">
        <v>558</v>
      </c>
      <c r="B208" s="26"/>
      <c r="C208" s="26" t="s">
        <v>300</v>
      </c>
      <c r="D208" s="38">
        <v>-414000</v>
      </c>
      <c r="E208" s="32">
        <v>-2414.66</v>
      </c>
      <c r="F208" s="33">
        <v>-6.7809999999999997E-3</v>
      </c>
    </row>
    <row r="209" spans="1:6" x14ac:dyDescent="0.25">
      <c r="A209" s="9" t="s">
        <v>559</v>
      </c>
      <c r="B209" s="26"/>
      <c r="C209" s="26" t="s">
        <v>297</v>
      </c>
      <c r="D209" s="38">
        <v>-6100000</v>
      </c>
      <c r="E209" s="32">
        <v>-2839.55</v>
      </c>
      <c r="F209" s="33">
        <v>-7.9740000000000002E-3</v>
      </c>
    </row>
    <row r="210" spans="1:6" x14ac:dyDescent="0.25">
      <c r="A210" s="9" t="s">
        <v>560</v>
      </c>
      <c r="B210" s="26"/>
      <c r="C210" s="26" t="s">
        <v>238</v>
      </c>
      <c r="D210" s="38">
        <v>-451800</v>
      </c>
      <c r="E210" s="32">
        <v>-2989.33</v>
      </c>
      <c r="F210" s="33">
        <v>-8.3949999999999997E-3</v>
      </c>
    </row>
    <row r="211" spans="1:6" x14ac:dyDescent="0.25">
      <c r="A211" s="9" t="s">
        <v>561</v>
      </c>
      <c r="B211" s="26"/>
      <c r="C211" s="26" t="s">
        <v>251</v>
      </c>
      <c r="D211" s="38">
        <v>-1941750</v>
      </c>
      <c r="E211" s="32">
        <v>-3343.69</v>
      </c>
      <c r="F211" s="33">
        <v>-9.3900000000000008E-3</v>
      </c>
    </row>
    <row r="212" spans="1:6" x14ac:dyDescent="0.25">
      <c r="A212" s="9" t="s">
        <v>562</v>
      </c>
      <c r="B212" s="26"/>
      <c r="C212" s="26" t="s">
        <v>269</v>
      </c>
      <c r="D212" s="38">
        <v>-9741600</v>
      </c>
      <c r="E212" s="32">
        <v>-3599.52</v>
      </c>
      <c r="F212" s="33">
        <v>-1.0108000000000001E-2</v>
      </c>
    </row>
    <row r="213" spans="1:6" x14ac:dyDescent="0.25">
      <c r="A213" s="9" t="s">
        <v>563</v>
      </c>
      <c r="B213" s="26"/>
      <c r="C213" s="26" t="s">
        <v>235</v>
      </c>
      <c r="D213" s="38">
        <v>-191500</v>
      </c>
      <c r="E213" s="32">
        <v>-3677.28</v>
      </c>
      <c r="F213" s="33">
        <v>-1.0326999999999999E-2</v>
      </c>
    </row>
    <row r="214" spans="1:6" x14ac:dyDescent="0.25">
      <c r="A214" s="9" t="s">
        <v>564</v>
      </c>
      <c r="B214" s="26"/>
      <c r="C214" s="26" t="s">
        <v>235</v>
      </c>
      <c r="D214" s="38">
        <v>-632400</v>
      </c>
      <c r="E214" s="32">
        <v>-3685.94</v>
      </c>
      <c r="F214" s="33">
        <v>-1.0351000000000001E-2</v>
      </c>
    </row>
    <row r="215" spans="1:6" x14ac:dyDescent="0.25">
      <c r="A215" s="9" t="s">
        <v>565</v>
      </c>
      <c r="B215" s="26"/>
      <c r="C215" s="26" t="s">
        <v>246</v>
      </c>
      <c r="D215" s="38">
        <v>-197750</v>
      </c>
      <c r="E215" s="32">
        <v>-3844.66</v>
      </c>
      <c r="F215" s="33">
        <v>-1.0796999999999999E-2</v>
      </c>
    </row>
    <row r="216" spans="1:6" x14ac:dyDescent="0.25">
      <c r="A216" s="9" t="s">
        <v>566</v>
      </c>
      <c r="B216" s="26"/>
      <c r="C216" s="26" t="s">
        <v>282</v>
      </c>
      <c r="D216" s="38">
        <v>-2316000</v>
      </c>
      <c r="E216" s="32">
        <v>-3960.36</v>
      </c>
      <c r="F216" s="33">
        <v>-1.1122E-2</v>
      </c>
    </row>
    <row r="217" spans="1:6" x14ac:dyDescent="0.25">
      <c r="A217" s="9" t="s">
        <v>567</v>
      </c>
      <c r="B217" s="26"/>
      <c r="C217" s="26" t="s">
        <v>235</v>
      </c>
      <c r="D217" s="38">
        <v>-5373500</v>
      </c>
      <c r="E217" s="32">
        <v>-3979.08</v>
      </c>
      <c r="F217" s="33">
        <v>-1.1174E-2</v>
      </c>
    </row>
    <row r="218" spans="1:6" x14ac:dyDescent="0.25">
      <c r="A218" s="9" t="s">
        <v>568</v>
      </c>
      <c r="B218" s="26"/>
      <c r="C218" s="26" t="s">
        <v>277</v>
      </c>
      <c r="D218" s="38">
        <v>-486000</v>
      </c>
      <c r="E218" s="32">
        <v>-4106.46</v>
      </c>
      <c r="F218" s="33">
        <v>-1.1532000000000001E-2</v>
      </c>
    </row>
    <row r="219" spans="1:6" x14ac:dyDescent="0.25">
      <c r="A219" s="9" t="s">
        <v>569</v>
      </c>
      <c r="B219" s="26"/>
      <c r="C219" s="26" t="s">
        <v>274</v>
      </c>
      <c r="D219" s="38">
        <v>-687000</v>
      </c>
      <c r="E219" s="32">
        <v>-4476.84</v>
      </c>
      <c r="F219" s="33">
        <v>-1.2572E-2</v>
      </c>
    </row>
    <row r="220" spans="1:6" x14ac:dyDescent="0.25">
      <c r="A220" s="9" t="s">
        <v>570</v>
      </c>
      <c r="B220" s="26"/>
      <c r="C220" s="26" t="s">
        <v>269</v>
      </c>
      <c r="D220" s="38">
        <v>-4224000</v>
      </c>
      <c r="E220" s="32">
        <v>-4927.3</v>
      </c>
      <c r="F220" s="33">
        <v>-1.3837E-2</v>
      </c>
    </row>
    <row r="221" spans="1:6" x14ac:dyDescent="0.25">
      <c r="A221" s="9" t="s">
        <v>571</v>
      </c>
      <c r="B221" s="26"/>
      <c r="C221" s="26" t="s">
        <v>269</v>
      </c>
      <c r="D221" s="38">
        <v>-281000</v>
      </c>
      <c r="E221" s="32">
        <v>-4974.54</v>
      </c>
      <c r="F221" s="33">
        <v>-1.397E-2</v>
      </c>
    </row>
    <row r="222" spans="1:6" x14ac:dyDescent="0.25">
      <c r="A222" s="9" t="s">
        <v>572</v>
      </c>
      <c r="B222" s="26"/>
      <c r="C222" s="26" t="s">
        <v>266</v>
      </c>
      <c r="D222" s="38">
        <v>-76200</v>
      </c>
      <c r="E222" s="32">
        <v>-5061.78</v>
      </c>
      <c r="F222" s="33">
        <v>-1.4215E-2</v>
      </c>
    </row>
    <row r="223" spans="1:6" x14ac:dyDescent="0.25">
      <c r="A223" s="9" t="s">
        <v>573</v>
      </c>
      <c r="B223" s="26"/>
      <c r="C223" s="26" t="s">
        <v>263</v>
      </c>
      <c r="D223" s="38">
        <v>-2479750</v>
      </c>
      <c r="E223" s="32">
        <v>-5237.2299999999996</v>
      </c>
      <c r="F223" s="33">
        <v>-1.4708000000000001E-2</v>
      </c>
    </row>
    <row r="224" spans="1:6" x14ac:dyDescent="0.25">
      <c r="A224" s="9" t="s">
        <v>574</v>
      </c>
      <c r="B224" s="26"/>
      <c r="C224" s="26" t="s">
        <v>260</v>
      </c>
      <c r="D224" s="38">
        <v>-631500</v>
      </c>
      <c r="E224" s="32">
        <v>-5270.81</v>
      </c>
      <c r="F224" s="33">
        <v>-1.4801999999999999E-2</v>
      </c>
    </row>
    <row r="225" spans="1:6" x14ac:dyDescent="0.25">
      <c r="A225" s="9" t="s">
        <v>575</v>
      </c>
      <c r="B225" s="26"/>
      <c r="C225" s="26" t="s">
        <v>257</v>
      </c>
      <c r="D225" s="38">
        <v>-3507500</v>
      </c>
      <c r="E225" s="32">
        <v>-5806.67</v>
      </c>
      <c r="F225" s="33">
        <v>-1.6306999999999999E-2</v>
      </c>
    </row>
    <row r="226" spans="1:6" x14ac:dyDescent="0.25">
      <c r="A226" s="9" t="s">
        <v>576</v>
      </c>
      <c r="B226" s="26"/>
      <c r="C226" s="26" t="s">
        <v>254</v>
      </c>
      <c r="D226" s="38">
        <v>-2320800</v>
      </c>
      <c r="E226" s="32">
        <v>-6520.29</v>
      </c>
      <c r="F226" s="33">
        <v>-1.8311000000000001E-2</v>
      </c>
    </row>
    <row r="227" spans="1:6" x14ac:dyDescent="0.25">
      <c r="A227" s="9" t="s">
        <v>577</v>
      </c>
      <c r="B227" s="26"/>
      <c r="C227" s="26" t="s">
        <v>251</v>
      </c>
      <c r="D227" s="38">
        <v>-1257285</v>
      </c>
      <c r="E227" s="32">
        <v>-6969.76</v>
      </c>
      <c r="F227" s="33">
        <v>-1.9573E-2</v>
      </c>
    </row>
    <row r="228" spans="1:6" x14ac:dyDescent="0.25">
      <c r="A228" s="9" t="s">
        <v>578</v>
      </c>
      <c r="B228" s="26"/>
      <c r="C228" s="26" t="s">
        <v>246</v>
      </c>
      <c r="D228" s="38">
        <v>-1028400</v>
      </c>
      <c r="E228" s="32">
        <v>-7067.68</v>
      </c>
      <c r="F228" s="33">
        <v>-1.9848000000000001E-2</v>
      </c>
    </row>
    <row r="229" spans="1:6" x14ac:dyDescent="0.25">
      <c r="A229" s="9" t="s">
        <v>579</v>
      </c>
      <c r="B229" s="26"/>
      <c r="C229" s="26" t="s">
        <v>235</v>
      </c>
      <c r="D229" s="38">
        <v>-3738000</v>
      </c>
      <c r="E229" s="32">
        <v>-7076.03</v>
      </c>
      <c r="F229" s="33">
        <v>-1.9872000000000001E-2</v>
      </c>
    </row>
    <row r="230" spans="1:6" x14ac:dyDescent="0.25">
      <c r="A230" s="9" t="s">
        <v>580</v>
      </c>
      <c r="B230" s="26"/>
      <c r="C230" s="26" t="s">
        <v>243</v>
      </c>
      <c r="D230" s="38">
        <v>-1129200</v>
      </c>
      <c r="E230" s="32">
        <v>-7610.81</v>
      </c>
      <c r="F230" s="33">
        <v>-2.1373E-2</v>
      </c>
    </row>
    <row r="231" spans="1:6" x14ac:dyDescent="0.25">
      <c r="A231" s="9" t="s">
        <v>581</v>
      </c>
      <c r="B231" s="26"/>
      <c r="C231" s="26" t="s">
        <v>235</v>
      </c>
      <c r="D231" s="38">
        <v>-2715000</v>
      </c>
      <c r="E231" s="32">
        <v>-7646.8</v>
      </c>
      <c r="F231" s="33">
        <v>-2.1474E-2</v>
      </c>
    </row>
    <row r="232" spans="1:6" x14ac:dyDescent="0.25">
      <c r="A232" s="9" t="s">
        <v>582</v>
      </c>
      <c r="B232" s="26"/>
      <c r="C232" s="26" t="s">
        <v>238</v>
      </c>
      <c r="D232" s="38">
        <v>-1098000</v>
      </c>
      <c r="E232" s="32">
        <v>-8706.59</v>
      </c>
      <c r="F232" s="33">
        <v>-2.4451000000000001E-2</v>
      </c>
    </row>
    <row r="233" spans="1:6" x14ac:dyDescent="0.25">
      <c r="A233" s="9" t="s">
        <v>583</v>
      </c>
      <c r="B233" s="26"/>
      <c r="C233" s="26" t="s">
        <v>235</v>
      </c>
      <c r="D233" s="38">
        <v>-2477750</v>
      </c>
      <c r="E233" s="32">
        <v>-8791.06</v>
      </c>
      <c r="F233" s="33">
        <v>-2.4688000000000002E-2</v>
      </c>
    </row>
    <row r="234" spans="1:6" x14ac:dyDescent="0.25">
      <c r="A234" s="9" t="s">
        <v>584</v>
      </c>
      <c r="B234" s="26"/>
      <c r="C234" s="26" t="s">
        <v>232</v>
      </c>
      <c r="D234" s="38">
        <v>-4020500</v>
      </c>
      <c r="E234" s="32">
        <v>-11691.61</v>
      </c>
      <c r="F234" s="33">
        <v>-3.2834000000000002E-2</v>
      </c>
    </row>
    <row r="235" spans="1:6" x14ac:dyDescent="0.25">
      <c r="A235" s="9" t="s">
        <v>585</v>
      </c>
      <c r="B235" s="26"/>
      <c r="C235" s="26" t="s">
        <v>229</v>
      </c>
      <c r="D235" s="38">
        <v>-2505000</v>
      </c>
      <c r="E235" s="32">
        <v>-26704.55</v>
      </c>
      <c r="F235" s="33">
        <v>-7.4995000000000006E-2</v>
      </c>
    </row>
    <row r="236" spans="1:6" x14ac:dyDescent="0.25">
      <c r="A236" s="13" t="s">
        <v>77</v>
      </c>
      <c r="B236" s="27"/>
      <c r="C236" s="27"/>
      <c r="D236" s="14"/>
      <c r="E236" s="39">
        <v>-228914.31</v>
      </c>
      <c r="F236" s="40">
        <v>-0.642818</v>
      </c>
    </row>
    <row r="237" spans="1:6" x14ac:dyDescent="0.25">
      <c r="A237" s="9"/>
      <c r="B237" s="26"/>
      <c r="C237" s="26"/>
      <c r="D237" s="10"/>
      <c r="E237" s="11"/>
      <c r="F237" s="12"/>
    </row>
    <row r="238" spans="1:6" x14ac:dyDescent="0.25">
      <c r="A238" s="9"/>
      <c r="B238" s="26"/>
      <c r="C238" s="26"/>
      <c r="D238" s="10"/>
      <c r="E238" s="11"/>
      <c r="F238" s="12"/>
    </row>
    <row r="239" spans="1:6" x14ac:dyDescent="0.25">
      <c r="A239" s="9"/>
      <c r="B239" s="26"/>
      <c r="C239" s="26"/>
      <c r="D239" s="10"/>
      <c r="E239" s="11"/>
      <c r="F239" s="12"/>
    </row>
    <row r="240" spans="1:6" x14ac:dyDescent="0.25">
      <c r="A240" s="19" t="s">
        <v>90</v>
      </c>
      <c r="B240" s="28"/>
      <c r="C240" s="28"/>
      <c r="D240" s="20"/>
      <c r="E240" s="41">
        <v>-228914.31</v>
      </c>
      <c r="F240" s="42">
        <v>-0.642818</v>
      </c>
    </row>
    <row r="241" spans="1:6" x14ac:dyDescent="0.25">
      <c r="A241" s="9"/>
      <c r="B241" s="26"/>
      <c r="C241" s="26"/>
      <c r="D241" s="10"/>
      <c r="E241" s="11"/>
      <c r="F241" s="12"/>
    </row>
    <row r="242" spans="1:6" x14ac:dyDescent="0.25">
      <c r="A242" s="13" t="s">
        <v>66</v>
      </c>
      <c r="B242" s="26"/>
      <c r="C242" s="26"/>
      <c r="D242" s="10"/>
      <c r="E242" s="11"/>
      <c r="F242" s="12"/>
    </row>
    <row r="243" spans="1:6" x14ac:dyDescent="0.25">
      <c r="A243" s="13" t="s">
        <v>67</v>
      </c>
      <c r="B243" s="26"/>
      <c r="C243" s="26"/>
      <c r="D243" s="10"/>
      <c r="E243" s="11"/>
      <c r="F243" s="12"/>
    </row>
    <row r="244" spans="1:6" x14ac:dyDescent="0.25">
      <c r="A244" s="9" t="s">
        <v>586</v>
      </c>
      <c r="B244" s="26" t="s">
        <v>587</v>
      </c>
      <c r="C244" s="26" t="s">
        <v>73</v>
      </c>
      <c r="D244" s="10">
        <v>15000000</v>
      </c>
      <c r="E244" s="11">
        <v>14869.64</v>
      </c>
      <c r="F244" s="12">
        <v>4.1799999999999997E-2</v>
      </c>
    </row>
    <row r="245" spans="1:6" x14ac:dyDescent="0.25">
      <c r="A245" s="9" t="s">
        <v>588</v>
      </c>
      <c r="B245" s="26" t="s">
        <v>589</v>
      </c>
      <c r="C245" s="26" t="s">
        <v>185</v>
      </c>
      <c r="D245" s="10">
        <v>5000000</v>
      </c>
      <c r="E245" s="11">
        <v>5152.8500000000004</v>
      </c>
      <c r="F245" s="12">
        <v>1.4500000000000001E-2</v>
      </c>
    </row>
    <row r="246" spans="1:6" x14ac:dyDescent="0.25">
      <c r="A246" s="9" t="s">
        <v>198</v>
      </c>
      <c r="B246" s="26" t="s">
        <v>199</v>
      </c>
      <c r="C246" s="26" t="s">
        <v>185</v>
      </c>
      <c r="D246" s="10">
        <v>5000000</v>
      </c>
      <c r="E246" s="11">
        <v>5152.8500000000004</v>
      </c>
      <c r="F246" s="12">
        <v>1.4500000000000001E-2</v>
      </c>
    </row>
    <row r="247" spans="1:6" x14ac:dyDescent="0.25">
      <c r="A247" s="9" t="s">
        <v>590</v>
      </c>
      <c r="B247" s="26" t="s">
        <v>591</v>
      </c>
      <c r="C247" s="26" t="s">
        <v>73</v>
      </c>
      <c r="D247" s="10">
        <v>3000000</v>
      </c>
      <c r="E247" s="11">
        <v>2951.68</v>
      </c>
      <c r="F247" s="12">
        <v>8.3000000000000001E-3</v>
      </c>
    </row>
    <row r="248" spans="1:6" x14ac:dyDescent="0.25">
      <c r="A248" s="9" t="s">
        <v>592</v>
      </c>
      <c r="B248" s="26" t="s">
        <v>593</v>
      </c>
      <c r="C248" s="26" t="s">
        <v>107</v>
      </c>
      <c r="D248" s="10">
        <v>2500000</v>
      </c>
      <c r="E248" s="11">
        <v>2457.1999999999998</v>
      </c>
      <c r="F248" s="12">
        <v>6.8999999999999999E-3</v>
      </c>
    </row>
    <row r="249" spans="1:6" x14ac:dyDescent="0.25">
      <c r="A249" s="9" t="s">
        <v>105</v>
      </c>
      <c r="B249" s="26" t="s">
        <v>106</v>
      </c>
      <c r="C249" s="26" t="s">
        <v>107</v>
      </c>
      <c r="D249" s="10">
        <v>700000</v>
      </c>
      <c r="E249" s="11">
        <v>796.32</v>
      </c>
      <c r="F249" s="12">
        <v>2.2000000000000001E-3</v>
      </c>
    </row>
    <row r="250" spans="1:6" x14ac:dyDescent="0.25">
      <c r="A250" s="9" t="s">
        <v>594</v>
      </c>
      <c r="B250" s="26" t="s">
        <v>595</v>
      </c>
      <c r="C250" s="26" t="s">
        <v>101</v>
      </c>
      <c r="D250" s="10">
        <v>500000</v>
      </c>
      <c r="E250" s="11">
        <v>795.31</v>
      </c>
      <c r="F250" s="12">
        <v>2.2000000000000001E-3</v>
      </c>
    </row>
    <row r="251" spans="1:6" x14ac:dyDescent="0.25">
      <c r="A251" s="9" t="s">
        <v>596</v>
      </c>
      <c r="B251" s="26" t="s">
        <v>597</v>
      </c>
      <c r="C251" s="26" t="s">
        <v>101</v>
      </c>
      <c r="D251" s="10">
        <v>500000</v>
      </c>
      <c r="E251" s="11">
        <v>499.85</v>
      </c>
      <c r="F251" s="12">
        <v>1.4E-3</v>
      </c>
    </row>
    <row r="252" spans="1:6" x14ac:dyDescent="0.25">
      <c r="A252" s="9" t="s">
        <v>598</v>
      </c>
      <c r="B252" s="26" t="s">
        <v>599</v>
      </c>
      <c r="C252" s="26" t="s">
        <v>101</v>
      </c>
      <c r="D252" s="10">
        <v>330000</v>
      </c>
      <c r="E252" s="11">
        <v>329.52</v>
      </c>
      <c r="F252" s="12">
        <v>8.9999999999999998E-4</v>
      </c>
    </row>
    <row r="253" spans="1:6" x14ac:dyDescent="0.25">
      <c r="A253" s="9" t="s">
        <v>181</v>
      </c>
      <c r="B253" s="26" t="s">
        <v>182</v>
      </c>
      <c r="C253" s="26" t="s">
        <v>98</v>
      </c>
      <c r="D253" s="10">
        <v>250000</v>
      </c>
      <c r="E253" s="11">
        <v>245.67</v>
      </c>
      <c r="F253" s="12">
        <v>6.9999999999999999E-4</v>
      </c>
    </row>
    <row r="254" spans="1:6" x14ac:dyDescent="0.25">
      <c r="A254" s="9" t="s">
        <v>600</v>
      </c>
      <c r="B254" s="26" t="s">
        <v>601</v>
      </c>
      <c r="C254" s="26" t="s">
        <v>101</v>
      </c>
      <c r="D254" s="10">
        <v>110000</v>
      </c>
      <c r="E254" s="11">
        <v>110.19</v>
      </c>
      <c r="F254" s="12">
        <v>2.9999999999999997E-4</v>
      </c>
    </row>
    <row r="255" spans="1:6" x14ac:dyDescent="0.25">
      <c r="A255" s="9" t="s">
        <v>194</v>
      </c>
      <c r="B255" s="26" t="s">
        <v>195</v>
      </c>
      <c r="C255" s="26" t="s">
        <v>101</v>
      </c>
      <c r="D255" s="10">
        <v>80000</v>
      </c>
      <c r="E255" s="11">
        <v>80.150000000000006</v>
      </c>
      <c r="F255" s="12">
        <v>2.0000000000000001E-4</v>
      </c>
    </row>
    <row r="256" spans="1:6" x14ac:dyDescent="0.25">
      <c r="A256" s="9" t="s">
        <v>602</v>
      </c>
      <c r="B256" s="26" t="s">
        <v>603</v>
      </c>
      <c r="C256" s="26" t="s">
        <v>101</v>
      </c>
      <c r="D256" s="10">
        <v>30000</v>
      </c>
      <c r="E256" s="11">
        <v>30.05</v>
      </c>
      <c r="F256" s="12">
        <v>1E-4</v>
      </c>
    </row>
    <row r="257" spans="1:6" x14ac:dyDescent="0.25">
      <c r="A257" s="9" t="s">
        <v>604</v>
      </c>
      <c r="B257" s="26" t="s">
        <v>605</v>
      </c>
      <c r="C257" s="26" t="s">
        <v>101</v>
      </c>
      <c r="D257" s="10">
        <v>30000</v>
      </c>
      <c r="E257" s="11">
        <v>30.03</v>
      </c>
      <c r="F257" s="12">
        <v>1E-4</v>
      </c>
    </row>
    <row r="258" spans="1:6" x14ac:dyDescent="0.25">
      <c r="A258" s="9" t="s">
        <v>606</v>
      </c>
      <c r="B258" s="26" t="s">
        <v>607</v>
      </c>
      <c r="C258" s="26" t="s">
        <v>101</v>
      </c>
      <c r="D258" s="10">
        <v>10000</v>
      </c>
      <c r="E258" s="11">
        <v>10.01</v>
      </c>
      <c r="F258" s="12">
        <v>0</v>
      </c>
    </row>
    <row r="259" spans="1:6" x14ac:dyDescent="0.25">
      <c r="A259" s="13" t="s">
        <v>77</v>
      </c>
      <c r="B259" s="27"/>
      <c r="C259" s="27"/>
      <c r="D259" s="14"/>
      <c r="E259" s="34">
        <v>33511.32</v>
      </c>
      <c r="F259" s="35">
        <v>9.4100000000000003E-2</v>
      </c>
    </row>
    <row r="260" spans="1:6" x14ac:dyDescent="0.25">
      <c r="A260" s="9"/>
      <c r="B260" s="26"/>
      <c r="C260" s="26"/>
      <c r="D260" s="10"/>
      <c r="E260" s="11"/>
      <c r="F260" s="12"/>
    </row>
    <row r="261" spans="1:6" x14ac:dyDescent="0.25">
      <c r="A261" s="13" t="s">
        <v>88</v>
      </c>
      <c r="B261" s="26"/>
      <c r="C261" s="26"/>
      <c r="D261" s="10"/>
      <c r="E261" s="11"/>
      <c r="F261" s="12"/>
    </row>
    <row r="262" spans="1:6" x14ac:dyDescent="0.25">
      <c r="A262" s="13" t="s">
        <v>77</v>
      </c>
      <c r="B262" s="26"/>
      <c r="C262" s="26"/>
      <c r="D262" s="10"/>
      <c r="E262" s="36" t="s">
        <v>65</v>
      </c>
      <c r="F262" s="37" t="s">
        <v>65</v>
      </c>
    </row>
    <row r="263" spans="1:6" x14ac:dyDescent="0.25">
      <c r="A263" s="9"/>
      <c r="B263" s="26"/>
      <c r="C263" s="26"/>
      <c r="D263" s="10"/>
      <c r="E263" s="11"/>
      <c r="F263" s="12"/>
    </row>
    <row r="264" spans="1:6" x14ac:dyDescent="0.25">
      <c r="A264" s="13" t="s">
        <v>89</v>
      </c>
      <c r="B264" s="26"/>
      <c r="C264" s="26"/>
      <c r="D264" s="10"/>
      <c r="E264" s="11"/>
      <c r="F264" s="12"/>
    </row>
    <row r="265" spans="1:6" x14ac:dyDescent="0.25">
      <c r="A265" s="13" t="s">
        <v>77</v>
      </c>
      <c r="B265" s="26"/>
      <c r="C265" s="26"/>
      <c r="D265" s="10"/>
      <c r="E265" s="36" t="s">
        <v>65</v>
      </c>
      <c r="F265" s="37" t="s">
        <v>65</v>
      </c>
    </row>
    <row r="266" spans="1:6" x14ac:dyDescent="0.25">
      <c r="A266" s="9"/>
      <c r="B266" s="26"/>
      <c r="C266" s="26"/>
      <c r="D266" s="10"/>
      <c r="E266" s="11"/>
      <c r="F266" s="12"/>
    </row>
    <row r="267" spans="1:6" x14ac:dyDescent="0.25">
      <c r="A267" s="19" t="s">
        <v>90</v>
      </c>
      <c r="B267" s="28"/>
      <c r="C267" s="28"/>
      <c r="D267" s="20"/>
      <c r="E267" s="15">
        <v>33511.32</v>
      </c>
      <c r="F267" s="16">
        <v>9.4100000000000003E-2</v>
      </c>
    </row>
    <row r="268" spans="1:6" x14ac:dyDescent="0.25">
      <c r="A268" s="9"/>
      <c r="B268" s="26"/>
      <c r="C268" s="26"/>
      <c r="D268" s="10"/>
      <c r="E268" s="11"/>
      <c r="F268" s="12"/>
    </row>
    <row r="269" spans="1:6" x14ac:dyDescent="0.25">
      <c r="A269" s="13" t="s">
        <v>214</v>
      </c>
      <c r="B269" s="26"/>
      <c r="C269" s="26"/>
      <c r="D269" s="10"/>
      <c r="E269" s="11"/>
      <c r="F269" s="12"/>
    </row>
    <row r="270" spans="1:6" x14ac:dyDescent="0.25">
      <c r="A270" s="13" t="s">
        <v>215</v>
      </c>
      <c r="B270" s="26"/>
      <c r="C270" s="26"/>
      <c r="D270" s="10"/>
      <c r="E270" s="11"/>
      <c r="F270" s="12"/>
    </row>
    <row r="271" spans="1:6" x14ac:dyDescent="0.25">
      <c r="A271" s="9" t="s">
        <v>608</v>
      </c>
      <c r="B271" s="26" t="s">
        <v>609</v>
      </c>
      <c r="C271" s="26" t="s">
        <v>610</v>
      </c>
      <c r="D271" s="10">
        <v>100000</v>
      </c>
      <c r="E271" s="11">
        <v>99.92</v>
      </c>
      <c r="F271" s="12">
        <v>2.9999999999999997E-4</v>
      </c>
    </row>
    <row r="272" spans="1:6" x14ac:dyDescent="0.25">
      <c r="A272" s="9"/>
      <c r="B272" s="26"/>
      <c r="C272" s="26"/>
      <c r="D272" s="10"/>
      <c r="E272" s="11"/>
      <c r="F272" s="12"/>
    </row>
    <row r="273" spans="1:6" x14ac:dyDescent="0.25">
      <c r="A273" s="13" t="s">
        <v>219</v>
      </c>
      <c r="B273" s="26"/>
      <c r="C273" s="26"/>
      <c r="D273" s="10"/>
      <c r="E273" s="11"/>
      <c r="F273" s="12"/>
    </row>
    <row r="274" spans="1:6" x14ac:dyDescent="0.25">
      <c r="A274" s="9" t="s">
        <v>611</v>
      </c>
      <c r="B274" s="26" t="s">
        <v>612</v>
      </c>
      <c r="C274" s="26" t="s">
        <v>218</v>
      </c>
      <c r="D274" s="10">
        <v>17500000</v>
      </c>
      <c r="E274" s="11">
        <v>17500</v>
      </c>
      <c r="F274" s="12">
        <v>4.9099999999999998E-2</v>
      </c>
    </row>
    <row r="275" spans="1:6" x14ac:dyDescent="0.25">
      <c r="A275" s="9" t="s">
        <v>613</v>
      </c>
      <c r="B275" s="26" t="s">
        <v>614</v>
      </c>
      <c r="C275" s="26" t="s">
        <v>610</v>
      </c>
      <c r="D275" s="10">
        <v>5000000</v>
      </c>
      <c r="E275" s="11">
        <v>4888.62</v>
      </c>
      <c r="F275" s="12">
        <v>1.37E-2</v>
      </c>
    </row>
    <row r="276" spans="1:6" x14ac:dyDescent="0.25">
      <c r="A276" s="9" t="s">
        <v>220</v>
      </c>
      <c r="B276" s="26" t="s">
        <v>221</v>
      </c>
      <c r="C276" s="26" t="s">
        <v>218</v>
      </c>
      <c r="D276" s="10">
        <v>1000000</v>
      </c>
      <c r="E276" s="11">
        <v>993.21</v>
      </c>
      <c r="F276" s="12">
        <v>2.8E-3</v>
      </c>
    </row>
    <row r="277" spans="1:6" x14ac:dyDescent="0.25">
      <c r="A277" s="9"/>
      <c r="B277" s="26"/>
      <c r="C277" s="26"/>
      <c r="D277" s="10"/>
      <c r="E277" s="11"/>
      <c r="F277" s="12"/>
    </row>
    <row r="278" spans="1:6" x14ac:dyDescent="0.25">
      <c r="A278" s="19" t="s">
        <v>90</v>
      </c>
      <c r="B278" s="28"/>
      <c r="C278" s="28"/>
      <c r="D278" s="20"/>
      <c r="E278" s="15">
        <v>23481.75</v>
      </c>
      <c r="F278" s="16">
        <v>6.59E-2</v>
      </c>
    </row>
    <row r="279" spans="1:6" x14ac:dyDescent="0.25">
      <c r="A279" s="9"/>
      <c r="B279" s="26"/>
      <c r="C279" s="26"/>
      <c r="D279" s="10"/>
      <c r="E279" s="11"/>
      <c r="F279" s="12"/>
    </row>
    <row r="280" spans="1:6" x14ac:dyDescent="0.25">
      <c r="A280" s="13" t="s">
        <v>615</v>
      </c>
      <c r="B280" s="27"/>
      <c r="C280" s="27"/>
      <c r="D280" s="14"/>
      <c r="E280" s="30"/>
      <c r="F280" s="31"/>
    </row>
    <row r="281" spans="1:6" x14ac:dyDescent="0.25">
      <c r="A281" s="13" t="s">
        <v>616</v>
      </c>
      <c r="B281" s="27"/>
      <c r="C281" s="27"/>
      <c r="D281" s="14"/>
      <c r="E281" s="30"/>
      <c r="F281" s="31"/>
    </row>
    <row r="282" spans="1:6" x14ac:dyDescent="0.25">
      <c r="A282" s="9" t="s">
        <v>617</v>
      </c>
      <c r="B282" s="26"/>
      <c r="C282" s="26" t="s">
        <v>618</v>
      </c>
      <c r="D282" s="10">
        <v>500000000</v>
      </c>
      <c r="E282" s="11">
        <v>5000</v>
      </c>
      <c r="F282" s="12">
        <v>1.4E-2</v>
      </c>
    </row>
    <row r="283" spans="1:6" x14ac:dyDescent="0.25">
      <c r="A283" s="9" t="s">
        <v>619</v>
      </c>
      <c r="B283" s="26"/>
      <c r="C283" s="26" t="s">
        <v>620</v>
      </c>
      <c r="D283" s="10">
        <v>249500000</v>
      </c>
      <c r="E283" s="11">
        <v>2495</v>
      </c>
      <c r="F283" s="12">
        <v>7.0000000000000001E-3</v>
      </c>
    </row>
    <row r="284" spans="1:6" x14ac:dyDescent="0.25">
      <c r="A284" s="9" t="s">
        <v>621</v>
      </c>
      <c r="B284" s="26"/>
      <c r="C284" s="26" t="s">
        <v>618</v>
      </c>
      <c r="D284" s="10">
        <v>247500000</v>
      </c>
      <c r="E284" s="11">
        <v>2475</v>
      </c>
      <c r="F284" s="12">
        <v>7.0000000000000001E-3</v>
      </c>
    </row>
    <row r="285" spans="1:6" x14ac:dyDescent="0.25">
      <c r="A285" s="9" t="s">
        <v>622</v>
      </c>
      <c r="B285" s="26"/>
      <c r="C285" s="26" t="s">
        <v>623</v>
      </c>
      <c r="D285" s="10">
        <v>247500000</v>
      </c>
      <c r="E285" s="11">
        <v>2475</v>
      </c>
      <c r="F285" s="12">
        <v>7.0000000000000001E-3</v>
      </c>
    </row>
    <row r="286" spans="1:6" x14ac:dyDescent="0.25">
      <c r="A286" s="9" t="s">
        <v>624</v>
      </c>
      <c r="B286" s="26"/>
      <c r="C286" s="26" t="s">
        <v>618</v>
      </c>
      <c r="D286" s="10">
        <v>240000000</v>
      </c>
      <c r="E286" s="11">
        <v>2400</v>
      </c>
      <c r="F286" s="12">
        <v>6.7000000000000002E-3</v>
      </c>
    </row>
    <row r="287" spans="1:6" x14ac:dyDescent="0.25">
      <c r="A287" s="9" t="s">
        <v>625</v>
      </c>
      <c r="B287" s="26"/>
      <c r="C287" s="26" t="s">
        <v>623</v>
      </c>
      <c r="D287" s="10">
        <v>240000000</v>
      </c>
      <c r="E287" s="11">
        <v>2400</v>
      </c>
      <c r="F287" s="12">
        <v>6.7000000000000002E-3</v>
      </c>
    </row>
    <row r="288" spans="1:6" x14ac:dyDescent="0.25">
      <c r="A288" s="9" t="s">
        <v>626</v>
      </c>
      <c r="B288" s="26"/>
      <c r="C288" s="26" t="s">
        <v>627</v>
      </c>
      <c r="D288" s="10">
        <v>240000000</v>
      </c>
      <c r="E288" s="11">
        <v>2400</v>
      </c>
      <c r="F288" s="12">
        <v>6.7000000000000002E-3</v>
      </c>
    </row>
    <row r="289" spans="1:6" x14ac:dyDescent="0.25">
      <c r="A289" s="9" t="s">
        <v>628</v>
      </c>
      <c r="B289" s="26"/>
      <c r="C289" s="26" t="s">
        <v>623</v>
      </c>
      <c r="D289" s="10">
        <v>240000000</v>
      </c>
      <c r="E289" s="11">
        <v>2400</v>
      </c>
      <c r="F289" s="12">
        <v>6.7000000000000002E-3</v>
      </c>
    </row>
    <row r="290" spans="1:6" x14ac:dyDescent="0.25">
      <c r="A290" s="9" t="s">
        <v>629</v>
      </c>
      <c r="B290" s="26"/>
      <c r="C290" s="26" t="s">
        <v>618</v>
      </c>
      <c r="D290" s="10">
        <v>240000000</v>
      </c>
      <c r="E290" s="11">
        <v>2400</v>
      </c>
      <c r="F290" s="12">
        <v>6.7000000000000002E-3</v>
      </c>
    </row>
    <row r="291" spans="1:6" x14ac:dyDescent="0.25">
      <c r="A291" s="9" t="s">
        <v>630</v>
      </c>
      <c r="B291" s="26"/>
      <c r="C291" s="26" t="s">
        <v>631</v>
      </c>
      <c r="D291" s="10">
        <v>240000000</v>
      </c>
      <c r="E291" s="11">
        <v>2400</v>
      </c>
      <c r="F291" s="12">
        <v>6.7000000000000002E-3</v>
      </c>
    </row>
    <row r="292" spans="1:6" x14ac:dyDescent="0.25">
      <c r="A292" s="9" t="s">
        <v>632</v>
      </c>
      <c r="B292" s="26"/>
      <c r="C292" s="26" t="s">
        <v>633</v>
      </c>
      <c r="D292" s="10">
        <v>240000000</v>
      </c>
      <c r="E292" s="11">
        <v>2400</v>
      </c>
      <c r="F292" s="12">
        <v>6.7000000000000002E-3</v>
      </c>
    </row>
    <row r="293" spans="1:6" x14ac:dyDescent="0.25">
      <c r="A293" s="9" t="s">
        <v>634</v>
      </c>
      <c r="B293" s="26"/>
      <c r="C293" s="26" t="s">
        <v>633</v>
      </c>
      <c r="D293" s="10">
        <v>240000000</v>
      </c>
      <c r="E293" s="11">
        <v>2400</v>
      </c>
      <c r="F293" s="12">
        <v>6.7000000000000002E-3</v>
      </c>
    </row>
    <row r="294" spans="1:6" x14ac:dyDescent="0.25">
      <c r="A294" s="9" t="s">
        <v>635</v>
      </c>
      <c r="B294" s="26"/>
      <c r="C294" s="26" t="s">
        <v>623</v>
      </c>
      <c r="D294" s="10">
        <v>220000000</v>
      </c>
      <c r="E294" s="11">
        <v>2200</v>
      </c>
      <c r="F294" s="12">
        <v>6.1999999999999998E-3</v>
      </c>
    </row>
    <row r="295" spans="1:6" x14ac:dyDescent="0.25">
      <c r="A295" s="9" t="s">
        <v>636</v>
      </c>
      <c r="B295" s="26"/>
      <c r="C295" s="26" t="s">
        <v>637</v>
      </c>
      <c r="D295" s="10">
        <v>200000000</v>
      </c>
      <c r="E295" s="11">
        <v>2000</v>
      </c>
      <c r="F295" s="12">
        <v>5.5999999999999999E-3</v>
      </c>
    </row>
    <row r="296" spans="1:6" x14ac:dyDescent="0.25">
      <c r="A296" s="9" t="s">
        <v>638</v>
      </c>
      <c r="B296" s="26"/>
      <c r="C296" s="26" t="s">
        <v>639</v>
      </c>
      <c r="D296" s="10">
        <v>171500000</v>
      </c>
      <c r="E296" s="11">
        <v>1715</v>
      </c>
      <c r="F296" s="12">
        <v>4.7999999999999996E-3</v>
      </c>
    </row>
    <row r="297" spans="1:6" x14ac:dyDescent="0.25">
      <c r="A297" s="9" t="s">
        <v>640</v>
      </c>
      <c r="B297" s="26"/>
      <c r="C297" s="26" t="s">
        <v>618</v>
      </c>
      <c r="D297" s="10">
        <v>150000000</v>
      </c>
      <c r="E297" s="11">
        <v>1500</v>
      </c>
      <c r="F297" s="12">
        <v>4.1999999999999997E-3</v>
      </c>
    </row>
    <row r="298" spans="1:6" x14ac:dyDescent="0.25">
      <c r="A298" s="9" t="s">
        <v>641</v>
      </c>
      <c r="B298" s="26"/>
      <c r="C298" s="26" t="s">
        <v>618</v>
      </c>
      <c r="D298" s="10">
        <v>150000000</v>
      </c>
      <c r="E298" s="11">
        <v>1500</v>
      </c>
      <c r="F298" s="12">
        <v>4.1999999999999997E-3</v>
      </c>
    </row>
    <row r="299" spans="1:6" x14ac:dyDescent="0.25">
      <c r="A299" s="9" t="s">
        <v>642</v>
      </c>
      <c r="B299" s="26"/>
      <c r="C299" s="26" t="s">
        <v>631</v>
      </c>
      <c r="D299" s="10">
        <v>150000000</v>
      </c>
      <c r="E299" s="11">
        <v>1500</v>
      </c>
      <c r="F299" s="12">
        <v>4.1999999999999997E-3</v>
      </c>
    </row>
    <row r="300" spans="1:6" x14ac:dyDescent="0.25">
      <c r="A300" s="9" t="s">
        <v>643</v>
      </c>
      <c r="B300" s="26"/>
      <c r="C300" s="26" t="s">
        <v>631</v>
      </c>
      <c r="D300" s="10">
        <v>130000000</v>
      </c>
      <c r="E300" s="11">
        <v>1300</v>
      </c>
      <c r="F300" s="12">
        <v>3.7000000000000002E-3</v>
      </c>
    </row>
    <row r="301" spans="1:6" x14ac:dyDescent="0.25">
      <c r="A301" s="9" t="s">
        <v>644</v>
      </c>
      <c r="B301" s="26"/>
      <c r="C301" s="26" t="s">
        <v>637</v>
      </c>
      <c r="D301" s="10">
        <v>120000000</v>
      </c>
      <c r="E301" s="11">
        <v>1200</v>
      </c>
      <c r="F301" s="12">
        <v>3.3999999999999998E-3</v>
      </c>
    </row>
    <row r="302" spans="1:6" x14ac:dyDescent="0.25">
      <c r="A302" s="9" t="s">
        <v>645</v>
      </c>
      <c r="B302" s="26"/>
      <c r="C302" s="26" t="s">
        <v>623</v>
      </c>
      <c r="D302" s="10">
        <v>120000000</v>
      </c>
      <c r="E302" s="11">
        <v>1200</v>
      </c>
      <c r="F302" s="12">
        <v>3.3999999999999998E-3</v>
      </c>
    </row>
    <row r="303" spans="1:6" x14ac:dyDescent="0.25">
      <c r="A303" s="9" t="s">
        <v>646</v>
      </c>
      <c r="B303" s="26"/>
      <c r="C303" s="26" t="s">
        <v>631</v>
      </c>
      <c r="D303" s="10">
        <v>100000000</v>
      </c>
      <c r="E303" s="11">
        <v>1000</v>
      </c>
      <c r="F303" s="12">
        <v>2.8E-3</v>
      </c>
    </row>
    <row r="304" spans="1:6" x14ac:dyDescent="0.25">
      <c r="A304" s="9" t="s">
        <v>647</v>
      </c>
      <c r="B304" s="26"/>
      <c r="C304" s="26" t="s">
        <v>618</v>
      </c>
      <c r="D304" s="10">
        <v>49500000</v>
      </c>
      <c r="E304" s="11">
        <v>495</v>
      </c>
      <c r="F304" s="12">
        <v>1.4E-3</v>
      </c>
    </row>
    <row r="305" spans="1:6" x14ac:dyDescent="0.25">
      <c r="A305" s="9" t="s">
        <v>648</v>
      </c>
      <c r="B305" s="26"/>
      <c r="C305" s="26" t="s">
        <v>623</v>
      </c>
      <c r="D305" s="10">
        <v>49500000</v>
      </c>
      <c r="E305" s="11">
        <v>495</v>
      </c>
      <c r="F305" s="12">
        <v>1.4E-3</v>
      </c>
    </row>
    <row r="306" spans="1:6" x14ac:dyDescent="0.25">
      <c r="A306" s="9" t="s">
        <v>649</v>
      </c>
      <c r="B306" s="26"/>
      <c r="C306" s="26" t="s">
        <v>637</v>
      </c>
      <c r="D306" s="10">
        <v>49500000</v>
      </c>
      <c r="E306" s="11">
        <v>495</v>
      </c>
      <c r="F306" s="12">
        <v>1.4E-3</v>
      </c>
    </row>
    <row r="307" spans="1:6" x14ac:dyDescent="0.25">
      <c r="A307" s="9" t="s">
        <v>650</v>
      </c>
      <c r="B307" s="26"/>
      <c r="C307" s="26" t="s">
        <v>651</v>
      </c>
      <c r="D307" s="10">
        <v>49500000</v>
      </c>
      <c r="E307" s="11">
        <v>495</v>
      </c>
      <c r="F307" s="12">
        <v>1.4E-3</v>
      </c>
    </row>
    <row r="308" spans="1:6" x14ac:dyDescent="0.25">
      <c r="A308" s="9" t="s">
        <v>652</v>
      </c>
      <c r="B308" s="26"/>
      <c r="C308" s="26" t="s">
        <v>653</v>
      </c>
      <c r="D308" s="10">
        <v>49500000</v>
      </c>
      <c r="E308" s="11">
        <v>495</v>
      </c>
      <c r="F308" s="12">
        <v>1.4E-3</v>
      </c>
    </row>
    <row r="309" spans="1:6" x14ac:dyDescent="0.25">
      <c r="A309" s="9" t="s">
        <v>654</v>
      </c>
      <c r="B309" s="26"/>
      <c r="C309" s="26" t="s">
        <v>655</v>
      </c>
      <c r="D309" s="10">
        <v>49500000</v>
      </c>
      <c r="E309" s="11">
        <v>495</v>
      </c>
      <c r="F309" s="12">
        <v>1.4E-3</v>
      </c>
    </row>
    <row r="310" spans="1:6" x14ac:dyDescent="0.25">
      <c r="A310" s="9" t="s">
        <v>656</v>
      </c>
      <c r="B310" s="26"/>
      <c r="C310" s="26" t="s">
        <v>657</v>
      </c>
      <c r="D310" s="10">
        <v>49500000</v>
      </c>
      <c r="E310" s="11">
        <v>495</v>
      </c>
      <c r="F310" s="12">
        <v>1.4E-3</v>
      </c>
    </row>
    <row r="311" spans="1:6" x14ac:dyDescent="0.25">
      <c r="A311" s="9" t="s">
        <v>658</v>
      </c>
      <c r="B311" s="26"/>
      <c r="C311" s="26" t="s">
        <v>659</v>
      </c>
      <c r="D311" s="10">
        <v>49500000</v>
      </c>
      <c r="E311" s="11">
        <v>495</v>
      </c>
      <c r="F311" s="12">
        <v>1.4E-3</v>
      </c>
    </row>
    <row r="312" spans="1:6" x14ac:dyDescent="0.25">
      <c r="A312" s="9" t="s">
        <v>660</v>
      </c>
      <c r="B312" s="26"/>
      <c r="C312" s="26" t="s">
        <v>631</v>
      </c>
      <c r="D312" s="10">
        <v>49500000</v>
      </c>
      <c r="E312" s="11">
        <v>495</v>
      </c>
      <c r="F312" s="12">
        <v>1.4E-3</v>
      </c>
    </row>
    <row r="313" spans="1:6" x14ac:dyDescent="0.25">
      <c r="A313" s="9" t="s">
        <v>661</v>
      </c>
      <c r="B313" s="26"/>
      <c r="C313" s="26" t="s">
        <v>623</v>
      </c>
      <c r="D313" s="10">
        <v>19000000</v>
      </c>
      <c r="E313" s="11">
        <v>190</v>
      </c>
      <c r="F313" s="12">
        <v>5.0000000000000001E-4</v>
      </c>
    </row>
    <row r="314" spans="1:6" x14ac:dyDescent="0.25">
      <c r="A314" s="9" t="s">
        <v>662</v>
      </c>
      <c r="B314" s="26"/>
      <c r="C314" s="26" t="s">
        <v>623</v>
      </c>
      <c r="D314" s="10">
        <v>9500000</v>
      </c>
      <c r="E314" s="11">
        <v>95</v>
      </c>
      <c r="F314" s="12">
        <v>2.9999999999999997E-4</v>
      </c>
    </row>
    <row r="315" spans="1:6" x14ac:dyDescent="0.25">
      <c r="A315" s="9" t="s">
        <v>663</v>
      </c>
      <c r="B315" s="26"/>
      <c r="C315" s="26" t="s">
        <v>623</v>
      </c>
      <c r="D315" s="10">
        <v>9500000</v>
      </c>
      <c r="E315" s="11">
        <v>95</v>
      </c>
      <c r="F315" s="12">
        <v>2.9999999999999997E-4</v>
      </c>
    </row>
    <row r="316" spans="1:6" x14ac:dyDescent="0.25">
      <c r="A316" s="9" t="s">
        <v>664</v>
      </c>
      <c r="B316" s="26"/>
      <c r="C316" s="26" t="s">
        <v>637</v>
      </c>
      <c r="D316" s="10">
        <v>9500000</v>
      </c>
      <c r="E316" s="11">
        <v>95</v>
      </c>
      <c r="F316" s="12">
        <v>2.9999999999999997E-4</v>
      </c>
    </row>
    <row r="317" spans="1:6" x14ac:dyDescent="0.25">
      <c r="A317" s="9" t="s">
        <v>665</v>
      </c>
      <c r="B317" s="26"/>
      <c r="C317" s="26" t="s">
        <v>631</v>
      </c>
      <c r="D317" s="10">
        <v>9500000</v>
      </c>
      <c r="E317" s="11">
        <v>95</v>
      </c>
      <c r="F317" s="12">
        <v>2.9999999999999997E-4</v>
      </c>
    </row>
    <row r="318" spans="1:6" x14ac:dyDescent="0.25">
      <c r="A318" s="9" t="s">
        <v>666</v>
      </c>
      <c r="B318" s="26"/>
      <c r="C318" s="26" t="s">
        <v>637</v>
      </c>
      <c r="D318" s="10">
        <v>9500000</v>
      </c>
      <c r="E318" s="11">
        <v>95</v>
      </c>
      <c r="F318" s="12">
        <v>2.9999999999999997E-4</v>
      </c>
    </row>
    <row r="319" spans="1:6" x14ac:dyDescent="0.25">
      <c r="A319" s="9" t="s">
        <v>666</v>
      </c>
      <c r="B319" s="26"/>
      <c r="C319" s="26" t="s">
        <v>623</v>
      </c>
      <c r="D319" s="10">
        <v>9500000</v>
      </c>
      <c r="E319" s="11">
        <v>95</v>
      </c>
      <c r="F319" s="12">
        <v>2.9999999999999997E-4</v>
      </c>
    </row>
    <row r="320" spans="1:6" x14ac:dyDescent="0.25">
      <c r="A320" s="9" t="s">
        <v>667</v>
      </c>
      <c r="B320" s="26"/>
      <c r="C320" s="26" t="s">
        <v>637</v>
      </c>
      <c r="D320" s="10">
        <v>9500000</v>
      </c>
      <c r="E320" s="11">
        <v>95</v>
      </c>
      <c r="F320" s="12">
        <v>2.9999999999999997E-4</v>
      </c>
    </row>
    <row r="321" spans="1:6" x14ac:dyDescent="0.25">
      <c r="A321" s="9" t="s">
        <v>668</v>
      </c>
      <c r="B321" s="26"/>
      <c r="C321" s="26" t="s">
        <v>631</v>
      </c>
      <c r="D321" s="10">
        <v>9500000</v>
      </c>
      <c r="E321" s="11">
        <v>95</v>
      </c>
      <c r="F321" s="12">
        <v>2.9999999999999997E-4</v>
      </c>
    </row>
    <row r="322" spans="1:6" x14ac:dyDescent="0.25">
      <c r="A322" s="9" t="s">
        <v>669</v>
      </c>
      <c r="B322" s="26"/>
      <c r="C322" s="26" t="s">
        <v>618</v>
      </c>
      <c r="D322" s="10">
        <v>9500000</v>
      </c>
      <c r="E322" s="11">
        <v>95</v>
      </c>
      <c r="F322" s="12">
        <v>2.9999999999999997E-4</v>
      </c>
    </row>
    <row r="323" spans="1:6" x14ac:dyDescent="0.25">
      <c r="A323" s="9" t="s">
        <v>670</v>
      </c>
      <c r="B323" s="26"/>
      <c r="C323" s="26" t="s">
        <v>631</v>
      </c>
      <c r="D323" s="10">
        <v>9500000</v>
      </c>
      <c r="E323" s="11">
        <v>95</v>
      </c>
      <c r="F323" s="12">
        <v>2.9999999999999997E-4</v>
      </c>
    </row>
    <row r="324" spans="1:6" x14ac:dyDescent="0.25">
      <c r="A324" s="9" t="s">
        <v>671</v>
      </c>
      <c r="B324" s="26"/>
      <c r="C324" s="26" t="s">
        <v>637</v>
      </c>
      <c r="D324" s="10">
        <v>9500000</v>
      </c>
      <c r="E324" s="11">
        <v>95</v>
      </c>
      <c r="F324" s="12">
        <v>2.9999999999999997E-4</v>
      </c>
    </row>
    <row r="325" spans="1:6" x14ac:dyDescent="0.25">
      <c r="A325" s="9" t="s">
        <v>671</v>
      </c>
      <c r="B325" s="26"/>
      <c r="C325" s="26" t="s">
        <v>623</v>
      </c>
      <c r="D325" s="10">
        <v>9500000</v>
      </c>
      <c r="E325" s="11">
        <v>95</v>
      </c>
      <c r="F325" s="12">
        <v>2.9999999999999997E-4</v>
      </c>
    </row>
    <row r="326" spans="1:6" x14ac:dyDescent="0.25">
      <c r="A326" s="9" t="s">
        <v>672</v>
      </c>
      <c r="B326" s="26"/>
      <c r="C326" s="26" t="s">
        <v>637</v>
      </c>
      <c r="D326" s="10">
        <v>9500000</v>
      </c>
      <c r="E326" s="11">
        <v>95</v>
      </c>
      <c r="F326" s="12">
        <v>2.9999999999999997E-4</v>
      </c>
    </row>
    <row r="327" spans="1:6" x14ac:dyDescent="0.25">
      <c r="A327" s="9" t="s">
        <v>672</v>
      </c>
      <c r="B327" s="26"/>
      <c r="C327" s="26" t="s">
        <v>623</v>
      </c>
      <c r="D327" s="10">
        <v>9500000</v>
      </c>
      <c r="E327" s="11">
        <v>95</v>
      </c>
      <c r="F327" s="12">
        <v>2.9999999999999997E-4</v>
      </c>
    </row>
    <row r="328" spans="1:6" x14ac:dyDescent="0.25">
      <c r="A328" s="9" t="s">
        <v>673</v>
      </c>
      <c r="B328" s="26"/>
      <c r="C328" s="26" t="s">
        <v>637</v>
      </c>
      <c r="D328" s="10">
        <v>9500000</v>
      </c>
      <c r="E328" s="11">
        <v>95</v>
      </c>
      <c r="F328" s="12">
        <v>2.9999999999999997E-4</v>
      </c>
    </row>
    <row r="329" spans="1:6" x14ac:dyDescent="0.25">
      <c r="A329" s="9" t="s">
        <v>674</v>
      </c>
      <c r="B329" s="26"/>
      <c r="C329" s="26" t="s">
        <v>631</v>
      </c>
      <c r="D329" s="10">
        <v>9500000</v>
      </c>
      <c r="E329" s="11">
        <v>95</v>
      </c>
      <c r="F329" s="12">
        <v>2.9999999999999997E-4</v>
      </c>
    </row>
    <row r="330" spans="1:6" x14ac:dyDescent="0.25">
      <c r="A330" s="13" t="s">
        <v>77</v>
      </c>
      <c r="B330" s="27"/>
      <c r="C330" s="27"/>
      <c r="D330" s="14"/>
      <c r="E330" s="34">
        <v>52925</v>
      </c>
      <c r="F330" s="35">
        <v>0.14899999999999999</v>
      </c>
    </row>
    <row r="331" spans="1:6" x14ac:dyDescent="0.25">
      <c r="A331" s="19" t="s">
        <v>90</v>
      </c>
      <c r="B331" s="28"/>
      <c r="C331" s="28"/>
      <c r="D331" s="20"/>
      <c r="E331" s="23">
        <v>52925</v>
      </c>
      <c r="F331" s="24">
        <v>0.14899999999999999</v>
      </c>
    </row>
    <row r="332" spans="1:6" x14ac:dyDescent="0.25">
      <c r="A332" s="9"/>
      <c r="B332" s="26"/>
      <c r="C332" s="26"/>
      <c r="D332" s="10"/>
      <c r="E332" s="11"/>
      <c r="F332" s="12"/>
    </row>
    <row r="333" spans="1:6" x14ac:dyDescent="0.25">
      <c r="A333" s="9"/>
      <c r="B333" s="26"/>
      <c r="C333" s="26"/>
      <c r="D333" s="10"/>
      <c r="E333" s="11"/>
      <c r="F333" s="12"/>
    </row>
    <row r="334" spans="1:6" x14ac:dyDescent="0.25">
      <c r="A334" s="13" t="s">
        <v>91</v>
      </c>
      <c r="B334" s="26"/>
      <c r="C334" s="26"/>
      <c r="D334" s="10"/>
      <c r="E334" s="11"/>
      <c r="F334" s="12"/>
    </row>
    <row r="335" spans="1:6" x14ac:dyDescent="0.25">
      <c r="A335" s="9" t="s">
        <v>92</v>
      </c>
      <c r="B335" s="26"/>
      <c r="C335" s="26"/>
      <c r="D335" s="10"/>
      <c r="E335" s="11">
        <v>11330.62</v>
      </c>
      <c r="F335" s="12">
        <v>3.1800000000000002E-2</v>
      </c>
    </row>
    <row r="336" spans="1:6" x14ac:dyDescent="0.25">
      <c r="A336" s="13" t="s">
        <v>77</v>
      </c>
      <c r="B336" s="27"/>
      <c r="C336" s="27"/>
      <c r="D336" s="14"/>
      <c r="E336" s="34">
        <v>11330.62</v>
      </c>
      <c r="F336" s="35">
        <v>3.1800000000000002E-2</v>
      </c>
    </row>
    <row r="337" spans="1:6" x14ac:dyDescent="0.25">
      <c r="A337" s="9"/>
      <c r="B337" s="26"/>
      <c r="C337" s="26"/>
      <c r="D337" s="10"/>
      <c r="E337" s="11"/>
      <c r="F337" s="12"/>
    </row>
    <row r="338" spans="1:6" x14ac:dyDescent="0.25">
      <c r="A338" s="19" t="s">
        <v>90</v>
      </c>
      <c r="B338" s="28"/>
      <c r="C338" s="28"/>
      <c r="D338" s="20"/>
      <c r="E338" s="15">
        <v>11330.62</v>
      </c>
      <c r="F338" s="16">
        <v>3.1800000000000002E-2</v>
      </c>
    </row>
    <row r="339" spans="1:6" x14ac:dyDescent="0.25">
      <c r="A339" s="9" t="s">
        <v>93</v>
      </c>
      <c r="B339" s="26"/>
      <c r="C339" s="26"/>
      <c r="D339" s="10"/>
      <c r="E339" s="11">
        <v>6407.37</v>
      </c>
      <c r="F339" s="12">
        <v>1.7299999999999999E-2</v>
      </c>
    </row>
    <row r="340" spans="1:6" x14ac:dyDescent="0.25">
      <c r="A340" s="21" t="s">
        <v>94</v>
      </c>
      <c r="B340" s="29"/>
      <c r="C340" s="29"/>
      <c r="D340" s="22"/>
      <c r="E340" s="23">
        <v>356080.42</v>
      </c>
      <c r="F340" s="24">
        <v>1</v>
      </c>
    </row>
    <row r="342" spans="1:6" x14ac:dyDescent="0.25">
      <c r="A342" s="1" t="s">
        <v>675</v>
      </c>
    </row>
    <row r="343" spans="1:6" x14ac:dyDescent="0.25">
      <c r="A343" s="1" t="s">
        <v>162</v>
      </c>
    </row>
    <row r="344" spans="1:6" x14ac:dyDescent="0.25">
      <c r="A344" s="1" t="s">
        <v>95</v>
      </c>
    </row>
    <row r="347" spans="1:6" x14ac:dyDescent="0.25">
      <c r="A347" s="1" t="s">
        <v>1194</v>
      </c>
    </row>
    <row r="348" spans="1:6" ht="30" x14ac:dyDescent="0.25">
      <c r="A348" s="43" t="s">
        <v>1195</v>
      </c>
      <c r="B348" t="s">
        <v>65</v>
      </c>
    </row>
    <row r="349" spans="1:6" x14ac:dyDescent="0.25">
      <c r="A349" t="s">
        <v>1196</v>
      </c>
    </row>
    <row r="350" spans="1:6" x14ac:dyDescent="0.25">
      <c r="A350" t="s">
        <v>1197</v>
      </c>
      <c r="B350" t="s">
        <v>1198</v>
      </c>
      <c r="C350" t="s">
        <v>1198</v>
      </c>
    </row>
    <row r="351" spans="1:6" x14ac:dyDescent="0.25">
      <c r="B351" s="44">
        <v>43371</v>
      </c>
      <c r="C351" s="44">
        <v>43404</v>
      </c>
    </row>
    <row r="352" spans="1:6" x14ac:dyDescent="0.25">
      <c r="A352" t="s">
        <v>1202</v>
      </c>
      <c r="B352">
        <v>10.672499999999999</v>
      </c>
      <c r="C352">
        <v>10.6808</v>
      </c>
    </row>
    <row r="353" spans="1:4" x14ac:dyDescent="0.25">
      <c r="A353" t="s">
        <v>1203</v>
      </c>
      <c r="B353">
        <v>13.6271</v>
      </c>
      <c r="C353">
        <v>13.727499999999999</v>
      </c>
    </row>
    <row r="354" spans="1:4" x14ac:dyDescent="0.25">
      <c r="A354" t="s">
        <v>1222</v>
      </c>
      <c r="B354">
        <v>12.5448</v>
      </c>
      <c r="C354">
        <v>12.5771</v>
      </c>
    </row>
    <row r="355" spans="1:4" x14ac:dyDescent="0.25">
      <c r="A355" t="s">
        <v>1209</v>
      </c>
      <c r="B355">
        <v>13.3194</v>
      </c>
      <c r="C355">
        <v>13.409599999999999</v>
      </c>
    </row>
    <row r="356" spans="1:4" x14ac:dyDescent="0.25">
      <c r="A356" t="s">
        <v>1224</v>
      </c>
      <c r="B356">
        <v>10.4983</v>
      </c>
      <c r="C356">
        <v>10.4992</v>
      </c>
    </row>
    <row r="357" spans="1:4" x14ac:dyDescent="0.25">
      <c r="A357" t="s">
        <v>1226</v>
      </c>
      <c r="B357">
        <v>13.3177</v>
      </c>
      <c r="C357">
        <v>13.407999999999999</v>
      </c>
    </row>
    <row r="358" spans="1:4" x14ac:dyDescent="0.25">
      <c r="A358" t="s">
        <v>1227</v>
      </c>
      <c r="B358">
        <v>12.2392</v>
      </c>
      <c r="C358">
        <v>12.2621</v>
      </c>
    </row>
    <row r="360" spans="1:4" x14ac:dyDescent="0.25">
      <c r="A360" t="s">
        <v>1229</v>
      </c>
    </row>
    <row r="362" spans="1:4" x14ac:dyDescent="0.25">
      <c r="A362" s="46" t="s">
        <v>1230</v>
      </c>
      <c r="B362" s="46" t="s">
        <v>1231</v>
      </c>
      <c r="C362" s="46" t="s">
        <v>1232</v>
      </c>
      <c r="D362" s="46" t="s">
        <v>1233</v>
      </c>
    </row>
    <row r="363" spans="1:4" x14ac:dyDescent="0.25">
      <c r="A363" s="46" t="s">
        <v>1259</v>
      </c>
      <c r="B363" s="46"/>
      <c r="C363" s="46">
        <v>6.1978600000000002E-2</v>
      </c>
      <c r="D363" s="46">
        <v>6.1978600000000002E-2</v>
      </c>
    </row>
    <row r="364" spans="1:4" x14ac:dyDescent="0.25">
      <c r="A364" s="46" t="s">
        <v>1235</v>
      </c>
      <c r="B364" s="46"/>
      <c r="C364" s="46">
        <v>5.3124499999999998E-2</v>
      </c>
      <c r="D364" s="46">
        <v>5.3124499999999998E-2</v>
      </c>
    </row>
    <row r="365" spans="1:4" x14ac:dyDescent="0.25">
      <c r="A365" s="46" t="s">
        <v>1263</v>
      </c>
      <c r="B365" s="46"/>
      <c r="C365" s="46">
        <v>6.1978600000000002E-2</v>
      </c>
      <c r="D365" s="46">
        <v>6.1978600000000002E-2</v>
      </c>
    </row>
    <row r="366" spans="1:4" x14ac:dyDescent="0.25">
      <c r="A366" s="46" t="s">
        <v>1264</v>
      </c>
      <c r="B366" s="46"/>
      <c r="C366" s="46">
        <v>5.3124499999999998E-2</v>
      </c>
      <c r="D366" s="46">
        <v>5.3124499999999998E-2</v>
      </c>
    </row>
    <row r="368" spans="1:4" x14ac:dyDescent="0.25">
      <c r="A368" t="s">
        <v>1214</v>
      </c>
      <c r="B368" t="s">
        <v>65</v>
      </c>
    </row>
    <row r="369" spans="1:2" ht="30" x14ac:dyDescent="0.25">
      <c r="A369" s="43" t="s">
        <v>1215</v>
      </c>
      <c r="B369" t="s">
        <v>65</v>
      </c>
    </row>
    <row r="370" spans="1:2" ht="30" x14ac:dyDescent="0.25">
      <c r="A370" s="43" t="s">
        <v>1216</v>
      </c>
      <c r="B370" t="s">
        <v>65</v>
      </c>
    </row>
    <row r="371" spans="1:2" x14ac:dyDescent="0.25">
      <c r="A371" t="s">
        <v>1217</v>
      </c>
      <c r="B371" t="s">
        <v>65</v>
      </c>
    </row>
    <row r="372" spans="1:2" x14ac:dyDescent="0.25">
      <c r="A372" t="s">
        <v>1218</v>
      </c>
      <c r="B372" s="45">
        <v>12.33</v>
      </c>
    </row>
    <row r="373" spans="1:2" ht="45" x14ac:dyDescent="0.25">
      <c r="A373" s="43" t="s">
        <v>1219</v>
      </c>
      <c r="B373" t="s">
        <v>65</v>
      </c>
    </row>
    <row r="374" spans="1:2" ht="45" x14ac:dyDescent="0.25">
      <c r="A374" s="43" t="s">
        <v>1220</v>
      </c>
      <c r="B374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workbookViewId="0">
      <selection activeCell="A173" sqref="A173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48" t="s">
        <v>20</v>
      </c>
      <c r="B1" s="48"/>
      <c r="C1" s="48"/>
      <c r="D1" s="48"/>
      <c r="E1" s="48"/>
      <c r="F1" s="48"/>
      <c r="H1" s="47" t="str">
        <f>HYPERLINK("[Portfolio Monthly 31102018.xlsx]Index!A1","Index")</f>
        <v>Index</v>
      </c>
    </row>
    <row r="2" spans="1:8" ht="19.5" customHeight="1" x14ac:dyDescent="0.25">
      <c r="A2" s="48" t="s">
        <v>21</v>
      </c>
      <c r="B2" s="48"/>
      <c r="C2" s="48"/>
      <c r="D2" s="48"/>
      <c r="E2" s="48"/>
      <c r="F2" s="48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226</v>
      </c>
      <c r="B7" s="26"/>
      <c r="C7" s="26"/>
      <c r="D7" s="10"/>
      <c r="E7" s="11"/>
      <c r="F7" s="12"/>
    </row>
    <row r="8" spans="1:8" x14ac:dyDescent="0.25">
      <c r="A8" s="9" t="s">
        <v>287</v>
      </c>
      <c r="B8" s="26" t="s">
        <v>288</v>
      </c>
      <c r="C8" s="26" t="s">
        <v>235</v>
      </c>
      <c r="D8" s="10">
        <v>267576</v>
      </c>
      <c r="E8" s="11">
        <v>5115.38</v>
      </c>
      <c r="F8" s="12">
        <v>4.3200000000000002E-2</v>
      </c>
    </row>
    <row r="9" spans="1:8" x14ac:dyDescent="0.25">
      <c r="A9" s="9" t="s">
        <v>267</v>
      </c>
      <c r="B9" s="26" t="s">
        <v>268</v>
      </c>
      <c r="C9" s="26" t="s">
        <v>269</v>
      </c>
      <c r="D9" s="10">
        <v>252622</v>
      </c>
      <c r="E9" s="11">
        <v>4469.51</v>
      </c>
      <c r="F9" s="12">
        <v>3.7699999999999997E-2</v>
      </c>
    </row>
    <row r="10" spans="1:8" x14ac:dyDescent="0.25">
      <c r="A10" s="9" t="s">
        <v>227</v>
      </c>
      <c r="B10" s="26" t="s">
        <v>228</v>
      </c>
      <c r="C10" s="26" t="s">
        <v>229</v>
      </c>
      <c r="D10" s="10">
        <v>376112</v>
      </c>
      <c r="E10" s="11">
        <v>3991.49</v>
      </c>
      <c r="F10" s="12">
        <v>3.3700000000000001E-2</v>
      </c>
    </row>
    <row r="11" spans="1:8" x14ac:dyDescent="0.25">
      <c r="A11" s="9" t="s">
        <v>244</v>
      </c>
      <c r="B11" s="26" t="s">
        <v>245</v>
      </c>
      <c r="C11" s="26" t="s">
        <v>246</v>
      </c>
      <c r="D11" s="10">
        <v>473345</v>
      </c>
      <c r="E11" s="11">
        <v>3249.04</v>
      </c>
      <c r="F11" s="12">
        <v>2.7400000000000001E-2</v>
      </c>
    </row>
    <row r="12" spans="1:8" x14ac:dyDescent="0.25">
      <c r="A12" s="9" t="s">
        <v>399</v>
      </c>
      <c r="B12" s="26" t="s">
        <v>400</v>
      </c>
      <c r="C12" s="26" t="s">
        <v>235</v>
      </c>
      <c r="D12" s="10">
        <v>265376</v>
      </c>
      <c r="E12" s="11">
        <v>2969.96</v>
      </c>
      <c r="F12" s="12">
        <v>2.5100000000000001E-2</v>
      </c>
    </row>
    <row r="13" spans="1:8" x14ac:dyDescent="0.25">
      <c r="A13" s="9" t="s">
        <v>676</v>
      </c>
      <c r="B13" s="26" t="s">
        <v>677</v>
      </c>
      <c r="C13" s="26" t="s">
        <v>269</v>
      </c>
      <c r="D13" s="10">
        <v>116137</v>
      </c>
      <c r="E13" s="11">
        <v>2767.02</v>
      </c>
      <c r="F13" s="12">
        <v>2.3400000000000001E-2</v>
      </c>
    </row>
    <row r="14" spans="1:8" x14ac:dyDescent="0.25">
      <c r="A14" s="9" t="s">
        <v>252</v>
      </c>
      <c r="B14" s="26" t="s">
        <v>253</v>
      </c>
      <c r="C14" s="26" t="s">
        <v>254</v>
      </c>
      <c r="D14" s="10">
        <v>987581</v>
      </c>
      <c r="E14" s="11">
        <v>2766.21</v>
      </c>
      <c r="F14" s="12">
        <v>2.3400000000000001E-2</v>
      </c>
    </row>
    <row r="15" spans="1:8" x14ac:dyDescent="0.25">
      <c r="A15" s="9" t="s">
        <v>283</v>
      </c>
      <c r="B15" s="26" t="s">
        <v>284</v>
      </c>
      <c r="C15" s="26" t="s">
        <v>246</v>
      </c>
      <c r="D15" s="10">
        <v>128050</v>
      </c>
      <c r="E15" s="11">
        <v>2481.8000000000002</v>
      </c>
      <c r="F15" s="12">
        <v>2.1000000000000001E-2</v>
      </c>
    </row>
    <row r="16" spans="1:8" x14ac:dyDescent="0.25">
      <c r="A16" s="9" t="s">
        <v>233</v>
      </c>
      <c r="B16" s="26" t="s">
        <v>234</v>
      </c>
      <c r="C16" s="26" t="s">
        <v>235</v>
      </c>
      <c r="D16" s="10">
        <v>661391</v>
      </c>
      <c r="E16" s="11">
        <v>2347.94</v>
      </c>
      <c r="F16" s="12">
        <v>1.9800000000000002E-2</v>
      </c>
    </row>
    <row r="17" spans="1:6" x14ac:dyDescent="0.25">
      <c r="A17" s="9" t="s">
        <v>239</v>
      </c>
      <c r="B17" s="26" t="s">
        <v>240</v>
      </c>
      <c r="C17" s="26" t="s">
        <v>235</v>
      </c>
      <c r="D17" s="10">
        <v>829787</v>
      </c>
      <c r="E17" s="11">
        <v>2335.02</v>
      </c>
      <c r="F17" s="12">
        <v>1.9699999999999999E-2</v>
      </c>
    </row>
    <row r="18" spans="1:6" x14ac:dyDescent="0.25">
      <c r="A18" s="9" t="s">
        <v>678</v>
      </c>
      <c r="B18" s="26" t="s">
        <v>679</v>
      </c>
      <c r="C18" s="26" t="s">
        <v>392</v>
      </c>
      <c r="D18" s="10">
        <v>176251</v>
      </c>
      <c r="E18" s="11">
        <v>2286.86</v>
      </c>
      <c r="F18" s="12">
        <v>1.9300000000000001E-2</v>
      </c>
    </row>
    <row r="19" spans="1:6" x14ac:dyDescent="0.25">
      <c r="A19" s="9" t="s">
        <v>457</v>
      </c>
      <c r="B19" s="26" t="s">
        <v>458</v>
      </c>
      <c r="C19" s="26" t="s">
        <v>269</v>
      </c>
      <c r="D19" s="10">
        <v>240463</v>
      </c>
      <c r="E19" s="11">
        <v>2112.11</v>
      </c>
      <c r="F19" s="12">
        <v>1.78E-2</v>
      </c>
    </row>
    <row r="20" spans="1:6" x14ac:dyDescent="0.25">
      <c r="A20" s="9" t="s">
        <v>680</v>
      </c>
      <c r="B20" s="26" t="s">
        <v>681</v>
      </c>
      <c r="C20" s="26" t="s">
        <v>266</v>
      </c>
      <c r="D20" s="10">
        <v>229802</v>
      </c>
      <c r="E20" s="11">
        <v>1760.17</v>
      </c>
      <c r="F20" s="12">
        <v>1.49E-2</v>
      </c>
    </row>
    <row r="21" spans="1:6" x14ac:dyDescent="0.25">
      <c r="A21" s="9" t="s">
        <v>682</v>
      </c>
      <c r="B21" s="26" t="s">
        <v>683</v>
      </c>
      <c r="C21" s="26" t="s">
        <v>254</v>
      </c>
      <c r="D21" s="10">
        <v>107558</v>
      </c>
      <c r="E21" s="11">
        <v>1744.27</v>
      </c>
      <c r="F21" s="12">
        <v>1.47E-2</v>
      </c>
    </row>
    <row r="22" spans="1:6" x14ac:dyDescent="0.25">
      <c r="A22" s="9" t="s">
        <v>684</v>
      </c>
      <c r="B22" s="26" t="s">
        <v>685</v>
      </c>
      <c r="C22" s="26" t="s">
        <v>339</v>
      </c>
      <c r="D22" s="10">
        <v>722623</v>
      </c>
      <c r="E22" s="11">
        <v>1630.96</v>
      </c>
      <c r="F22" s="12">
        <v>1.38E-2</v>
      </c>
    </row>
    <row r="23" spans="1:6" x14ac:dyDescent="0.25">
      <c r="A23" s="9" t="s">
        <v>285</v>
      </c>
      <c r="B23" s="26" t="s">
        <v>286</v>
      </c>
      <c r="C23" s="26" t="s">
        <v>235</v>
      </c>
      <c r="D23" s="10">
        <v>268191</v>
      </c>
      <c r="E23" s="11">
        <v>1561.94</v>
      </c>
      <c r="F23" s="12">
        <v>1.32E-2</v>
      </c>
    </row>
    <row r="24" spans="1:6" x14ac:dyDescent="0.25">
      <c r="A24" s="9" t="s">
        <v>686</v>
      </c>
      <c r="B24" s="26" t="s">
        <v>687</v>
      </c>
      <c r="C24" s="26" t="s">
        <v>246</v>
      </c>
      <c r="D24" s="10">
        <v>89467</v>
      </c>
      <c r="E24" s="11">
        <v>1521.65</v>
      </c>
      <c r="F24" s="12">
        <v>1.29E-2</v>
      </c>
    </row>
    <row r="25" spans="1:6" x14ac:dyDescent="0.25">
      <c r="A25" s="9" t="s">
        <v>688</v>
      </c>
      <c r="B25" s="26" t="s">
        <v>689</v>
      </c>
      <c r="C25" s="26" t="s">
        <v>266</v>
      </c>
      <c r="D25" s="10">
        <v>1267542</v>
      </c>
      <c r="E25" s="11">
        <v>1453.87</v>
      </c>
      <c r="F25" s="12">
        <v>1.23E-2</v>
      </c>
    </row>
    <row r="26" spans="1:6" x14ac:dyDescent="0.25">
      <c r="A26" s="9" t="s">
        <v>690</v>
      </c>
      <c r="B26" s="26" t="s">
        <v>691</v>
      </c>
      <c r="C26" s="26" t="s">
        <v>235</v>
      </c>
      <c r="D26" s="10">
        <v>255427</v>
      </c>
      <c r="E26" s="11">
        <v>1339.71</v>
      </c>
      <c r="F26" s="12">
        <v>1.1299999999999999E-2</v>
      </c>
    </row>
    <row r="27" spans="1:6" x14ac:dyDescent="0.25">
      <c r="A27" s="9" t="s">
        <v>393</v>
      </c>
      <c r="B27" s="26" t="s">
        <v>394</v>
      </c>
      <c r="C27" s="26" t="s">
        <v>238</v>
      </c>
      <c r="D27" s="10">
        <v>220602</v>
      </c>
      <c r="E27" s="11">
        <v>1280.04</v>
      </c>
      <c r="F27" s="12">
        <v>1.0800000000000001E-2</v>
      </c>
    </row>
    <row r="28" spans="1:6" x14ac:dyDescent="0.25">
      <c r="A28" s="9" t="s">
        <v>692</v>
      </c>
      <c r="B28" s="26" t="s">
        <v>693</v>
      </c>
      <c r="C28" s="26" t="s">
        <v>254</v>
      </c>
      <c r="D28" s="10">
        <v>113088</v>
      </c>
      <c r="E28" s="11">
        <v>1263.76</v>
      </c>
      <c r="F28" s="12">
        <v>1.0699999999999999E-2</v>
      </c>
    </row>
    <row r="29" spans="1:6" x14ac:dyDescent="0.25">
      <c r="A29" s="9" t="s">
        <v>379</v>
      </c>
      <c r="B29" s="26" t="s">
        <v>380</v>
      </c>
      <c r="C29" s="26" t="s">
        <v>254</v>
      </c>
      <c r="D29" s="10">
        <v>12126</v>
      </c>
      <c r="E29" s="11">
        <v>1230.53</v>
      </c>
      <c r="F29" s="12">
        <v>1.04E-2</v>
      </c>
    </row>
    <row r="30" spans="1:6" x14ac:dyDescent="0.25">
      <c r="A30" s="9" t="s">
        <v>305</v>
      </c>
      <c r="B30" s="26" t="s">
        <v>306</v>
      </c>
      <c r="C30" s="26" t="s">
        <v>254</v>
      </c>
      <c r="D30" s="10">
        <v>20782</v>
      </c>
      <c r="E30" s="11">
        <v>1172.96</v>
      </c>
      <c r="F30" s="12">
        <v>9.9000000000000008E-3</v>
      </c>
    </row>
    <row r="31" spans="1:6" x14ac:dyDescent="0.25">
      <c r="A31" s="9" t="s">
        <v>694</v>
      </c>
      <c r="B31" s="26" t="s">
        <v>695</v>
      </c>
      <c r="C31" s="26" t="s">
        <v>246</v>
      </c>
      <c r="D31" s="10">
        <v>104179</v>
      </c>
      <c r="E31" s="11">
        <v>1099.71</v>
      </c>
      <c r="F31" s="12">
        <v>9.2999999999999992E-3</v>
      </c>
    </row>
    <row r="32" spans="1:6" x14ac:dyDescent="0.25">
      <c r="A32" s="9" t="s">
        <v>696</v>
      </c>
      <c r="B32" s="26" t="s">
        <v>697</v>
      </c>
      <c r="C32" s="26" t="s">
        <v>698</v>
      </c>
      <c r="D32" s="10">
        <v>74828</v>
      </c>
      <c r="E32" s="11">
        <v>1001.16</v>
      </c>
      <c r="F32" s="12">
        <v>8.5000000000000006E-3</v>
      </c>
    </row>
    <row r="33" spans="1:6" x14ac:dyDescent="0.25">
      <c r="A33" s="9" t="s">
        <v>699</v>
      </c>
      <c r="B33" s="26" t="s">
        <v>700</v>
      </c>
      <c r="C33" s="26" t="s">
        <v>277</v>
      </c>
      <c r="D33" s="10">
        <v>151770</v>
      </c>
      <c r="E33" s="11">
        <v>980.13</v>
      </c>
      <c r="F33" s="12">
        <v>8.3000000000000001E-3</v>
      </c>
    </row>
    <row r="34" spans="1:6" x14ac:dyDescent="0.25">
      <c r="A34" s="9" t="s">
        <v>701</v>
      </c>
      <c r="B34" s="26" t="s">
        <v>702</v>
      </c>
      <c r="C34" s="26" t="s">
        <v>269</v>
      </c>
      <c r="D34" s="10">
        <v>337767</v>
      </c>
      <c r="E34" s="11">
        <v>976.65</v>
      </c>
      <c r="F34" s="12">
        <v>8.2000000000000007E-3</v>
      </c>
    </row>
    <row r="35" spans="1:6" x14ac:dyDescent="0.25">
      <c r="A35" s="9" t="s">
        <v>264</v>
      </c>
      <c r="B35" s="26" t="s">
        <v>265</v>
      </c>
      <c r="C35" s="26" t="s">
        <v>266</v>
      </c>
      <c r="D35" s="10">
        <v>14569</v>
      </c>
      <c r="E35" s="11">
        <v>963.94</v>
      </c>
      <c r="F35" s="12">
        <v>8.0999999999999996E-3</v>
      </c>
    </row>
    <row r="36" spans="1:6" x14ac:dyDescent="0.25">
      <c r="A36" s="9" t="s">
        <v>703</v>
      </c>
      <c r="B36" s="26" t="s">
        <v>704</v>
      </c>
      <c r="C36" s="26" t="s">
        <v>238</v>
      </c>
      <c r="D36" s="10">
        <v>263617</v>
      </c>
      <c r="E36" s="11">
        <v>949.15</v>
      </c>
      <c r="F36" s="12">
        <v>8.0000000000000002E-3</v>
      </c>
    </row>
    <row r="37" spans="1:6" x14ac:dyDescent="0.25">
      <c r="A37" s="9" t="s">
        <v>705</v>
      </c>
      <c r="B37" s="26" t="s">
        <v>706</v>
      </c>
      <c r="C37" s="26" t="s">
        <v>269</v>
      </c>
      <c r="D37" s="10">
        <v>72497</v>
      </c>
      <c r="E37" s="11">
        <v>921.07</v>
      </c>
      <c r="F37" s="12">
        <v>7.7999999999999996E-3</v>
      </c>
    </row>
    <row r="38" spans="1:6" x14ac:dyDescent="0.25">
      <c r="A38" s="9" t="s">
        <v>707</v>
      </c>
      <c r="B38" s="26" t="s">
        <v>708</v>
      </c>
      <c r="C38" s="26" t="s">
        <v>709</v>
      </c>
      <c r="D38" s="10">
        <v>124991</v>
      </c>
      <c r="E38" s="11">
        <v>906.43</v>
      </c>
      <c r="F38" s="12">
        <v>7.7000000000000002E-3</v>
      </c>
    </row>
    <row r="39" spans="1:6" x14ac:dyDescent="0.25">
      <c r="A39" s="9" t="s">
        <v>430</v>
      </c>
      <c r="B39" s="26" t="s">
        <v>431</v>
      </c>
      <c r="C39" s="26" t="s">
        <v>254</v>
      </c>
      <c r="D39" s="10">
        <v>120999</v>
      </c>
      <c r="E39" s="11">
        <v>877.06</v>
      </c>
      <c r="F39" s="12">
        <v>7.4000000000000003E-3</v>
      </c>
    </row>
    <row r="40" spans="1:6" x14ac:dyDescent="0.25">
      <c r="A40" s="9" t="s">
        <v>710</v>
      </c>
      <c r="B40" s="26" t="s">
        <v>711</v>
      </c>
      <c r="C40" s="26" t="s">
        <v>246</v>
      </c>
      <c r="D40" s="10">
        <v>84603</v>
      </c>
      <c r="E40" s="11">
        <v>834.99</v>
      </c>
      <c r="F40" s="12">
        <v>7.1000000000000004E-3</v>
      </c>
    </row>
    <row r="41" spans="1:6" x14ac:dyDescent="0.25">
      <c r="A41" s="9" t="s">
        <v>712</v>
      </c>
      <c r="B41" s="26" t="s">
        <v>713</v>
      </c>
      <c r="C41" s="26" t="s">
        <v>238</v>
      </c>
      <c r="D41" s="10">
        <v>106344</v>
      </c>
      <c r="E41" s="11">
        <v>801.99</v>
      </c>
      <c r="F41" s="12">
        <v>6.7999999999999996E-3</v>
      </c>
    </row>
    <row r="42" spans="1:6" x14ac:dyDescent="0.25">
      <c r="A42" s="9" t="s">
        <v>714</v>
      </c>
      <c r="B42" s="26" t="s">
        <v>715</v>
      </c>
      <c r="C42" s="26" t="s">
        <v>313</v>
      </c>
      <c r="D42" s="10">
        <v>129070</v>
      </c>
      <c r="E42" s="11">
        <v>797.65</v>
      </c>
      <c r="F42" s="12">
        <v>6.7000000000000002E-3</v>
      </c>
    </row>
    <row r="43" spans="1:6" x14ac:dyDescent="0.25">
      <c r="A43" s="9" t="s">
        <v>461</v>
      </c>
      <c r="B43" s="26" t="s">
        <v>462</v>
      </c>
      <c r="C43" s="26" t="s">
        <v>403</v>
      </c>
      <c r="D43" s="10">
        <v>3952</v>
      </c>
      <c r="E43" s="11">
        <v>780.38</v>
      </c>
      <c r="F43" s="12">
        <v>6.6E-3</v>
      </c>
    </row>
    <row r="44" spans="1:6" x14ac:dyDescent="0.25">
      <c r="A44" s="9" t="s">
        <v>716</v>
      </c>
      <c r="B44" s="26" t="s">
        <v>717</v>
      </c>
      <c r="C44" s="26" t="s">
        <v>300</v>
      </c>
      <c r="D44" s="10">
        <v>78564</v>
      </c>
      <c r="E44" s="11">
        <v>773.78</v>
      </c>
      <c r="F44" s="12">
        <v>6.4999999999999997E-3</v>
      </c>
    </row>
    <row r="45" spans="1:6" x14ac:dyDescent="0.25">
      <c r="A45" s="9" t="s">
        <v>718</v>
      </c>
      <c r="B45" s="26" t="s">
        <v>719</v>
      </c>
      <c r="C45" s="26" t="s">
        <v>254</v>
      </c>
      <c r="D45" s="10">
        <v>10947</v>
      </c>
      <c r="E45" s="11">
        <v>766.51</v>
      </c>
      <c r="F45" s="12">
        <v>6.4999999999999997E-3</v>
      </c>
    </row>
    <row r="46" spans="1:6" x14ac:dyDescent="0.25">
      <c r="A46" s="9" t="s">
        <v>720</v>
      </c>
      <c r="B46" s="26" t="s">
        <v>721</v>
      </c>
      <c r="C46" s="26" t="s">
        <v>238</v>
      </c>
      <c r="D46" s="10">
        <v>12977</v>
      </c>
      <c r="E46" s="11">
        <v>751.52</v>
      </c>
      <c r="F46" s="12">
        <v>6.3E-3</v>
      </c>
    </row>
    <row r="47" spans="1:6" x14ac:dyDescent="0.25">
      <c r="A47" s="9" t="s">
        <v>722</v>
      </c>
      <c r="B47" s="26" t="s">
        <v>723</v>
      </c>
      <c r="C47" s="26" t="s">
        <v>269</v>
      </c>
      <c r="D47" s="10">
        <v>92625</v>
      </c>
      <c r="E47" s="11">
        <v>746.05</v>
      </c>
      <c r="F47" s="12">
        <v>6.3E-3</v>
      </c>
    </row>
    <row r="48" spans="1:6" x14ac:dyDescent="0.25">
      <c r="A48" s="9" t="s">
        <v>724</v>
      </c>
      <c r="B48" s="26" t="s">
        <v>725</v>
      </c>
      <c r="C48" s="26" t="s">
        <v>339</v>
      </c>
      <c r="D48" s="10">
        <v>273680</v>
      </c>
      <c r="E48" s="11">
        <v>731.55</v>
      </c>
      <c r="F48" s="12">
        <v>6.1999999999999998E-3</v>
      </c>
    </row>
    <row r="49" spans="1:6" x14ac:dyDescent="0.25">
      <c r="A49" s="9" t="s">
        <v>726</v>
      </c>
      <c r="B49" s="26" t="s">
        <v>727</v>
      </c>
      <c r="C49" s="26" t="s">
        <v>728</v>
      </c>
      <c r="D49" s="10">
        <v>63957</v>
      </c>
      <c r="E49" s="11">
        <v>721.75</v>
      </c>
      <c r="F49" s="12">
        <v>6.1000000000000004E-3</v>
      </c>
    </row>
    <row r="50" spans="1:6" x14ac:dyDescent="0.25">
      <c r="A50" s="9" t="s">
        <v>729</v>
      </c>
      <c r="B50" s="26" t="s">
        <v>730</v>
      </c>
      <c r="C50" s="26" t="s">
        <v>238</v>
      </c>
      <c r="D50" s="10">
        <v>9491</v>
      </c>
      <c r="E50" s="11">
        <v>718.35</v>
      </c>
      <c r="F50" s="12">
        <v>6.1000000000000004E-3</v>
      </c>
    </row>
    <row r="51" spans="1:6" x14ac:dyDescent="0.25">
      <c r="A51" s="9" t="s">
        <v>445</v>
      </c>
      <c r="B51" s="26" t="s">
        <v>446</v>
      </c>
      <c r="C51" s="26" t="s">
        <v>266</v>
      </c>
      <c r="D51" s="10">
        <v>3015</v>
      </c>
      <c r="E51" s="11">
        <v>659.22</v>
      </c>
      <c r="F51" s="12">
        <v>5.5999999999999999E-3</v>
      </c>
    </row>
    <row r="52" spans="1:6" x14ac:dyDescent="0.25">
      <c r="A52" s="9" t="s">
        <v>731</v>
      </c>
      <c r="B52" s="26" t="s">
        <v>732</v>
      </c>
      <c r="C52" s="26" t="s">
        <v>709</v>
      </c>
      <c r="D52" s="10">
        <v>3270</v>
      </c>
      <c r="E52" s="11">
        <v>648.86</v>
      </c>
      <c r="F52" s="12">
        <v>5.4999999999999997E-3</v>
      </c>
    </row>
    <row r="53" spans="1:6" x14ac:dyDescent="0.25">
      <c r="A53" s="9" t="s">
        <v>733</v>
      </c>
      <c r="B53" s="26" t="s">
        <v>734</v>
      </c>
      <c r="C53" s="26" t="s">
        <v>383</v>
      </c>
      <c r="D53" s="10">
        <v>242473</v>
      </c>
      <c r="E53" s="11">
        <v>645.34</v>
      </c>
      <c r="F53" s="12">
        <v>5.4999999999999997E-3</v>
      </c>
    </row>
    <row r="54" spans="1:6" x14ac:dyDescent="0.25">
      <c r="A54" s="9" t="s">
        <v>320</v>
      </c>
      <c r="B54" s="26" t="s">
        <v>442</v>
      </c>
      <c r="C54" s="26" t="s">
        <v>266</v>
      </c>
      <c r="D54" s="10">
        <v>358099</v>
      </c>
      <c r="E54" s="11">
        <v>641.36</v>
      </c>
      <c r="F54" s="12">
        <v>5.4000000000000003E-3</v>
      </c>
    </row>
    <row r="55" spans="1:6" x14ac:dyDescent="0.25">
      <c r="A55" s="9" t="s">
        <v>735</v>
      </c>
      <c r="B55" s="26" t="s">
        <v>736</v>
      </c>
      <c r="C55" s="26" t="s">
        <v>238</v>
      </c>
      <c r="D55" s="10">
        <v>41272</v>
      </c>
      <c r="E55" s="11">
        <v>586.16999999999996</v>
      </c>
      <c r="F55" s="12">
        <v>5.0000000000000001E-3</v>
      </c>
    </row>
    <row r="56" spans="1:6" x14ac:dyDescent="0.25">
      <c r="A56" s="9" t="s">
        <v>737</v>
      </c>
      <c r="B56" s="26" t="s">
        <v>738</v>
      </c>
      <c r="C56" s="26" t="s">
        <v>709</v>
      </c>
      <c r="D56" s="10">
        <v>22500</v>
      </c>
      <c r="E56" s="11">
        <v>577.79999999999995</v>
      </c>
      <c r="F56" s="12">
        <v>4.8999999999999998E-3</v>
      </c>
    </row>
    <row r="57" spans="1:6" x14ac:dyDescent="0.25">
      <c r="A57" s="9" t="s">
        <v>298</v>
      </c>
      <c r="B57" s="26" t="s">
        <v>299</v>
      </c>
      <c r="C57" s="26" t="s">
        <v>300</v>
      </c>
      <c r="D57" s="10">
        <v>93931</v>
      </c>
      <c r="E57" s="11">
        <v>549.4</v>
      </c>
      <c r="F57" s="12">
        <v>4.5999999999999999E-3</v>
      </c>
    </row>
    <row r="58" spans="1:6" x14ac:dyDescent="0.25">
      <c r="A58" s="9" t="s">
        <v>739</v>
      </c>
      <c r="B58" s="26" t="s">
        <v>740</v>
      </c>
      <c r="C58" s="26" t="s">
        <v>313</v>
      </c>
      <c r="D58" s="10">
        <v>1798</v>
      </c>
      <c r="E58" s="11">
        <v>529.58000000000004</v>
      </c>
      <c r="F58" s="12">
        <v>4.4999999999999997E-3</v>
      </c>
    </row>
    <row r="59" spans="1:6" x14ac:dyDescent="0.25">
      <c r="A59" s="9" t="s">
        <v>741</v>
      </c>
      <c r="B59" s="26" t="s">
        <v>742</v>
      </c>
      <c r="C59" s="26" t="s">
        <v>238</v>
      </c>
      <c r="D59" s="10">
        <v>22197</v>
      </c>
      <c r="E59" s="11">
        <v>482.3</v>
      </c>
      <c r="F59" s="12">
        <v>4.1000000000000003E-3</v>
      </c>
    </row>
    <row r="60" spans="1:6" x14ac:dyDescent="0.25">
      <c r="A60" s="9" t="s">
        <v>471</v>
      </c>
      <c r="B60" s="26" t="s">
        <v>472</v>
      </c>
      <c r="C60" s="26" t="s">
        <v>229</v>
      </c>
      <c r="D60" s="10">
        <v>205000</v>
      </c>
      <c r="E60" s="11">
        <v>459.51</v>
      </c>
      <c r="F60" s="12">
        <v>3.8999999999999998E-3</v>
      </c>
    </row>
    <row r="61" spans="1:6" x14ac:dyDescent="0.25">
      <c r="A61" s="9" t="s">
        <v>743</v>
      </c>
      <c r="B61" s="26" t="s">
        <v>744</v>
      </c>
      <c r="C61" s="26" t="s">
        <v>260</v>
      </c>
      <c r="D61" s="10">
        <v>12652</v>
      </c>
      <c r="E61" s="11">
        <v>442.74</v>
      </c>
      <c r="F61" s="12">
        <v>3.7000000000000002E-3</v>
      </c>
    </row>
    <row r="62" spans="1:6" x14ac:dyDescent="0.25">
      <c r="A62" s="9" t="s">
        <v>745</v>
      </c>
      <c r="B62" s="26" t="s">
        <v>746</v>
      </c>
      <c r="C62" s="26" t="s">
        <v>246</v>
      </c>
      <c r="D62" s="10">
        <v>57403</v>
      </c>
      <c r="E62" s="11">
        <v>427.02</v>
      </c>
      <c r="F62" s="12">
        <v>3.5999999999999999E-3</v>
      </c>
    </row>
    <row r="63" spans="1:6" x14ac:dyDescent="0.25">
      <c r="A63" s="9" t="s">
        <v>747</v>
      </c>
      <c r="B63" s="26" t="s">
        <v>748</v>
      </c>
      <c r="C63" s="26" t="s">
        <v>277</v>
      </c>
      <c r="D63" s="10">
        <v>51112</v>
      </c>
      <c r="E63" s="11">
        <v>405.11</v>
      </c>
      <c r="F63" s="12">
        <v>3.3999999999999998E-3</v>
      </c>
    </row>
    <row r="64" spans="1:6" x14ac:dyDescent="0.25">
      <c r="A64" s="9" t="s">
        <v>749</v>
      </c>
      <c r="B64" s="26" t="s">
        <v>750</v>
      </c>
      <c r="C64" s="26" t="s">
        <v>269</v>
      </c>
      <c r="D64" s="10">
        <v>59675</v>
      </c>
      <c r="E64" s="11">
        <v>395.5</v>
      </c>
      <c r="F64" s="12">
        <v>3.3E-3</v>
      </c>
    </row>
    <row r="65" spans="1:6" x14ac:dyDescent="0.25">
      <c r="A65" s="9" t="s">
        <v>428</v>
      </c>
      <c r="B65" s="26" t="s">
        <v>429</v>
      </c>
      <c r="C65" s="26" t="s">
        <v>254</v>
      </c>
      <c r="D65" s="10">
        <v>92659</v>
      </c>
      <c r="E65" s="11">
        <v>356.51</v>
      </c>
      <c r="F65" s="12">
        <v>3.0000000000000001E-3</v>
      </c>
    </row>
    <row r="66" spans="1:6" x14ac:dyDescent="0.25">
      <c r="A66" s="9" t="s">
        <v>751</v>
      </c>
      <c r="B66" s="26" t="s">
        <v>752</v>
      </c>
      <c r="C66" s="26" t="s">
        <v>313</v>
      </c>
      <c r="D66" s="10">
        <v>100000</v>
      </c>
      <c r="E66" s="11">
        <v>342.95</v>
      </c>
      <c r="F66" s="12">
        <v>2.8999999999999998E-3</v>
      </c>
    </row>
    <row r="67" spans="1:6" x14ac:dyDescent="0.25">
      <c r="A67" s="9" t="s">
        <v>753</v>
      </c>
      <c r="B67" s="26" t="s">
        <v>754</v>
      </c>
      <c r="C67" s="26" t="s">
        <v>297</v>
      </c>
      <c r="D67" s="10">
        <v>40000</v>
      </c>
      <c r="E67" s="11">
        <v>277.98</v>
      </c>
      <c r="F67" s="12">
        <v>2.3E-3</v>
      </c>
    </row>
    <row r="68" spans="1:6" x14ac:dyDescent="0.25">
      <c r="A68" s="9" t="s">
        <v>755</v>
      </c>
      <c r="B68" s="26" t="s">
        <v>756</v>
      </c>
      <c r="C68" s="26" t="s">
        <v>229</v>
      </c>
      <c r="D68" s="10">
        <v>200000</v>
      </c>
      <c r="E68" s="11">
        <v>276.89999999999998</v>
      </c>
      <c r="F68" s="12">
        <v>2.3E-3</v>
      </c>
    </row>
    <row r="69" spans="1:6" x14ac:dyDescent="0.25">
      <c r="A69" s="9" t="s">
        <v>757</v>
      </c>
      <c r="B69" s="26" t="s">
        <v>758</v>
      </c>
      <c r="C69" s="26" t="s">
        <v>403</v>
      </c>
      <c r="D69" s="10">
        <v>22429</v>
      </c>
      <c r="E69" s="11">
        <v>271.33</v>
      </c>
      <c r="F69" s="12">
        <v>2.3E-3</v>
      </c>
    </row>
    <row r="70" spans="1:6" x14ac:dyDescent="0.25">
      <c r="A70" s="9" t="s">
        <v>759</v>
      </c>
      <c r="B70" s="26" t="s">
        <v>760</v>
      </c>
      <c r="C70" s="26" t="s">
        <v>339</v>
      </c>
      <c r="D70" s="10">
        <v>133177</v>
      </c>
      <c r="E70" s="11">
        <v>238.39</v>
      </c>
      <c r="F70" s="12">
        <v>2E-3</v>
      </c>
    </row>
    <row r="71" spans="1:6" x14ac:dyDescent="0.25">
      <c r="A71" s="9" t="s">
        <v>761</v>
      </c>
      <c r="B71" s="26" t="s">
        <v>762</v>
      </c>
      <c r="C71" s="26" t="s">
        <v>246</v>
      </c>
      <c r="D71" s="10">
        <v>39982</v>
      </c>
      <c r="E71" s="11">
        <v>226.46</v>
      </c>
      <c r="F71" s="12">
        <v>1.9E-3</v>
      </c>
    </row>
    <row r="72" spans="1:6" x14ac:dyDescent="0.25">
      <c r="A72" s="9" t="s">
        <v>763</v>
      </c>
      <c r="B72" s="26" t="s">
        <v>764</v>
      </c>
      <c r="C72" s="26" t="s">
        <v>765</v>
      </c>
      <c r="D72" s="10">
        <v>39986</v>
      </c>
      <c r="E72" s="11">
        <v>223.94</v>
      </c>
      <c r="F72" s="12">
        <v>1.9E-3</v>
      </c>
    </row>
    <row r="73" spans="1:6" x14ac:dyDescent="0.25">
      <c r="A73" s="9" t="s">
        <v>766</v>
      </c>
      <c r="B73" s="26" t="s">
        <v>767</v>
      </c>
      <c r="C73" s="26" t="s">
        <v>277</v>
      </c>
      <c r="D73" s="10">
        <v>145000</v>
      </c>
      <c r="E73" s="11">
        <v>182.56</v>
      </c>
      <c r="F73" s="12">
        <v>1.5E-3</v>
      </c>
    </row>
    <row r="74" spans="1:6" x14ac:dyDescent="0.25">
      <c r="A74" s="9" t="s">
        <v>324</v>
      </c>
      <c r="B74" s="26" t="s">
        <v>325</v>
      </c>
      <c r="C74" s="26" t="s">
        <v>229</v>
      </c>
      <c r="D74" s="10">
        <v>63500</v>
      </c>
      <c r="E74" s="11">
        <v>174.69</v>
      </c>
      <c r="F74" s="12">
        <v>1.5E-3</v>
      </c>
    </row>
    <row r="75" spans="1:6" x14ac:dyDescent="0.25">
      <c r="A75" s="9" t="s">
        <v>768</v>
      </c>
      <c r="B75" s="26" t="s">
        <v>769</v>
      </c>
      <c r="C75" s="26" t="s">
        <v>254</v>
      </c>
      <c r="D75" s="10">
        <v>8568</v>
      </c>
      <c r="E75" s="11">
        <v>23.98</v>
      </c>
      <c r="F75" s="12">
        <v>2.0000000000000001E-4</v>
      </c>
    </row>
    <row r="76" spans="1:6" x14ac:dyDescent="0.25">
      <c r="A76" s="13" t="s">
        <v>77</v>
      </c>
      <c r="B76" s="27"/>
      <c r="C76" s="27"/>
      <c r="D76" s="14"/>
      <c r="E76" s="34">
        <v>79997.62</v>
      </c>
      <c r="F76" s="35">
        <v>0.67569999999999997</v>
      </c>
    </row>
    <row r="77" spans="1:6" x14ac:dyDescent="0.25">
      <c r="A77" s="9"/>
      <c r="B77" s="26"/>
      <c r="C77" s="26"/>
      <c r="D77" s="10"/>
      <c r="E77" s="11"/>
      <c r="F77" s="12"/>
    </row>
    <row r="78" spans="1:6" ht="14.45" customHeight="1" x14ac:dyDescent="0.25">
      <c r="A78" s="13" t="s">
        <v>473</v>
      </c>
      <c r="B78" s="26"/>
      <c r="C78" s="26"/>
      <c r="D78" s="10"/>
      <c r="E78" s="11"/>
      <c r="F78" s="12"/>
    </row>
    <row r="79" spans="1:6" x14ac:dyDescent="0.25">
      <c r="A79" s="9" t="s">
        <v>1310</v>
      </c>
      <c r="B79" s="26" t="s">
        <v>770</v>
      </c>
      <c r="C79" s="26" t="s">
        <v>698</v>
      </c>
      <c r="D79" s="10">
        <v>24000</v>
      </c>
      <c r="E79" s="11">
        <v>36.08</v>
      </c>
      <c r="F79" s="12">
        <v>2.9999999999999997E-4</v>
      </c>
    </row>
    <row r="80" spans="1:6" x14ac:dyDescent="0.25">
      <c r="A80" s="9" t="s">
        <v>1309</v>
      </c>
      <c r="B80" s="26" t="s">
        <v>771</v>
      </c>
      <c r="C80" s="26" t="s">
        <v>246</v>
      </c>
      <c r="D80" s="10">
        <v>8000</v>
      </c>
      <c r="E80" s="11">
        <v>24.06</v>
      </c>
      <c r="F80" s="12">
        <v>2.0000000000000001E-4</v>
      </c>
    </row>
    <row r="81" spans="1:6" x14ac:dyDescent="0.25">
      <c r="A81" s="13" t="s">
        <v>77</v>
      </c>
      <c r="B81" s="27"/>
      <c r="C81" s="27"/>
      <c r="D81" s="14"/>
      <c r="E81" s="34">
        <v>60.14</v>
      </c>
      <c r="F81" s="35">
        <v>5.0000000000000001E-4</v>
      </c>
    </row>
    <row r="82" spans="1:6" x14ac:dyDescent="0.25">
      <c r="A82" s="19" t="s">
        <v>90</v>
      </c>
      <c r="B82" s="28"/>
      <c r="C82" s="28"/>
      <c r="D82" s="20"/>
      <c r="E82" s="23">
        <v>80057.759999999995</v>
      </c>
      <c r="F82" s="24">
        <v>0.67620000000000002</v>
      </c>
    </row>
    <row r="83" spans="1:6" x14ac:dyDescent="0.25">
      <c r="A83" s="9"/>
      <c r="B83" s="26"/>
      <c r="C83" s="26"/>
      <c r="D83" s="10"/>
      <c r="E83" s="11"/>
      <c r="F83" s="12"/>
    </row>
    <row r="84" spans="1:6" x14ac:dyDescent="0.25">
      <c r="A84" s="13" t="s">
        <v>474</v>
      </c>
      <c r="B84" s="26"/>
      <c r="C84" s="26"/>
      <c r="D84" s="10"/>
      <c r="E84" s="11"/>
      <c r="F84" s="12"/>
    </row>
    <row r="85" spans="1:6" x14ac:dyDescent="0.25">
      <c r="A85" s="13" t="s">
        <v>475</v>
      </c>
      <c r="B85" s="26"/>
      <c r="C85" s="26"/>
      <c r="D85" s="10"/>
      <c r="E85" s="11"/>
      <c r="F85" s="12"/>
    </row>
    <row r="86" spans="1:6" x14ac:dyDescent="0.25">
      <c r="A86" s="9" t="s">
        <v>772</v>
      </c>
      <c r="B86" s="26"/>
      <c r="C86" s="26" t="s">
        <v>313</v>
      </c>
      <c r="D86" s="10">
        <v>3500</v>
      </c>
      <c r="E86" s="11">
        <v>1029.71</v>
      </c>
      <c r="F86" s="12">
        <v>8.6960000000000006E-3</v>
      </c>
    </row>
    <row r="87" spans="1:6" x14ac:dyDescent="0.25">
      <c r="A87" s="9" t="s">
        <v>773</v>
      </c>
      <c r="B87" s="26"/>
      <c r="C87" s="26" t="s">
        <v>254</v>
      </c>
      <c r="D87" s="10">
        <v>316800</v>
      </c>
      <c r="E87" s="11">
        <v>890.52</v>
      </c>
      <c r="F87" s="12">
        <v>7.5209999999999999E-3</v>
      </c>
    </row>
    <row r="88" spans="1:6" x14ac:dyDescent="0.25">
      <c r="A88" s="9" t="s">
        <v>571</v>
      </c>
      <c r="B88" s="26"/>
      <c r="C88" s="26" t="s">
        <v>269</v>
      </c>
      <c r="D88" s="38">
        <v>-85500</v>
      </c>
      <c r="E88" s="32">
        <v>-1513.61</v>
      </c>
      <c r="F88" s="33">
        <v>-1.2782999999999999E-2</v>
      </c>
    </row>
    <row r="89" spans="1:6" x14ac:dyDescent="0.25">
      <c r="A89" s="9" t="s">
        <v>774</v>
      </c>
      <c r="B89" s="26"/>
      <c r="C89" s="26" t="s">
        <v>775</v>
      </c>
      <c r="D89" s="38">
        <v>-140325</v>
      </c>
      <c r="E89" s="32">
        <v>-14591.55</v>
      </c>
      <c r="F89" s="33">
        <v>-0.12324</v>
      </c>
    </row>
    <row r="90" spans="1:6" x14ac:dyDescent="0.25">
      <c r="A90" s="13" t="s">
        <v>77</v>
      </c>
      <c r="B90" s="27"/>
      <c r="C90" s="27"/>
      <c r="D90" s="14"/>
      <c r="E90" s="39">
        <v>-14184.93</v>
      </c>
      <c r="F90" s="40">
        <v>-0.119806</v>
      </c>
    </row>
    <row r="91" spans="1:6" x14ac:dyDescent="0.25">
      <c r="A91" s="9"/>
      <c r="B91" s="26"/>
      <c r="C91" s="26"/>
      <c r="D91" s="10"/>
      <c r="E91" s="11"/>
      <c r="F91" s="12"/>
    </row>
    <row r="92" spans="1:6" x14ac:dyDescent="0.25">
      <c r="A92" s="9"/>
      <c r="B92" s="26"/>
      <c r="C92" s="26"/>
      <c r="D92" s="10"/>
      <c r="E92" s="11"/>
      <c r="F92" s="12"/>
    </row>
    <row r="93" spans="1:6" x14ac:dyDescent="0.25">
      <c r="A93" s="13" t="s">
        <v>776</v>
      </c>
      <c r="B93" s="27"/>
      <c r="C93" s="27"/>
      <c r="D93" s="14"/>
      <c r="E93" s="30"/>
      <c r="F93" s="31"/>
    </row>
    <row r="94" spans="1:6" x14ac:dyDescent="0.25">
      <c r="A94" s="9" t="s">
        <v>777</v>
      </c>
      <c r="B94" s="26"/>
      <c r="C94" s="26" t="s">
        <v>778</v>
      </c>
      <c r="D94" s="10">
        <v>104025</v>
      </c>
      <c r="E94" s="11">
        <v>265.68</v>
      </c>
      <c r="F94" s="12">
        <v>2.2000000000000001E-3</v>
      </c>
    </row>
    <row r="95" spans="1:6" x14ac:dyDescent="0.25">
      <c r="A95" s="13" t="s">
        <v>77</v>
      </c>
      <c r="B95" s="27"/>
      <c r="C95" s="27"/>
      <c r="D95" s="14"/>
      <c r="E95" s="34">
        <v>265.68</v>
      </c>
      <c r="F95" s="35">
        <v>2.2000000000000001E-3</v>
      </c>
    </row>
    <row r="96" spans="1:6" x14ac:dyDescent="0.25">
      <c r="A96" s="9"/>
      <c r="B96" s="26"/>
      <c r="C96" s="26"/>
      <c r="D96" s="10"/>
      <c r="E96" s="11"/>
      <c r="F96" s="12"/>
    </row>
    <row r="97" spans="1:6" x14ac:dyDescent="0.25">
      <c r="A97" s="19" t="s">
        <v>90</v>
      </c>
      <c r="B97" s="28"/>
      <c r="C97" s="28"/>
      <c r="D97" s="20"/>
      <c r="E97" s="15">
        <v>265.68</v>
      </c>
      <c r="F97" s="16">
        <v>2.2000000000000001E-3</v>
      </c>
    </row>
    <row r="98" spans="1:6" x14ac:dyDescent="0.25">
      <c r="A98" s="13" t="s">
        <v>66</v>
      </c>
      <c r="B98" s="26"/>
      <c r="C98" s="26"/>
      <c r="D98" s="10"/>
      <c r="E98" s="11"/>
      <c r="F98" s="12"/>
    </row>
    <row r="99" spans="1:6" x14ac:dyDescent="0.25">
      <c r="A99" s="13" t="s">
        <v>67</v>
      </c>
      <c r="B99" s="26"/>
      <c r="C99" s="26"/>
      <c r="D99" s="10"/>
      <c r="E99" s="11"/>
      <c r="F99" s="12"/>
    </row>
    <row r="100" spans="1:6" x14ac:dyDescent="0.25">
      <c r="A100" s="9" t="s">
        <v>188</v>
      </c>
      <c r="B100" s="26" t="s">
        <v>189</v>
      </c>
      <c r="C100" s="26" t="s">
        <v>185</v>
      </c>
      <c r="D100" s="10">
        <v>2500000</v>
      </c>
      <c r="E100" s="11">
        <v>2484.0700000000002</v>
      </c>
      <c r="F100" s="12">
        <v>2.1000000000000001E-2</v>
      </c>
    </row>
    <row r="101" spans="1:6" x14ac:dyDescent="0.25">
      <c r="A101" s="9" t="s">
        <v>179</v>
      </c>
      <c r="B101" s="26" t="s">
        <v>180</v>
      </c>
      <c r="C101" s="26" t="s">
        <v>107</v>
      </c>
      <c r="D101" s="10">
        <v>1500000</v>
      </c>
      <c r="E101" s="11">
        <v>1456.83</v>
      </c>
      <c r="F101" s="12">
        <v>1.23E-2</v>
      </c>
    </row>
    <row r="102" spans="1:6" x14ac:dyDescent="0.25">
      <c r="A102" s="9" t="s">
        <v>779</v>
      </c>
      <c r="B102" s="26" t="s">
        <v>780</v>
      </c>
      <c r="C102" s="26" t="s">
        <v>101</v>
      </c>
      <c r="D102" s="10">
        <v>1500000</v>
      </c>
      <c r="E102" s="11">
        <v>1438.56</v>
      </c>
      <c r="F102" s="12">
        <v>1.2200000000000001E-2</v>
      </c>
    </row>
    <row r="103" spans="1:6" x14ac:dyDescent="0.25">
      <c r="A103" s="9" t="s">
        <v>590</v>
      </c>
      <c r="B103" s="26" t="s">
        <v>591</v>
      </c>
      <c r="C103" s="26" t="s">
        <v>73</v>
      </c>
      <c r="D103" s="10">
        <v>500000</v>
      </c>
      <c r="E103" s="11">
        <v>491.95</v>
      </c>
      <c r="F103" s="12">
        <v>4.1999999999999997E-3</v>
      </c>
    </row>
    <row r="104" spans="1:6" x14ac:dyDescent="0.25">
      <c r="A104" s="9" t="s">
        <v>592</v>
      </c>
      <c r="B104" s="26" t="s">
        <v>593</v>
      </c>
      <c r="C104" s="26" t="s">
        <v>107</v>
      </c>
      <c r="D104" s="10">
        <v>500000</v>
      </c>
      <c r="E104" s="11">
        <v>491.44</v>
      </c>
      <c r="F104" s="12">
        <v>4.1999999999999997E-3</v>
      </c>
    </row>
    <row r="105" spans="1:6" x14ac:dyDescent="0.25">
      <c r="A105" s="9" t="s">
        <v>781</v>
      </c>
      <c r="B105" s="26" t="s">
        <v>782</v>
      </c>
      <c r="C105" s="26" t="s">
        <v>185</v>
      </c>
      <c r="D105" s="10">
        <v>280000</v>
      </c>
      <c r="E105" s="11">
        <v>311.36</v>
      </c>
      <c r="F105" s="12">
        <v>2.5999999999999999E-3</v>
      </c>
    </row>
    <row r="106" spans="1:6" x14ac:dyDescent="0.25">
      <c r="A106" s="13" t="s">
        <v>77</v>
      </c>
      <c r="B106" s="27"/>
      <c r="C106" s="27"/>
      <c r="D106" s="14"/>
      <c r="E106" s="34">
        <v>6674.21</v>
      </c>
      <c r="F106" s="35">
        <v>5.6500000000000002E-2</v>
      </c>
    </row>
    <row r="107" spans="1:6" x14ac:dyDescent="0.25">
      <c r="A107" s="9"/>
      <c r="B107" s="26"/>
      <c r="C107" s="26"/>
      <c r="D107" s="10"/>
      <c r="E107" s="11"/>
      <c r="F107" s="12"/>
    </row>
    <row r="108" spans="1:6" x14ac:dyDescent="0.25">
      <c r="A108" s="13" t="s">
        <v>88</v>
      </c>
      <c r="B108" s="26"/>
      <c r="C108" s="26"/>
      <c r="D108" s="10"/>
      <c r="E108" s="11"/>
      <c r="F108" s="12"/>
    </row>
    <row r="109" spans="1:6" x14ac:dyDescent="0.25">
      <c r="A109" s="13" t="s">
        <v>77</v>
      </c>
      <c r="B109" s="26"/>
      <c r="C109" s="26"/>
      <c r="D109" s="10"/>
      <c r="E109" s="36" t="s">
        <v>65</v>
      </c>
      <c r="F109" s="37" t="s">
        <v>65</v>
      </c>
    </row>
    <row r="110" spans="1:6" x14ac:dyDescent="0.25">
      <c r="A110" s="9"/>
      <c r="B110" s="26"/>
      <c r="C110" s="26"/>
      <c r="D110" s="10"/>
      <c r="E110" s="11"/>
      <c r="F110" s="12"/>
    </row>
    <row r="111" spans="1:6" x14ac:dyDescent="0.25">
      <c r="A111" s="13" t="s">
        <v>89</v>
      </c>
      <c r="B111" s="26"/>
      <c r="C111" s="26"/>
      <c r="D111" s="10"/>
      <c r="E111" s="11"/>
      <c r="F111" s="12"/>
    </row>
    <row r="112" spans="1:6" x14ac:dyDescent="0.25">
      <c r="A112" s="13" t="s">
        <v>77</v>
      </c>
      <c r="B112" s="26"/>
      <c r="C112" s="26"/>
      <c r="D112" s="10"/>
      <c r="E112" s="36" t="s">
        <v>65</v>
      </c>
      <c r="F112" s="37" t="s">
        <v>65</v>
      </c>
    </row>
    <row r="113" spans="1:6" x14ac:dyDescent="0.25">
      <c r="A113" s="9"/>
      <c r="B113" s="26"/>
      <c r="C113" s="26"/>
      <c r="D113" s="10"/>
      <c r="E113" s="11"/>
      <c r="F113" s="12"/>
    </row>
    <row r="114" spans="1:6" x14ac:dyDescent="0.25">
      <c r="A114" s="19" t="s">
        <v>90</v>
      </c>
      <c r="B114" s="28"/>
      <c r="C114" s="28"/>
      <c r="D114" s="20"/>
      <c r="E114" s="15">
        <v>6674.21</v>
      </c>
      <c r="F114" s="16">
        <v>5.6500000000000002E-2</v>
      </c>
    </row>
    <row r="115" spans="1:6" x14ac:dyDescent="0.25">
      <c r="A115" s="9"/>
      <c r="B115" s="26"/>
      <c r="C115" s="26"/>
      <c r="D115" s="10"/>
      <c r="E115" s="11"/>
      <c r="F115" s="12"/>
    </row>
    <row r="116" spans="1:6" x14ac:dyDescent="0.25">
      <c r="A116" s="13" t="s">
        <v>214</v>
      </c>
      <c r="B116" s="26"/>
      <c r="C116" s="26"/>
      <c r="D116" s="10"/>
      <c r="E116" s="11"/>
      <c r="F116" s="12"/>
    </row>
    <row r="117" spans="1:6" x14ac:dyDescent="0.25">
      <c r="A117" s="13" t="s">
        <v>215</v>
      </c>
      <c r="B117" s="26"/>
      <c r="C117" s="26"/>
      <c r="D117" s="10"/>
      <c r="E117" s="11"/>
      <c r="F117" s="12"/>
    </row>
    <row r="118" spans="1:6" x14ac:dyDescent="0.25">
      <c r="A118" s="9" t="s">
        <v>783</v>
      </c>
      <c r="B118" s="26" t="s">
        <v>784</v>
      </c>
      <c r="C118" s="26" t="s">
        <v>218</v>
      </c>
      <c r="D118" s="10">
        <v>1500000</v>
      </c>
      <c r="E118" s="11">
        <v>1488.68</v>
      </c>
      <c r="F118" s="12">
        <v>1.26E-2</v>
      </c>
    </row>
    <row r="119" spans="1:6" x14ac:dyDescent="0.25">
      <c r="A119" s="9"/>
      <c r="B119" s="26"/>
      <c r="C119" s="26"/>
      <c r="D119" s="10"/>
      <c r="E119" s="11"/>
      <c r="F119" s="12"/>
    </row>
    <row r="120" spans="1:6" x14ac:dyDescent="0.25">
      <c r="A120" s="13" t="s">
        <v>219</v>
      </c>
      <c r="B120" s="26"/>
      <c r="C120" s="26"/>
      <c r="D120" s="10"/>
      <c r="E120" s="11"/>
      <c r="F120" s="12"/>
    </row>
    <row r="121" spans="1:6" x14ac:dyDescent="0.25">
      <c r="A121" s="9" t="s">
        <v>220</v>
      </c>
      <c r="B121" s="26" t="s">
        <v>221</v>
      </c>
      <c r="C121" s="26" t="s">
        <v>218</v>
      </c>
      <c r="D121" s="10">
        <v>11000000</v>
      </c>
      <c r="E121" s="11">
        <v>10925.35</v>
      </c>
      <c r="F121" s="12">
        <v>9.2299999999999993E-2</v>
      </c>
    </row>
    <row r="122" spans="1:6" x14ac:dyDescent="0.25">
      <c r="A122" s="9" t="s">
        <v>785</v>
      </c>
      <c r="B122" s="26" t="s">
        <v>786</v>
      </c>
      <c r="C122" s="26" t="s">
        <v>218</v>
      </c>
      <c r="D122" s="10">
        <v>5000000</v>
      </c>
      <c r="E122" s="11">
        <v>4963.16</v>
      </c>
      <c r="F122" s="12">
        <v>4.19E-2</v>
      </c>
    </row>
    <row r="123" spans="1:6" x14ac:dyDescent="0.25">
      <c r="A123" s="9" t="s">
        <v>611</v>
      </c>
      <c r="B123" s="26" t="s">
        <v>612</v>
      </c>
      <c r="C123" s="26" t="s">
        <v>218</v>
      </c>
      <c r="D123" s="10">
        <v>2500000</v>
      </c>
      <c r="E123" s="11">
        <v>2500</v>
      </c>
      <c r="F123" s="12">
        <v>2.1100000000000001E-2</v>
      </c>
    </row>
    <row r="124" spans="1:6" x14ac:dyDescent="0.25">
      <c r="A124" s="9" t="s">
        <v>787</v>
      </c>
      <c r="B124" s="26" t="s">
        <v>788</v>
      </c>
      <c r="C124" s="26" t="s">
        <v>218</v>
      </c>
      <c r="D124" s="10">
        <v>2500000</v>
      </c>
      <c r="E124" s="11">
        <v>2496.21</v>
      </c>
      <c r="F124" s="12">
        <v>2.1100000000000001E-2</v>
      </c>
    </row>
    <row r="125" spans="1:6" x14ac:dyDescent="0.25">
      <c r="A125" s="9"/>
      <c r="B125" s="26"/>
      <c r="C125" s="26"/>
      <c r="D125" s="10"/>
      <c r="E125" s="11"/>
      <c r="F125" s="12"/>
    </row>
    <row r="126" spans="1:6" x14ac:dyDescent="0.25">
      <c r="A126" s="19" t="s">
        <v>90</v>
      </c>
      <c r="B126" s="28"/>
      <c r="C126" s="28"/>
      <c r="D126" s="20"/>
      <c r="E126" s="15">
        <v>22373.4</v>
      </c>
      <c r="F126" s="16">
        <v>0.189</v>
      </c>
    </row>
    <row r="127" spans="1:6" x14ac:dyDescent="0.25">
      <c r="A127" s="9"/>
      <c r="B127" s="26"/>
      <c r="C127" s="26"/>
      <c r="D127" s="10"/>
      <c r="E127" s="11"/>
      <c r="F127" s="12"/>
    </row>
    <row r="128" spans="1:6" x14ac:dyDescent="0.25">
      <c r="A128" s="13" t="s">
        <v>615</v>
      </c>
      <c r="B128" s="27"/>
      <c r="C128" s="27"/>
      <c r="D128" s="14"/>
      <c r="E128" s="30"/>
      <c r="F128" s="31"/>
    </row>
    <row r="129" spans="1:6" x14ac:dyDescent="0.25">
      <c r="A129" s="13" t="s">
        <v>616</v>
      </c>
      <c r="B129" s="27"/>
      <c r="C129" s="27"/>
      <c r="D129" s="14"/>
      <c r="E129" s="30"/>
      <c r="F129" s="31"/>
    </row>
    <row r="130" spans="1:6" x14ac:dyDescent="0.25">
      <c r="A130" s="9" t="s">
        <v>789</v>
      </c>
      <c r="B130" s="26"/>
      <c r="C130" s="26" t="s">
        <v>790</v>
      </c>
      <c r="D130" s="10">
        <v>109400000</v>
      </c>
      <c r="E130" s="11">
        <v>1094</v>
      </c>
      <c r="F130" s="12">
        <v>9.1999999999999998E-3</v>
      </c>
    </row>
    <row r="131" spans="1:6" x14ac:dyDescent="0.25">
      <c r="A131" s="9" t="s">
        <v>791</v>
      </c>
      <c r="B131" s="26"/>
      <c r="C131" s="26" t="s">
        <v>790</v>
      </c>
      <c r="D131" s="10">
        <v>100000000</v>
      </c>
      <c r="E131" s="11">
        <v>1000</v>
      </c>
      <c r="F131" s="12">
        <v>8.3999999999999995E-3</v>
      </c>
    </row>
    <row r="132" spans="1:6" x14ac:dyDescent="0.25">
      <c r="A132" s="9" t="s">
        <v>792</v>
      </c>
      <c r="B132" s="26"/>
      <c r="C132" s="26" t="s">
        <v>790</v>
      </c>
      <c r="D132" s="10">
        <v>30500000</v>
      </c>
      <c r="E132" s="11">
        <v>305</v>
      </c>
      <c r="F132" s="12">
        <v>2.5999999999999999E-3</v>
      </c>
    </row>
    <row r="133" spans="1:6" x14ac:dyDescent="0.25">
      <c r="A133" s="9" t="s">
        <v>793</v>
      </c>
      <c r="B133" s="26"/>
      <c r="C133" s="26" t="s">
        <v>794</v>
      </c>
      <c r="D133" s="10">
        <v>20000000</v>
      </c>
      <c r="E133" s="11">
        <v>200</v>
      </c>
      <c r="F133" s="12">
        <v>1.6999999999999999E-3</v>
      </c>
    </row>
    <row r="134" spans="1:6" x14ac:dyDescent="0.25">
      <c r="A134" s="13" t="s">
        <v>77</v>
      </c>
      <c r="B134" s="27"/>
      <c r="C134" s="27"/>
      <c r="D134" s="14"/>
      <c r="E134" s="34">
        <v>2599</v>
      </c>
      <c r="F134" s="35">
        <v>2.1899999999999999E-2</v>
      </c>
    </row>
    <row r="135" spans="1:6" x14ac:dyDescent="0.25">
      <c r="A135" s="19" t="s">
        <v>90</v>
      </c>
      <c r="B135" s="28"/>
      <c r="C135" s="28"/>
      <c r="D135" s="20"/>
      <c r="E135" s="23">
        <v>2599</v>
      </c>
      <c r="F135" s="24">
        <v>2.1899999999999999E-2</v>
      </c>
    </row>
    <row r="136" spans="1:6" x14ac:dyDescent="0.25">
      <c r="A136" s="9"/>
      <c r="B136" s="26"/>
      <c r="C136" s="26"/>
      <c r="D136" s="10"/>
      <c r="E136" s="11"/>
      <c r="F136" s="12"/>
    </row>
    <row r="137" spans="1:6" x14ac:dyDescent="0.25">
      <c r="A137" s="9"/>
      <c r="B137" s="26"/>
      <c r="C137" s="26"/>
      <c r="D137" s="10"/>
      <c r="E137" s="11"/>
      <c r="F137" s="12"/>
    </row>
    <row r="138" spans="1:6" x14ac:dyDescent="0.25">
      <c r="A138" s="13" t="s">
        <v>91</v>
      </c>
      <c r="B138" s="26"/>
      <c r="C138" s="26"/>
      <c r="D138" s="10"/>
      <c r="E138" s="11"/>
      <c r="F138" s="12"/>
    </row>
    <row r="139" spans="1:6" x14ac:dyDescent="0.25">
      <c r="A139" s="9" t="s">
        <v>92</v>
      </c>
      <c r="B139" s="26"/>
      <c r="C139" s="26"/>
      <c r="D139" s="10"/>
      <c r="E139" s="11">
        <v>6061.94</v>
      </c>
      <c r="F139" s="12">
        <v>5.1200000000000002E-2</v>
      </c>
    </row>
    <row r="140" spans="1:6" x14ac:dyDescent="0.25">
      <c r="A140" s="13" t="s">
        <v>77</v>
      </c>
      <c r="B140" s="27"/>
      <c r="C140" s="27"/>
      <c r="D140" s="14"/>
      <c r="E140" s="34">
        <v>6061.94</v>
      </c>
      <c r="F140" s="35">
        <v>5.1200000000000002E-2</v>
      </c>
    </row>
    <row r="141" spans="1:6" x14ac:dyDescent="0.25">
      <c r="A141" s="9"/>
      <c r="B141" s="26"/>
      <c r="C141" s="26"/>
      <c r="D141" s="10"/>
      <c r="E141" s="11"/>
      <c r="F141" s="12"/>
    </row>
    <row r="142" spans="1:6" x14ac:dyDescent="0.25">
      <c r="A142" s="19" t="s">
        <v>90</v>
      </c>
      <c r="B142" s="28"/>
      <c r="C142" s="28"/>
      <c r="D142" s="20"/>
      <c r="E142" s="15">
        <v>6061.94</v>
      </c>
      <c r="F142" s="16">
        <v>5.1200000000000002E-2</v>
      </c>
    </row>
    <row r="143" spans="1:6" x14ac:dyDescent="0.25">
      <c r="A143" s="9" t="s">
        <v>93</v>
      </c>
      <c r="B143" s="26"/>
      <c r="C143" s="26"/>
      <c r="D143" s="10"/>
      <c r="E143" s="11">
        <v>366.68</v>
      </c>
      <c r="F143" s="12">
        <v>3.0000000000000001E-3</v>
      </c>
    </row>
    <row r="144" spans="1:6" x14ac:dyDescent="0.25">
      <c r="A144" s="21" t="s">
        <v>94</v>
      </c>
      <c r="B144" s="29"/>
      <c r="C144" s="29"/>
      <c r="D144" s="22"/>
      <c r="E144" s="23">
        <v>118398.67</v>
      </c>
      <c r="F144" s="24">
        <v>1</v>
      </c>
    </row>
    <row r="146" spans="1:3" x14ac:dyDescent="0.25">
      <c r="A146" s="1" t="s">
        <v>675</v>
      </c>
    </row>
    <row r="147" spans="1:3" x14ac:dyDescent="0.25">
      <c r="A147" s="1" t="s">
        <v>162</v>
      </c>
    </row>
    <row r="148" spans="1:3" x14ac:dyDescent="0.25">
      <c r="A148" s="1" t="s">
        <v>95</v>
      </c>
    </row>
    <row r="151" spans="1:3" x14ac:dyDescent="0.25">
      <c r="A151" s="1" t="s">
        <v>1194</v>
      </c>
    </row>
    <row r="152" spans="1:3" ht="30" x14ac:dyDescent="0.25">
      <c r="A152" s="43" t="s">
        <v>1195</v>
      </c>
      <c r="B152" t="s">
        <v>65</v>
      </c>
    </row>
    <row r="153" spans="1:3" x14ac:dyDescent="0.25">
      <c r="A153" t="s">
        <v>1196</v>
      </c>
    </row>
    <row r="154" spans="1:3" x14ac:dyDescent="0.25">
      <c r="A154" t="s">
        <v>1197</v>
      </c>
      <c r="B154" t="s">
        <v>1198</v>
      </c>
      <c r="C154" t="s">
        <v>1198</v>
      </c>
    </row>
    <row r="155" spans="1:3" x14ac:dyDescent="0.25">
      <c r="B155" s="44">
        <v>43371</v>
      </c>
      <c r="C155" s="44">
        <v>43404</v>
      </c>
    </row>
    <row r="156" spans="1:3" x14ac:dyDescent="0.25">
      <c r="A156" t="s">
        <v>1202</v>
      </c>
      <c r="B156">
        <v>15.06</v>
      </c>
      <c r="C156">
        <v>14.77</v>
      </c>
    </row>
    <row r="157" spans="1:3" x14ac:dyDescent="0.25">
      <c r="A157" t="s">
        <v>1203</v>
      </c>
      <c r="B157">
        <v>23.62</v>
      </c>
      <c r="C157">
        <v>23.16</v>
      </c>
    </row>
    <row r="158" spans="1:3" x14ac:dyDescent="0.25">
      <c r="A158" t="s">
        <v>1222</v>
      </c>
      <c r="B158">
        <v>20.65</v>
      </c>
      <c r="C158">
        <v>20.02</v>
      </c>
    </row>
    <row r="159" spans="1:3" x14ac:dyDescent="0.25">
      <c r="A159" t="s">
        <v>1224</v>
      </c>
      <c r="B159">
        <v>12.92</v>
      </c>
      <c r="C159">
        <v>12.65</v>
      </c>
    </row>
    <row r="160" spans="1:3" x14ac:dyDescent="0.25">
      <c r="A160" t="s">
        <v>1226</v>
      </c>
      <c r="B160">
        <v>22.74</v>
      </c>
      <c r="C160">
        <v>22.28</v>
      </c>
    </row>
    <row r="161" spans="1:4" x14ac:dyDescent="0.25">
      <c r="A161" t="s">
        <v>1227</v>
      </c>
      <c r="B161">
        <v>19.809999999999999</v>
      </c>
      <c r="C161">
        <v>19.170000000000002</v>
      </c>
    </row>
    <row r="163" spans="1:4" x14ac:dyDescent="0.25">
      <c r="A163" t="s">
        <v>1229</v>
      </c>
    </row>
    <row r="165" spans="1:4" x14ac:dyDescent="0.25">
      <c r="A165" s="46" t="s">
        <v>1230</v>
      </c>
      <c r="B165" s="46" t="s">
        <v>1231</v>
      </c>
      <c r="C165" s="46" t="s">
        <v>1232</v>
      </c>
      <c r="D165" s="46" t="s">
        <v>1233</v>
      </c>
    </row>
    <row r="166" spans="1:4" x14ac:dyDescent="0.25">
      <c r="A166" s="46" t="s">
        <v>1235</v>
      </c>
      <c r="B166" s="46"/>
      <c r="C166" s="46">
        <v>0.19478989999999999</v>
      </c>
      <c r="D166" s="46">
        <v>0.19478989999999999</v>
      </c>
    </row>
    <row r="167" spans="1:4" x14ac:dyDescent="0.25">
      <c r="A167" s="46" t="s">
        <v>1264</v>
      </c>
      <c r="B167" s="46"/>
      <c r="C167" s="46">
        <v>0.19478989999999999</v>
      </c>
      <c r="D167" s="46">
        <v>0.19478989999999999</v>
      </c>
    </row>
    <row r="169" spans="1:4" x14ac:dyDescent="0.25">
      <c r="A169" t="s">
        <v>1214</v>
      </c>
      <c r="B169" t="s">
        <v>65</v>
      </c>
    </row>
    <row r="170" spans="1:4" ht="30" x14ac:dyDescent="0.25">
      <c r="A170" s="43" t="s">
        <v>1215</v>
      </c>
      <c r="B170" t="s">
        <v>65</v>
      </c>
    </row>
    <row r="171" spans="1:4" ht="30" x14ac:dyDescent="0.25">
      <c r="A171" s="43" t="s">
        <v>1216</v>
      </c>
      <c r="B171" t="s">
        <v>65</v>
      </c>
    </row>
    <row r="172" spans="1:4" x14ac:dyDescent="0.25">
      <c r="A172" t="s">
        <v>1217</v>
      </c>
      <c r="B172" t="s">
        <v>65</v>
      </c>
    </row>
    <row r="173" spans="1:4" x14ac:dyDescent="0.25">
      <c r="A173" t="s">
        <v>1218</v>
      </c>
      <c r="B173" s="45">
        <v>4.8</v>
      </c>
    </row>
    <row r="174" spans="1:4" ht="45" x14ac:dyDescent="0.25">
      <c r="A174" s="43" t="s">
        <v>1219</v>
      </c>
      <c r="B174">
        <v>2185.9151499999998</v>
      </c>
    </row>
    <row r="175" spans="1:4" ht="45" x14ac:dyDescent="0.25">
      <c r="A175" s="43" t="s">
        <v>1220</v>
      </c>
      <c r="B175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Index</vt:lpstr>
      <vt:lpstr>EDACBF</vt:lpstr>
      <vt:lpstr>EDBPDF</vt:lpstr>
      <vt:lpstr>EDCDOF</vt:lpstr>
      <vt:lpstr>EDGSEC</vt:lpstr>
      <vt:lpstr>EDSTIF</vt:lpstr>
      <vt:lpstr>EDTREF</vt:lpstr>
      <vt:lpstr>EEARBF</vt:lpstr>
      <vt:lpstr>EEARFD</vt:lpstr>
      <vt:lpstr>EEDGEF</vt:lpstr>
      <vt:lpstr>EEECRF</vt:lpstr>
      <vt:lpstr>EEELSS</vt:lpstr>
      <vt:lpstr>EEEQTF</vt:lpstr>
      <vt:lpstr>EEESSF</vt:lpstr>
      <vt:lpstr>EEMOF1</vt:lpstr>
      <vt:lpstr>EENF50</vt:lpstr>
      <vt:lpstr>EENFBA</vt:lpstr>
      <vt:lpstr>EENQ30</vt:lpstr>
      <vt:lpstr>EEPRUA</vt:lpstr>
      <vt:lpstr>EESMCF</vt:lpstr>
      <vt:lpstr>EETAXF</vt:lpstr>
      <vt:lpstr>EFMS35</vt:lpstr>
      <vt:lpstr>EFMS38</vt:lpstr>
      <vt:lpstr>EFMS41</vt:lpstr>
      <vt:lpstr>EFMS49</vt:lpstr>
      <vt:lpstr>ELLIQF</vt:lpstr>
      <vt:lpstr>EOASEF</vt:lpstr>
      <vt:lpstr>EOCHIF</vt:lpstr>
      <vt:lpstr>EOEDOF</vt:lpstr>
      <vt:lpstr>EOEMOP</vt:lpstr>
      <vt:lpstr>EOUSEF</vt:lpstr>
    </vt:vector>
  </TitlesOfParts>
  <Company>greysoft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g.greysoft.001</dc:creator>
  <cp:lastModifiedBy>ankitadas</cp:lastModifiedBy>
  <dcterms:created xsi:type="dcterms:W3CDTF">2015-12-17T12:36:10Z</dcterms:created>
  <dcterms:modified xsi:type="dcterms:W3CDTF">2018-11-09T10:04:39Z</dcterms:modified>
</cp:coreProperties>
</file>