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7455" windowHeight="6855" activeTab="3"/>
  </bookViews>
  <sheets>
    <sheet name="Index" sheetId="32" r:id="rId1"/>
    <sheet name="EDACBF" sheetId="1" r:id="rId2"/>
    <sheet name="EDBPDF" sheetId="2" r:id="rId3"/>
    <sheet name="EDCDOF" sheetId="3" r:id="rId4"/>
    <sheet name="EDGSEC" sheetId="4" r:id="rId5"/>
    <sheet name="EDSTIF" sheetId="5" r:id="rId6"/>
    <sheet name="EDTREF" sheetId="6" r:id="rId7"/>
    <sheet name="EEARBF" sheetId="7" r:id="rId8"/>
    <sheet name="EEARFD" sheetId="8" r:id="rId9"/>
    <sheet name="EEDGEF" sheetId="9" r:id="rId10"/>
    <sheet name="EEECRF" sheetId="10" r:id="rId11"/>
    <sheet name="EEELSS" sheetId="11" r:id="rId12"/>
    <sheet name="EEEQTF" sheetId="12" r:id="rId13"/>
    <sheet name="EEESSF" sheetId="14" r:id="rId14"/>
    <sheet name="EEMOF1" sheetId="15" r:id="rId15"/>
    <sheet name="EENF50" sheetId="16" r:id="rId16"/>
    <sheet name="EENFBA" sheetId="17" r:id="rId17"/>
    <sheet name="EENQ30" sheetId="18" r:id="rId18"/>
    <sheet name="EEPRUA" sheetId="19" r:id="rId19"/>
    <sheet name="EESMCF" sheetId="20" r:id="rId20"/>
    <sheet name="EETAXF" sheetId="21" r:id="rId21"/>
    <sheet name="EFMS35" sheetId="22" r:id="rId22"/>
    <sheet name="EFMS38" sheetId="23" r:id="rId23"/>
    <sheet name="EFMS41" sheetId="24" r:id="rId24"/>
    <sheet name="EFMS49" sheetId="25" r:id="rId25"/>
    <sheet name="ELLIQF" sheetId="26" r:id="rId26"/>
    <sheet name="EOASEF" sheetId="27" r:id="rId27"/>
    <sheet name="EOCHIF" sheetId="28" r:id="rId28"/>
    <sheet name="EOEDOF" sheetId="29" r:id="rId29"/>
    <sheet name="EOEMOP" sheetId="30" r:id="rId30"/>
    <sheet name="EOUSEF" sheetId="31" r:id="rId31"/>
  </sheets>
  <definedNames>
    <definedName name="_xlnm._FilterDatabase" localSheetId="1" hidden="1">EDACBF!$A$5:$P$40</definedName>
    <definedName name="_xlnm._FilterDatabase" localSheetId="2" hidden="1">EDBPDF!$A$5:$P$47</definedName>
    <definedName name="_xlnm._FilterDatabase" localSheetId="3" hidden="1">EDCDOF!$A$5:$P$47</definedName>
    <definedName name="_xlnm._FilterDatabase" localSheetId="4" hidden="1">EDGSEC!$A$5:$P$37</definedName>
    <definedName name="_xlnm._FilterDatabase" localSheetId="5" hidden="1">EDSTIF!$A$5:$P$37</definedName>
    <definedName name="_xlnm._FilterDatabase" localSheetId="6" hidden="1">EDTREF!$A$5:$P$55</definedName>
    <definedName name="_xlnm._FilterDatabase" localSheetId="7" hidden="1">EEARBF!$A$5:$P$272</definedName>
    <definedName name="_xlnm._FilterDatabase" localSheetId="8" hidden="1">EEARFD!$A$5:$P$140</definedName>
    <definedName name="_xlnm._FilterDatabase" localSheetId="9" hidden="1">EEDGEF!$A$5:$P$98</definedName>
    <definedName name="_xlnm._FilterDatabase" localSheetId="10" hidden="1">EEECRF!$A$5:$P$105</definedName>
    <definedName name="_xlnm._FilterDatabase" localSheetId="11" hidden="1">EEELSS!$A$5:$P$79</definedName>
    <definedName name="_xlnm._FilterDatabase" localSheetId="12" hidden="1">EEEQTF!$A$5:$P$110</definedName>
    <definedName name="_xlnm._FilterDatabase" localSheetId="13" hidden="1">EEESSF!$A$5:$P$126</definedName>
    <definedName name="_xlnm._FilterDatabase" localSheetId="14" hidden="1">EEMOF1!$A$5:$P$75</definedName>
    <definedName name="_xlnm._FilterDatabase" localSheetId="15" hidden="1">EENF50!$A$5:$P$70</definedName>
    <definedName name="_xlnm._FilterDatabase" localSheetId="16" hidden="1">EENFBA!$A$5:$P$32</definedName>
    <definedName name="_xlnm._FilterDatabase" localSheetId="17" hidden="1">EENQ30!$A$5:$P$50</definedName>
    <definedName name="_xlnm._FilterDatabase" localSheetId="18" hidden="1">EEPRUA!$A$5:$P$65</definedName>
    <definedName name="_xlnm._FilterDatabase" localSheetId="19" hidden="1">EESMCF!$A$5:$P$114</definedName>
    <definedName name="_xlnm._FilterDatabase" localSheetId="20" hidden="1">EETAXF!$A$5:$P$79</definedName>
    <definedName name="_xlnm._FilterDatabase" localSheetId="21" hidden="1">EFMS35!$A$5:$P$40</definedName>
    <definedName name="_xlnm._FilterDatabase" localSheetId="22" hidden="1">EFMS38!$A$5:$P$41</definedName>
    <definedName name="_xlnm._FilterDatabase" localSheetId="23" hidden="1">EFMS41!$A$5:$P$38</definedName>
    <definedName name="_xlnm._FilterDatabase" localSheetId="24" hidden="1">EFMS49!$A$5:$P$39</definedName>
    <definedName name="_xlnm._FilterDatabase" localSheetId="25" hidden="1">ELLIQF!$A$5:$P$111</definedName>
    <definedName name="_xlnm._FilterDatabase" localSheetId="26" hidden="1">EOASEF!$A$5:$P$20</definedName>
    <definedName name="_xlnm._FilterDatabase" localSheetId="27" hidden="1">EOCHIF!$A$5:$P$20</definedName>
    <definedName name="_xlnm._FilterDatabase" localSheetId="28" hidden="1">EOEDOF!$A$5:$P$20</definedName>
    <definedName name="_xlnm._FilterDatabase" localSheetId="29" hidden="1">EOEMOP!$A$5:$P$20</definedName>
    <definedName name="_xlnm._FilterDatabase" localSheetId="30" hidden="1">EOUSEF!$A$5:$P$20</definedName>
    <definedName name="Hedging_Positions_through_Futures_AS_ON_MMMM_DD__YYYY___NIL" localSheetId="2">EDBPDF!#REF!</definedName>
    <definedName name="Hedging_Positions_through_Futures_AS_ON_MMMM_DD__YYYY___NIL" localSheetId="3">EDCDOF!#REF!</definedName>
    <definedName name="Hedging_Positions_through_Futures_AS_ON_MMMM_DD__YYYY___NIL" localSheetId="4">EDGSEC!#REF!</definedName>
    <definedName name="Hedging_Positions_through_Futures_AS_ON_MMMM_DD__YYYY___NIL" localSheetId="5">EDSTIF!#REF!</definedName>
    <definedName name="Hedging_Positions_through_Futures_AS_ON_MMMM_DD__YYYY___NIL" localSheetId="6">EDTREF!#REF!</definedName>
    <definedName name="Hedging_Positions_through_Futures_AS_ON_MMMM_DD__YYYY___NIL" localSheetId="7">EEARBF!#REF!</definedName>
    <definedName name="Hedging_Positions_through_Futures_AS_ON_MMMM_DD__YYYY___NIL" localSheetId="8">EEARFD!#REF!</definedName>
    <definedName name="Hedging_Positions_through_Futures_AS_ON_MMMM_DD__YYYY___NIL" localSheetId="9">EEDGEF!#REF!</definedName>
    <definedName name="Hedging_Positions_through_Futures_AS_ON_MMMM_DD__YYYY___NIL" localSheetId="10">EEECRF!#REF!</definedName>
    <definedName name="Hedging_Positions_through_Futures_AS_ON_MMMM_DD__YYYY___NIL" localSheetId="11">EEELSS!#REF!</definedName>
    <definedName name="Hedging_Positions_through_Futures_AS_ON_MMMM_DD__YYYY___NIL" localSheetId="12">EEEQTF!#REF!</definedName>
    <definedName name="Hedging_Positions_through_Futures_AS_ON_MMMM_DD__YYYY___NIL" localSheetId="13">EEESSF!#REF!</definedName>
    <definedName name="Hedging_Positions_through_Futures_AS_ON_MMMM_DD__YYYY___NIL" localSheetId="14">EEMOF1!#REF!</definedName>
    <definedName name="Hedging_Positions_through_Futures_AS_ON_MMMM_DD__YYYY___NIL" localSheetId="15">EENF50!#REF!</definedName>
    <definedName name="Hedging_Positions_through_Futures_AS_ON_MMMM_DD__YYYY___NIL" localSheetId="16">EENFBA!#REF!</definedName>
    <definedName name="Hedging_Positions_through_Futures_AS_ON_MMMM_DD__YYYY___NIL" localSheetId="17">EENQ30!#REF!</definedName>
    <definedName name="Hedging_Positions_through_Futures_AS_ON_MMMM_DD__YYYY___NIL" localSheetId="18">EEPRUA!#REF!</definedName>
    <definedName name="Hedging_Positions_through_Futures_AS_ON_MMMM_DD__YYYY___NIL" localSheetId="19">EESMCF!#REF!</definedName>
    <definedName name="Hedging_Positions_through_Futures_AS_ON_MMMM_DD__YYYY___NIL" localSheetId="20">EETAXF!#REF!</definedName>
    <definedName name="Hedging_Positions_through_Futures_AS_ON_MMMM_DD__YYYY___NIL" localSheetId="21">EFMS35!#REF!</definedName>
    <definedName name="Hedging_Positions_through_Futures_AS_ON_MMMM_DD__YYYY___NIL" localSheetId="22">EFMS38!#REF!</definedName>
    <definedName name="Hedging_Positions_through_Futures_AS_ON_MMMM_DD__YYYY___NIL" localSheetId="23">EFMS41!#REF!</definedName>
    <definedName name="Hedging_Positions_through_Futures_AS_ON_MMMM_DD__YYYY___NIL" localSheetId="24">EFMS49!#REF!</definedName>
    <definedName name="Hedging_Positions_through_Futures_AS_ON_MMMM_DD__YYYY___NIL" localSheetId="25">ELLIQF!#REF!</definedName>
    <definedName name="Hedging_Positions_through_Futures_AS_ON_MMMM_DD__YYYY___NIL" localSheetId="26">EOASEF!#REF!</definedName>
    <definedName name="Hedging_Positions_through_Futures_AS_ON_MMMM_DD__YYYY___NIL" localSheetId="27">EOCHIF!#REF!</definedName>
    <definedName name="Hedging_Positions_through_Futures_AS_ON_MMMM_DD__YYYY___NIL" localSheetId="28">EOEDOF!#REF!</definedName>
    <definedName name="Hedging_Positions_through_Futures_AS_ON_MMMM_DD__YYYY___NIL" localSheetId="29">EOEMOP!#REF!</definedName>
    <definedName name="Hedging_Positions_through_Futures_AS_ON_MMMM_DD__YYYY___NIL" localSheetId="30">EOUSEF!#REF!</definedName>
    <definedName name="Hedging_Positions_through_Futures_AS_ON_MMMM_DD__YYYY___NIL">EDACBF!#REF!</definedName>
    <definedName name="JPM_Footer_disp" localSheetId="2">EDBPDF!#REF!</definedName>
    <definedName name="JPM_Footer_disp" localSheetId="3">EDCDOF!#REF!</definedName>
    <definedName name="JPM_Footer_disp" localSheetId="4">EDGSEC!#REF!</definedName>
    <definedName name="JPM_Footer_disp" localSheetId="5">EDSTIF!#REF!</definedName>
    <definedName name="JPM_Footer_disp" localSheetId="6">EDTREF!#REF!</definedName>
    <definedName name="JPM_Footer_disp" localSheetId="7">EEARBF!#REF!</definedName>
    <definedName name="JPM_Footer_disp" localSheetId="8">EEARFD!#REF!</definedName>
    <definedName name="JPM_Footer_disp" localSheetId="9">EEDGEF!#REF!</definedName>
    <definedName name="JPM_Footer_disp" localSheetId="10">EEECRF!#REF!</definedName>
    <definedName name="JPM_Footer_disp" localSheetId="11">EEELSS!#REF!</definedName>
    <definedName name="JPM_Footer_disp" localSheetId="12">EEEQTF!#REF!</definedName>
    <definedName name="JPM_Footer_disp" localSheetId="13">EEESSF!#REF!</definedName>
    <definedName name="JPM_Footer_disp" localSheetId="14">EEMOF1!#REF!</definedName>
    <definedName name="JPM_Footer_disp" localSheetId="15">EENF50!#REF!</definedName>
    <definedName name="JPM_Footer_disp" localSheetId="16">EENFBA!#REF!</definedName>
    <definedName name="JPM_Footer_disp" localSheetId="17">EENQ30!#REF!</definedName>
    <definedName name="JPM_Footer_disp" localSheetId="18">EEPRUA!#REF!</definedName>
    <definedName name="JPM_Footer_disp" localSheetId="19">EESMCF!#REF!</definedName>
    <definedName name="JPM_Footer_disp" localSheetId="20">EETAXF!#REF!</definedName>
    <definedName name="JPM_Footer_disp" localSheetId="21">EFMS35!#REF!</definedName>
    <definedName name="JPM_Footer_disp" localSheetId="22">EFMS38!#REF!</definedName>
    <definedName name="JPM_Footer_disp" localSheetId="23">EFMS41!#REF!</definedName>
    <definedName name="JPM_Footer_disp" localSheetId="24">EFMS49!#REF!</definedName>
    <definedName name="JPM_Footer_disp" localSheetId="25">ELLIQF!#REF!</definedName>
    <definedName name="JPM_Footer_disp" localSheetId="26">EOASEF!#REF!</definedName>
    <definedName name="JPM_Footer_disp" localSheetId="27">EOCHIF!#REF!</definedName>
    <definedName name="JPM_Footer_disp" localSheetId="28">EOEDOF!#REF!</definedName>
    <definedName name="JPM_Footer_disp" localSheetId="29">EOEMOP!#REF!</definedName>
    <definedName name="JPM_Footer_disp" localSheetId="30">EOUSEF!#REF!</definedName>
    <definedName name="JPM_Footer_disp">EDACBF!#REF!</definedName>
    <definedName name="JPM_Footer_disp12" localSheetId="2">EDBPDF!#REF!</definedName>
    <definedName name="JPM_Footer_disp12" localSheetId="3">EDCDOF!#REF!</definedName>
    <definedName name="JPM_Footer_disp12" localSheetId="4">EDGSEC!#REF!</definedName>
    <definedName name="JPM_Footer_disp12" localSheetId="5">EDSTIF!#REF!</definedName>
    <definedName name="JPM_Footer_disp12" localSheetId="6">EDTREF!#REF!</definedName>
    <definedName name="JPM_Footer_disp12" localSheetId="7">EEARBF!#REF!</definedName>
    <definedName name="JPM_Footer_disp12" localSheetId="8">EEARFD!#REF!</definedName>
    <definedName name="JPM_Footer_disp12" localSheetId="9">EEDGEF!#REF!</definedName>
    <definedName name="JPM_Footer_disp12" localSheetId="10">EEECRF!#REF!</definedName>
    <definedName name="JPM_Footer_disp12" localSheetId="11">EEELSS!#REF!</definedName>
    <definedName name="JPM_Footer_disp12" localSheetId="12">EEEQTF!#REF!</definedName>
    <definedName name="JPM_Footer_disp12" localSheetId="13">EEESSF!#REF!</definedName>
    <definedName name="JPM_Footer_disp12" localSheetId="14">EEMOF1!#REF!</definedName>
    <definedName name="JPM_Footer_disp12" localSheetId="15">EENF50!#REF!</definedName>
    <definedName name="JPM_Footer_disp12" localSheetId="16">EENFBA!#REF!</definedName>
    <definedName name="JPM_Footer_disp12" localSheetId="17">EENQ30!#REF!</definedName>
    <definedName name="JPM_Footer_disp12" localSheetId="18">EEPRUA!#REF!</definedName>
    <definedName name="JPM_Footer_disp12" localSheetId="19">EESMCF!#REF!</definedName>
    <definedName name="JPM_Footer_disp12" localSheetId="20">EETAXF!#REF!</definedName>
    <definedName name="JPM_Footer_disp12" localSheetId="21">EFMS35!#REF!</definedName>
    <definedName name="JPM_Footer_disp12" localSheetId="22">EFMS38!#REF!</definedName>
    <definedName name="JPM_Footer_disp12" localSheetId="23">EFMS41!#REF!</definedName>
    <definedName name="JPM_Footer_disp12" localSheetId="24">EFMS49!#REF!</definedName>
    <definedName name="JPM_Footer_disp12" localSheetId="25">ELLIQF!#REF!</definedName>
    <definedName name="JPM_Footer_disp12" localSheetId="26">EOASEF!#REF!</definedName>
    <definedName name="JPM_Footer_disp12" localSheetId="27">EOCHIF!#REF!</definedName>
    <definedName name="JPM_Footer_disp12" localSheetId="28">EOEDOF!#REF!</definedName>
    <definedName name="JPM_Footer_disp12" localSheetId="29">EOEMOP!#REF!</definedName>
    <definedName name="JPM_Footer_disp12" localSheetId="30">EOUSEF!#REF!</definedName>
    <definedName name="JPM_Footer_disp12">EDACBF!#REF!</definedName>
  </definedNames>
  <calcPr calcId="145621"/>
</workbook>
</file>

<file path=xl/calcChain.xml><?xml version="1.0" encoding="utf-8"?>
<calcChain xmlns="http://schemas.openxmlformats.org/spreadsheetml/2006/main">
  <c r="A33" i="32" l="1"/>
  <c r="A32" i="32"/>
  <c r="A31" i="32"/>
  <c r="A30" i="32"/>
  <c r="A29" i="32"/>
  <c r="A28" i="32"/>
  <c r="A27" i="32"/>
  <c r="A26" i="32"/>
  <c r="A25" i="32"/>
  <c r="A24" i="32"/>
  <c r="A23" i="32"/>
  <c r="A22" i="32"/>
  <c r="A21" i="32"/>
  <c r="A20" i="32"/>
  <c r="A19" i="32"/>
  <c r="A18" i="32"/>
  <c r="A17" i="32"/>
  <c r="A16" i="32"/>
  <c r="A15" i="32"/>
  <c r="A14" i="32"/>
  <c r="A13" i="32"/>
  <c r="A12" i="32"/>
  <c r="A11" i="32"/>
  <c r="A10" i="32"/>
  <c r="A9" i="32"/>
  <c r="A8" i="32"/>
  <c r="A7" i="32"/>
  <c r="A6" i="32"/>
  <c r="A5" i="32"/>
  <c r="A4" i="32"/>
  <c r="H1" i="31"/>
  <c r="H1" i="30"/>
  <c r="H1" i="29"/>
  <c r="H1" i="28"/>
  <c r="H1" i="27"/>
  <c r="H1" i="26"/>
  <c r="H1" i="25"/>
  <c r="H1" i="24"/>
  <c r="H1" i="23"/>
  <c r="H1" i="22"/>
  <c r="H1" i="21"/>
  <c r="H1" i="20"/>
  <c r="H1" i="19"/>
  <c r="H1" i="18"/>
  <c r="H1" i="17"/>
  <c r="H1" i="16"/>
  <c r="H1" i="15"/>
  <c r="H1" i="14"/>
  <c r="H1" i="12"/>
  <c r="H1" i="11"/>
  <c r="H1" i="10"/>
  <c r="H1" i="9"/>
  <c r="H1" i="8"/>
  <c r="H1" i="7"/>
  <c r="H1" i="6"/>
  <c r="H1" i="5"/>
  <c r="H1" i="4"/>
  <c r="H1" i="3"/>
  <c r="H1" i="2"/>
  <c r="H1" i="1"/>
</calcChain>
</file>

<file path=xl/sharedStrings.xml><?xml version="1.0" encoding="utf-8"?>
<sst xmlns="http://schemas.openxmlformats.org/spreadsheetml/2006/main" count="5164" uniqueCount="1268">
  <si>
    <t>Name of the Instrument</t>
  </si>
  <si>
    <t>ISIN</t>
  </si>
  <si>
    <t>Quantity</t>
  </si>
  <si>
    <t>% to Net Assets</t>
  </si>
  <si>
    <t>Market/Fair Value(Rs. In Lacs)</t>
  </si>
  <si>
    <t>Rating/Industry</t>
  </si>
  <si>
    <t>PORTFOLIO STATEMENT OF EDELWEISS DYNAMIC BOND FUND AS ON JANUARY 31, 2019</t>
  </si>
  <si>
    <t>(An open ended dynamic debt scheme investing across duration)</t>
  </si>
  <si>
    <t>PORTFOLIO STATEMENT OF EDELWEISS  BANKING AND PSU DEBT FUND AS ON JANUARY 31, 2019</t>
  </si>
  <si>
    <t>(An open ended debt scheme predominantly investing in Debt Instruments of Banks, Public Sector Undertakings,
Public Financial Institutions and Municipal Bonds.)</t>
  </si>
  <si>
    <t>PORTFOLIO STATEMENT OF EDELWEISS CORPORATE BOND FUND AS ON JANUARY 31, 2019</t>
  </si>
  <si>
    <t>(An open-ended debt scheme predominantly investing in AA+ and above rated corporate bonds)</t>
  </si>
  <si>
    <t>PORTFOLIO STATEMENT OF EDELWEISS  GOVERNMENT SECURITIES FUND AS ON JANUARY 31, 2019</t>
  </si>
  <si>
    <t>(An open ended debt scheme investing in government securities across maturity)</t>
  </si>
  <si>
    <t>PORTFOLIO STATEMENT OF EDELWEISS SHORT TERM FUND AS ON JANUARY 31, 2019</t>
  </si>
  <si>
    <t>(An open ended short term debt scheme investing in instruments such that the Macaulay duration of the portfolio
is between 1 year and 3 years.)</t>
  </si>
  <si>
    <t>PORTFOLIO STATEMENT OF EDELWEISS LOW DURATION FUND AS ON JANUARY 31, 2019</t>
  </si>
  <si>
    <t>(An open ended low duration debt scheme investing in instruments such that the Macaulay duration of the portfolio
is between 6 months and 12 months.)</t>
  </si>
  <si>
    <t>PORTFOLIO STATEMENT OF EDELWEISS ARBITRAGE FUND AS ON JANUARY 31, 2019</t>
  </si>
  <si>
    <t>(An open ended scheme investing in arbitrage opportunities)</t>
  </si>
  <si>
    <t>PORTFOLIO STATEMENT OF EDELWEISS BALANCED ADVANTAGE FUND AS ON JANUARY 31, 2019</t>
  </si>
  <si>
    <t>(An open ended dynamic asset allocation fund)</t>
  </si>
  <si>
    <t>PORTFOLIO STATEMENT OF EDELWEISS LARGE CAP FUND AS ON JANUARY 31, 2019</t>
  </si>
  <si>
    <t>(An open ended equity scheme predominantly investing in large cap stocks)</t>
  </si>
  <si>
    <t>PORTFOLIO STATEMENT OF EDELWEISS MULTI-CAP FUND AS ON JANUARY 31, 2019</t>
  </si>
  <si>
    <t>(An open ended equity scheme investing across large cap, mid cap, small cap stocks)</t>
  </si>
  <si>
    <t>PORTFOLIO STATEMENT OF EDELWEISS LONG TERM EQUITY FUND AS ON JANUARY 31, 2019</t>
  </si>
  <si>
    <t>(An open ended equity linked saving scheme with a statutory lock in of 3 years and tax benefit)</t>
  </si>
  <si>
    <t>PORTFOLIO STATEMENT OF EDELWEISS LARGE &amp; MID CAP FUND AS ON JANUARY 31, 2019</t>
  </si>
  <si>
    <t>(An open ended equity scheme investing in both large cap and mid cap stocks)</t>
  </si>
  <si>
    <t>PORTFOLIO STATEMENT OF EDELWEISS EQUITY SAVINGS FUND AS ON JANUARY 31, 2019</t>
  </si>
  <si>
    <t>(An Open ended scheme investing in equity, arbitrage and debt)</t>
  </si>
  <si>
    <t>EDELWEISS MAIDEN OPPORTUNITIES FUND - SERIES 1 AS ON JANUARY 31, 2019</t>
  </si>
  <si>
    <t>PORTFOLIO STATEMENT OF EDELWEISS ETF - NIFTY 50 AS ON JANUARY 31, 2019</t>
  </si>
  <si>
    <t>(An open ended scheme tracking Nifty 50 Index)</t>
  </si>
  <si>
    <t>PORTFOLIO STATEMENT OF EDELWEISS ETF - NIFTY BANK AS ON JANUARY 31, 2019</t>
  </si>
  <si>
    <t>(An open ended scheme tracking Nifty Bank Index)</t>
  </si>
  <si>
    <t>PORTFOLIO STATEMENT OF EDELWEISS ETF - NIFTY 100 QUALITY 30 AS ON JANUARY 31, 2019</t>
  </si>
  <si>
    <t>(An open ended scheme tracking Nifty 100 Quality 30 Index)</t>
  </si>
  <si>
    <t>PORTFOLIO STATEMENT OF EDELWEISS MULTI - ASSET ALLOCATION FUND AS ON JANUARY 31, 2019</t>
  </si>
  <si>
    <t>(An open ended scheme investing in Equity, Debt and Gold)</t>
  </si>
  <si>
    <t>PORTFOLIO STATEMENT OF EDELWEISS MID CAP FUND AS ON JANUARY 31, 2019</t>
  </si>
  <si>
    <t>(An open ended equity scheme predominantly investing in mid cap stocks)</t>
  </si>
  <si>
    <t>PORTFOLIO STATEMENT OF EDELWEISS  TAX ADVANTAGE FUND AS ON JANUARY 31, 2019</t>
  </si>
  <si>
    <t>PORTFOLIO STATEMENT OF EDELWEISS  FIXED MATURITY PLAN - SERIES 35 AS ON JANUARY 31, 2019</t>
  </si>
  <si>
    <t>(A 1831 days close ended income scheme)</t>
  </si>
  <si>
    <t>PORTFOLIO STATEMENT OF EDELWEISS  FIXED MATURITY PLAN - SERIES 38 AS ON JANUARY 31, 2019</t>
  </si>
  <si>
    <t>(A 60 months close ended income scheme)</t>
  </si>
  <si>
    <t>PORTFOLIO STATEMENT OF EDELWEISS  FIXED MATURITY PLAN - SERIES 41 AS ON JANUARY 31, 2019</t>
  </si>
  <si>
    <t>(A 1106 Days Close ended Income Scheme)</t>
  </si>
  <si>
    <t>PORTFOLIO STATEMENT OF EDELWEISS  FIXED MATURITY PLAN - SERIES 49 AS ON JANUARY 31, 2019</t>
  </si>
  <si>
    <t>(A 1119 Days Close ended Income Scheme)</t>
  </si>
  <si>
    <t>PORTFOLIO STATEMENT OF EDELWEISS  LIQUID FUND AS ON JANUARY 31, 2019</t>
  </si>
  <si>
    <t>(An open-ended liquid scheme)</t>
  </si>
  <si>
    <t>PORTFOLIO STATEMENT OF EDELWEISS  ASEAN EQUITY OFF-SHORE FUND AS ON JANUARY 31, 2019</t>
  </si>
  <si>
    <t>(An open ended fund of fund scheme investing in JPMorgan Funds – ASEAN Equity Fund)</t>
  </si>
  <si>
    <t>PORTFOLIO STATEMENT OF EDELWEISS  GREATER CHINA EQUITY OFF-SHORE FUND AS ON JANUARY 31, 2019</t>
  </si>
  <si>
    <t>(An open ended fund of fund scheme investing in JPMorgan Funds – Greater China Fund)</t>
  </si>
  <si>
    <t>PORTFOLIO STATEMENT OF EDELWEISS  EUROPE DYNAMIC EQUITY OFF-SHORE FUND AS ON JANUARY 31, 2019</t>
  </si>
  <si>
    <t>(An open ended fund of fund scheme investing in JPMorgan Funds – Europe Dynamic Fund)</t>
  </si>
  <si>
    <t>PORTFOLIO STATEMENT OF EDELWEISS  EMERGING MARKETS OPPORTUNITIES EQUITY OFF-SHORE FUND AS ON JANUARY 31, 2019</t>
  </si>
  <si>
    <t>(An open ended fund of fund scheme investing in JPMorgan Funds – Emerging Market Opportunities Fund)</t>
  </si>
  <si>
    <t>PORTFOLIO STATEMENT OF EDELWEISS  US VALUE EQUITY OFF-SHORE FUND AS ON JANUARY 31, 2019</t>
  </si>
  <si>
    <t>(An open ended fund of fund scheme investing in JPMorgan Funds – US Value Fund)</t>
  </si>
  <si>
    <t>Equity &amp; Equity related</t>
  </si>
  <si>
    <t>NIL</t>
  </si>
  <si>
    <t>Debt Instruments</t>
  </si>
  <si>
    <t>(a)Listed / Awaiting listing on stock Exchanges</t>
  </si>
  <si>
    <t>10.25% ECL FIN PERPET CALL 08-05-27**</t>
  </si>
  <si>
    <t>INE804I08734</t>
  </si>
  <si>
    <t>BRICKWORK AA</t>
  </si>
  <si>
    <t>7.99% TATA POWER NCD SR-V 15-11-2024**</t>
  </si>
  <si>
    <t>INE245A08133</t>
  </si>
  <si>
    <t>CARE AA</t>
  </si>
  <si>
    <t>9.95% SYNDICATE BANK CALL 25/10/2021**</t>
  </si>
  <si>
    <t>INE667A08088</t>
  </si>
  <si>
    <t>CARE A+</t>
  </si>
  <si>
    <t>8.54% REC LTD NCD RED 15-11-28**</t>
  </si>
  <si>
    <t>INE020B08BE3</t>
  </si>
  <si>
    <t>CRISIL AAA</t>
  </si>
  <si>
    <t>8.25% BHARTI AIRTEL LTD NCD RED 20-04-20**</t>
  </si>
  <si>
    <t>INE397D08029</t>
  </si>
  <si>
    <t>CRISIL AA</t>
  </si>
  <si>
    <t>7.13% REC LTD NCD RED 21-09-2020**</t>
  </si>
  <si>
    <t>INE020B08AE5</t>
  </si>
  <si>
    <t>8.12% NABHA POWER NCD RED 28-04-2021**</t>
  </si>
  <si>
    <t>INE445L08334</t>
  </si>
  <si>
    <t>ICRA AAA(SO)</t>
  </si>
  <si>
    <t>Sub Total</t>
  </si>
  <si>
    <t>Government Securities</t>
  </si>
  <si>
    <t>7.17% GOVT OF INDIA RED 08-01-2028</t>
  </si>
  <si>
    <t>IN0020170174</t>
  </si>
  <si>
    <t>SOVEREIGN</t>
  </si>
  <si>
    <t>7.59% GOVT OF INDIA RED 11-01-2026</t>
  </si>
  <si>
    <t>IN0020150093</t>
  </si>
  <si>
    <t>(b)Privately Placed/Unlisted</t>
  </si>
  <si>
    <t>(c)Securitised Debt Instruments</t>
  </si>
  <si>
    <t>TOTAL</t>
  </si>
  <si>
    <t>TREPS / Reverse Repo</t>
  </si>
  <si>
    <t>Clearing Corporation of India Ltd.</t>
  </si>
  <si>
    <t>Net Receivables/(Payables)</t>
  </si>
  <si>
    <t>GRAND TOTAL</t>
  </si>
  <si>
    <t>**  Thinly Traded / Non Traded Security</t>
  </si>
  <si>
    <t>9.04% EXIM BANK OF INDIA NCD RED 210922**</t>
  </si>
  <si>
    <t>INE514E08BO8</t>
  </si>
  <si>
    <t>8.9%STATE BK OF INDIA NCD 2-11-28 C21123**</t>
  </si>
  <si>
    <t>INE062A08165</t>
  </si>
  <si>
    <t>9.20% ICICI BK PERPETUAL CALL-17/03/2022**</t>
  </si>
  <si>
    <t>INE090A08TW2</t>
  </si>
  <si>
    <t>CARE AA+</t>
  </si>
  <si>
    <t>8.5% NABARD NCD S19C 31-01-22 P/C 310120</t>
  </si>
  <si>
    <t>INE261F08AK3</t>
  </si>
  <si>
    <t>7.85 SIDBI NCD RED 26-03-21 P/C 04/09/19**</t>
  </si>
  <si>
    <t>INE556F08JC4</t>
  </si>
  <si>
    <t>CARE AAA</t>
  </si>
  <si>
    <t>7.60% NHAI LTD NCD RED 18-03-2022**</t>
  </si>
  <si>
    <t>INE906B07FG1</t>
  </si>
  <si>
    <t>9.14% BANK OF BARODA PERP CAL 22-03-2022**</t>
  </si>
  <si>
    <t>INE028A08091</t>
  </si>
  <si>
    <t>8.75% AXIS BK PERPE CALL 28-6-2022**</t>
  </si>
  <si>
    <t>INE238A08443</t>
  </si>
  <si>
    <t>CRISIL AA+</t>
  </si>
  <si>
    <t>9.45% LIC HSNG FIN LTD NCD RED 10-09-19**</t>
  </si>
  <si>
    <t>INE115A07FS6</t>
  </si>
  <si>
    <t>9.30% SHRIRAM TRANS FIN NCD RED 12-07-23**</t>
  </si>
  <si>
    <t>INE721A07NW7</t>
  </si>
  <si>
    <t>9.47% POWER GRID CORP NCD RED 31-03-2019**</t>
  </si>
  <si>
    <t>INE752E07EP7</t>
  </si>
  <si>
    <t>Money Market Instruments</t>
  </si>
  <si>
    <t>Certificate of Deposit</t>
  </si>
  <si>
    <t>IDFC FIRST BK CD RED 18-02-2019#**</t>
  </si>
  <si>
    <t>INE092T16HP0</t>
  </si>
  <si>
    <t>ICRA A1+</t>
  </si>
  <si>
    <t>#  Unlisted Security</t>
  </si>
  <si>
    <t>9.75% JAMNAGAR UTILI &amp; POWER 02-08-2024**</t>
  </si>
  <si>
    <t>INE936D07075</t>
  </si>
  <si>
    <t>8.75% INDIABULLS HSG NCD RED 21-02-2020**</t>
  </si>
  <si>
    <t>INE148I07JG7</t>
  </si>
  <si>
    <t>8.12% NABHA POW NCD RED 23-06-21 C230618**</t>
  </si>
  <si>
    <t>INE445L08342</t>
  </si>
  <si>
    <t>ICRA AAA</t>
  </si>
  <si>
    <t>8.9% DHFL NCD RED 04-06-2021**</t>
  </si>
  <si>
    <t>INE202B07IY2</t>
  </si>
  <si>
    <t>9.1% DEWAN HOUSING FIN NCD 16-08-2021**</t>
  </si>
  <si>
    <t>INE202B07HS6</t>
  </si>
  <si>
    <t>10.75% SHRIRAM TRAN FIN NCD RED 24102020**</t>
  </si>
  <si>
    <t>INE721A07GT7</t>
  </si>
  <si>
    <t>8.25% INDIABULLS HSNG FIN NCD 13-03-2020**</t>
  </si>
  <si>
    <t>INE148I07GR0</t>
  </si>
  <si>
    <t>7.99% TATA POWER NCD SR-I 16-11-2020**</t>
  </si>
  <si>
    <t>INE245A08091</t>
  </si>
  <si>
    <t>8.2% POWER GRID CORP NCD RED 23-01-2020**</t>
  </si>
  <si>
    <t>INE752E07ME4</t>
  </si>
  <si>
    <t>8.10% RELIANCE JIO INFO NCD RED 29-04-19</t>
  </si>
  <si>
    <t>INE110L07054</t>
  </si>
  <si>
    <t>10.4% SIKKA PORTS &amp; TER LTD NCD 18-07-21**</t>
  </si>
  <si>
    <t>INE941D07125</t>
  </si>
  <si>
    <t>7.48% BENNETT COLEMAN &amp; CO LTD 26-04-21#**</t>
  </si>
  <si>
    <t>INE801J08019</t>
  </si>
  <si>
    <t>10.50% S D CORPORATION NCD 17-04-2021#**</t>
  </si>
  <si>
    <t>INE660N08151</t>
  </si>
  <si>
    <t>CARE AA(SO)</t>
  </si>
  <si>
    <t>(a) Listed / Awaiting listing on Stock Exchanges</t>
  </si>
  <si>
    <t>7.95% GOVT OF INDIA RED 28-08-2032</t>
  </si>
  <si>
    <t>IN0020020106</t>
  </si>
  <si>
    <t>8.19% GOVT OF INDIA RED 16-01-2020</t>
  </si>
  <si>
    <t>IN0020110071</t>
  </si>
  <si>
    <t>8.30% GOVT OF INDIA RED 02-07-2040</t>
  </si>
  <si>
    <t>IN0020100031</t>
  </si>
  <si>
    <t>7.37% GOVT OF INDIA RED 16-04-2023</t>
  </si>
  <si>
    <t>IN0020180025</t>
  </si>
  <si>
    <t>IIFL HOME FIN ZCB RED 06-04-2020**</t>
  </si>
  <si>
    <t>INE477L07925</t>
  </si>
  <si>
    <t>9.18% VEDANTA LTD NCD RED 02-07-2021**</t>
  </si>
  <si>
    <t>INE205A07154</t>
  </si>
  <si>
    <t>9.23% TALWANDI SABO PWR LTD NCD 30-07-21**</t>
  </si>
  <si>
    <t>INE694L07123</t>
  </si>
  <si>
    <t>CRISIL AA(SO)</t>
  </si>
  <si>
    <t>9.1% DEWAN HSG FIN NCD RED 16-08-2019**</t>
  </si>
  <si>
    <t>INE202B07HQ0</t>
  </si>
  <si>
    <t>9.05% DEWAN HSG FIN NCD RED 09-09-2019**</t>
  </si>
  <si>
    <t>INE202B07IJ3</t>
  </si>
  <si>
    <t>10.75% SUNNY VIEW EST NCD RED 12-04-2021#**</t>
  </si>
  <si>
    <t>INE195S08025</t>
  </si>
  <si>
    <t>ICRA AA-(SO)</t>
  </si>
  <si>
    <t>8.56% REC LTD NCD RED 13-11-2019</t>
  </si>
  <si>
    <t>INE020B08864</t>
  </si>
  <si>
    <t>8.26% HDFC LTD NCD RED 12-08-2019**</t>
  </si>
  <si>
    <t>INE001A07OR2</t>
  </si>
  <si>
    <t>6.78% RELIANCE INDUSTRIES RED 16-09-2020**</t>
  </si>
  <si>
    <t>INE002A08484</t>
  </si>
  <si>
    <t>9.30% POWER GRID CORP NCD RED 04-09-2019**</t>
  </si>
  <si>
    <t>INE752E07LP2</t>
  </si>
  <si>
    <t>2% THE INDIAN HOTELS CO NCD RED 09-12-19**</t>
  </si>
  <si>
    <t>INE053A08057</t>
  </si>
  <si>
    <t>ICRA AA</t>
  </si>
  <si>
    <t>10.1% POWER GRID NCD RED 12-06-2019**</t>
  </si>
  <si>
    <t>INE752E07DS3</t>
  </si>
  <si>
    <t>9.39% POWER FIN CORP NCD RED 27-08-2019**</t>
  </si>
  <si>
    <t>INE134E08GF2</t>
  </si>
  <si>
    <t>8.80% POWER GRID CORP NCD RED 29-09-19**</t>
  </si>
  <si>
    <t>INE752E07FY6</t>
  </si>
  <si>
    <t>8.33% IRFC LTD NCD RED 26-03-2019**</t>
  </si>
  <si>
    <t>INE053F07850</t>
  </si>
  <si>
    <t>8.06% SIDBI NCD RED 28-03-2019**</t>
  </si>
  <si>
    <t>INE556F09593</t>
  </si>
  <si>
    <t>JSW TECHNO PRO MGMT ZCB 280921 P/C280220#**</t>
  </si>
  <si>
    <t>INE192L07151</t>
  </si>
  <si>
    <t>BRICKWORK A(SO)</t>
  </si>
  <si>
    <t>SIDBI CD RED 28-05-2019#**</t>
  </si>
  <si>
    <t>INE556F16416</t>
  </si>
  <si>
    <t>CRISIL A1+</t>
  </si>
  <si>
    <t>NABARD CD RED 10-12-2019#**</t>
  </si>
  <si>
    <t>INE261F16322</t>
  </si>
  <si>
    <t>HDFC BANK CD RED 15-01-2020#**</t>
  </si>
  <si>
    <t>INE040A16CD6</t>
  </si>
  <si>
    <t>CARE A1+</t>
  </si>
  <si>
    <t>Commercial Paper</t>
  </si>
  <si>
    <t>GRASIM IND CP RED 01-02-2019#**</t>
  </si>
  <si>
    <t>INE047A14396</t>
  </si>
  <si>
    <t>(a)Listed / Awaiting listing on Stock Exchanges</t>
  </si>
  <si>
    <t>Reliance Industries Ltd.</t>
  </si>
  <si>
    <t>INE002A01018</t>
  </si>
  <si>
    <t>PETROLEUM PRODUCTS</t>
  </si>
  <si>
    <t>Housing Development Finance Corporation Ltd.</t>
  </si>
  <si>
    <t>INE001A01036</t>
  </si>
  <si>
    <t>FINANCE</t>
  </si>
  <si>
    <t>Tata Consultancy Services Ltd.</t>
  </si>
  <si>
    <t>INE467B01029</t>
  </si>
  <si>
    <t>SOFTWARE</t>
  </si>
  <si>
    <t>Sun Pharmaceutical Ind Ltd.</t>
  </si>
  <si>
    <t>INE044A01036</t>
  </si>
  <si>
    <t>PHARMACEUTICALS</t>
  </si>
  <si>
    <t>UPL Ltd.</t>
  </si>
  <si>
    <t>INE628A01036</t>
  </si>
  <si>
    <t>PESTICIDES</t>
  </si>
  <si>
    <t>Tata Steel Ltd.</t>
  </si>
  <si>
    <t>INE081A01012</t>
  </si>
  <si>
    <t>FERROUS METALS</t>
  </si>
  <si>
    <t>State Bank of India</t>
  </si>
  <si>
    <t>INE062A01020</t>
  </si>
  <si>
    <t>BANKS</t>
  </si>
  <si>
    <t>Hindustan Unilever Ltd.</t>
  </si>
  <si>
    <t>INE030A01027</t>
  </si>
  <si>
    <t>CONSUMER NON DURABLES</t>
  </si>
  <si>
    <t>Punjab National Bank</t>
  </si>
  <si>
    <t>INE160A01022</t>
  </si>
  <si>
    <t>Yes Bank Ltd.</t>
  </si>
  <si>
    <t>INE528G01027</t>
  </si>
  <si>
    <t>DLF Ltd.</t>
  </si>
  <si>
    <t>INE271C01023</t>
  </si>
  <si>
    <t>CONSTRUCTION</t>
  </si>
  <si>
    <t>ITC Ltd.</t>
  </si>
  <si>
    <t>INE154A01025</t>
  </si>
  <si>
    <t>Aurobindo Pharma Ltd.</t>
  </si>
  <si>
    <t>INE406A01037</t>
  </si>
  <si>
    <t>Grasim Industries Ltd.</t>
  </si>
  <si>
    <t>INE047A01021</t>
  </si>
  <si>
    <t>CEMENT</t>
  </si>
  <si>
    <t>Adani Power Ltd.</t>
  </si>
  <si>
    <t>INE814H01011</t>
  </si>
  <si>
    <t>POWER</t>
  </si>
  <si>
    <t>IDFC Ltd.</t>
  </si>
  <si>
    <t>INE043D01016</t>
  </si>
  <si>
    <t>Sun TV Network Ltd.</t>
  </si>
  <si>
    <t>INE424H01027</t>
  </si>
  <si>
    <t>MEDIA &amp; ENTERTAINMENT</t>
  </si>
  <si>
    <t>Adani Enterprises Ltd.</t>
  </si>
  <si>
    <t>INE423A01024</t>
  </si>
  <si>
    <t>TRADING</t>
  </si>
  <si>
    <t>Maruti Suzuki India Ltd.</t>
  </si>
  <si>
    <t>INE585B01010</t>
  </si>
  <si>
    <t>AUTO</t>
  </si>
  <si>
    <t>JSW Steel Ltd.</t>
  </si>
  <si>
    <t>INE019A01038</t>
  </si>
  <si>
    <t>Hindalco Industries Ltd.</t>
  </si>
  <si>
    <t>INE038A01020</t>
  </si>
  <si>
    <t>NON - FERROUS METALS</t>
  </si>
  <si>
    <t>Bharti Airtel Ltd.</t>
  </si>
  <si>
    <t>INE397D01024</t>
  </si>
  <si>
    <t>TELECOM - SERVICES</t>
  </si>
  <si>
    <t>Biocon Ltd.</t>
  </si>
  <si>
    <t>INE376G01013</t>
  </si>
  <si>
    <t>Infosys Ltd.</t>
  </si>
  <si>
    <t>INE009A01021</t>
  </si>
  <si>
    <t>Tata Power Company Ltd.</t>
  </si>
  <si>
    <t>INE245A01021</t>
  </si>
  <si>
    <t>Manappuram Finance Ltd.</t>
  </si>
  <si>
    <t>INE522D01027</t>
  </si>
  <si>
    <t>Indian Oil Corporation Ltd.</t>
  </si>
  <si>
    <t>INE242A01010</t>
  </si>
  <si>
    <t>MindTree Ltd.</t>
  </si>
  <si>
    <t>INE018I01017</t>
  </si>
  <si>
    <t>Bharat Forge Ltd.</t>
  </si>
  <si>
    <t>INE465A01025</t>
  </si>
  <si>
    <t>INDUSTRIAL PRODUCTS</t>
  </si>
  <si>
    <t>Britannia Industries Ltd.</t>
  </si>
  <si>
    <t>INE216A01030</t>
  </si>
  <si>
    <t>ICICI Bank Ltd.</t>
  </si>
  <si>
    <t>INE090A01021</t>
  </si>
  <si>
    <t>GMR Infrastructure Ltd.</t>
  </si>
  <si>
    <t>INE776C01039</t>
  </si>
  <si>
    <t>CONSTRUCTION PROJECT</t>
  </si>
  <si>
    <t>Raymond Ltd.</t>
  </si>
  <si>
    <t>INE301A01014</t>
  </si>
  <si>
    <t>TEXTILE PRODUCTS</t>
  </si>
  <si>
    <t>Vedanta Ltd.</t>
  </si>
  <si>
    <t>INE205A01025</t>
  </si>
  <si>
    <t>Nestle India Ltd.</t>
  </si>
  <si>
    <t>INE239A01016</t>
  </si>
  <si>
    <t>Gujarat State Fertilizers &amp; Chem Ltd.</t>
  </si>
  <si>
    <t>INE026A01025</t>
  </si>
  <si>
    <t>FERTILISERS</t>
  </si>
  <si>
    <t>United Breweries Ltd.</t>
  </si>
  <si>
    <t>INE686F01025</t>
  </si>
  <si>
    <t>Mahindra &amp; Mahindra Ltd.</t>
  </si>
  <si>
    <t>INE101A01026</t>
  </si>
  <si>
    <t>The South Indian Bank Ltd.</t>
  </si>
  <si>
    <t>INE683A01023</t>
  </si>
  <si>
    <t>Berger Paints (I) Ltd.</t>
  </si>
  <si>
    <t>INE463A01038</t>
  </si>
  <si>
    <t>Dr. Reddy's Laboratories Ltd.</t>
  </si>
  <si>
    <t>INE089A01023</t>
  </si>
  <si>
    <t>TV18 Broadcast Ltd.</t>
  </si>
  <si>
    <t>INE886H01027</t>
  </si>
  <si>
    <t>IDBI Bank Ltd.</t>
  </si>
  <si>
    <t>INE008A01015</t>
  </si>
  <si>
    <t>Mahindra &amp; Mahindra Financial Services Ltd</t>
  </si>
  <si>
    <t>INE774D01024</t>
  </si>
  <si>
    <t>Suzlon Energy Ltd.</t>
  </si>
  <si>
    <t>INE040H01021</t>
  </si>
  <si>
    <t>INDUSTRIAL CAPITAL GOODS</t>
  </si>
  <si>
    <t>Marico Ltd.</t>
  </si>
  <si>
    <t>INE196A01026</t>
  </si>
  <si>
    <t>Bank of Baroda</t>
  </si>
  <si>
    <t>INE028A01039</t>
  </si>
  <si>
    <t>Jain Irrigation Systems Ltd.</t>
  </si>
  <si>
    <t>INE175A01038</t>
  </si>
  <si>
    <t>Godrej Industries Ltd.</t>
  </si>
  <si>
    <t>INE233A01035</t>
  </si>
  <si>
    <t>CG Power and Industrial Solutions Ltd.</t>
  </si>
  <si>
    <t>INE067A01029</t>
  </si>
  <si>
    <t>Strides Pharma Science Ltd.</t>
  </si>
  <si>
    <t>INE939A01011</t>
  </si>
  <si>
    <t>Tata Motors Ltd.</t>
  </si>
  <si>
    <t>IN9155A01020</t>
  </si>
  <si>
    <t>Reliance Infrastructure Ltd.</t>
  </si>
  <si>
    <t>INE036A01016</t>
  </si>
  <si>
    <t>Multi Commodity Exchange Of India Ltd.</t>
  </si>
  <si>
    <t>INE745G01035</t>
  </si>
  <si>
    <t>NCC Ltd.</t>
  </si>
  <si>
    <t>INE868B01028</t>
  </si>
  <si>
    <t>Adani Ports &amp; Special Economic Zone Ltd.</t>
  </si>
  <si>
    <t>INE742F01042</t>
  </si>
  <si>
    <t>TRANSPORTATION</t>
  </si>
  <si>
    <t>Glenmark Pharmaceuticals Ltd.</t>
  </si>
  <si>
    <t>INE935A01035</t>
  </si>
  <si>
    <t>Bajaj Finance Ltd.</t>
  </si>
  <si>
    <t>INE296A01024</t>
  </si>
  <si>
    <t>Kajaria Ceramics Ltd.</t>
  </si>
  <si>
    <t>INE217B01036</t>
  </si>
  <si>
    <t>Cadila Healthcare Ltd.</t>
  </si>
  <si>
    <t>INE010B01027</t>
  </si>
  <si>
    <t>Jubilant Foodworks Ltd.</t>
  </si>
  <si>
    <t>INE797F01012</t>
  </si>
  <si>
    <t>Reliance Capital Ltd.</t>
  </si>
  <si>
    <t>INE013A01015</t>
  </si>
  <si>
    <t>IndusInd Bank Ltd.</t>
  </si>
  <si>
    <t>INE095A01012</t>
  </si>
  <si>
    <t>Can Fin Homes Ltd.</t>
  </si>
  <si>
    <t>INE477A01020</t>
  </si>
  <si>
    <t>MRF Ltd.</t>
  </si>
  <si>
    <t>INE883A01011</t>
  </si>
  <si>
    <t>AUTO ANCILLARIES</t>
  </si>
  <si>
    <t>Reliance Power Ltd.</t>
  </si>
  <si>
    <t>INE614G01033</t>
  </si>
  <si>
    <t>Century Textiles &amp; Industries Ltd.</t>
  </si>
  <si>
    <t>INE055A01016</t>
  </si>
  <si>
    <t>United Spirits Ltd.</t>
  </si>
  <si>
    <t>INE854D01024</t>
  </si>
  <si>
    <t>IFCI Ltd.</t>
  </si>
  <si>
    <t>INE039A01010</t>
  </si>
  <si>
    <t>L&amp;T Finance Holdings Ltd.</t>
  </si>
  <si>
    <t>INE498L01015</t>
  </si>
  <si>
    <t>Jindal Steel &amp; Power Ltd.</t>
  </si>
  <si>
    <t>INE749A01030</t>
  </si>
  <si>
    <t>Wockhardt Ltd.</t>
  </si>
  <si>
    <t>INE049B01025</t>
  </si>
  <si>
    <t>IRB Infrastructure Developers Ltd.</t>
  </si>
  <si>
    <t>INE821I01014</t>
  </si>
  <si>
    <t>Arvind Ltd.</t>
  </si>
  <si>
    <t>INE034A01011</t>
  </si>
  <si>
    <t>Exide Industries Ltd.</t>
  </si>
  <si>
    <t>INE302A01020</t>
  </si>
  <si>
    <t>INE155A01022</t>
  </si>
  <si>
    <t>Shriram Transport Finance Company Ltd.</t>
  </si>
  <si>
    <t>INE721A01013</t>
  </si>
  <si>
    <t>DCB Bank Ltd.</t>
  </si>
  <si>
    <t>INE503A01015</t>
  </si>
  <si>
    <t>Dabur India Ltd.</t>
  </si>
  <si>
    <t>INE016A01026</t>
  </si>
  <si>
    <t>LIC Housing Finance Ltd.</t>
  </si>
  <si>
    <t>INE115A01026</t>
  </si>
  <si>
    <t>Titan Company Ltd.</t>
  </si>
  <si>
    <t>INE280A01028</t>
  </si>
  <si>
    <t>CONSUMER DURABLES</t>
  </si>
  <si>
    <t>Jaiprakash Associates Ltd.</t>
  </si>
  <si>
    <t>INE455F01025</t>
  </si>
  <si>
    <t>Ashok Leyland Ltd.</t>
  </si>
  <si>
    <t>INE208A01029</t>
  </si>
  <si>
    <t>Escorts Ltd.</t>
  </si>
  <si>
    <t>INE042A01014</t>
  </si>
  <si>
    <t>(b) Unlisted</t>
  </si>
  <si>
    <t>Derivatives</t>
  </si>
  <si>
    <t>(a) Index/Stock Future</t>
  </si>
  <si>
    <t>Escorts Ltd.28/02/2019</t>
  </si>
  <si>
    <t>Ashok Leyland Ltd.28/02/2019</t>
  </si>
  <si>
    <t>Jaiprakash Associates Ltd.28/02/2019</t>
  </si>
  <si>
    <t>Titan Company Ltd.28/02/2019</t>
  </si>
  <si>
    <t>LIC Housing Finance Ltd.28/02/2019</t>
  </si>
  <si>
    <t>Dabur India Ltd.28/02/2019</t>
  </si>
  <si>
    <t>DCB Bank Ltd.28/02/2019</t>
  </si>
  <si>
    <t>Shriram Transport Finance Company Ltd.28/02/2019</t>
  </si>
  <si>
    <t>Tata Motors Ltd.28/02/2019</t>
  </si>
  <si>
    <t>Exide Industries Ltd.28/02/2019</t>
  </si>
  <si>
    <t>Arvind Ltd.28/02/2019</t>
  </si>
  <si>
    <t>IRB Infrastructure Developers Ltd.28/02/2019</t>
  </si>
  <si>
    <t>Wockhardt Ltd.28/02/2019</t>
  </si>
  <si>
    <t>Jindal Steel &amp; Power Ltd.28/02/2019</t>
  </si>
  <si>
    <t>L&amp;T Finance Holdings Ltd.28/02/2019</t>
  </si>
  <si>
    <t>IFCI Ltd.28/02/2019</t>
  </si>
  <si>
    <t>United Spirits Ltd.28/02/2019</t>
  </si>
  <si>
    <t>Century Textiles &amp; Industries Ltd.28/02/2019</t>
  </si>
  <si>
    <t>Reliance Power Ltd.28/02/2019</t>
  </si>
  <si>
    <t>Can Fin Homes Ltd.28/02/2019</t>
  </si>
  <si>
    <t>MRF Ltd.28/02/2019</t>
  </si>
  <si>
    <t>IndusInd Bank Ltd.28/02/2019</t>
  </si>
  <si>
    <t>Reliance Capital Ltd.28/02/2019</t>
  </si>
  <si>
    <t>Jubilant Foodworks Ltd.28/02/2019</t>
  </si>
  <si>
    <t>Cadila Healthcare Ltd.28/02/2019</t>
  </si>
  <si>
    <t>Kajaria Ceramics Ltd.28/02/2019</t>
  </si>
  <si>
    <t>Bajaj Finance Ltd.28/02/2019</t>
  </si>
  <si>
    <t>Glenmark Pharmaceuticals Ltd.28/02/2019</t>
  </si>
  <si>
    <t>Adani Ports &amp; Special Economic Zone Ltd.28/02/2019</t>
  </si>
  <si>
    <t>NCC Ltd.28/02/2019</t>
  </si>
  <si>
    <t>Multi Commodity Exchange Of India Ltd.28/02/2019</t>
  </si>
  <si>
    <t>Reliance Infrastructure Ltd.28/02/2019</t>
  </si>
  <si>
    <t>Strides Pharma Science Ltd.28/02/2019</t>
  </si>
  <si>
    <t>CG Power and Industrial Solutions Ltd.28/02/2019</t>
  </si>
  <si>
    <t>Godrej Industries Ltd.28/02/2019</t>
  </si>
  <si>
    <t>Jain Irrigation Systems Ltd.28/02/2019</t>
  </si>
  <si>
    <t>Bank of Baroda28/02/2019</t>
  </si>
  <si>
    <t>Marico Ltd.28/02/2019</t>
  </si>
  <si>
    <t>Suzlon Energy Ltd.28/02/2019</t>
  </si>
  <si>
    <t>Mahindra &amp; Mahindra Financial Services Ltd28/02/2019</t>
  </si>
  <si>
    <t>IDBI Bank Ltd.28/02/2019</t>
  </si>
  <si>
    <t>TV18 Broadcast Ltd.28/02/2019</t>
  </si>
  <si>
    <t>Dr. Reddy's Laboratories Ltd.28/02/2019</t>
  </si>
  <si>
    <t>Berger Paints (I) Ltd.28/02/2019</t>
  </si>
  <si>
    <t>The South Indian Bank Ltd.28/02/2019</t>
  </si>
  <si>
    <t>Mahindra &amp; Mahindra Ltd.28/02/2019</t>
  </si>
  <si>
    <t>United Breweries Ltd.28/02/2019</t>
  </si>
  <si>
    <t>Gujarat State Fertilizers &amp; Chem Ltd.28/02/2019</t>
  </si>
  <si>
    <t>Nestle India Ltd.28/02/2019</t>
  </si>
  <si>
    <t>Vedanta Ltd.28/02/2019</t>
  </si>
  <si>
    <t>Raymond Ltd.28/02/2019</t>
  </si>
  <si>
    <t>ICICI Bank Ltd.28/02/2019</t>
  </si>
  <si>
    <t>GMR Infrastructure Ltd.28/02/2019</t>
  </si>
  <si>
    <t>Britannia Industries Ltd.28/02/2019</t>
  </si>
  <si>
    <t>Bharat Forge Ltd.28/02/2019</t>
  </si>
  <si>
    <t>MindTree Ltd.28/02/2019</t>
  </si>
  <si>
    <t>Indian Oil Corporation Ltd.28/02/2019</t>
  </si>
  <si>
    <t>Manappuram Finance Ltd.28/02/2019</t>
  </si>
  <si>
    <t>Tata Power Company Ltd.28/02/2019</t>
  </si>
  <si>
    <t>Infosys Ltd.28/02/2019</t>
  </si>
  <si>
    <t>Biocon Ltd.28/02/2019</t>
  </si>
  <si>
    <t>Bharti Airtel Ltd.28/02/2019</t>
  </si>
  <si>
    <t>Hindalco Industries Ltd.28/02/2019</t>
  </si>
  <si>
    <t>JSW Steel Ltd.28/02/2019</t>
  </si>
  <si>
    <t>Maruti Suzuki India Ltd.28/02/2019</t>
  </si>
  <si>
    <t>Adani Enterprises Ltd.28/03/2019</t>
  </si>
  <si>
    <t>Sun TV Network Ltd.28/02/2019</t>
  </si>
  <si>
    <t>IDFC Ltd.28/02/2019</t>
  </si>
  <si>
    <t>Adani Power Ltd.28/02/2019</t>
  </si>
  <si>
    <t>Grasim Industries Ltd.28/02/2019</t>
  </si>
  <si>
    <t>Aurobindo Pharma Ltd.28/02/2019</t>
  </si>
  <si>
    <t>ITC Ltd.28/02/2019</t>
  </si>
  <si>
    <t>DLF Ltd.28/02/2019</t>
  </si>
  <si>
    <t>Yes Bank Ltd.28/02/2019</t>
  </si>
  <si>
    <t>Punjab National Bank28/02/2019</t>
  </si>
  <si>
    <t>Hindustan Unilever Ltd.28/02/2019</t>
  </si>
  <si>
    <t>State Bank of India28/02/2019</t>
  </si>
  <si>
    <t>Tata Steel Ltd.28/02/2019</t>
  </si>
  <si>
    <t>UPL Ltd.28/02/2019</t>
  </si>
  <si>
    <t>Sun Pharmaceutical Ind Ltd.28/02/2019</t>
  </si>
  <si>
    <t>Tata Consultancy Services Ltd.28/02/2019</t>
  </si>
  <si>
    <t>Housing Development Finance Corporation Ltd.28/02/2019</t>
  </si>
  <si>
    <t>Reliance Industries Ltd.28/02/2019</t>
  </si>
  <si>
    <t>7.80% HDFC LTD NCD RED 11-11-2019</t>
  </si>
  <si>
    <t>INE001A07PU3</t>
  </si>
  <si>
    <t>9.00% MUTHOOT FINANCE NCD RED 30-01-2020**</t>
  </si>
  <si>
    <t>INE414G07BS9</t>
  </si>
  <si>
    <t>LIC HSG FIN ZCB RED 10-09-2019**</t>
  </si>
  <si>
    <t>INE115A07FT4</t>
  </si>
  <si>
    <t>8.90% HDB FIN SERV LTD NCD RED 28-02-19**</t>
  </si>
  <si>
    <t>INE756I07845</t>
  </si>
  <si>
    <t>SIDBI CD RED 07-06-2019#**</t>
  </si>
  <si>
    <t>INE556F16440</t>
  </si>
  <si>
    <t>HDFC LTD. CP RED 15-05-2019#**</t>
  </si>
  <si>
    <t>INE001A14UI4</t>
  </si>
  <si>
    <t>KOTAK MAHINDRA INV CP RED 29-11-2019#**</t>
  </si>
  <si>
    <t>INE975F14RB9</t>
  </si>
  <si>
    <t>Deposits</t>
  </si>
  <si>
    <t>Margin Deposits</t>
  </si>
  <si>
    <t>7.5% HDFC BK F&amp;O QTY COM RED 01-01-20</t>
  </si>
  <si>
    <t>366 Days</t>
  </si>
  <si>
    <t>7.5% FEDERAL BK F&amp;O QTY COM FD 20-12-19</t>
  </si>
  <si>
    <t>7.5% FEDERAL BANK F&amp;O QTY COM 18-12-2019</t>
  </si>
  <si>
    <t>7.25% FEDERAL BANK F&amp;O QTY COM 17-06-19</t>
  </si>
  <si>
    <t>182 Days</t>
  </si>
  <si>
    <t>7.35% RBL BANK F&amp;O FD RED 25-03-2019</t>
  </si>
  <si>
    <t>112 Days</t>
  </si>
  <si>
    <t>7.35% RBL BANK F&amp;O FD 04-04-2019</t>
  </si>
  <si>
    <t>118 Days</t>
  </si>
  <si>
    <t>7.85% IDFC FIRST BK QTY COM F&amp;O 26-08-19</t>
  </si>
  <si>
    <t>367 Days</t>
  </si>
  <si>
    <t>7.8% IDFC FIRST BK QTY COM F&amp;O 14-08-19</t>
  </si>
  <si>
    <t>7.8% IDFC FIRST BK F&amp;O QTY COM 12-08-19</t>
  </si>
  <si>
    <t>369 Days</t>
  </si>
  <si>
    <t>7.8% IDFC FIRST BK F&amp;O QTY COM 09-08-19</t>
  </si>
  <si>
    <t>7.40% IDFC FIRST BK F&amp;O QTY COM 29-04-19</t>
  </si>
  <si>
    <t>7.35% RBL BANK F&amp;O FD RED 02-04-2019</t>
  </si>
  <si>
    <t>7.4% HDFC BANK F&amp;O QTY COM RED 01-08-19</t>
  </si>
  <si>
    <t>365 Days</t>
  </si>
  <si>
    <t>7.7% IDFC FIRST BK F&amp;O QTY COM 04-04-19</t>
  </si>
  <si>
    <t>272 Days</t>
  </si>
  <si>
    <t>7.85% IDFC FIRST BK QTY COM F&amp;O 16-08-19</t>
  </si>
  <si>
    <t>7.4% HDFC BANK F&amp;O QTY COM 05-08-2019</t>
  </si>
  <si>
    <t>7.15% IDFC FIRST BK F&amp;O QTY COM 22-04-19</t>
  </si>
  <si>
    <t>368 Days</t>
  </si>
  <si>
    <t>7.85% IDFC FIRST BK QTY COM F&amp;O 27-08-19</t>
  </si>
  <si>
    <t>7.4% HDFC BANK F&amp;O QTY COM RED 02-08-19</t>
  </si>
  <si>
    <t>7.55%AU SMALL FI BK QTY COM FD 24-10-19</t>
  </si>
  <si>
    <t>274 Days</t>
  </si>
  <si>
    <t>7% RBL BK F&amp;O FD RED 09-04-2019</t>
  </si>
  <si>
    <t>99 Days</t>
  </si>
  <si>
    <t>7.5% HDFC BANK QTY COM F&amp;O RD 19-11-2019</t>
  </si>
  <si>
    <t>371 Days</t>
  </si>
  <si>
    <t>7.5% HDFC BANK QTY COM F&amp;O RD 18-11-2019</t>
  </si>
  <si>
    <t>370 Days</t>
  </si>
  <si>
    <t>7.5% HDFC BANK QTY COM F&amp;O RD 15-11-2019</t>
  </si>
  <si>
    <t>7.5% HDFC BANK QTY COM F&amp;O RD 14-11-2019</t>
  </si>
  <si>
    <t>7.5% HDFC BANK QTY COM F&amp;O RD 13-11-2019</t>
  </si>
  <si>
    <t>7.45% HDFC F&amp;O QTLY COMP FD 31-10-2019</t>
  </si>
  <si>
    <t>7.45% HDFC F&amp;O QTLY COMP FD 30-10-2019</t>
  </si>
  <si>
    <t>7.45% HDFC F&amp;O QTLY COMP FD 29-10-2019</t>
  </si>
  <si>
    <t>7.45% HDFC F&amp;O QTLY COMP FD 08-11-2019</t>
  </si>
  <si>
    <t>375 Days</t>
  </si>
  <si>
    <t>7.45% HDFC F&amp;O QTLY COMP FD 07-11-2019</t>
  </si>
  <si>
    <t>374 Days</t>
  </si>
  <si>
    <t>7.45% HDFC F&amp;O QTLY COMP FD 06-11-2019</t>
  </si>
  <si>
    <t>373 Days</t>
  </si>
  <si>
    <t>7.45% HDFC F&amp;O QTLY COMP FD 05-11-2019</t>
  </si>
  <si>
    <t>372 Days</t>
  </si>
  <si>
    <t>7.45% HDFC F&amp;O QTLY COMP FD 04-11-2019</t>
  </si>
  <si>
    <t>7.45% HDFC F&amp;O QTLY COMP FD 01-11-2019</t>
  </si>
  <si>
    <t>7.45% HDFC F&amp;O FD QTY CMP 05-11-2019</t>
  </si>
  <si>
    <t>7.45% HDFC F&amp;O FD QTY CMP 04-11-2019</t>
  </si>
  <si>
    <t>7.45% HDFC F&amp;O FD QTY CMP 01-11-2019</t>
  </si>
  <si>
    <t>7.1% HDFC BANK QTY COMM F&amp;O FD 23-05-19</t>
  </si>
  <si>
    <t>184 Days</t>
  </si>
  <si>
    <t>7.1% HDFC BANK QTY COMM F&amp;O FD 22-05-19</t>
  </si>
  <si>
    <t>183 Days</t>
  </si>
  <si>
    <t>7.1% HDFC BANK QTY COMM F&amp;O FD 21-05-19</t>
  </si>
  <si>
    <t>6.75% HDFC BANK F&amp;O FD RED 22-02-2019</t>
  </si>
  <si>
    <t>94 Days</t>
  </si>
  <si>
    <t>6.75% HDFC BANK F&amp;O FD RED 21-02-2019</t>
  </si>
  <si>
    <t>93 Days</t>
  </si>
  <si>
    <t>Net Receivables/(Payables) include Net Current Assets as well as the Mark to Market on derivative trades.</t>
  </si>
  <si>
    <t>HDFC Bank Ltd.</t>
  </si>
  <si>
    <t>INE040A01026</t>
  </si>
  <si>
    <t>Kotak Mahindra Bank Ltd.</t>
  </si>
  <si>
    <t>INE237A01028</t>
  </si>
  <si>
    <t>GlaxoSmithKline Consumer Healthcare Ltd.</t>
  </si>
  <si>
    <t>INE264A01014</t>
  </si>
  <si>
    <t>Larsen &amp; Toubro Ltd.</t>
  </si>
  <si>
    <t>INE018A01030</t>
  </si>
  <si>
    <t>Bharat Financial Inclusion Ltd.</t>
  </si>
  <si>
    <t>INE180K01011</t>
  </si>
  <si>
    <t>HCL Technologies Ltd.</t>
  </si>
  <si>
    <t>INE860A01027</t>
  </si>
  <si>
    <t>Axis Bank Ltd.</t>
  </si>
  <si>
    <t>INE238A01034</t>
  </si>
  <si>
    <t>Petronet LNG Ltd.</t>
  </si>
  <si>
    <t>INE347G01014</t>
  </si>
  <si>
    <t>GAS</t>
  </si>
  <si>
    <t>Tech Mahindra Ltd.</t>
  </si>
  <si>
    <t>INE669C01036</t>
  </si>
  <si>
    <t>RBL Bank Ltd.</t>
  </si>
  <si>
    <t>INE976G01028</t>
  </si>
  <si>
    <t>Colgate Palmolive (India) Ltd.</t>
  </si>
  <si>
    <t>INE259A01022</t>
  </si>
  <si>
    <t>Cholamandalam Investment &amp; Finance Company Ltd.</t>
  </si>
  <si>
    <t>INE121A01016</t>
  </si>
  <si>
    <t>ICICI Lombard General Insurance Co. Ltd.</t>
  </si>
  <si>
    <t>INE765G01017</t>
  </si>
  <si>
    <t>L&amp;T Technology Services Ltd.</t>
  </si>
  <si>
    <t>INE010V01017</t>
  </si>
  <si>
    <t>Page Industries Ltd.</t>
  </si>
  <si>
    <t>INE761H01022</t>
  </si>
  <si>
    <t>Mphasis Ltd.</t>
  </si>
  <si>
    <t>INE356A01018</t>
  </si>
  <si>
    <t>Natco Pharma Ltd.</t>
  </si>
  <si>
    <t>INE987B01026</t>
  </si>
  <si>
    <t>Larsen &amp; Toubro Infotech Ltd.</t>
  </si>
  <si>
    <t>INE214T01019</t>
  </si>
  <si>
    <t>Coal India Ltd.</t>
  </si>
  <si>
    <t>INE522F01014</t>
  </si>
  <si>
    <t>MINERALS/MINING</t>
  </si>
  <si>
    <t>Supreme Industries Ltd.</t>
  </si>
  <si>
    <t>INE195A01028</t>
  </si>
  <si>
    <t>TCNS Clothing Company Ltd.</t>
  </si>
  <si>
    <t>INE778U01029</t>
  </si>
  <si>
    <t>Oil &amp; Natural Gas Corporation Ltd.</t>
  </si>
  <si>
    <t>INE213A01029</t>
  </si>
  <si>
    <t>OIL</t>
  </si>
  <si>
    <t>Jubilant Life Sciences Ltd.</t>
  </si>
  <si>
    <t>INE700A01033</t>
  </si>
  <si>
    <t>Aditya Birla Fashion and Retail Ltd.</t>
  </si>
  <si>
    <t>INE647O01011</t>
  </si>
  <si>
    <t>RETAILING</t>
  </si>
  <si>
    <t>Aarti Industries Ltd.</t>
  </si>
  <si>
    <t>INE769A01020</t>
  </si>
  <si>
    <t>CHEMICALS</t>
  </si>
  <si>
    <t>Sanofi India Ltd.</t>
  </si>
  <si>
    <t>INE058A01010</t>
  </si>
  <si>
    <t>Indraprastha Gas Ltd.</t>
  </si>
  <si>
    <t>INE203G01027</t>
  </si>
  <si>
    <t>Abbott India Ltd.</t>
  </si>
  <si>
    <t>INE358A01014</t>
  </si>
  <si>
    <t>Power Grid Corporation of India Ltd.</t>
  </si>
  <si>
    <t>INE752E01010</t>
  </si>
  <si>
    <t>Endurance Technologies Ltd.</t>
  </si>
  <si>
    <t>INE913H01037</t>
  </si>
  <si>
    <t>Fine Organic Industries Ltd.</t>
  </si>
  <si>
    <t>INE686Y01026</t>
  </si>
  <si>
    <t>Teamlease Services Ltd.</t>
  </si>
  <si>
    <t>INE985S01024</t>
  </si>
  <si>
    <t>COMMERCIAL SERVICES</t>
  </si>
  <si>
    <t>GlaxoSmithKline Pharmaceuticals Ltd.</t>
  </si>
  <si>
    <t>INE159A01016</t>
  </si>
  <si>
    <t>Procter &amp; Gamble Hygiene&amp;HealthCare Ltd.</t>
  </si>
  <si>
    <t>INE179A01014</t>
  </si>
  <si>
    <t>Havells India Ltd.</t>
  </si>
  <si>
    <t>INE176B01034</t>
  </si>
  <si>
    <t>AAVAS FINANCIERS LIMITED</t>
  </si>
  <si>
    <t>INE216P01012</t>
  </si>
  <si>
    <t>Hathway Cable &amp; Datacom Ltd.</t>
  </si>
  <si>
    <t>INE982F01036</t>
  </si>
  <si>
    <t>3M India Ltd.</t>
  </si>
  <si>
    <t>INE470A01017</t>
  </si>
  <si>
    <t>Piramal Enterprises Ltd.</t>
  </si>
  <si>
    <t>INE140A01024</t>
  </si>
  <si>
    <t>Bosch Ltd.</t>
  </si>
  <si>
    <t>INE323A01026</t>
  </si>
  <si>
    <t>Ultratech Cement Ltd.</t>
  </si>
  <si>
    <t>INE481G01011</t>
  </si>
  <si>
    <t>Thyrocare Technologies Ltd.</t>
  </si>
  <si>
    <t>INE594H01019</t>
  </si>
  <si>
    <t>HEALTHCARE SERVICES</t>
  </si>
  <si>
    <t>Orient Electric Ltd.</t>
  </si>
  <si>
    <t>INE142Z01019</t>
  </si>
  <si>
    <t>NTPC Ltd.</t>
  </si>
  <si>
    <t>INE733E01010</t>
  </si>
  <si>
    <t>Spencers Retail Ltd.</t>
  </si>
  <si>
    <t>INE020801028</t>
  </si>
  <si>
    <t>CESC Ventures Ltd.</t>
  </si>
  <si>
    <t>INE425Y01011</t>
  </si>
  <si>
    <t>Arvind Fashions Ltd.</t>
  </si>
  <si>
    <t>INE955V01021</t>
  </si>
  <si>
    <t>The Anup Engineering Ltd.</t>
  </si>
  <si>
    <t>INE294Z01018</t>
  </si>
  <si>
    <t>Nifty Bank 28/02/2019</t>
  </si>
  <si>
    <t>INDEX FUTURES</t>
  </si>
  <si>
    <t>NIFTY 28/02/2019</t>
  </si>
  <si>
    <t>NTPC Ltd.28/02/2019</t>
  </si>
  <si>
    <t>(B)Index / Stock Option</t>
  </si>
  <si>
    <t>PUT NIFTY 28/02/2019 11000</t>
  </si>
  <si>
    <t>INDEX OPTIONS</t>
  </si>
  <si>
    <t>CALL NIFTY 27/06/2019 5000</t>
  </si>
  <si>
    <t>9.37% SBI NCD PERPETUAL CALL 21-12-2023**</t>
  </si>
  <si>
    <t>INE062A08181</t>
  </si>
  <si>
    <t>AXIS BANK LTD CD RED 26-03-2019#**</t>
  </si>
  <si>
    <t>INE238A164I3</t>
  </si>
  <si>
    <t>IDFC FIRST BK CD RED 14-02-2019#**</t>
  </si>
  <si>
    <t>INE092T16HT2</t>
  </si>
  <si>
    <t>7% AU SMALL FIN BK F&amp;O FD RED 26-04-19</t>
  </si>
  <si>
    <t>6.75% HDFC BK F&amp;O FD RED 05-03-2019</t>
  </si>
  <si>
    <t>96 Days</t>
  </si>
  <si>
    <t>6.75% HDFC BANK F&amp;O FD RED 26-02-2019</t>
  </si>
  <si>
    <t>6.75% HDFC BANK F&amp;O FD RED 25-02-2019</t>
  </si>
  <si>
    <t>95 Days</t>
  </si>
  <si>
    <t>7.1% RBL BANK LTD F&amp;O FD RED 27-02-2019</t>
  </si>
  <si>
    <t>Torrent Pharmaceuticals Ltd.</t>
  </si>
  <si>
    <t>INE685A01028</t>
  </si>
  <si>
    <t>Asian Paints Ltd.</t>
  </si>
  <si>
    <t>INE021A01026</t>
  </si>
  <si>
    <t>Oracle Financial Services Software Ltd.</t>
  </si>
  <si>
    <t>INE881D01027</t>
  </si>
  <si>
    <t>Divi's Laboratories Ltd.</t>
  </si>
  <si>
    <t>INE361B01024</t>
  </si>
  <si>
    <t>IIFL Holdings Ltd.</t>
  </si>
  <si>
    <t>INE530B01024</t>
  </si>
  <si>
    <t>Eicher Motors Ltd.</t>
  </si>
  <si>
    <t>INE066A01013</t>
  </si>
  <si>
    <t>Honeywell Automation India Ltd.</t>
  </si>
  <si>
    <t>INE671A01010</t>
  </si>
  <si>
    <t>Wipro Ltd.</t>
  </si>
  <si>
    <t>INE075A01022</t>
  </si>
  <si>
    <t>Crompton Greaves Cons Electrical Ltd.</t>
  </si>
  <si>
    <t>INE299U01018</t>
  </si>
  <si>
    <t>Amara Raja Batteries Ltd.</t>
  </si>
  <si>
    <t>INE885A01032</t>
  </si>
  <si>
    <t>Shriram City Union Finance Ltd.</t>
  </si>
  <si>
    <t>INE722A01011</t>
  </si>
  <si>
    <t>Sundram Fasteners Ltd.</t>
  </si>
  <si>
    <t>INE387A01021</t>
  </si>
  <si>
    <t>Bharat Petroleum Corporation Ltd.</t>
  </si>
  <si>
    <t>INE029A01011</t>
  </si>
  <si>
    <t>Hindustan Petroleum Corporation Ltd.</t>
  </si>
  <si>
    <t>INE094A01015</t>
  </si>
  <si>
    <t>WABCO India Ltd.</t>
  </si>
  <si>
    <t>INE342J01019</t>
  </si>
  <si>
    <t>7% AU SMALL FIN BANK F&amp;O FD 22-04-2019</t>
  </si>
  <si>
    <t>City Union Bank Ltd.</t>
  </si>
  <si>
    <t>INE491A01021</t>
  </si>
  <si>
    <t>Apollo Hospitals Enterprise Ltd.</t>
  </si>
  <si>
    <t>INE437A01024</t>
  </si>
  <si>
    <t>Praj Industries Ltd.</t>
  </si>
  <si>
    <t>INE074A01025</t>
  </si>
  <si>
    <t>NIIT Technologies Ltd.</t>
  </si>
  <si>
    <t>INE591G01017</t>
  </si>
  <si>
    <t>Odisha Cement Ltd.</t>
  </si>
  <si>
    <t>INE00R701025</t>
  </si>
  <si>
    <t>SERVICES</t>
  </si>
  <si>
    <t>Kansai Nerolac Paints Ltd.</t>
  </si>
  <si>
    <t>INE531A01024</t>
  </si>
  <si>
    <t>Whirlpool of India Ltd.</t>
  </si>
  <si>
    <t>INE716A01013</t>
  </si>
  <si>
    <t>Apollo Tyres Ltd.</t>
  </si>
  <si>
    <t>INE438A01022</t>
  </si>
  <si>
    <t>Max Financial Services Ltd.</t>
  </si>
  <si>
    <t>INE180A01020</t>
  </si>
  <si>
    <t>Vinati Organics Ltd.</t>
  </si>
  <si>
    <t>INE410B01029</t>
  </si>
  <si>
    <t>The Indian Hotels Company Ltd.</t>
  </si>
  <si>
    <t>INE053A01029</t>
  </si>
  <si>
    <t>HOTELS, RESORTS AND OTHER RECREATIONAL ACTIVITIES</t>
  </si>
  <si>
    <t>Solar Industries India Ltd.</t>
  </si>
  <si>
    <t>INE343H01029</t>
  </si>
  <si>
    <t>Future Retail Ltd.</t>
  </si>
  <si>
    <t>INE752P01024</t>
  </si>
  <si>
    <t>Prestige Estates Projects Ltd.</t>
  </si>
  <si>
    <t>INE811K01011</t>
  </si>
  <si>
    <t>JK Paper Ltd.</t>
  </si>
  <si>
    <t>INE789E01012</t>
  </si>
  <si>
    <t>PAPER</t>
  </si>
  <si>
    <t>Minda Industries Ltd.</t>
  </si>
  <si>
    <t>INE405E01023</t>
  </si>
  <si>
    <t>Info Edge (India) Ltd.</t>
  </si>
  <si>
    <t>INE663F01024</t>
  </si>
  <si>
    <t>CESC Ltd.</t>
  </si>
  <si>
    <t>INE486A01013</t>
  </si>
  <si>
    <t>AIA Engineering Ltd.</t>
  </si>
  <si>
    <t>INE212H01026</t>
  </si>
  <si>
    <t>Sterlite Technologies Ltd.</t>
  </si>
  <si>
    <t>INE089C01029</t>
  </si>
  <si>
    <t>TELECOM -  EQUIPMENT &amp; ACCESSORIES</t>
  </si>
  <si>
    <t>Lemon Tree Hotels Ltd.</t>
  </si>
  <si>
    <t>INE970X01018</t>
  </si>
  <si>
    <t>SRF Ltd.</t>
  </si>
  <si>
    <t>INE647A01010</t>
  </si>
  <si>
    <t>Blue Star Ltd.</t>
  </si>
  <si>
    <t>INE472A01039</t>
  </si>
  <si>
    <t>Ahluwalia Contracts (India) Ltd.</t>
  </si>
  <si>
    <t>INE758C01029</t>
  </si>
  <si>
    <t>Grindwell Norton Ltd</t>
  </si>
  <si>
    <t>INE536A01023</t>
  </si>
  <si>
    <t>Mold-Tek Packaging Ltd.</t>
  </si>
  <si>
    <t>INE893J01029</t>
  </si>
  <si>
    <t>Action Construction Equipment Ltd.</t>
  </si>
  <si>
    <t>INE731H01025</t>
  </si>
  <si>
    <t>Wipro Ltd.28/02/2019</t>
  </si>
  <si>
    <t>Tech Mahindra Ltd.28/02/2019</t>
  </si>
  <si>
    <t>6.75% HDFC BANK F&amp;O FD RED 11-04-2019</t>
  </si>
  <si>
    <t>92 Days</t>
  </si>
  <si>
    <t>7% AU SMALL FIN BANK F&amp;O RED 24-04-2019</t>
  </si>
  <si>
    <t>6.9% AU SMALL FIN BK F&amp;O FD RED 02-05-19</t>
  </si>
  <si>
    <t>6.25% HDFC BANK F&amp;O FD RED 05-04-2019</t>
  </si>
  <si>
    <t>6.75% IDFC FIRST BANK F&amp;O FD 13-02-2019</t>
  </si>
  <si>
    <t>6.25% HDFC BK F&amp;O FD RED 04-03-2019</t>
  </si>
  <si>
    <t>Voltamp Transformers Ltd.</t>
  </si>
  <si>
    <t>INE540H01012</t>
  </si>
  <si>
    <t>Tejas Networks Ltd.</t>
  </si>
  <si>
    <t>INE010J01012</t>
  </si>
  <si>
    <t>JMC Projects (India)  Ltd.</t>
  </si>
  <si>
    <t>INE890A01024</t>
  </si>
  <si>
    <t>Trent Ltd.</t>
  </si>
  <si>
    <t>INE849A01020</t>
  </si>
  <si>
    <t>Bata India Ltd.</t>
  </si>
  <si>
    <t>INE176A01028</t>
  </si>
  <si>
    <t>P I INDUSTRIES LIMITED</t>
  </si>
  <si>
    <t>INE603J01030</t>
  </si>
  <si>
    <t>Thermax Ltd.</t>
  </si>
  <si>
    <t>INE152A01029</t>
  </si>
  <si>
    <t>Astral Poly Technik Ltd</t>
  </si>
  <si>
    <t>INE006I01046</t>
  </si>
  <si>
    <t>9.50% BLUE DART EXP LTD NCD RED 20-11-19**</t>
  </si>
  <si>
    <t>INE233B08103</t>
  </si>
  <si>
    <t>6.8% AU SMALL FIN BK F&amp;O FD RED 02-05-19</t>
  </si>
  <si>
    <t>97 Days</t>
  </si>
  <si>
    <t>7.75% IDFC FIRST BANK F&amp;O FD 13-02-2019</t>
  </si>
  <si>
    <t>6.75% HDFC BANK F&amp;O FD RED 20-03-2019</t>
  </si>
  <si>
    <t>Hexaware Technologies Ltd.</t>
  </si>
  <si>
    <t>INE093A01033</t>
  </si>
  <si>
    <t>Schaeffler India Ltd.</t>
  </si>
  <si>
    <t>INE513A01014</t>
  </si>
  <si>
    <t>V-Guard Industries Ltd.</t>
  </si>
  <si>
    <t>INE951I01027</t>
  </si>
  <si>
    <t>V-Guard Industries Ltd.28/02/2019</t>
  </si>
  <si>
    <t>Adani Enterprises Ltd.28/02/2019</t>
  </si>
  <si>
    <t>Hexaware Technologies Ltd.28/02/2019</t>
  </si>
  <si>
    <t>6.75% FEDERAL BANK F&amp;O FD RED 19-03-2019</t>
  </si>
  <si>
    <t>7.25% RBL BANK LTD F&amp;O FD 06-03-2019</t>
  </si>
  <si>
    <t>7.4% KOTAK MAH BK F&amp;O QTY COM FD17-07-19</t>
  </si>
  <si>
    <t>7.75% RBL BANK QTY COM F&amp;O RED 22-08-19</t>
  </si>
  <si>
    <t>6.75% HDFC BANK F&amp;O FD RED 04-04-2019</t>
  </si>
  <si>
    <t>7.75% RBL BANK QTY COM F&amp;O RED 19-08-19</t>
  </si>
  <si>
    <t>Avenue Supermarts Ltd.</t>
  </si>
  <si>
    <t>INE192R01011</t>
  </si>
  <si>
    <t>Eris Lifesciences Ltd.</t>
  </si>
  <si>
    <t>INE406M01024</t>
  </si>
  <si>
    <t>SBI Life Insurance Co. Ltd.</t>
  </si>
  <si>
    <t>INE123W01016</t>
  </si>
  <si>
    <t>HDFC Life Insurance Co Ltd.</t>
  </si>
  <si>
    <t>INE795G01014</t>
  </si>
  <si>
    <t>AU Small Finance Bank Ltd.</t>
  </si>
  <si>
    <t>INE949L01017</t>
  </si>
  <si>
    <t>Bandhan Bank Ltd.</t>
  </si>
  <si>
    <t>INE545U01014</t>
  </si>
  <si>
    <t>HDFC Asset Management Company Ltd.</t>
  </si>
  <si>
    <t>INE127D01025</t>
  </si>
  <si>
    <t>Quess Corp Ltd.</t>
  </si>
  <si>
    <t>INE615P01015</t>
  </si>
  <si>
    <t>Dr. Lal Path Labs Ltd.</t>
  </si>
  <si>
    <t>INE600L01024</t>
  </si>
  <si>
    <t>Dixon Technologies (India) Ltd.</t>
  </si>
  <si>
    <t>INE935N01012</t>
  </si>
  <si>
    <t>Capacit E Infraprojects Ltd.</t>
  </si>
  <si>
    <t>INE264T01014</t>
  </si>
  <si>
    <t>Godrej Agrovet Ltd.</t>
  </si>
  <si>
    <t>INE850D01014</t>
  </si>
  <si>
    <t>MAS Financial Services Ltd.</t>
  </si>
  <si>
    <t>INE348L01012</t>
  </si>
  <si>
    <t>LAURUS LABS LIMITED</t>
  </si>
  <si>
    <t>INE947Q01010</t>
  </si>
  <si>
    <t>PNB Housing Finance Ltd.</t>
  </si>
  <si>
    <t>INE572E01012</t>
  </si>
  <si>
    <t>PSP Projects Ltd.</t>
  </si>
  <si>
    <t>INE488V01015</t>
  </si>
  <si>
    <t>Amber Enterprises India Ltd.</t>
  </si>
  <si>
    <t>INE371P01015</t>
  </si>
  <si>
    <t>Mahindra Logistics Ltd.</t>
  </si>
  <si>
    <t>INE766P01016</t>
  </si>
  <si>
    <t>Advanced Enzyme Technologies Ltd.</t>
  </si>
  <si>
    <t>INE837H01020</t>
  </si>
  <si>
    <t>H G Infra Engineering Ltd.</t>
  </si>
  <si>
    <t>INE926X01010</t>
  </si>
  <si>
    <t>Central Depository Services (I) Ltd.</t>
  </si>
  <si>
    <t>INE736A01011</t>
  </si>
  <si>
    <t>Indian Energy Exchange Ltd.</t>
  </si>
  <si>
    <t>INE022Q01020</t>
  </si>
  <si>
    <t>ICICI Prudential Life Insurance Co Ltd.</t>
  </si>
  <si>
    <t>INE726G01019</t>
  </si>
  <si>
    <t>GNA Axles Ltd.</t>
  </si>
  <si>
    <t>INE934S01014</t>
  </si>
  <si>
    <t>Reliance Nippon Life Asset Mgmt Ltd.</t>
  </si>
  <si>
    <t>INE298J01013</t>
  </si>
  <si>
    <t>Indostar Capital Finance Ltd.</t>
  </si>
  <si>
    <t>INE896L01010</t>
  </si>
  <si>
    <t>RBL Bank Ltd.28/02/2019</t>
  </si>
  <si>
    <t>PUT NIFTY 24/06/2021 10500</t>
  </si>
  <si>
    <t>6.75% HDFC BK F&amp;O FD RED 04-03-2019</t>
  </si>
  <si>
    <t>6.75% HDFC BANK F&amp;O FD 11-03-2019</t>
  </si>
  <si>
    <t>Bajaj Finserv Ltd.</t>
  </si>
  <si>
    <t>INE918I01018</t>
  </si>
  <si>
    <t>Bajaj Auto Ltd.</t>
  </si>
  <si>
    <t>INE917I01010</t>
  </si>
  <si>
    <t>Hero MotoCorp Ltd.</t>
  </si>
  <si>
    <t>INE158A01026</t>
  </si>
  <si>
    <t>GAIL (India) Ltd.</t>
  </si>
  <si>
    <t>INE129A01019</t>
  </si>
  <si>
    <t>Cipla Ltd.</t>
  </si>
  <si>
    <t>INE059A01026</t>
  </si>
  <si>
    <t>Bharti Infratel Ltd.</t>
  </si>
  <si>
    <t>INE121J01017</t>
  </si>
  <si>
    <t>Indiabulls Housing Finance Ltd.</t>
  </si>
  <si>
    <t>INE148I01020</t>
  </si>
  <si>
    <t>Zee Entertainment Enterprises Ltd.</t>
  </si>
  <si>
    <t>INE256A01028</t>
  </si>
  <si>
    <t>The Federal Bank Ltd.</t>
  </si>
  <si>
    <t>INE171A01029</t>
  </si>
  <si>
    <t>IDFC First Bank Ltd.</t>
  </si>
  <si>
    <t>INE092T01019</t>
  </si>
  <si>
    <t>Godrej Consumer Products Ltd.</t>
  </si>
  <si>
    <t>INE102D01028</t>
  </si>
  <si>
    <t>Pidilite Industries Ltd.</t>
  </si>
  <si>
    <t>INE318A01026</t>
  </si>
  <si>
    <t>Container Corporation Of India Ltd.</t>
  </si>
  <si>
    <t>INE111A01025</t>
  </si>
  <si>
    <t>Bharat Electronics Ltd.</t>
  </si>
  <si>
    <t>INE263A01024</t>
  </si>
  <si>
    <t>Hindustan Zinc Ltd.</t>
  </si>
  <si>
    <t>INE267A01025</t>
  </si>
  <si>
    <t>ABB India Ltd.</t>
  </si>
  <si>
    <t>INE117A01022</t>
  </si>
  <si>
    <t>Investment in Mutual fund</t>
  </si>
  <si>
    <t>RELIANCE ETF GOLD BEES</t>
  </si>
  <si>
    <t>INF732E01102</t>
  </si>
  <si>
    <t>Muthoot Finance Ltd.</t>
  </si>
  <si>
    <t>INE414G01012</t>
  </si>
  <si>
    <t>Persistent Systems Ltd.</t>
  </si>
  <si>
    <t>INE262H01013</t>
  </si>
  <si>
    <t>Royal Orchid Hotels Ltd.</t>
  </si>
  <si>
    <t>INE283H01019</t>
  </si>
  <si>
    <t>Voltas Ltd.28/02/2019</t>
  </si>
  <si>
    <t>Tata Chemicals Ltd.28/02/2019</t>
  </si>
  <si>
    <t>6.75% HDFC BK F&amp;O FD RED 28-02-2019</t>
  </si>
  <si>
    <t>6.75% HDFC BK F&amp;O FD RED 01-03-2019</t>
  </si>
  <si>
    <t>6.75% HDFC BANK F&amp;O FD RED 05-04-2019</t>
  </si>
  <si>
    <t>Kirloskar Brothers Ltd.</t>
  </si>
  <si>
    <t>INE732A01036</t>
  </si>
  <si>
    <t>Aegis Logistics Ltd.</t>
  </si>
  <si>
    <t>INE208C01025</t>
  </si>
  <si>
    <t>Sadbhav Engineering Ltd.</t>
  </si>
  <si>
    <t>INE226H01026</t>
  </si>
  <si>
    <t>TIL Ltd.</t>
  </si>
  <si>
    <t>INE806C01018</t>
  </si>
  <si>
    <t>Arrow Greentech Ltd.</t>
  </si>
  <si>
    <t>INE570D01018</t>
  </si>
  <si>
    <t>9.63% REC LTD NCD RED 05-02-2019**</t>
  </si>
  <si>
    <t>INE020B07IA8</t>
  </si>
  <si>
    <t>8.20% TATA CAP FIN NCD RED 08-03-2019**</t>
  </si>
  <si>
    <t>INE306N07IQ2</t>
  </si>
  <si>
    <t>8.38% LIC HSG FINANCE NCD RED 27-02-19**</t>
  </si>
  <si>
    <t>INE115A07IK7</t>
  </si>
  <si>
    <t>8.45% HOUSING DEV FIN NCD RED 08-02-19**</t>
  </si>
  <si>
    <t>INE001A07OI1</t>
  </si>
  <si>
    <t>State Development Loan</t>
  </si>
  <si>
    <t>8.39% Rajasthan SDL RED 15-03-19</t>
  </si>
  <si>
    <t>IN2920150280</t>
  </si>
  <si>
    <t>8.59% ANDHRA PRADESH SDL RED 18-03-2019</t>
  </si>
  <si>
    <t>IN1020080090</t>
  </si>
  <si>
    <t>EDELWEISS COMM SERV ZCB RED 14-02-2020**</t>
  </si>
  <si>
    <t>INE657N07282</t>
  </si>
  <si>
    <t>ECL FINANCE LTD.ZCB RED 03-04-2020**</t>
  </si>
  <si>
    <t>INE804I078R2</t>
  </si>
  <si>
    <t>9.04% REC LTD NCD RED 12-10-2019**</t>
  </si>
  <si>
    <t>INE020B08856</t>
  </si>
  <si>
    <t>8.39% RAJASTHAN SDL RED 15-03-2020</t>
  </si>
  <si>
    <t>IN2920150298</t>
  </si>
  <si>
    <t>FULLERTON INDIA CREDIT ZCB RED 15-07-21**</t>
  </si>
  <si>
    <t>INE535H07AK8</t>
  </si>
  <si>
    <t>8.8% L&amp;T HOUSING FIN NCD RED 23-06-2021**</t>
  </si>
  <si>
    <t>INE476M07BM9</t>
  </si>
  <si>
    <t>8.5% SIDBI NCD RED 21-06-2021</t>
  </si>
  <si>
    <t>INE556F08JF7</t>
  </si>
  <si>
    <t>7.65% IRFC NCD RED 15-03-2021**</t>
  </si>
  <si>
    <t>INE053F07AK6</t>
  </si>
  <si>
    <t>8.32% RELIANCE JIO INFO NCD 08-07-2021**</t>
  </si>
  <si>
    <t>INE110L07070</t>
  </si>
  <si>
    <t>8.25% L&amp;T FINANCE NCD RED 21-06-2021**</t>
  </si>
  <si>
    <t>INE027E07642</t>
  </si>
  <si>
    <t>7.7% REC LTD NCD RED 15-03-2021**</t>
  </si>
  <si>
    <t>INE020B08AS5</t>
  </si>
  <si>
    <t>KOTAK MAH PRIME ZCB RED 26-04-2021**</t>
  </si>
  <si>
    <t>INE916DA7PI5</t>
  </si>
  <si>
    <t>Treasury bills</t>
  </si>
  <si>
    <t>91 DAYS TBILL RED 14-02-2019</t>
  </si>
  <si>
    <t>IN002018X369</t>
  </si>
  <si>
    <t>IDFC FIRST BANK LTD CD RED 15-02-2019#**</t>
  </si>
  <si>
    <t>INE092T16HO3</t>
  </si>
  <si>
    <t>SOUTH INDIAN BK LTD CD RED 22-02-2019#**</t>
  </si>
  <si>
    <t>INE683A16LP8</t>
  </si>
  <si>
    <t>INDIAN BANK CD RED 05-03-2019#**</t>
  </si>
  <si>
    <t>INE562A16JD4</t>
  </si>
  <si>
    <t>FITCH A1+</t>
  </si>
  <si>
    <t>VIJAYA BANK CD RED 11-03-2019#**</t>
  </si>
  <si>
    <t>INE705A16RK7</t>
  </si>
  <si>
    <t>RBL BANK LTD CD RED 11-03-2019#**</t>
  </si>
  <si>
    <t>INE976G16JL6</t>
  </si>
  <si>
    <t>ABU DHABI COMM CD RED 15-03-2019#**</t>
  </si>
  <si>
    <t>INE526V16598</t>
  </si>
  <si>
    <t>IDFC FIRST BK CD RED 29-04-2019#**</t>
  </si>
  <si>
    <t>INE092T16JH3</t>
  </si>
  <si>
    <t>AXIS BANK CD RED 30-04-2019#**</t>
  </si>
  <si>
    <t>INE238A168J2</t>
  </si>
  <si>
    <t>AXIS BANK LTD CD RED 12-03-2019#**</t>
  </si>
  <si>
    <t>INE238A16Z65</t>
  </si>
  <si>
    <t>HDFC BANK LTD CD RED 08-03-2019#**</t>
  </si>
  <si>
    <t>INE040A16CC8</t>
  </si>
  <si>
    <t>FEDERAL BANK LTD CD RED 04-02-2019#**</t>
  </si>
  <si>
    <t>INE171A16HE6</t>
  </si>
  <si>
    <t>IDFC FIRST BANK LTD CD RED 11-02-2019#**</t>
  </si>
  <si>
    <t>INE092T16HQ8</t>
  </si>
  <si>
    <t>AXIS BANK LTD CD RED 26-02-2019#**</t>
  </si>
  <si>
    <t>INE238A16Y82</t>
  </si>
  <si>
    <t>AXIS BANK LTD CD RED 27-02-2019#**</t>
  </si>
  <si>
    <t>INE238A16Y90</t>
  </si>
  <si>
    <t>AXIS BANK LTD CD RED 28-02-2019#**</t>
  </si>
  <si>
    <t>INE238A16Z08</t>
  </si>
  <si>
    <t>INDIAN BANK CD RED 14-03-2019#**</t>
  </si>
  <si>
    <t>INE562A16JC6</t>
  </si>
  <si>
    <t>COROMANDEL INTL CP RED 01-02-2019#**</t>
  </si>
  <si>
    <t>INE169A14EY0</t>
  </si>
  <si>
    <t>NABHA POWER CP RED 28-03-19#**</t>
  </si>
  <si>
    <t>INE445L14AL6</t>
  </si>
  <si>
    <t>NETWORK 18 MEDIA &amp; INV CP RED 14-03-2019#**</t>
  </si>
  <si>
    <t>INE870H14GF2</t>
  </si>
  <si>
    <t>CENTURY TEXTILE &amp; IND CP RED 19-03-2019#**</t>
  </si>
  <si>
    <t>INE055A14GY6</t>
  </si>
  <si>
    <t>HT MEDIA LTD CP RED 25-02-2019#**</t>
  </si>
  <si>
    <t>INE501G14977</t>
  </si>
  <si>
    <t>SBI CARDS &amp; PAY SERV CP RED 26-02-2019#**</t>
  </si>
  <si>
    <t>INE018E14MD8</t>
  </si>
  <si>
    <t>RELIANCE JIO INFO CP  RED 04-03-2019#**</t>
  </si>
  <si>
    <t>INE110L14JH5</t>
  </si>
  <si>
    <t>CESC LTD. CP RED 06-03-2019#**</t>
  </si>
  <si>
    <t>INE486A14CO3</t>
  </si>
  <si>
    <t>ADITYA BIRLA FIN CP RED 08-03-19#**</t>
  </si>
  <si>
    <t>INE860H14K39</t>
  </si>
  <si>
    <t>NABARD CP RED 18-03-2019#**</t>
  </si>
  <si>
    <t>INE261F14EU2</t>
  </si>
  <si>
    <t>JSW STEEL LTD. CP RED 22-03-2019#**</t>
  </si>
  <si>
    <t>INE019A14FP2</t>
  </si>
  <si>
    <t>ADITYA BIRLA HSG FIN CP RED 26-03-2019#**</t>
  </si>
  <si>
    <t>INE831R14AJ8</t>
  </si>
  <si>
    <t>VEDANTA CP RED 25-04-2019#**</t>
  </si>
  <si>
    <t>INE205A14QL3</t>
  </si>
  <si>
    <t>TATA POWER CO CP RED 01-02-2019#**</t>
  </si>
  <si>
    <t>INE245A14AE8</t>
  </si>
  <si>
    <t>REC LTD. CP RED 15-02-2019#**</t>
  </si>
  <si>
    <t>INE020B14565</t>
  </si>
  <si>
    <t>ADANI PORTS &amp; SEZ CP RED 01-03-2019#**</t>
  </si>
  <si>
    <t>INE742F14GK7</t>
  </si>
  <si>
    <t>VEDANTA LTD CP RED 07-03-2019#**</t>
  </si>
  <si>
    <t>INE205A14PZ5</t>
  </si>
  <si>
    <t>ADANI PORTS &amp; SEZ CP RED 15-03-2019#**</t>
  </si>
  <si>
    <t>INE742F14GG5</t>
  </si>
  <si>
    <t>CHOLAMANDALAM INV &amp; FI CP RED 18-02-2019#**</t>
  </si>
  <si>
    <t>INE121A14QJ6</t>
  </si>
  <si>
    <t>RELIANCE JIO INFO LTD CP RED 08-03-2019#**</t>
  </si>
  <si>
    <t>INE110L14IF1</t>
  </si>
  <si>
    <t>TATA CAP HSNG FIN CP 25-04-19#**</t>
  </si>
  <si>
    <t>INE033L14JK3</t>
  </si>
  <si>
    <t>TATA CAPITAL HSNG CP 26-04-2019#**</t>
  </si>
  <si>
    <t>INE033L14JL1</t>
  </si>
  <si>
    <t>GODREJ INDUSTRIES CP RED 05-03-2019#**</t>
  </si>
  <si>
    <t>INE233A14MB5</t>
  </si>
  <si>
    <t>AXIS FINANCE CP RED 08-02-2019#**</t>
  </si>
  <si>
    <t>INE891K14GZ0</t>
  </si>
  <si>
    <t>BLUE STAR CP RED 01-03-2019#**</t>
  </si>
  <si>
    <t>INE472A14JX9</t>
  </si>
  <si>
    <t>GODREJ AGROVET LTD. CP RED 11-03-2019#**</t>
  </si>
  <si>
    <t>INE850D14GZ1</t>
  </si>
  <si>
    <t>GODREJ AGROVET LTD. CP RED 15-03-2019#**</t>
  </si>
  <si>
    <t>INE850D14HA2</t>
  </si>
  <si>
    <t>CHOLAMANDALAM INV &amp; FI CP 15-03-19#**</t>
  </si>
  <si>
    <t>INE121A14PH2</t>
  </si>
  <si>
    <t>BAJAJ FINANCE LTD CP RED 29-03-2019#**</t>
  </si>
  <si>
    <t>INE296A14OB8</t>
  </si>
  <si>
    <t>BAJAJ HOUSING FIN CP RED 18-04-2019#**</t>
  </si>
  <si>
    <t>INE377Y14348</t>
  </si>
  <si>
    <t>HDFC LTD CP RED 01-02-2019#**</t>
  </si>
  <si>
    <t>INE001A14TJ4</t>
  </si>
  <si>
    <t>RELIANCE IND CP RED 04-03-2019#**</t>
  </si>
  <si>
    <t>INE002A14BH4</t>
  </si>
  <si>
    <t>L&amp;T FINANCE LTD CP RED 04-03-2019#**</t>
  </si>
  <si>
    <t>INE027E14HD9</t>
  </si>
  <si>
    <t>ADITYA BIRLA MONEY CP RED 11-02-2019#**</t>
  </si>
  <si>
    <t>INE865C14CG0</t>
  </si>
  <si>
    <t>ADITYA BIRLA MONEY CP RED 13-02-2019#**</t>
  </si>
  <si>
    <t>INE865C14CF2</t>
  </si>
  <si>
    <t>HERO CYCLES LTD CP RED 14-02-2019#**</t>
  </si>
  <si>
    <t>INE668E14813</t>
  </si>
  <si>
    <t>CLIX FIN INDIA PVT CP RED 22-02-2019#**</t>
  </si>
  <si>
    <t>INE587B14LX8</t>
  </si>
  <si>
    <t>BAJAJ FINANCE LTD CP RED 28-02-2019#**</t>
  </si>
  <si>
    <t>INE296A14OZ7</t>
  </si>
  <si>
    <t>BAJAJ FINANCE LTD CP RED 01-03-2019#**</t>
  </si>
  <si>
    <t>INE296A14OX2</t>
  </si>
  <si>
    <t>EXIM BANK CP RED 14-03-2019#**</t>
  </si>
  <si>
    <t>INE514E14NM5</t>
  </si>
  <si>
    <t>RELIANCE IND CP RED 14-03-2019#**</t>
  </si>
  <si>
    <t>INE002A14BN2</t>
  </si>
  <si>
    <t>RELIANCE JIO INFO LTD CP RED 11-03-2019#**</t>
  </si>
  <si>
    <t>INE110L14JG7</t>
  </si>
  <si>
    <t>RELIANCE RETAIL CP 13-03-2019#**</t>
  </si>
  <si>
    <t>INE742O14872</t>
  </si>
  <si>
    <t>KOTAK COMM SERV PVT CP RED 25-03-2019#**</t>
  </si>
  <si>
    <t>INE410J14BP3</t>
  </si>
  <si>
    <t>HUDCO LTD CP RED 08-02-2019#**</t>
  </si>
  <si>
    <t>INE031A14366</t>
  </si>
  <si>
    <t>TATA POWER CP RED 15-02-2019#**</t>
  </si>
  <si>
    <t>INE245A14AG3</t>
  </si>
  <si>
    <t>VEDANTA LTD CP RED 22-02-2019#**</t>
  </si>
  <si>
    <t>INE205A14PR2</t>
  </si>
  <si>
    <t>CAN FIN HOMES CP RED 01-03-2019#**</t>
  </si>
  <si>
    <t>INE477A14924</t>
  </si>
  <si>
    <t>CESC LTD. CP RED 05-03-2019#**</t>
  </si>
  <si>
    <t>INE486A14CN5</t>
  </si>
  <si>
    <t>RELIANCE RETAIL LTD CP RED 08-03-2019#**</t>
  </si>
  <si>
    <t>INE742O14AB1</t>
  </si>
  <si>
    <t>L&amp;T FINANCE LTD CP RED 06-03-2019#**</t>
  </si>
  <si>
    <t>INE027E14FH4</t>
  </si>
  <si>
    <t>CAN FIN HOMES CP RED 08-03-2019#**</t>
  </si>
  <si>
    <t>INE477A14866</t>
  </si>
  <si>
    <t>NATIONAL HSG BK CP 14-03-2019#**</t>
  </si>
  <si>
    <t>INE557F14EJ6</t>
  </si>
  <si>
    <t>INDIAN OIL CORP LTD CP RED 18-03-2019#**</t>
  </si>
  <si>
    <t>INE242A14KJ3</t>
  </si>
  <si>
    <t>Foreign Securities and/or Overseas ETFs</t>
  </si>
  <si>
    <t>International  Mutual Fund Units</t>
  </si>
  <si>
    <t>ASEAN EQUITY FUND SHARE CLASS C ( ACC)</t>
  </si>
  <si>
    <t>LU0441851648</t>
  </si>
  <si>
    <t>GREATER CHINA SHARES CLASS C ACC</t>
  </si>
  <si>
    <t>LU0129484258</t>
  </si>
  <si>
    <t>JP MORGAN-EUROPE DYNAMIC FUND C ACC-EUR</t>
  </si>
  <si>
    <t>LU0129450945</t>
  </si>
  <si>
    <t>JP MORGAN EMERGING MKTS OPP EQ OPP FUND</t>
  </si>
  <si>
    <t>LU0431993079</t>
  </si>
  <si>
    <t>JPMORGAN FUNDS-US VALUE FUND SH CLASS C</t>
  </si>
  <si>
    <t>LU0129463179</t>
  </si>
  <si>
    <t>Notes:</t>
  </si>
  <si>
    <t>1. Total Non Performing Assets (NPA) provided for and its percentage to NAV</t>
  </si>
  <si>
    <t>2. NAV at the beginning of the period (Rs. per unit)</t>
  </si>
  <si>
    <t>Plan / option (Face Value 10)</t>
  </si>
  <si>
    <t>As on</t>
  </si>
  <si>
    <t>Direct Plan Annual Dividend Option</t>
  </si>
  <si>
    <t>^</t>
  </si>
  <si>
    <t>Direct Plan Bonus Option</t>
  </si>
  <si>
    <t>Direct Plan Dividend Option</t>
  </si>
  <si>
    <t>Direct Plan Growth Option</t>
  </si>
  <si>
    <t>Institutional Annual Dividend Option</t>
  </si>
  <si>
    <t>Institutional Bonus Option</t>
  </si>
  <si>
    <t>Institutional Dividend Option</t>
  </si>
  <si>
    <t>Institutional Growth Option</t>
  </si>
  <si>
    <t>Regular Plan Annual Dividend Option</t>
  </si>
  <si>
    <t>Regular Plan Bonus Option</t>
  </si>
  <si>
    <t>Regular Plan Dividend</t>
  </si>
  <si>
    <t>Regular Plan Growth</t>
  </si>
  <si>
    <t>^ There were no investors in this option.</t>
  </si>
  <si>
    <t xml:space="preserve">3. Total Dividend (Net) declared during the month </t>
  </si>
  <si>
    <t>4. Bonus was declared during the month</t>
  </si>
  <si>
    <t>5. Investment in Repo of Corporate Debt Securities during the month ended January 31, 2019</t>
  </si>
  <si>
    <t>6. Investment in foreign securities/ADRs/GDRs at the end of the month</t>
  </si>
  <si>
    <t>7. Average Portfolio Maturity</t>
  </si>
  <si>
    <t>8. Portfolio Turnover Ratio</t>
  </si>
  <si>
    <t>9. Total gross exposure to derivative instruments (excluding reversed positions) at the end of the month (Rs. in Lakhs)</t>
  </si>
  <si>
    <t>10. Margin Deposits includes Margin money placed on derivatives other than margin money placed with bank</t>
  </si>
  <si>
    <t>Direct Plan Fortnightly Dividend Option</t>
  </si>
  <si>
    <t>Direct Plan Monthly Dividend Option</t>
  </si>
  <si>
    <t>Direct Plan Weekly Dividend Option</t>
  </si>
  <si>
    <t>Regular Plan Dividend Option</t>
  </si>
  <si>
    <t>Regular Plan Fortnightly Dividend Option</t>
  </si>
  <si>
    <t>Regular Plan Growth Option</t>
  </si>
  <si>
    <t>Regular Plan Monthly Dividend Option</t>
  </si>
  <si>
    <t>Regular Plan Weekly Dividend Option</t>
  </si>
  <si>
    <t>3. Total Dividend (Net) declared during the month</t>
  </si>
  <si>
    <t>Plan/Option Name</t>
  </si>
  <si>
    <t xml:space="preserve"> </t>
  </si>
  <si>
    <t>individual &amp; HUF</t>
  </si>
  <si>
    <t>others</t>
  </si>
  <si>
    <t>Direct Plan Monthly Dividend</t>
  </si>
  <si>
    <t>Regular Plan Weekly Dividend</t>
  </si>
  <si>
    <t>Regular Annual Dividend Option</t>
  </si>
  <si>
    <t>Regular  Monthly Dividend</t>
  </si>
  <si>
    <t>Retail Annual Dividend Option</t>
  </si>
  <si>
    <t>Segregated Assets - Growth Option</t>
  </si>
  <si>
    <t>Regular Plan Fortnightly dividend</t>
  </si>
  <si>
    <t>Regular Plan Monthly Dividend</t>
  </si>
  <si>
    <t>Plan / option (Face Value 1000)</t>
  </si>
  <si>
    <t>Direct Plan Daily Dividend Option</t>
  </si>
  <si>
    <t>Regular Bonus Option</t>
  </si>
  <si>
    <t>Regular Daily Dividend Option</t>
  </si>
  <si>
    <t>Regular Dividend Option</t>
  </si>
  <si>
    <t>Regular Fortnightly Dividend Option</t>
  </si>
  <si>
    <t>Regular Growth Option</t>
  </si>
  <si>
    <t>Regular Monthly Dividend Option</t>
  </si>
  <si>
    <t>Regular Weekly Dividend Option</t>
  </si>
  <si>
    <t>Retail Bonus Option</t>
  </si>
  <si>
    <t>Retail Daily Dividend Option</t>
  </si>
  <si>
    <t>Retail Dividend Option</t>
  </si>
  <si>
    <t>Retail Fortnightly Dividend Option</t>
  </si>
  <si>
    <t>Retail Growth Option</t>
  </si>
  <si>
    <t>Retail Monthly Dividend Option</t>
  </si>
  <si>
    <t>Retail Weekly Dividend Option</t>
  </si>
  <si>
    <t>Direct Plan daily dividend</t>
  </si>
  <si>
    <t>Direct Plan Fortnightly Dividend</t>
  </si>
  <si>
    <t>Direct Plan weekly Dividend</t>
  </si>
  <si>
    <t>Regular Plan Daily Dividend</t>
  </si>
  <si>
    <t>Retail Plan Daily Dividend</t>
  </si>
  <si>
    <t>Retail Plan Weekly Dividend</t>
  </si>
  <si>
    <t>Direct Plan Dividend</t>
  </si>
  <si>
    <t>Monthly Dividend Direct Plan</t>
  </si>
  <si>
    <t>Monthly Dividend Regular Plan</t>
  </si>
  <si>
    <t>Direct Plan – Monthly Dividend</t>
  </si>
  <si>
    <t>Regular Plan - Monthly Dividend</t>
  </si>
  <si>
    <t>Plan B - Dividend option</t>
  </si>
  <si>
    <t>Plan B - Growth option</t>
  </si>
  <si>
    <t>Plan C - Dividend option</t>
  </si>
  <si>
    <t>Plan C - Growth option</t>
  </si>
  <si>
    <t>Growth Option</t>
  </si>
  <si>
    <t>Dividend Option</t>
  </si>
  <si>
    <t>Unclaimed Dividend less than 3 yrs</t>
  </si>
  <si>
    <t>Unclaimed Dividend more than 3 yrs</t>
  </si>
  <si>
    <t>Unclaimed Redemption less than 3 yrs</t>
  </si>
  <si>
    <t>Unclaimed Redemption more than 3 yrs</t>
  </si>
  <si>
    <t xml:space="preserve">Direct Plan daily dividend </t>
  </si>
  <si>
    <t>Direct Plan  Growth Option</t>
  </si>
  <si>
    <t>Regular Plan  Growth Option</t>
  </si>
  <si>
    <t>Edelweiss Dynamic Bond Fund</t>
  </si>
  <si>
    <t>Edelweiss Banking and PSU Debt Fund</t>
  </si>
  <si>
    <t>Edelweiss Corporate Bond Fund</t>
  </si>
  <si>
    <t>Edelweiss Government Securities Fund</t>
  </si>
  <si>
    <t>Edelweiss Short Term Fund</t>
  </si>
  <si>
    <t>Edelweiss Low Duration Fund</t>
  </si>
  <si>
    <t>Edelweiss Arbitrage Fund</t>
  </si>
  <si>
    <t>Edelweiss Balanced Advantage Fund</t>
  </si>
  <si>
    <t>Edelweiss Large Cap Fund</t>
  </si>
  <si>
    <t>Edelweiss Multi-Cap Fund</t>
  </si>
  <si>
    <t>Edelweiss Long Term Equity Fund</t>
  </si>
  <si>
    <t>Edelweiss Large &amp; Mid Cap Fund</t>
  </si>
  <si>
    <t>Edelweiss Equity Savings Fund</t>
  </si>
  <si>
    <t>Edelweiss ETF - NIFTY 50</t>
  </si>
  <si>
    <t>Edelweiss ETF - Nifty Bank</t>
  </si>
  <si>
    <t>Edelweiss ETF - Nifty 100 Quality 30</t>
  </si>
  <si>
    <t>Edelweiss Multi-Asset Allocation Fund</t>
  </si>
  <si>
    <t>Edelweiss Mid Cap Fund</t>
  </si>
  <si>
    <t>Edelweiss Tax Advantage Fund</t>
  </si>
  <si>
    <t>Edelweiss Fixed Maturity Plan - Series 35</t>
  </si>
  <si>
    <t>Edelweiss Fixed Maturity Plan - Series 38</t>
  </si>
  <si>
    <t>Edelweiss Fixed Maturity Plan - Series 41</t>
  </si>
  <si>
    <t>Edelweiss Fixed Maturity Plan - Series 49</t>
  </si>
  <si>
    <t>Edelweiss Liquid Fund</t>
  </si>
  <si>
    <t>Edelweiss ASEAN Equity Off-shore Fund</t>
  </si>
  <si>
    <t>Edelweiss Greater China Equity Off-shore Fund</t>
  </si>
  <si>
    <t>Edelweiss Europe Dynamic Equity Offshore Fund</t>
  </si>
  <si>
    <t>Edelweiss Emerging Markets Opportunities Equity Offshore Fund</t>
  </si>
  <si>
    <t>Edelweiss US Value Equity Off-shore Fund</t>
  </si>
  <si>
    <t>Tata Motors Ltd-DVR.</t>
  </si>
  <si>
    <t>Tata Motors Ltd-DVR.28/02/2019</t>
  </si>
  <si>
    <t>(A close ended equity scheme investing across large cap, mid cap and small cap stocks)</t>
  </si>
  <si>
    <t>EDELWEISS MUTUAL FUND</t>
  </si>
  <si>
    <t>PORTFOLIO STATEMENT as on January 31, 2019</t>
  </si>
  <si>
    <t>Fund ID</t>
  </si>
  <si>
    <t>Fund Description</t>
  </si>
  <si>
    <t>Edelweiss Maiden Opportunities Fund - Series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</si>
</sst>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,###,##0"/>
    <numFmt numFmtId="165" formatCode="#,##0.00_);\(##,##0\)"/>
    <numFmt numFmtId="166" formatCode="#,##0.00_);\(##,##0.00\)"/>
    <numFmt numFmtId="167" formatCode="0.00%_);\(0.00%\)"/>
    <numFmt numFmtId="168" formatCode="mmmm\ dd\,\ yyyy"/>
    <numFmt numFmtId="169" formatCode="#,##0.000000"/>
  </numFmts>
  <fonts count="6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3" fillId="0" borderId="0" xfId="0" applyFont="1"/>
    <xf numFmtId="4" fontId="0" fillId="0" borderId="0" xfId="0" applyNumberFormat="1"/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167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4" fontId="0" fillId="0" borderId="4" xfId="0" applyNumberFormat="1" applyBorder="1"/>
    <xf numFmtId="10" fontId="0" fillId="0" borderId="4" xfId="0" applyNumberFormat="1" applyBorder="1"/>
    <xf numFmtId="0" fontId="3" fillId="0" borderId="4" xfId="0" applyFont="1" applyBorder="1"/>
    <xf numFmtId="164" fontId="3" fillId="0" borderId="4" xfId="0" applyNumberFormat="1" applyFont="1" applyBorder="1"/>
    <xf numFmtId="4" fontId="3" fillId="0" borderId="5" xfId="0" applyNumberFormat="1" applyFont="1" applyBorder="1"/>
    <xf numFmtId="10" fontId="3" fillId="0" borderId="5" xfId="0" applyNumberFormat="1" applyFont="1" applyBorder="1"/>
    <xf numFmtId="4" fontId="0" fillId="0" borderId="5" xfId="0" applyNumberFormat="1" applyBorder="1" applyAlignment="1">
      <alignment horizontal="right"/>
    </xf>
    <xf numFmtId="10" fontId="0" fillId="0" borderId="5" xfId="0" applyNumberFormat="1" applyBorder="1" applyAlignment="1">
      <alignment horizontal="right"/>
    </xf>
    <xf numFmtId="0" fontId="3" fillId="0" borderId="5" xfId="0" applyFont="1" applyBorder="1"/>
    <xf numFmtId="164" fontId="3" fillId="0" borderId="5" xfId="0" applyNumberFormat="1" applyFont="1" applyBorder="1"/>
    <xf numFmtId="0" fontId="3" fillId="0" borderId="6" xfId="0" applyFont="1" applyBorder="1"/>
    <xf numFmtId="164" fontId="3" fillId="0" borderId="6" xfId="0" applyNumberFormat="1" applyFont="1" applyBorder="1"/>
    <xf numFmtId="4" fontId="3" fillId="0" borderId="6" xfId="0" applyNumberFormat="1" applyFont="1" applyBorder="1"/>
    <xf numFmtId="10" fontId="3" fillId="0" borderId="6" xfId="0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3" fillId="0" borderId="4" xfId="0" applyNumberFormat="1" applyFont="1" applyBorder="1"/>
    <xf numFmtId="10" fontId="3" fillId="0" borderId="4" xfId="0" applyNumberFormat="1" applyFont="1" applyBorder="1"/>
    <xf numFmtId="166" fontId="0" fillId="0" borderId="4" xfId="0" applyNumberFormat="1" applyBorder="1"/>
    <xf numFmtId="167" fontId="0" fillId="0" borderId="4" xfId="0" applyNumberFormat="1" applyBorder="1"/>
    <xf numFmtId="4" fontId="3" fillId="0" borderId="7" xfId="0" applyNumberFormat="1" applyFont="1" applyBorder="1"/>
    <xf numFmtId="10" fontId="3" fillId="0" borderId="7" xfId="0" applyNumberFormat="1" applyFont="1" applyBorder="1"/>
    <xf numFmtId="4" fontId="0" fillId="0" borderId="7" xfId="0" applyNumberFormat="1" applyBorder="1" applyAlignment="1">
      <alignment horizontal="right"/>
    </xf>
    <xf numFmtId="10" fontId="0" fillId="0" borderId="7" xfId="0" applyNumberFormat="1" applyBorder="1" applyAlignment="1">
      <alignment horizontal="right"/>
    </xf>
    <xf numFmtId="165" fontId="0" fillId="0" borderId="4" xfId="0" applyNumberFormat="1" applyBorder="1"/>
    <xf numFmtId="166" fontId="3" fillId="0" borderId="7" xfId="0" applyNumberFormat="1" applyFont="1" applyBorder="1"/>
    <xf numFmtId="167" fontId="3" fillId="0" borderId="7" xfId="0" applyNumberFormat="1" applyFont="1" applyBorder="1"/>
    <xf numFmtId="166" fontId="3" fillId="0" borderId="5" xfId="0" applyNumberFormat="1" applyFont="1" applyBorder="1"/>
    <xf numFmtId="167" fontId="3" fillId="0" borderId="5" xfId="0" applyNumberFormat="1" applyFont="1" applyBorder="1"/>
    <xf numFmtId="0" fontId="0" fillId="0" borderId="0" xfId="0" applyAlignment="1">
      <alignment wrapText="1"/>
    </xf>
    <xf numFmtId="168" fontId="3" fillId="0" borderId="0" xfId="0" applyNumberFormat="1" applyFont="1"/>
    <xf numFmtId="169" fontId="0" fillId="0" borderId="1" xfId="0" applyNumberFormat="1" applyBorder="1"/>
    <xf numFmtId="0" fontId="4" fillId="0" borderId="0" xfId="1" applyAlignment="1" applyProtection="1"/>
    <xf numFmtId="0" fontId="5" fillId="0" borderId="7" xfId="0" applyFont="1" applyBorder="1" applyAlignment="1">
      <alignment horizontal="center"/>
    </xf>
    <xf numFmtId="0" fontId="4" fillId="0" borderId="7" xfId="1" applyBorder="1" applyAlignment="1" applyProtection="1"/>
    <xf numFmtId="0" fontId="0" fillId="0" borderId="7" xfId="0" applyBorder="1"/>
    <xf numFmtId="0" fontId="3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opLeftCell="A4" workbookViewId="0">
      <selection activeCell="A16" sqref="A16:XFD16"/>
    </sheetView>
  </sheetViews>
  <sheetFormatPr defaultRowHeight="15" x14ac:dyDescent="0.25"/>
  <cols>
    <col min="1" max="1" width="8.7109375" bestFit="1" customWidth="1"/>
    <col min="2" max="2" width="59.85546875" bestFit="1" customWidth="1"/>
  </cols>
  <sheetData>
    <row r="1" spans="1:2" x14ac:dyDescent="0.25">
      <c r="A1" s="51" t="s">
        <v>1263</v>
      </c>
      <c r="B1" s="51"/>
    </row>
    <row r="2" spans="1:2" x14ac:dyDescent="0.25">
      <c r="A2" s="52" t="s">
        <v>1264</v>
      </c>
      <c r="B2" s="52"/>
    </row>
    <row r="3" spans="1:2" s="1" customFormat="1" x14ac:dyDescent="0.25">
      <c r="A3" s="48" t="s">
        <v>1265</v>
      </c>
      <c r="B3" s="48" t="s">
        <v>1266</v>
      </c>
    </row>
    <row r="4" spans="1:2" x14ac:dyDescent="0.25">
      <c r="A4" s="49" t="str">
        <f>HYPERLINK("[Portfolio Monthly 31012019.xlsx]EDACBF!A1","EDACBF")</f>
        <v>EDACBF</v>
      </c>
      <c r="B4" s="50" t="s">
        <v>1231</v>
      </c>
    </row>
    <row r="5" spans="1:2" x14ac:dyDescent="0.25">
      <c r="A5" s="49" t="str">
        <f>HYPERLINK("[Portfolio Monthly 31012019.xlsx]EDBPDF!A1","EDBPDF")</f>
        <v>EDBPDF</v>
      </c>
      <c r="B5" s="50" t="s">
        <v>1232</v>
      </c>
    </row>
    <row r="6" spans="1:2" x14ac:dyDescent="0.25">
      <c r="A6" s="49" t="str">
        <f>HYPERLINK("[Portfolio Monthly 31012019.xlsx]EDCDOF!A1","EDCDOF")</f>
        <v>EDCDOF</v>
      </c>
      <c r="B6" s="50" t="s">
        <v>1233</v>
      </c>
    </row>
    <row r="7" spans="1:2" x14ac:dyDescent="0.25">
      <c r="A7" s="49" t="str">
        <f>HYPERLINK("[Portfolio Monthly 31012019.xlsx]EDGSEC!A1","EDGSEC")</f>
        <v>EDGSEC</v>
      </c>
      <c r="B7" s="50" t="s">
        <v>1234</v>
      </c>
    </row>
    <row r="8" spans="1:2" x14ac:dyDescent="0.25">
      <c r="A8" s="49" t="str">
        <f>HYPERLINK("[Portfolio Monthly 31012019.xlsx]EDSTIF!A1","EDSTIF")</f>
        <v>EDSTIF</v>
      </c>
      <c r="B8" s="50" t="s">
        <v>1235</v>
      </c>
    </row>
    <row r="9" spans="1:2" x14ac:dyDescent="0.25">
      <c r="A9" s="49" t="str">
        <f>HYPERLINK("[Portfolio Monthly 31012019.xlsx]EDTREF!A1","EDTREF")</f>
        <v>EDTREF</v>
      </c>
      <c r="B9" s="50" t="s">
        <v>1236</v>
      </c>
    </row>
    <row r="10" spans="1:2" x14ac:dyDescent="0.25">
      <c r="A10" s="49" t="str">
        <f>HYPERLINK("[Portfolio Monthly 31012019.xlsx]EEARBF!A1","EEARBF")</f>
        <v>EEARBF</v>
      </c>
      <c r="B10" s="50" t="s">
        <v>1237</v>
      </c>
    </row>
    <row r="11" spans="1:2" x14ac:dyDescent="0.25">
      <c r="A11" s="49" t="str">
        <f>HYPERLINK("[Portfolio Monthly 31012019.xlsx]EEARFD!A1","EEARFD")</f>
        <v>EEARFD</v>
      </c>
      <c r="B11" s="50" t="s">
        <v>1238</v>
      </c>
    </row>
    <row r="12" spans="1:2" x14ac:dyDescent="0.25">
      <c r="A12" s="49" t="str">
        <f>HYPERLINK("[Portfolio Monthly 31012019.xlsx]EEDGEF!A1","EEDGEF")</f>
        <v>EEDGEF</v>
      </c>
      <c r="B12" s="50" t="s">
        <v>1239</v>
      </c>
    </row>
    <row r="13" spans="1:2" x14ac:dyDescent="0.25">
      <c r="A13" s="49" t="str">
        <f>HYPERLINK("[Portfolio Monthly 31012019.xlsx]EEECRF!A1","EEECRF")</f>
        <v>EEECRF</v>
      </c>
      <c r="B13" s="50" t="s">
        <v>1240</v>
      </c>
    </row>
    <row r="14" spans="1:2" x14ac:dyDescent="0.25">
      <c r="A14" s="49" t="str">
        <f>HYPERLINK("[Portfolio Monthly 31012019.xlsx]EEELSS!A1","EEELSS")</f>
        <v>EEELSS</v>
      </c>
      <c r="B14" s="50" t="s">
        <v>1241</v>
      </c>
    </row>
    <row r="15" spans="1:2" x14ac:dyDescent="0.25">
      <c r="A15" s="49" t="str">
        <f>HYPERLINK("[Portfolio Monthly 31012019.xlsx]EEEQTF!A1","EEEQTF")</f>
        <v>EEEQTF</v>
      </c>
      <c r="B15" s="50" t="s">
        <v>1242</v>
      </c>
    </row>
    <row r="16" spans="1:2" x14ac:dyDescent="0.25">
      <c r="A16" s="49" t="str">
        <f>HYPERLINK("[Portfolio Monthly 31012019.xlsx]EEESSF!A1","EEESSF")</f>
        <v>EEESSF</v>
      </c>
      <c r="B16" s="50" t="s">
        <v>1243</v>
      </c>
    </row>
    <row r="17" spans="1:2" x14ac:dyDescent="0.25">
      <c r="A17" s="49" t="str">
        <f>HYPERLINK("[Portfolio Monthly 31012019.xlsx]EEMOF1!A1","EEMOF1")</f>
        <v>EEMOF1</v>
      </c>
      <c r="B17" s="50" t="s">
        <v>1267</v>
      </c>
    </row>
    <row r="18" spans="1:2" x14ac:dyDescent="0.25">
      <c r="A18" s="49" t="str">
        <f>HYPERLINK("[Portfolio Monthly 31012019.xlsx]EENF50!A1","EENF50")</f>
        <v>EENF50</v>
      </c>
      <c r="B18" s="50" t="s">
        <v>1244</v>
      </c>
    </row>
    <row r="19" spans="1:2" x14ac:dyDescent="0.25">
      <c r="A19" s="49" t="str">
        <f>HYPERLINK("[Portfolio Monthly 31012019.xlsx]EENFBA!A1","EENFBA")</f>
        <v>EENFBA</v>
      </c>
      <c r="B19" s="50" t="s">
        <v>1245</v>
      </c>
    </row>
    <row r="20" spans="1:2" x14ac:dyDescent="0.25">
      <c r="A20" s="49" t="str">
        <f>HYPERLINK("[Portfolio Monthly 31012019.xlsx]EENQ30!A1","EENQ30")</f>
        <v>EENQ30</v>
      </c>
      <c r="B20" s="50" t="s">
        <v>1246</v>
      </c>
    </row>
    <row r="21" spans="1:2" x14ac:dyDescent="0.25">
      <c r="A21" s="49" t="str">
        <f>HYPERLINK("[Portfolio Monthly 31012019.xlsx]EEPRUA!A1","EEPRUA")</f>
        <v>EEPRUA</v>
      </c>
      <c r="B21" s="50" t="s">
        <v>1247</v>
      </c>
    </row>
    <row r="22" spans="1:2" x14ac:dyDescent="0.25">
      <c r="A22" s="49" t="str">
        <f>HYPERLINK("[Portfolio Monthly 31012019.xlsx]EESMCF!A1","EESMCF")</f>
        <v>EESMCF</v>
      </c>
      <c r="B22" s="50" t="s">
        <v>1248</v>
      </c>
    </row>
    <row r="23" spans="1:2" x14ac:dyDescent="0.25">
      <c r="A23" s="49" t="str">
        <f>HYPERLINK("[Portfolio Monthly 31012019.xlsx]EETAXF!A1","EETAXF")</f>
        <v>EETAXF</v>
      </c>
      <c r="B23" s="50" t="s">
        <v>1249</v>
      </c>
    </row>
    <row r="24" spans="1:2" x14ac:dyDescent="0.25">
      <c r="A24" s="49" t="str">
        <f>HYPERLINK("[Portfolio Monthly 31012019.xlsx]EFMS35!A1","EFMS35")</f>
        <v>EFMS35</v>
      </c>
      <c r="B24" s="50" t="s">
        <v>1250</v>
      </c>
    </row>
    <row r="25" spans="1:2" x14ac:dyDescent="0.25">
      <c r="A25" s="49" t="str">
        <f>HYPERLINK("[Portfolio Monthly 31012019.xlsx]EFMS38!A1","EFMS38")</f>
        <v>EFMS38</v>
      </c>
      <c r="B25" s="50" t="s">
        <v>1251</v>
      </c>
    </row>
    <row r="26" spans="1:2" x14ac:dyDescent="0.25">
      <c r="A26" s="49" t="str">
        <f>HYPERLINK("[Portfolio Monthly 31012019.xlsx]EFMS41!A1","EFMS41")</f>
        <v>EFMS41</v>
      </c>
      <c r="B26" s="50" t="s">
        <v>1252</v>
      </c>
    </row>
    <row r="27" spans="1:2" x14ac:dyDescent="0.25">
      <c r="A27" s="49" t="str">
        <f>HYPERLINK("[Portfolio Monthly 31012019.xlsx]EFMS49!A1","EFMS49")</f>
        <v>EFMS49</v>
      </c>
      <c r="B27" s="50" t="s">
        <v>1253</v>
      </c>
    </row>
    <row r="28" spans="1:2" x14ac:dyDescent="0.25">
      <c r="A28" s="49" t="str">
        <f>HYPERLINK("[Portfolio Monthly 31012019.xlsx]ELLIQF!A1","ELLIQF")</f>
        <v>ELLIQF</v>
      </c>
      <c r="B28" s="50" t="s">
        <v>1254</v>
      </c>
    </row>
    <row r="29" spans="1:2" x14ac:dyDescent="0.25">
      <c r="A29" s="49" t="str">
        <f>HYPERLINK("[Portfolio Monthly 31012019.xlsx]EOASEF!A1","EOASEF")</f>
        <v>EOASEF</v>
      </c>
      <c r="B29" s="50" t="s">
        <v>1255</v>
      </c>
    </row>
    <row r="30" spans="1:2" x14ac:dyDescent="0.25">
      <c r="A30" s="49" t="str">
        <f>HYPERLINK("[Portfolio Monthly 31012019.xlsx]EOCHIF!A1","EOCHIF")</f>
        <v>EOCHIF</v>
      </c>
      <c r="B30" s="50" t="s">
        <v>1256</v>
      </c>
    </row>
    <row r="31" spans="1:2" x14ac:dyDescent="0.25">
      <c r="A31" s="49" t="str">
        <f>HYPERLINK("[Portfolio Monthly 31012019.xlsx]EOEDOF!A1","EOEDOF")</f>
        <v>EOEDOF</v>
      </c>
      <c r="B31" s="50" t="s">
        <v>1257</v>
      </c>
    </row>
    <row r="32" spans="1:2" x14ac:dyDescent="0.25">
      <c r="A32" s="49" t="str">
        <f>HYPERLINK("[Portfolio Monthly 31012019.xlsx]EOEMOP!A1","EOEMOP")</f>
        <v>EOEMOP</v>
      </c>
      <c r="B32" s="50" t="s">
        <v>1258</v>
      </c>
    </row>
    <row r="33" spans="1:2" x14ac:dyDescent="0.25">
      <c r="A33" s="49" t="str">
        <f>HYPERLINK("[Portfolio Monthly 31012019.xlsx]EOUSEF!A1","EOUSEF")</f>
        <v>EOUSEF</v>
      </c>
      <c r="B33" s="50" t="s">
        <v>1259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pane ySplit="4" topLeftCell="A121" activePane="bottomLeft" state="frozen"/>
      <selection pane="bottomLeft" activeCell="B128" sqref="B128"/>
    </sheetView>
  </sheetViews>
  <sheetFormatPr defaultRowHeight="15" x14ac:dyDescent="0.25"/>
  <cols>
    <col min="1" max="1" width="50.5703125" customWidth="1"/>
    <col min="2" max="2" width="17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22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23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220</v>
      </c>
      <c r="B7" s="27"/>
      <c r="C7" s="27"/>
      <c r="D7" s="11"/>
      <c r="E7" s="12"/>
      <c r="F7" s="13"/>
    </row>
    <row r="8" spans="1:8" x14ac:dyDescent="0.25">
      <c r="A8" s="10" t="s">
        <v>579</v>
      </c>
      <c r="B8" s="27" t="s">
        <v>580</v>
      </c>
      <c r="C8" s="27" t="s">
        <v>241</v>
      </c>
      <c r="D8" s="11">
        <v>55677</v>
      </c>
      <c r="E8" s="12">
        <v>1158.05</v>
      </c>
      <c r="F8" s="13">
        <v>7.9899999999999999E-2</v>
      </c>
    </row>
    <row r="9" spans="1:8" x14ac:dyDescent="0.25">
      <c r="A9" s="10" t="s">
        <v>221</v>
      </c>
      <c r="B9" s="27" t="s">
        <v>222</v>
      </c>
      <c r="C9" s="27" t="s">
        <v>223</v>
      </c>
      <c r="D9" s="11">
        <v>87980</v>
      </c>
      <c r="E9" s="12">
        <v>1079.6500000000001</v>
      </c>
      <c r="F9" s="13">
        <v>7.4499999999999997E-2</v>
      </c>
    </row>
    <row r="10" spans="1:8" x14ac:dyDescent="0.25">
      <c r="A10" s="10" t="s">
        <v>224</v>
      </c>
      <c r="B10" s="27" t="s">
        <v>225</v>
      </c>
      <c r="C10" s="27" t="s">
        <v>226</v>
      </c>
      <c r="D10" s="11">
        <v>35387</v>
      </c>
      <c r="E10" s="12">
        <v>680.26</v>
      </c>
      <c r="F10" s="13">
        <v>4.6899999999999997E-2</v>
      </c>
    </row>
    <row r="11" spans="1:8" x14ac:dyDescent="0.25">
      <c r="A11" s="10" t="s">
        <v>581</v>
      </c>
      <c r="B11" s="27" t="s">
        <v>582</v>
      </c>
      <c r="C11" s="27" t="s">
        <v>241</v>
      </c>
      <c r="D11" s="11">
        <v>50226</v>
      </c>
      <c r="E11" s="12">
        <v>630.71</v>
      </c>
      <c r="F11" s="13">
        <v>4.3499999999999997E-2</v>
      </c>
    </row>
    <row r="12" spans="1:8" x14ac:dyDescent="0.25">
      <c r="A12" s="10" t="s">
        <v>283</v>
      </c>
      <c r="B12" s="27" t="s">
        <v>284</v>
      </c>
      <c r="C12" s="27" t="s">
        <v>229</v>
      </c>
      <c r="D12" s="11">
        <v>82542</v>
      </c>
      <c r="E12" s="12">
        <v>618.69000000000005</v>
      </c>
      <c r="F12" s="13">
        <v>4.2700000000000002E-2</v>
      </c>
    </row>
    <row r="13" spans="1:8" x14ac:dyDescent="0.25">
      <c r="A13" s="10" t="s">
        <v>298</v>
      </c>
      <c r="B13" s="27" t="s">
        <v>299</v>
      </c>
      <c r="C13" s="27" t="s">
        <v>241</v>
      </c>
      <c r="D13" s="11">
        <v>137565</v>
      </c>
      <c r="E13" s="12">
        <v>501.36</v>
      </c>
      <c r="F13" s="13">
        <v>3.4599999999999999E-2</v>
      </c>
    </row>
    <row r="14" spans="1:8" x14ac:dyDescent="0.25">
      <c r="A14" s="10" t="s">
        <v>357</v>
      </c>
      <c r="B14" s="27" t="s">
        <v>358</v>
      </c>
      <c r="C14" s="27" t="s">
        <v>226</v>
      </c>
      <c r="D14" s="11">
        <v>18618</v>
      </c>
      <c r="E14" s="12">
        <v>479.39</v>
      </c>
      <c r="F14" s="13">
        <v>3.3099999999999997E-2</v>
      </c>
    </row>
    <row r="15" spans="1:8" x14ac:dyDescent="0.25">
      <c r="A15" s="10" t="s">
        <v>227</v>
      </c>
      <c r="B15" s="27" t="s">
        <v>228</v>
      </c>
      <c r="C15" s="27" t="s">
        <v>229</v>
      </c>
      <c r="D15" s="11">
        <v>23627</v>
      </c>
      <c r="E15" s="12">
        <v>475.87</v>
      </c>
      <c r="F15" s="13">
        <v>3.2800000000000003E-2</v>
      </c>
    </row>
    <row r="16" spans="1:8" x14ac:dyDescent="0.25">
      <c r="A16" s="10" t="s">
        <v>585</v>
      </c>
      <c r="B16" s="27" t="s">
        <v>586</v>
      </c>
      <c r="C16" s="27" t="s">
        <v>302</v>
      </c>
      <c r="D16" s="11">
        <v>35485</v>
      </c>
      <c r="E16" s="12">
        <v>466.38</v>
      </c>
      <c r="F16" s="13">
        <v>3.2199999999999999E-2</v>
      </c>
    </row>
    <row r="17" spans="1:6" x14ac:dyDescent="0.25">
      <c r="A17" s="10" t="s">
        <v>587</v>
      </c>
      <c r="B17" s="27" t="s">
        <v>588</v>
      </c>
      <c r="C17" s="27" t="s">
        <v>226</v>
      </c>
      <c r="D17" s="11">
        <v>43293</v>
      </c>
      <c r="E17" s="12">
        <v>409.68</v>
      </c>
      <c r="F17" s="13">
        <v>2.8299999999999999E-2</v>
      </c>
    </row>
    <row r="18" spans="1:6" x14ac:dyDescent="0.25">
      <c r="A18" s="10" t="s">
        <v>589</v>
      </c>
      <c r="B18" s="27" t="s">
        <v>590</v>
      </c>
      <c r="C18" s="27" t="s">
        <v>229</v>
      </c>
      <c r="D18" s="11">
        <v>39646</v>
      </c>
      <c r="E18" s="12">
        <v>398.52</v>
      </c>
      <c r="F18" s="13">
        <v>2.75E-2</v>
      </c>
    </row>
    <row r="19" spans="1:6" x14ac:dyDescent="0.25">
      <c r="A19" s="10" t="s">
        <v>583</v>
      </c>
      <c r="B19" s="27" t="s">
        <v>584</v>
      </c>
      <c r="C19" s="27" t="s">
        <v>244</v>
      </c>
      <c r="D19" s="11">
        <v>4664</v>
      </c>
      <c r="E19" s="12">
        <v>341.91</v>
      </c>
      <c r="F19" s="13">
        <v>2.3599999999999999E-2</v>
      </c>
    </row>
    <row r="20" spans="1:6" x14ac:dyDescent="0.25">
      <c r="A20" s="10" t="s">
        <v>239</v>
      </c>
      <c r="B20" s="27" t="s">
        <v>240</v>
      </c>
      <c r="C20" s="27" t="s">
        <v>241</v>
      </c>
      <c r="D20" s="11">
        <v>108273</v>
      </c>
      <c r="E20" s="12">
        <v>317.94</v>
      </c>
      <c r="F20" s="13">
        <v>2.1899999999999999E-2</v>
      </c>
    </row>
    <row r="21" spans="1:6" x14ac:dyDescent="0.25">
      <c r="A21" s="10" t="s">
        <v>252</v>
      </c>
      <c r="B21" s="27" t="s">
        <v>253</v>
      </c>
      <c r="C21" s="27" t="s">
        <v>244</v>
      </c>
      <c r="D21" s="11">
        <v>106527</v>
      </c>
      <c r="E21" s="12">
        <v>296.83999999999997</v>
      </c>
      <c r="F21" s="13">
        <v>2.0500000000000001E-2</v>
      </c>
    </row>
    <row r="22" spans="1:6" x14ac:dyDescent="0.25">
      <c r="A22" s="10" t="s">
        <v>242</v>
      </c>
      <c r="B22" s="27" t="s">
        <v>243</v>
      </c>
      <c r="C22" s="27" t="s">
        <v>244</v>
      </c>
      <c r="D22" s="11">
        <v>12451</v>
      </c>
      <c r="E22" s="12">
        <v>219.54</v>
      </c>
      <c r="F22" s="13">
        <v>1.5100000000000001E-2</v>
      </c>
    </row>
    <row r="23" spans="1:6" x14ac:dyDescent="0.25">
      <c r="A23" s="10" t="s">
        <v>596</v>
      </c>
      <c r="B23" s="27" t="s">
        <v>597</v>
      </c>
      <c r="C23" s="27" t="s">
        <v>229</v>
      </c>
      <c r="D23" s="11">
        <v>28835</v>
      </c>
      <c r="E23" s="12">
        <v>211.04</v>
      </c>
      <c r="F23" s="13">
        <v>1.46E-2</v>
      </c>
    </row>
    <row r="24" spans="1:6" x14ac:dyDescent="0.25">
      <c r="A24" s="10" t="s">
        <v>270</v>
      </c>
      <c r="B24" s="27" t="s">
        <v>271</v>
      </c>
      <c r="C24" s="27" t="s">
        <v>272</v>
      </c>
      <c r="D24" s="11">
        <v>3174</v>
      </c>
      <c r="E24" s="12">
        <v>210.79</v>
      </c>
      <c r="F24" s="13">
        <v>1.4500000000000001E-2</v>
      </c>
    </row>
    <row r="25" spans="1:6" x14ac:dyDescent="0.25">
      <c r="A25" s="10" t="s">
        <v>604</v>
      </c>
      <c r="B25" s="27" t="s">
        <v>605</v>
      </c>
      <c r="C25" s="27" t="s">
        <v>226</v>
      </c>
      <c r="D25" s="11">
        <v>23500</v>
      </c>
      <c r="E25" s="12">
        <v>206.86</v>
      </c>
      <c r="F25" s="13">
        <v>1.43E-2</v>
      </c>
    </row>
    <row r="26" spans="1:6" x14ac:dyDescent="0.25">
      <c r="A26" s="10" t="s">
        <v>703</v>
      </c>
      <c r="B26" s="27" t="s">
        <v>704</v>
      </c>
      <c r="C26" s="27" t="s">
        <v>232</v>
      </c>
      <c r="D26" s="11">
        <v>9772</v>
      </c>
      <c r="E26" s="12">
        <v>177.73</v>
      </c>
      <c r="F26" s="13">
        <v>1.23E-2</v>
      </c>
    </row>
    <row r="27" spans="1:6" x14ac:dyDescent="0.25">
      <c r="A27" s="10" t="s">
        <v>619</v>
      </c>
      <c r="B27" s="27" t="s">
        <v>620</v>
      </c>
      <c r="C27" s="27" t="s">
        <v>295</v>
      </c>
      <c r="D27" s="11">
        <v>17707</v>
      </c>
      <c r="E27" s="12">
        <v>176.1</v>
      </c>
      <c r="F27" s="13">
        <v>1.21E-2</v>
      </c>
    </row>
    <row r="28" spans="1:6" x14ac:dyDescent="0.25">
      <c r="A28" s="10" t="s">
        <v>614</v>
      </c>
      <c r="B28" s="27" t="s">
        <v>615</v>
      </c>
      <c r="C28" s="27" t="s">
        <v>229</v>
      </c>
      <c r="D28" s="11">
        <v>10000</v>
      </c>
      <c r="E28" s="12">
        <v>176.09</v>
      </c>
      <c r="F28" s="13">
        <v>1.21E-2</v>
      </c>
    </row>
    <row r="29" spans="1:6" x14ac:dyDescent="0.25">
      <c r="A29" s="10" t="s">
        <v>332</v>
      </c>
      <c r="B29" s="27" t="s">
        <v>333</v>
      </c>
      <c r="C29" s="27" t="s">
        <v>244</v>
      </c>
      <c r="D29" s="11">
        <v>41254</v>
      </c>
      <c r="E29" s="12">
        <v>151.30000000000001</v>
      </c>
      <c r="F29" s="13">
        <v>1.04E-2</v>
      </c>
    </row>
    <row r="30" spans="1:6" x14ac:dyDescent="0.25">
      <c r="A30" s="10" t="s">
        <v>705</v>
      </c>
      <c r="B30" s="27" t="s">
        <v>706</v>
      </c>
      <c r="C30" s="27" t="s">
        <v>244</v>
      </c>
      <c r="D30" s="11">
        <v>10526</v>
      </c>
      <c r="E30" s="12">
        <v>148.69</v>
      </c>
      <c r="F30" s="13">
        <v>1.03E-2</v>
      </c>
    </row>
    <row r="31" spans="1:6" x14ac:dyDescent="0.25">
      <c r="A31" s="10" t="s">
        <v>640</v>
      </c>
      <c r="B31" s="27" t="s">
        <v>641</v>
      </c>
      <c r="C31" s="27" t="s">
        <v>261</v>
      </c>
      <c r="D31" s="11">
        <v>76748</v>
      </c>
      <c r="E31" s="12">
        <v>144.75</v>
      </c>
      <c r="F31" s="13">
        <v>0.01</v>
      </c>
    </row>
    <row r="32" spans="1:6" x14ac:dyDescent="0.25">
      <c r="A32" s="10" t="s">
        <v>600</v>
      </c>
      <c r="B32" s="27" t="s">
        <v>601</v>
      </c>
      <c r="C32" s="27" t="s">
        <v>244</v>
      </c>
      <c r="D32" s="11">
        <v>11298</v>
      </c>
      <c r="E32" s="12">
        <v>144.63</v>
      </c>
      <c r="F32" s="13">
        <v>0.01</v>
      </c>
    </row>
    <row r="33" spans="1:6" x14ac:dyDescent="0.25">
      <c r="A33" s="10" t="s">
        <v>602</v>
      </c>
      <c r="B33" s="27" t="s">
        <v>603</v>
      </c>
      <c r="C33" s="27" t="s">
        <v>226</v>
      </c>
      <c r="D33" s="11">
        <v>12335</v>
      </c>
      <c r="E33" s="12">
        <v>144.6</v>
      </c>
      <c r="F33" s="13">
        <v>0.01</v>
      </c>
    </row>
    <row r="34" spans="1:6" x14ac:dyDescent="0.25">
      <c r="A34" s="10" t="s">
        <v>623</v>
      </c>
      <c r="B34" s="27" t="s">
        <v>624</v>
      </c>
      <c r="C34" s="27" t="s">
        <v>625</v>
      </c>
      <c r="D34" s="11">
        <v>97306</v>
      </c>
      <c r="E34" s="12">
        <v>137.44</v>
      </c>
      <c r="F34" s="13">
        <v>9.4999999999999998E-3</v>
      </c>
    </row>
    <row r="35" spans="1:6" x14ac:dyDescent="0.25">
      <c r="A35" s="10" t="s">
        <v>672</v>
      </c>
      <c r="B35" s="27" t="s">
        <v>673</v>
      </c>
      <c r="C35" s="27" t="s">
        <v>261</v>
      </c>
      <c r="D35" s="11">
        <v>98227</v>
      </c>
      <c r="E35" s="12">
        <v>137.22</v>
      </c>
      <c r="F35" s="13">
        <v>9.4999999999999998E-3</v>
      </c>
    </row>
    <row r="36" spans="1:6" x14ac:dyDescent="0.25">
      <c r="A36" s="10" t="s">
        <v>608</v>
      </c>
      <c r="B36" s="27" t="s">
        <v>609</v>
      </c>
      <c r="C36" s="27" t="s">
        <v>305</v>
      </c>
      <c r="D36" s="11">
        <v>564</v>
      </c>
      <c r="E36" s="12">
        <v>131.81</v>
      </c>
      <c r="F36" s="13">
        <v>9.1000000000000004E-3</v>
      </c>
    </row>
    <row r="37" spans="1:6" x14ac:dyDescent="0.25">
      <c r="A37" s="10" t="s">
        <v>273</v>
      </c>
      <c r="B37" s="27" t="s">
        <v>274</v>
      </c>
      <c r="C37" s="27" t="s">
        <v>238</v>
      </c>
      <c r="D37" s="11">
        <v>44247</v>
      </c>
      <c r="E37" s="12">
        <v>121.5</v>
      </c>
      <c r="F37" s="13">
        <v>8.3999999999999995E-3</v>
      </c>
    </row>
    <row r="38" spans="1:6" x14ac:dyDescent="0.25">
      <c r="A38" s="10" t="s">
        <v>707</v>
      </c>
      <c r="B38" s="27" t="s">
        <v>708</v>
      </c>
      <c r="C38" s="27" t="s">
        <v>229</v>
      </c>
      <c r="D38" s="11">
        <v>3125</v>
      </c>
      <c r="E38" s="12">
        <v>118.78</v>
      </c>
      <c r="F38" s="13">
        <v>8.2000000000000007E-3</v>
      </c>
    </row>
    <row r="39" spans="1:6" x14ac:dyDescent="0.25">
      <c r="A39" s="10" t="s">
        <v>308</v>
      </c>
      <c r="B39" s="27" t="s">
        <v>309</v>
      </c>
      <c r="C39" s="27" t="s">
        <v>244</v>
      </c>
      <c r="D39" s="11">
        <v>972</v>
      </c>
      <c r="E39" s="12">
        <v>111.76</v>
      </c>
      <c r="F39" s="13">
        <v>7.7000000000000002E-3</v>
      </c>
    </row>
    <row r="40" spans="1:6" x14ac:dyDescent="0.25">
      <c r="A40" s="10" t="s">
        <v>634</v>
      </c>
      <c r="B40" s="27" t="s">
        <v>635</v>
      </c>
      <c r="C40" s="27" t="s">
        <v>232</v>
      </c>
      <c r="D40" s="11">
        <v>1692</v>
      </c>
      <c r="E40" s="12">
        <v>109.38</v>
      </c>
      <c r="F40" s="13">
        <v>7.4999999999999997E-3</v>
      </c>
    </row>
    <row r="41" spans="1:6" x14ac:dyDescent="0.25">
      <c r="A41" s="10" t="s">
        <v>321</v>
      </c>
      <c r="B41" s="27" t="s">
        <v>322</v>
      </c>
      <c r="C41" s="27" t="s">
        <v>232</v>
      </c>
      <c r="D41" s="11">
        <v>3986</v>
      </c>
      <c r="E41" s="12">
        <v>108.45</v>
      </c>
      <c r="F41" s="13">
        <v>7.4999999999999997E-3</v>
      </c>
    </row>
    <row r="42" spans="1:6" x14ac:dyDescent="0.25">
      <c r="A42" s="10" t="s">
        <v>709</v>
      </c>
      <c r="B42" s="27" t="s">
        <v>710</v>
      </c>
      <c r="C42" s="27" t="s">
        <v>232</v>
      </c>
      <c r="D42" s="11">
        <v>7195</v>
      </c>
      <c r="E42" s="12">
        <v>108.37</v>
      </c>
      <c r="F42" s="13">
        <v>7.4999999999999997E-3</v>
      </c>
    </row>
    <row r="43" spans="1:6" x14ac:dyDescent="0.25">
      <c r="A43" s="10" t="s">
        <v>638</v>
      </c>
      <c r="B43" s="27" t="s">
        <v>639</v>
      </c>
      <c r="C43" s="27" t="s">
        <v>232</v>
      </c>
      <c r="D43" s="11">
        <v>1322</v>
      </c>
      <c r="E43" s="12">
        <v>106.69</v>
      </c>
      <c r="F43" s="13">
        <v>7.4000000000000003E-3</v>
      </c>
    </row>
    <row r="44" spans="1:6" x14ac:dyDescent="0.25">
      <c r="A44" s="10" t="s">
        <v>663</v>
      </c>
      <c r="B44" s="27" t="s">
        <v>664</v>
      </c>
      <c r="C44" s="27" t="s">
        <v>373</v>
      </c>
      <c r="D44" s="11">
        <v>520</v>
      </c>
      <c r="E44" s="12">
        <v>98.03</v>
      </c>
      <c r="F44" s="13">
        <v>6.7999999999999996E-3</v>
      </c>
    </row>
    <row r="45" spans="1:6" x14ac:dyDescent="0.25">
      <c r="A45" s="10" t="s">
        <v>612</v>
      </c>
      <c r="B45" s="27" t="s">
        <v>613</v>
      </c>
      <c r="C45" s="27" t="s">
        <v>232</v>
      </c>
      <c r="D45" s="11">
        <v>14000</v>
      </c>
      <c r="E45" s="12">
        <v>96.94</v>
      </c>
      <c r="F45" s="13">
        <v>6.7000000000000002E-3</v>
      </c>
    </row>
    <row r="46" spans="1:6" x14ac:dyDescent="0.25">
      <c r="A46" s="10" t="s">
        <v>711</v>
      </c>
      <c r="B46" s="27" t="s">
        <v>712</v>
      </c>
      <c r="C46" s="27" t="s">
        <v>226</v>
      </c>
      <c r="D46" s="11">
        <v>21823</v>
      </c>
      <c r="E46" s="12">
        <v>93.8</v>
      </c>
      <c r="F46" s="13">
        <v>6.4999999999999997E-3</v>
      </c>
    </row>
    <row r="47" spans="1:6" x14ac:dyDescent="0.25">
      <c r="A47" s="10" t="s">
        <v>636</v>
      </c>
      <c r="B47" s="27" t="s">
        <v>637</v>
      </c>
      <c r="C47" s="27" t="s">
        <v>595</v>
      </c>
      <c r="D47" s="11">
        <v>31766</v>
      </c>
      <c r="E47" s="12">
        <v>90.07</v>
      </c>
      <c r="F47" s="13">
        <v>6.1999999999999998E-3</v>
      </c>
    </row>
    <row r="48" spans="1:6" x14ac:dyDescent="0.25">
      <c r="A48" s="10" t="s">
        <v>713</v>
      </c>
      <c r="B48" s="27" t="s">
        <v>714</v>
      </c>
      <c r="C48" s="27" t="s">
        <v>272</v>
      </c>
      <c r="D48" s="11">
        <v>451</v>
      </c>
      <c r="E48" s="12">
        <v>85.72</v>
      </c>
      <c r="F48" s="13">
        <v>5.8999999999999999E-3</v>
      </c>
    </row>
    <row r="49" spans="1:6" x14ac:dyDescent="0.25">
      <c r="A49" s="10" t="s">
        <v>642</v>
      </c>
      <c r="B49" s="27" t="s">
        <v>643</v>
      </c>
      <c r="C49" s="27" t="s">
        <v>373</v>
      </c>
      <c r="D49" s="11">
        <v>7268</v>
      </c>
      <c r="E49" s="12">
        <v>83.43</v>
      </c>
      <c r="F49" s="13">
        <v>5.7999999999999996E-3</v>
      </c>
    </row>
    <row r="50" spans="1:6" x14ac:dyDescent="0.25">
      <c r="A50" s="10" t="s">
        <v>591</v>
      </c>
      <c r="B50" s="27" t="s">
        <v>592</v>
      </c>
      <c r="C50" s="27" t="s">
        <v>241</v>
      </c>
      <c r="D50" s="11">
        <v>11479</v>
      </c>
      <c r="E50" s="12">
        <v>82.96</v>
      </c>
      <c r="F50" s="13">
        <v>5.7000000000000002E-3</v>
      </c>
    </row>
    <row r="51" spans="1:6" x14ac:dyDescent="0.25">
      <c r="A51" s="10" t="s">
        <v>715</v>
      </c>
      <c r="B51" s="27" t="s">
        <v>716</v>
      </c>
      <c r="C51" s="27" t="s">
        <v>331</v>
      </c>
      <c r="D51" s="11">
        <v>384</v>
      </c>
      <c r="E51" s="12">
        <v>82.14</v>
      </c>
      <c r="F51" s="13">
        <v>5.7000000000000002E-3</v>
      </c>
    </row>
    <row r="52" spans="1:6" x14ac:dyDescent="0.25">
      <c r="A52" s="10" t="s">
        <v>296</v>
      </c>
      <c r="B52" s="27" t="s">
        <v>297</v>
      </c>
      <c r="C52" s="27" t="s">
        <v>244</v>
      </c>
      <c r="D52" s="11">
        <v>2356</v>
      </c>
      <c r="E52" s="12">
        <v>75.34</v>
      </c>
      <c r="F52" s="13">
        <v>5.1999999999999998E-3</v>
      </c>
    </row>
    <row r="53" spans="1:6" x14ac:dyDescent="0.25">
      <c r="A53" s="10" t="s">
        <v>717</v>
      </c>
      <c r="B53" s="27" t="s">
        <v>718</v>
      </c>
      <c r="C53" s="27" t="s">
        <v>229</v>
      </c>
      <c r="D53" s="11">
        <v>20317</v>
      </c>
      <c r="E53" s="12">
        <v>75.010000000000005</v>
      </c>
      <c r="F53" s="13">
        <v>5.1999999999999998E-3</v>
      </c>
    </row>
    <row r="54" spans="1:6" x14ac:dyDescent="0.25">
      <c r="A54" s="10" t="s">
        <v>606</v>
      </c>
      <c r="B54" s="27" t="s">
        <v>607</v>
      </c>
      <c r="C54" s="27" t="s">
        <v>229</v>
      </c>
      <c r="D54" s="11">
        <v>4506</v>
      </c>
      <c r="E54" s="12">
        <v>71.430000000000007</v>
      </c>
      <c r="F54" s="13">
        <v>4.8999999999999998E-3</v>
      </c>
    </row>
    <row r="55" spans="1:6" x14ac:dyDescent="0.25">
      <c r="A55" s="10" t="s">
        <v>610</v>
      </c>
      <c r="B55" s="27" t="s">
        <v>611</v>
      </c>
      <c r="C55" s="27" t="s">
        <v>229</v>
      </c>
      <c r="D55" s="11">
        <v>7072</v>
      </c>
      <c r="E55" s="12">
        <v>70.91</v>
      </c>
      <c r="F55" s="13">
        <v>4.8999999999999998E-3</v>
      </c>
    </row>
    <row r="56" spans="1:6" x14ac:dyDescent="0.25">
      <c r="A56" s="10" t="s">
        <v>291</v>
      </c>
      <c r="B56" s="27" t="s">
        <v>292</v>
      </c>
      <c r="C56" s="27" t="s">
        <v>229</v>
      </c>
      <c r="D56" s="11">
        <v>7830</v>
      </c>
      <c r="E56" s="12">
        <v>70</v>
      </c>
      <c r="F56" s="13">
        <v>4.7999999999999996E-3</v>
      </c>
    </row>
    <row r="57" spans="1:6" x14ac:dyDescent="0.25">
      <c r="A57" s="10" t="s">
        <v>719</v>
      </c>
      <c r="B57" s="27" t="s">
        <v>720</v>
      </c>
      <c r="C57" s="27" t="s">
        <v>405</v>
      </c>
      <c r="D57" s="11">
        <v>31492</v>
      </c>
      <c r="E57" s="12">
        <v>67.38</v>
      </c>
      <c r="F57" s="13">
        <v>4.5999999999999999E-3</v>
      </c>
    </row>
    <row r="58" spans="1:6" x14ac:dyDescent="0.25">
      <c r="A58" s="10" t="s">
        <v>721</v>
      </c>
      <c r="B58" s="27" t="s">
        <v>722</v>
      </c>
      <c r="C58" s="27" t="s">
        <v>373</v>
      </c>
      <c r="D58" s="11">
        <v>8953</v>
      </c>
      <c r="E58" s="12">
        <v>66.7</v>
      </c>
      <c r="F58" s="13">
        <v>4.5999999999999999E-3</v>
      </c>
    </row>
    <row r="59" spans="1:6" x14ac:dyDescent="0.25">
      <c r="A59" s="10" t="s">
        <v>363</v>
      </c>
      <c r="B59" s="27" t="s">
        <v>364</v>
      </c>
      <c r="C59" s="27" t="s">
        <v>244</v>
      </c>
      <c r="D59" s="11">
        <v>5036</v>
      </c>
      <c r="E59" s="12">
        <v>63.38</v>
      </c>
      <c r="F59" s="13">
        <v>4.4000000000000003E-3</v>
      </c>
    </row>
    <row r="60" spans="1:6" x14ac:dyDescent="0.25">
      <c r="A60" s="10" t="s">
        <v>665</v>
      </c>
      <c r="B60" s="27" t="s">
        <v>666</v>
      </c>
      <c r="C60" s="27" t="s">
        <v>258</v>
      </c>
      <c r="D60" s="11">
        <v>1797</v>
      </c>
      <c r="E60" s="12">
        <v>63.24</v>
      </c>
      <c r="F60" s="13">
        <v>4.4000000000000003E-3</v>
      </c>
    </row>
    <row r="61" spans="1:6" x14ac:dyDescent="0.25">
      <c r="A61" s="10" t="s">
        <v>723</v>
      </c>
      <c r="B61" s="27" t="s">
        <v>724</v>
      </c>
      <c r="C61" s="27" t="s">
        <v>226</v>
      </c>
      <c r="D61" s="11">
        <v>3690</v>
      </c>
      <c r="E61" s="12">
        <v>63.23</v>
      </c>
      <c r="F61" s="13">
        <v>4.4000000000000003E-3</v>
      </c>
    </row>
    <row r="62" spans="1:6" x14ac:dyDescent="0.25">
      <c r="A62" s="10" t="s">
        <v>626</v>
      </c>
      <c r="B62" s="27" t="s">
        <v>627</v>
      </c>
      <c r="C62" s="27" t="s">
        <v>232</v>
      </c>
      <c r="D62" s="11">
        <v>8908</v>
      </c>
      <c r="E62" s="12">
        <v>62.66</v>
      </c>
      <c r="F62" s="13">
        <v>4.3E-3</v>
      </c>
    </row>
    <row r="63" spans="1:6" x14ac:dyDescent="0.25">
      <c r="A63" s="10" t="s">
        <v>725</v>
      </c>
      <c r="B63" s="27" t="s">
        <v>726</v>
      </c>
      <c r="C63" s="27" t="s">
        <v>373</v>
      </c>
      <c r="D63" s="11">
        <v>11170</v>
      </c>
      <c r="E63" s="12">
        <v>58.97</v>
      </c>
      <c r="F63" s="13">
        <v>4.1000000000000003E-3</v>
      </c>
    </row>
    <row r="64" spans="1:6" x14ac:dyDescent="0.25">
      <c r="A64" s="10" t="s">
        <v>315</v>
      </c>
      <c r="B64" s="27" t="s">
        <v>316</v>
      </c>
      <c r="C64" s="27" t="s">
        <v>272</v>
      </c>
      <c r="D64" s="11">
        <v>6385</v>
      </c>
      <c r="E64" s="12">
        <v>43.42</v>
      </c>
      <c r="F64" s="13">
        <v>3.0000000000000001E-3</v>
      </c>
    </row>
    <row r="65" spans="1:6" x14ac:dyDescent="0.25">
      <c r="A65" s="10" t="s">
        <v>727</v>
      </c>
      <c r="B65" s="27" t="s">
        <v>728</v>
      </c>
      <c r="C65" s="27" t="s">
        <v>223</v>
      </c>
      <c r="D65" s="11">
        <v>11731</v>
      </c>
      <c r="E65" s="12">
        <v>40.520000000000003</v>
      </c>
      <c r="F65" s="13">
        <v>2.8E-3</v>
      </c>
    </row>
    <row r="66" spans="1:6" x14ac:dyDescent="0.25">
      <c r="A66" s="10" t="s">
        <v>729</v>
      </c>
      <c r="B66" s="27" t="s">
        <v>730</v>
      </c>
      <c r="C66" s="27" t="s">
        <v>223</v>
      </c>
      <c r="D66" s="11">
        <v>14344</v>
      </c>
      <c r="E66" s="12">
        <v>33.49</v>
      </c>
      <c r="F66" s="13">
        <v>2.3E-3</v>
      </c>
    </row>
    <row r="67" spans="1:6" x14ac:dyDescent="0.25">
      <c r="A67" s="10" t="s">
        <v>289</v>
      </c>
      <c r="B67" s="27" t="s">
        <v>290</v>
      </c>
      <c r="C67" s="27" t="s">
        <v>223</v>
      </c>
      <c r="D67" s="11">
        <v>23355</v>
      </c>
      <c r="E67" s="12">
        <v>31.96</v>
      </c>
      <c r="F67" s="13">
        <v>2.2000000000000001E-3</v>
      </c>
    </row>
    <row r="68" spans="1:6" x14ac:dyDescent="0.25">
      <c r="A68" s="10" t="s">
        <v>731</v>
      </c>
      <c r="B68" s="27" t="s">
        <v>732</v>
      </c>
      <c r="C68" s="27" t="s">
        <v>373</v>
      </c>
      <c r="D68" s="11">
        <v>260</v>
      </c>
      <c r="E68" s="12">
        <v>16.190000000000001</v>
      </c>
      <c r="F68" s="13">
        <v>1.1000000000000001E-3</v>
      </c>
    </row>
    <row r="69" spans="1:6" x14ac:dyDescent="0.25">
      <c r="A69" s="14" t="s">
        <v>88</v>
      </c>
      <c r="B69" s="28"/>
      <c r="C69" s="28"/>
      <c r="D69" s="15"/>
      <c r="E69" s="35">
        <v>12845.69</v>
      </c>
      <c r="F69" s="36">
        <v>0.88649999999999995</v>
      </c>
    </row>
    <row r="70" spans="1:6" x14ac:dyDescent="0.25">
      <c r="A70" s="14" t="s">
        <v>412</v>
      </c>
      <c r="B70" s="27"/>
      <c r="C70" s="27"/>
      <c r="D70" s="11"/>
      <c r="E70" s="12"/>
      <c r="F70" s="13"/>
    </row>
    <row r="71" spans="1:6" x14ac:dyDescent="0.25">
      <c r="A71" s="14" t="s">
        <v>88</v>
      </c>
      <c r="B71" s="27"/>
      <c r="C71" s="27"/>
      <c r="D71" s="11"/>
      <c r="E71" s="37" t="s">
        <v>65</v>
      </c>
      <c r="F71" s="38" t="s">
        <v>65</v>
      </c>
    </row>
    <row r="72" spans="1:6" x14ac:dyDescent="0.25">
      <c r="A72" s="20" t="s">
        <v>97</v>
      </c>
      <c r="B72" s="29"/>
      <c r="C72" s="29"/>
      <c r="D72" s="21"/>
      <c r="E72" s="24">
        <v>12845.69</v>
      </c>
      <c r="F72" s="25">
        <v>0.88649999999999995</v>
      </c>
    </row>
    <row r="73" spans="1:6" x14ac:dyDescent="0.25">
      <c r="A73" s="10"/>
      <c r="B73" s="27"/>
      <c r="C73" s="27"/>
      <c r="D73" s="11"/>
      <c r="E73" s="12"/>
      <c r="F73" s="13"/>
    </row>
    <row r="74" spans="1:6" x14ac:dyDescent="0.25">
      <c r="A74" s="14" t="s">
        <v>413</v>
      </c>
      <c r="B74" s="27"/>
      <c r="C74" s="27"/>
      <c r="D74" s="11"/>
      <c r="E74" s="12"/>
      <c r="F74" s="13"/>
    </row>
    <row r="75" spans="1:6" x14ac:dyDescent="0.25">
      <c r="A75" s="14" t="s">
        <v>414</v>
      </c>
      <c r="B75" s="27"/>
      <c r="C75" s="27"/>
      <c r="D75" s="11"/>
      <c r="E75" s="12"/>
      <c r="F75" s="13"/>
    </row>
    <row r="76" spans="1:6" x14ac:dyDescent="0.25">
      <c r="A76" s="10" t="s">
        <v>684</v>
      </c>
      <c r="B76" s="27"/>
      <c r="C76" s="27" t="s">
        <v>683</v>
      </c>
      <c r="D76" s="11">
        <v>10200</v>
      </c>
      <c r="E76" s="12">
        <v>1107.33</v>
      </c>
      <c r="F76" s="13">
        <v>7.6372999999999996E-2</v>
      </c>
    </row>
    <row r="77" spans="1:6" x14ac:dyDescent="0.25">
      <c r="A77" s="10" t="s">
        <v>682</v>
      </c>
      <c r="B77" s="27"/>
      <c r="C77" s="27" t="s">
        <v>683</v>
      </c>
      <c r="D77" s="11">
        <v>500</v>
      </c>
      <c r="E77" s="12">
        <v>136.68</v>
      </c>
      <c r="F77" s="13">
        <v>9.4260000000000004E-3</v>
      </c>
    </row>
    <row r="78" spans="1:6" ht="15" customHeight="1" x14ac:dyDescent="0.25">
      <c r="A78" s="10" t="s">
        <v>495</v>
      </c>
      <c r="B78" s="27"/>
      <c r="C78" s="27" t="s">
        <v>229</v>
      </c>
      <c r="D78" s="11">
        <v>6000</v>
      </c>
      <c r="E78" s="12">
        <v>121.53</v>
      </c>
      <c r="F78" s="13">
        <v>8.3809999999999996E-3</v>
      </c>
    </row>
    <row r="79" spans="1:6" x14ac:dyDescent="0.25">
      <c r="A79" s="14" t="s">
        <v>88</v>
      </c>
      <c r="B79" s="28"/>
      <c r="C79" s="28"/>
      <c r="D79" s="15"/>
      <c r="E79" s="35">
        <v>1365.54</v>
      </c>
      <c r="F79" s="36">
        <v>9.418E-2</v>
      </c>
    </row>
    <row r="80" spans="1:6" x14ac:dyDescent="0.25">
      <c r="A80" s="10"/>
      <c r="B80" s="27"/>
      <c r="C80" s="27"/>
      <c r="D80" s="11"/>
      <c r="E80" s="12"/>
      <c r="F80" s="13"/>
    </row>
    <row r="81" spans="1:6" x14ac:dyDescent="0.25">
      <c r="A81" s="10"/>
      <c r="B81" s="27"/>
      <c r="C81" s="27"/>
      <c r="D81" s="11"/>
      <c r="E81" s="12"/>
      <c r="F81" s="13"/>
    </row>
    <row r="82" spans="1:6" x14ac:dyDescent="0.25">
      <c r="A82" s="10"/>
      <c r="B82" s="27"/>
      <c r="C82" s="27"/>
      <c r="D82" s="11"/>
      <c r="E82" s="12"/>
      <c r="F82" s="13"/>
    </row>
    <row r="83" spans="1:6" x14ac:dyDescent="0.25">
      <c r="A83" s="20" t="s">
        <v>97</v>
      </c>
      <c r="B83" s="29"/>
      <c r="C83" s="29"/>
      <c r="D83" s="21"/>
      <c r="E83" s="16">
        <v>1365.54</v>
      </c>
      <c r="F83" s="17">
        <v>9.418E-2</v>
      </c>
    </row>
    <row r="84" spans="1:6" x14ac:dyDescent="0.25">
      <c r="A84" s="10"/>
      <c r="B84" s="27"/>
      <c r="C84" s="27"/>
      <c r="D84" s="11"/>
      <c r="E84" s="12"/>
      <c r="F84" s="13"/>
    </row>
    <row r="85" spans="1:6" x14ac:dyDescent="0.25">
      <c r="A85" s="14" t="s">
        <v>512</v>
      </c>
      <c r="B85" s="28"/>
      <c r="C85" s="28"/>
      <c r="D85" s="15"/>
      <c r="E85" s="31"/>
      <c r="F85" s="32"/>
    </row>
    <row r="86" spans="1:6" x14ac:dyDescent="0.25">
      <c r="A86" s="14" t="s">
        <v>513</v>
      </c>
      <c r="B86" s="28"/>
      <c r="C86" s="28"/>
      <c r="D86" s="15"/>
      <c r="E86" s="31"/>
      <c r="F86" s="32"/>
    </row>
    <row r="87" spans="1:6" x14ac:dyDescent="0.25">
      <c r="A87" s="10" t="s">
        <v>733</v>
      </c>
      <c r="B87" s="27"/>
      <c r="C87" s="27" t="s">
        <v>701</v>
      </c>
      <c r="D87" s="11">
        <v>20000000</v>
      </c>
      <c r="E87" s="12">
        <v>200</v>
      </c>
      <c r="F87" s="13">
        <v>1.38E-2</v>
      </c>
    </row>
    <row r="88" spans="1:6" x14ac:dyDescent="0.25">
      <c r="A88" s="14" t="s">
        <v>88</v>
      </c>
      <c r="B88" s="28"/>
      <c r="C88" s="28"/>
      <c r="D88" s="15"/>
      <c r="E88" s="35">
        <v>200</v>
      </c>
      <c r="F88" s="36">
        <v>1.38E-2</v>
      </c>
    </row>
    <row r="89" spans="1:6" x14ac:dyDescent="0.25">
      <c r="A89" s="20" t="s">
        <v>97</v>
      </c>
      <c r="B89" s="29"/>
      <c r="C89" s="29"/>
      <c r="D89" s="21"/>
      <c r="E89" s="24">
        <v>200</v>
      </c>
      <c r="F89" s="25">
        <v>1.38E-2</v>
      </c>
    </row>
    <row r="90" spans="1:6" x14ac:dyDescent="0.25">
      <c r="A90" s="10"/>
      <c r="B90" s="27"/>
      <c r="C90" s="27"/>
      <c r="D90" s="11"/>
      <c r="E90" s="12"/>
      <c r="F90" s="13"/>
    </row>
    <row r="91" spans="1:6" x14ac:dyDescent="0.25">
      <c r="A91" s="10"/>
      <c r="B91" s="27"/>
      <c r="C91" s="27"/>
      <c r="D91" s="11"/>
      <c r="E91" s="12"/>
      <c r="F91" s="13"/>
    </row>
    <row r="92" spans="1:6" x14ac:dyDescent="0.25">
      <c r="A92" s="14" t="s">
        <v>98</v>
      </c>
      <c r="B92" s="27"/>
      <c r="C92" s="27"/>
      <c r="D92" s="11"/>
      <c r="E92" s="12"/>
      <c r="F92" s="13"/>
    </row>
    <row r="93" spans="1:6" x14ac:dyDescent="0.25">
      <c r="A93" s="10" t="s">
        <v>99</v>
      </c>
      <c r="B93" s="27"/>
      <c r="C93" s="27"/>
      <c r="D93" s="11"/>
      <c r="E93" s="12">
        <v>1454.75</v>
      </c>
      <c r="F93" s="13">
        <v>0.1003</v>
      </c>
    </row>
    <row r="94" spans="1:6" x14ac:dyDescent="0.25">
      <c r="A94" s="14" t="s">
        <v>88</v>
      </c>
      <c r="B94" s="28"/>
      <c r="C94" s="28"/>
      <c r="D94" s="15"/>
      <c r="E94" s="35">
        <v>1454.75</v>
      </c>
      <c r="F94" s="36">
        <v>0.1003</v>
      </c>
    </row>
    <row r="95" spans="1:6" x14ac:dyDescent="0.25">
      <c r="A95" s="10"/>
      <c r="B95" s="27"/>
      <c r="C95" s="27"/>
      <c r="D95" s="11"/>
      <c r="E95" s="12"/>
      <c r="F95" s="13"/>
    </row>
    <row r="96" spans="1:6" x14ac:dyDescent="0.25">
      <c r="A96" s="20" t="s">
        <v>97</v>
      </c>
      <c r="B96" s="29"/>
      <c r="C96" s="29"/>
      <c r="D96" s="21"/>
      <c r="E96" s="16">
        <v>1454.75</v>
      </c>
      <c r="F96" s="17">
        <v>0.1003</v>
      </c>
    </row>
    <row r="97" spans="1:6" x14ac:dyDescent="0.25">
      <c r="A97" s="10" t="s">
        <v>100</v>
      </c>
      <c r="B97" s="27"/>
      <c r="C97" s="27"/>
      <c r="D97" s="11"/>
      <c r="E97" s="33">
        <v>-1.5</v>
      </c>
      <c r="F97" s="34">
        <v>-5.9999999999999995E-4</v>
      </c>
    </row>
    <row r="98" spans="1:6" x14ac:dyDescent="0.25">
      <c r="A98" s="22" t="s">
        <v>101</v>
      </c>
      <c r="B98" s="30"/>
      <c r="C98" s="30"/>
      <c r="D98" s="23"/>
      <c r="E98" s="24">
        <v>14498.94</v>
      </c>
      <c r="F98" s="25">
        <v>1</v>
      </c>
    </row>
    <row r="100" spans="1:6" x14ac:dyDescent="0.25">
      <c r="A100" s="1" t="s">
        <v>578</v>
      </c>
    </row>
    <row r="107" spans="1:6" x14ac:dyDescent="0.25">
      <c r="A107" s="1" t="s">
        <v>1143</v>
      </c>
    </row>
    <row r="108" spans="1:6" ht="30" x14ac:dyDescent="0.25">
      <c r="A108" s="44" t="s">
        <v>1144</v>
      </c>
      <c r="B108" t="s">
        <v>65</v>
      </c>
    </row>
    <row r="109" spans="1:6" x14ac:dyDescent="0.25">
      <c r="A109" t="s">
        <v>1145</v>
      </c>
    </row>
    <row r="110" spans="1:6" x14ac:dyDescent="0.25">
      <c r="A110" t="s">
        <v>1146</v>
      </c>
      <c r="B110" t="s">
        <v>1147</v>
      </c>
      <c r="C110" t="s">
        <v>1147</v>
      </c>
    </row>
    <row r="111" spans="1:6" x14ac:dyDescent="0.25">
      <c r="B111" s="45">
        <v>43465</v>
      </c>
      <c r="C111" s="45">
        <v>43496</v>
      </c>
    </row>
    <row r="112" spans="1:6" x14ac:dyDescent="0.25">
      <c r="A112" t="s">
        <v>1151</v>
      </c>
      <c r="B112">
        <v>21.89</v>
      </c>
      <c r="C112">
        <v>21.72</v>
      </c>
    </row>
    <row r="113" spans="1:3" x14ac:dyDescent="0.25">
      <c r="A113" t="s">
        <v>1152</v>
      </c>
      <c r="B113">
        <v>35.119999999999997</v>
      </c>
      <c r="C113">
        <v>34.840000000000003</v>
      </c>
    </row>
    <row r="114" spans="1:3" x14ac:dyDescent="0.25">
      <c r="A114" t="s">
        <v>1218</v>
      </c>
      <c r="B114">
        <v>34.35</v>
      </c>
      <c r="C114">
        <v>34.049999999999997</v>
      </c>
    </row>
    <row r="115" spans="1:3" x14ac:dyDescent="0.25">
      <c r="A115" t="s">
        <v>1219</v>
      </c>
      <c r="B115">
        <v>33.94</v>
      </c>
      <c r="C115">
        <v>33.65</v>
      </c>
    </row>
    <row r="116" spans="1:3" x14ac:dyDescent="0.25">
      <c r="A116" t="s">
        <v>1220</v>
      </c>
      <c r="B116">
        <v>27.38</v>
      </c>
      <c r="C116">
        <v>27.14</v>
      </c>
    </row>
    <row r="117" spans="1:3" x14ac:dyDescent="0.25">
      <c r="A117" t="s">
        <v>1221</v>
      </c>
      <c r="B117">
        <v>33.5</v>
      </c>
      <c r="C117">
        <v>33.200000000000003</v>
      </c>
    </row>
    <row r="118" spans="1:3" x14ac:dyDescent="0.25">
      <c r="A118" t="s">
        <v>1173</v>
      </c>
      <c r="B118">
        <v>19</v>
      </c>
      <c r="C118">
        <v>18.829999999999998</v>
      </c>
    </row>
    <row r="119" spans="1:3" x14ac:dyDescent="0.25">
      <c r="A119" t="s">
        <v>1175</v>
      </c>
      <c r="B119">
        <v>33.770000000000003</v>
      </c>
      <c r="C119">
        <v>33.47</v>
      </c>
    </row>
    <row r="121" spans="1:3" x14ac:dyDescent="0.25">
      <c r="A121" t="s">
        <v>1162</v>
      </c>
      <c r="B121" t="s">
        <v>65</v>
      </c>
    </row>
    <row r="122" spans="1:3" x14ac:dyDescent="0.25">
      <c r="A122" t="s">
        <v>1163</v>
      </c>
      <c r="B122" t="s">
        <v>65</v>
      </c>
    </row>
    <row r="123" spans="1:3" ht="30" x14ac:dyDescent="0.25">
      <c r="A123" s="44" t="s">
        <v>1164</v>
      </c>
      <c r="B123" t="s">
        <v>65</v>
      </c>
    </row>
    <row r="124" spans="1:3" ht="30" x14ac:dyDescent="0.25">
      <c r="A124" s="44" t="s">
        <v>1165</v>
      </c>
      <c r="B124" t="s">
        <v>65</v>
      </c>
    </row>
    <row r="125" spans="1:3" x14ac:dyDescent="0.25">
      <c r="A125" t="s">
        <v>1166</v>
      </c>
      <c r="B125" t="s">
        <v>65</v>
      </c>
    </row>
    <row r="126" spans="1:3" x14ac:dyDescent="0.25">
      <c r="A126" t="s">
        <v>1167</v>
      </c>
      <c r="B126" s="2">
        <v>3.15</v>
      </c>
    </row>
    <row r="127" spans="1:3" ht="45" x14ac:dyDescent="0.25">
      <c r="A127" s="44" t="s">
        <v>1168</v>
      </c>
      <c r="B127">
        <v>1365.5354</v>
      </c>
    </row>
    <row r="128" spans="1:3" ht="30" x14ac:dyDescent="0.25">
      <c r="A128" s="44" t="s">
        <v>1169</v>
      </c>
      <c r="B128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>
      <pane ySplit="4" topLeftCell="A5" activePane="bottomLeft" state="frozen"/>
      <selection pane="bottomLeft" activeCell="A2" sqref="A2:F2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24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25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220</v>
      </c>
      <c r="B7" s="27"/>
      <c r="C7" s="27"/>
      <c r="D7" s="11"/>
      <c r="E7" s="12"/>
      <c r="F7" s="13"/>
    </row>
    <row r="8" spans="1:8" x14ac:dyDescent="0.25">
      <c r="A8" s="10" t="s">
        <v>579</v>
      </c>
      <c r="B8" s="27" t="s">
        <v>580</v>
      </c>
      <c r="C8" s="27" t="s">
        <v>241</v>
      </c>
      <c r="D8" s="11">
        <v>88975</v>
      </c>
      <c r="E8" s="12">
        <v>1850.64</v>
      </c>
      <c r="F8" s="13">
        <v>8.4500000000000006E-2</v>
      </c>
    </row>
    <row r="9" spans="1:8" x14ac:dyDescent="0.25">
      <c r="A9" s="10" t="s">
        <v>283</v>
      </c>
      <c r="B9" s="27" t="s">
        <v>284</v>
      </c>
      <c r="C9" s="27" t="s">
        <v>229</v>
      </c>
      <c r="D9" s="11">
        <v>167576</v>
      </c>
      <c r="E9" s="12">
        <v>1256.07</v>
      </c>
      <c r="F9" s="13">
        <v>5.74E-2</v>
      </c>
    </row>
    <row r="10" spans="1:8" x14ac:dyDescent="0.25">
      <c r="A10" s="10" t="s">
        <v>298</v>
      </c>
      <c r="B10" s="27" t="s">
        <v>299</v>
      </c>
      <c r="C10" s="27" t="s">
        <v>241</v>
      </c>
      <c r="D10" s="11">
        <v>329767</v>
      </c>
      <c r="E10" s="12">
        <v>1201.8399999999999</v>
      </c>
      <c r="F10" s="13">
        <v>5.4899999999999997E-2</v>
      </c>
    </row>
    <row r="11" spans="1:8" x14ac:dyDescent="0.25">
      <c r="A11" s="10" t="s">
        <v>224</v>
      </c>
      <c r="B11" s="27" t="s">
        <v>225</v>
      </c>
      <c r="C11" s="27" t="s">
        <v>226</v>
      </c>
      <c r="D11" s="11">
        <v>51254</v>
      </c>
      <c r="E11" s="12">
        <v>985.28</v>
      </c>
      <c r="F11" s="13">
        <v>4.4999999999999998E-2</v>
      </c>
    </row>
    <row r="12" spans="1:8" x14ac:dyDescent="0.25">
      <c r="A12" s="10" t="s">
        <v>591</v>
      </c>
      <c r="B12" s="27" t="s">
        <v>592</v>
      </c>
      <c r="C12" s="27" t="s">
        <v>241</v>
      </c>
      <c r="D12" s="11">
        <v>119887</v>
      </c>
      <c r="E12" s="12">
        <v>866.42</v>
      </c>
      <c r="F12" s="13">
        <v>3.9600000000000003E-2</v>
      </c>
    </row>
    <row r="13" spans="1:8" x14ac:dyDescent="0.25">
      <c r="A13" s="10" t="s">
        <v>221</v>
      </c>
      <c r="B13" s="27" t="s">
        <v>222</v>
      </c>
      <c r="C13" s="27" t="s">
        <v>223</v>
      </c>
      <c r="D13" s="11">
        <v>69451</v>
      </c>
      <c r="E13" s="12">
        <v>852.27</v>
      </c>
      <c r="F13" s="13">
        <v>3.8899999999999997E-2</v>
      </c>
    </row>
    <row r="14" spans="1:8" x14ac:dyDescent="0.25">
      <c r="A14" s="10" t="s">
        <v>242</v>
      </c>
      <c r="B14" s="27" t="s">
        <v>243</v>
      </c>
      <c r="C14" s="27" t="s">
        <v>244</v>
      </c>
      <c r="D14" s="11">
        <v>42113</v>
      </c>
      <c r="E14" s="12">
        <v>742.56</v>
      </c>
      <c r="F14" s="13">
        <v>3.39E-2</v>
      </c>
    </row>
    <row r="15" spans="1:8" x14ac:dyDescent="0.25">
      <c r="A15" s="10" t="s">
        <v>585</v>
      </c>
      <c r="B15" s="27" t="s">
        <v>586</v>
      </c>
      <c r="C15" s="27" t="s">
        <v>302</v>
      </c>
      <c r="D15" s="11">
        <v>47944</v>
      </c>
      <c r="E15" s="12">
        <v>630.13</v>
      </c>
      <c r="F15" s="13">
        <v>2.8799999999999999E-2</v>
      </c>
    </row>
    <row r="16" spans="1:8" x14ac:dyDescent="0.25">
      <c r="A16" s="10" t="s">
        <v>239</v>
      </c>
      <c r="B16" s="27" t="s">
        <v>240</v>
      </c>
      <c r="C16" s="27" t="s">
        <v>241</v>
      </c>
      <c r="D16" s="11">
        <v>182607</v>
      </c>
      <c r="E16" s="12">
        <v>536.23</v>
      </c>
      <c r="F16" s="13">
        <v>2.4500000000000001E-2</v>
      </c>
    </row>
    <row r="17" spans="1:6" x14ac:dyDescent="0.25">
      <c r="A17" s="10" t="s">
        <v>581</v>
      </c>
      <c r="B17" s="27" t="s">
        <v>582</v>
      </c>
      <c r="C17" s="27" t="s">
        <v>241</v>
      </c>
      <c r="D17" s="11">
        <v>39275</v>
      </c>
      <c r="E17" s="12">
        <v>493.2</v>
      </c>
      <c r="F17" s="13">
        <v>2.2499999999999999E-2</v>
      </c>
    </row>
    <row r="18" spans="1:6" x14ac:dyDescent="0.25">
      <c r="A18" s="10" t="s">
        <v>252</v>
      </c>
      <c r="B18" s="27" t="s">
        <v>253</v>
      </c>
      <c r="C18" s="27" t="s">
        <v>244</v>
      </c>
      <c r="D18" s="11">
        <v>170406</v>
      </c>
      <c r="E18" s="12">
        <v>474.84</v>
      </c>
      <c r="F18" s="13">
        <v>2.1700000000000001E-2</v>
      </c>
    </row>
    <row r="19" spans="1:6" x14ac:dyDescent="0.25">
      <c r="A19" s="10" t="s">
        <v>357</v>
      </c>
      <c r="B19" s="27" t="s">
        <v>358</v>
      </c>
      <c r="C19" s="27" t="s">
        <v>226</v>
      </c>
      <c r="D19" s="11">
        <v>16182</v>
      </c>
      <c r="E19" s="12">
        <v>416.66</v>
      </c>
      <c r="F19" s="13">
        <v>1.9E-2</v>
      </c>
    </row>
    <row r="20" spans="1:6" x14ac:dyDescent="0.25">
      <c r="A20" s="10" t="s">
        <v>403</v>
      </c>
      <c r="B20" s="27" t="s">
        <v>404</v>
      </c>
      <c r="C20" s="27" t="s">
        <v>405</v>
      </c>
      <c r="D20" s="11">
        <v>41623</v>
      </c>
      <c r="E20" s="12">
        <v>414.48</v>
      </c>
      <c r="F20" s="13">
        <v>1.89E-2</v>
      </c>
    </row>
    <row r="21" spans="1:6" x14ac:dyDescent="0.25">
      <c r="A21" s="10" t="s">
        <v>399</v>
      </c>
      <c r="B21" s="27" t="s">
        <v>400</v>
      </c>
      <c r="C21" s="27" t="s">
        <v>244</v>
      </c>
      <c r="D21" s="11">
        <v>89732</v>
      </c>
      <c r="E21" s="12">
        <v>398.1</v>
      </c>
      <c r="F21" s="13">
        <v>1.8200000000000001E-2</v>
      </c>
    </row>
    <row r="22" spans="1:6" x14ac:dyDescent="0.25">
      <c r="A22" s="10" t="s">
        <v>598</v>
      </c>
      <c r="B22" s="27" t="s">
        <v>599</v>
      </c>
      <c r="C22" s="27" t="s">
        <v>241</v>
      </c>
      <c r="D22" s="11">
        <v>68274</v>
      </c>
      <c r="E22" s="12">
        <v>388.24</v>
      </c>
      <c r="F22" s="13">
        <v>1.77E-2</v>
      </c>
    </row>
    <row r="23" spans="1:6" x14ac:dyDescent="0.25">
      <c r="A23" s="10" t="s">
        <v>296</v>
      </c>
      <c r="B23" s="27" t="s">
        <v>297</v>
      </c>
      <c r="C23" s="27" t="s">
        <v>244</v>
      </c>
      <c r="D23" s="11">
        <v>11805</v>
      </c>
      <c r="E23" s="12">
        <v>377.49</v>
      </c>
      <c r="F23" s="13">
        <v>1.72E-2</v>
      </c>
    </row>
    <row r="24" spans="1:6" x14ac:dyDescent="0.25">
      <c r="A24" s="10" t="s">
        <v>583</v>
      </c>
      <c r="B24" s="27" t="s">
        <v>584</v>
      </c>
      <c r="C24" s="27" t="s">
        <v>244</v>
      </c>
      <c r="D24" s="11">
        <v>4976</v>
      </c>
      <c r="E24" s="12">
        <v>364.78</v>
      </c>
      <c r="F24" s="13">
        <v>1.67E-2</v>
      </c>
    </row>
    <row r="25" spans="1:6" x14ac:dyDescent="0.25">
      <c r="A25" s="10" t="s">
        <v>734</v>
      </c>
      <c r="B25" s="27" t="s">
        <v>735</v>
      </c>
      <c r="C25" s="27" t="s">
        <v>241</v>
      </c>
      <c r="D25" s="11">
        <v>188663</v>
      </c>
      <c r="E25" s="12">
        <v>360.35</v>
      </c>
      <c r="F25" s="13">
        <v>1.6500000000000001E-2</v>
      </c>
    </row>
    <row r="26" spans="1:6" x14ac:dyDescent="0.25">
      <c r="A26" s="10" t="s">
        <v>736</v>
      </c>
      <c r="B26" s="27" t="s">
        <v>737</v>
      </c>
      <c r="C26" s="27" t="s">
        <v>669</v>
      </c>
      <c r="D26" s="11">
        <v>26392</v>
      </c>
      <c r="E26" s="12">
        <v>349.87</v>
      </c>
      <c r="F26" s="13">
        <v>1.6E-2</v>
      </c>
    </row>
    <row r="27" spans="1:6" x14ac:dyDescent="0.25">
      <c r="A27" s="10" t="s">
        <v>738</v>
      </c>
      <c r="B27" s="27" t="s">
        <v>739</v>
      </c>
      <c r="C27" s="27" t="s">
        <v>331</v>
      </c>
      <c r="D27" s="11">
        <v>238780</v>
      </c>
      <c r="E27" s="12">
        <v>313.52</v>
      </c>
      <c r="F27" s="13">
        <v>1.43E-2</v>
      </c>
    </row>
    <row r="28" spans="1:6" x14ac:dyDescent="0.25">
      <c r="A28" s="10" t="s">
        <v>628</v>
      </c>
      <c r="B28" s="27" t="s">
        <v>629</v>
      </c>
      <c r="C28" s="27" t="s">
        <v>630</v>
      </c>
      <c r="D28" s="11">
        <v>147120</v>
      </c>
      <c r="E28" s="12">
        <v>308.22000000000003</v>
      </c>
      <c r="F28" s="13">
        <v>1.41E-2</v>
      </c>
    </row>
    <row r="29" spans="1:6" x14ac:dyDescent="0.25">
      <c r="A29" s="10" t="s">
        <v>709</v>
      </c>
      <c r="B29" s="27" t="s">
        <v>710</v>
      </c>
      <c r="C29" s="27" t="s">
        <v>232</v>
      </c>
      <c r="D29" s="11">
        <v>19275</v>
      </c>
      <c r="E29" s="12">
        <v>290.32</v>
      </c>
      <c r="F29" s="13">
        <v>1.3299999999999999E-2</v>
      </c>
    </row>
    <row r="30" spans="1:6" x14ac:dyDescent="0.25">
      <c r="A30" s="10" t="s">
        <v>740</v>
      </c>
      <c r="B30" s="27" t="s">
        <v>741</v>
      </c>
      <c r="C30" s="27" t="s">
        <v>229</v>
      </c>
      <c r="D30" s="11">
        <v>21897</v>
      </c>
      <c r="E30" s="12">
        <v>287.01</v>
      </c>
      <c r="F30" s="13">
        <v>1.3100000000000001E-2</v>
      </c>
    </row>
    <row r="31" spans="1:6" x14ac:dyDescent="0.25">
      <c r="A31" s="10" t="s">
        <v>327</v>
      </c>
      <c r="B31" s="27" t="s">
        <v>328</v>
      </c>
      <c r="C31" s="27" t="s">
        <v>226</v>
      </c>
      <c r="D31" s="11">
        <v>69727</v>
      </c>
      <c r="E31" s="12">
        <v>282.05</v>
      </c>
      <c r="F31" s="13">
        <v>1.29E-2</v>
      </c>
    </row>
    <row r="32" spans="1:6" x14ac:dyDescent="0.25">
      <c r="A32" s="10" t="s">
        <v>653</v>
      </c>
      <c r="B32" s="27" t="s">
        <v>654</v>
      </c>
      <c r="C32" s="27" t="s">
        <v>405</v>
      </c>
      <c r="D32" s="11">
        <v>39414</v>
      </c>
      <c r="E32" s="12">
        <v>281.2</v>
      </c>
      <c r="F32" s="13">
        <v>1.2800000000000001E-2</v>
      </c>
    </row>
    <row r="33" spans="1:6" x14ac:dyDescent="0.25">
      <c r="A33" s="10" t="s">
        <v>705</v>
      </c>
      <c r="B33" s="27" t="s">
        <v>706</v>
      </c>
      <c r="C33" s="27" t="s">
        <v>244</v>
      </c>
      <c r="D33" s="11">
        <v>19726</v>
      </c>
      <c r="E33" s="12">
        <v>278.64999999999998</v>
      </c>
      <c r="F33" s="13">
        <v>1.2699999999999999E-2</v>
      </c>
    </row>
    <row r="34" spans="1:6" x14ac:dyDescent="0.25">
      <c r="A34" s="10" t="s">
        <v>655</v>
      </c>
      <c r="B34" s="27" t="s">
        <v>656</v>
      </c>
      <c r="C34" s="27" t="s">
        <v>226</v>
      </c>
      <c r="D34" s="11">
        <v>29537</v>
      </c>
      <c r="E34" s="12">
        <v>252.2</v>
      </c>
      <c r="F34" s="13">
        <v>1.15E-2</v>
      </c>
    </row>
    <row r="35" spans="1:6" x14ac:dyDescent="0.25">
      <c r="A35" s="10" t="s">
        <v>742</v>
      </c>
      <c r="B35" s="27" t="s">
        <v>743</v>
      </c>
      <c r="C35" s="27" t="s">
        <v>744</v>
      </c>
      <c r="D35" s="11">
        <v>22682</v>
      </c>
      <c r="E35" s="12">
        <v>233.93</v>
      </c>
      <c r="F35" s="13">
        <v>1.0699999999999999E-2</v>
      </c>
    </row>
    <row r="36" spans="1:6" x14ac:dyDescent="0.25">
      <c r="A36" s="10" t="s">
        <v>745</v>
      </c>
      <c r="B36" s="27" t="s">
        <v>746</v>
      </c>
      <c r="C36" s="27" t="s">
        <v>244</v>
      </c>
      <c r="D36" s="11">
        <v>51766</v>
      </c>
      <c r="E36" s="12">
        <v>231.06</v>
      </c>
      <c r="F36" s="13">
        <v>1.06E-2</v>
      </c>
    </row>
    <row r="37" spans="1:6" x14ac:dyDescent="0.25">
      <c r="A37" s="10" t="s">
        <v>602</v>
      </c>
      <c r="B37" s="27" t="s">
        <v>603</v>
      </c>
      <c r="C37" s="27" t="s">
        <v>226</v>
      </c>
      <c r="D37" s="11">
        <v>19252</v>
      </c>
      <c r="E37" s="12">
        <v>225.69</v>
      </c>
      <c r="F37" s="13">
        <v>1.03E-2</v>
      </c>
    </row>
    <row r="38" spans="1:6" x14ac:dyDescent="0.25">
      <c r="A38" s="10" t="s">
        <v>747</v>
      </c>
      <c r="B38" s="27" t="s">
        <v>748</v>
      </c>
      <c r="C38" s="27" t="s">
        <v>405</v>
      </c>
      <c r="D38" s="11">
        <v>14545</v>
      </c>
      <c r="E38" s="12">
        <v>219.59</v>
      </c>
      <c r="F38" s="13">
        <v>0.01</v>
      </c>
    </row>
    <row r="39" spans="1:6" x14ac:dyDescent="0.25">
      <c r="A39" s="10" t="s">
        <v>631</v>
      </c>
      <c r="B39" s="27" t="s">
        <v>632</v>
      </c>
      <c r="C39" s="27" t="s">
        <v>633</v>
      </c>
      <c r="D39" s="11">
        <v>13506</v>
      </c>
      <c r="E39" s="12">
        <v>219.56</v>
      </c>
      <c r="F39" s="13">
        <v>0.01</v>
      </c>
    </row>
    <row r="40" spans="1:6" x14ac:dyDescent="0.25">
      <c r="A40" s="10" t="s">
        <v>749</v>
      </c>
      <c r="B40" s="27" t="s">
        <v>750</v>
      </c>
      <c r="C40" s="27" t="s">
        <v>373</v>
      </c>
      <c r="D40" s="11">
        <v>106368</v>
      </c>
      <c r="E40" s="12">
        <v>217.36</v>
      </c>
      <c r="F40" s="13">
        <v>9.9000000000000008E-3</v>
      </c>
    </row>
    <row r="41" spans="1:6" x14ac:dyDescent="0.25">
      <c r="A41" s="10" t="s">
        <v>751</v>
      </c>
      <c r="B41" s="27" t="s">
        <v>752</v>
      </c>
      <c r="C41" s="27" t="s">
        <v>226</v>
      </c>
      <c r="D41" s="11">
        <v>52012</v>
      </c>
      <c r="E41" s="12">
        <v>207.09</v>
      </c>
      <c r="F41" s="13">
        <v>9.4999999999999998E-3</v>
      </c>
    </row>
    <row r="42" spans="1:6" x14ac:dyDescent="0.25">
      <c r="A42" s="10" t="s">
        <v>703</v>
      </c>
      <c r="B42" s="27" t="s">
        <v>704</v>
      </c>
      <c r="C42" s="27" t="s">
        <v>232</v>
      </c>
      <c r="D42" s="11">
        <v>11240</v>
      </c>
      <c r="E42" s="12">
        <v>204.43</v>
      </c>
      <c r="F42" s="13">
        <v>9.2999999999999992E-3</v>
      </c>
    </row>
    <row r="43" spans="1:6" x14ac:dyDescent="0.25">
      <c r="A43" s="10" t="s">
        <v>753</v>
      </c>
      <c r="B43" s="27" t="s">
        <v>754</v>
      </c>
      <c r="C43" s="27" t="s">
        <v>633</v>
      </c>
      <c r="D43" s="11">
        <v>12158</v>
      </c>
      <c r="E43" s="12">
        <v>191.94</v>
      </c>
      <c r="F43" s="13">
        <v>8.8000000000000005E-3</v>
      </c>
    </row>
    <row r="44" spans="1:6" x14ac:dyDescent="0.25">
      <c r="A44" s="10" t="s">
        <v>614</v>
      </c>
      <c r="B44" s="27" t="s">
        <v>615</v>
      </c>
      <c r="C44" s="27" t="s">
        <v>229</v>
      </c>
      <c r="D44" s="11">
        <v>10684</v>
      </c>
      <c r="E44" s="12">
        <v>188.13</v>
      </c>
      <c r="F44" s="13">
        <v>8.6E-3</v>
      </c>
    </row>
    <row r="45" spans="1:6" x14ac:dyDescent="0.25">
      <c r="A45" s="10" t="s">
        <v>332</v>
      </c>
      <c r="B45" s="27" t="s">
        <v>333</v>
      </c>
      <c r="C45" s="27" t="s">
        <v>244</v>
      </c>
      <c r="D45" s="11">
        <v>50572</v>
      </c>
      <c r="E45" s="12">
        <v>185.47</v>
      </c>
      <c r="F45" s="13">
        <v>8.5000000000000006E-3</v>
      </c>
    </row>
    <row r="46" spans="1:6" x14ac:dyDescent="0.25">
      <c r="A46" s="10" t="s">
        <v>755</v>
      </c>
      <c r="B46" s="27" t="s">
        <v>756</v>
      </c>
      <c r="C46" s="27" t="s">
        <v>757</v>
      </c>
      <c r="D46" s="11">
        <v>128926</v>
      </c>
      <c r="E46" s="12">
        <v>183.14</v>
      </c>
      <c r="F46" s="13">
        <v>8.3999999999999995E-3</v>
      </c>
    </row>
    <row r="47" spans="1:6" x14ac:dyDescent="0.25">
      <c r="A47" s="10" t="s">
        <v>367</v>
      </c>
      <c r="B47" s="27" t="s">
        <v>368</v>
      </c>
      <c r="C47" s="27" t="s">
        <v>241</v>
      </c>
      <c r="D47" s="11">
        <v>11115</v>
      </c>
      <c r="E47" s="12">
        <v>167.34</v>
      </c>
      <c r="F47" s="13">
        <v>7.6E-3</v>
      </c>
    </row>
    <row r="48" spans="1:6" x14ac:dyDescent="0.25">
      <c r="A48" s="10" t="s">
        <v>758</v>
      </c>
      <c r="B48" s="27" t="s">
        <v>759</v>
      </c>
      <c r="C48" s="27" t="s">
        <v>633</v>
      </c>
      <c r="D48" s="11">
        <v>16007</v>
      </c>
      <c r="E48" s="12">
        <v>161.38999999999999</v>
      </c>
      <c r="F48" s="13">
        <v>7.4000000000000003E-3</v>
      </c>
    </row>
    <row r="49" spans="1:6" x14ac:dyDescent="0.25">
      <c r="A49" s="10" t="s">
        <v>760</v>
      </c>
      <c r="B49" s="27" t="s">
        <v>761</v>
      </c>
      <c r="C49" s="27" t="s">
        <v>630</v>
      </c>
      <c r="D49" s="11">
        <v>33536</v>
      </c>
      <c r="E49" s="12">
        <v>144.1</v>
      </c>
      <c r="F49" s="13">
        <v>6.6E-3</v>
      </c>
    </row>
    <row r="50" spans="1:6" x14ac:dyDescent="0.25">
      <c r="A50" s="10" t="s">
        <v>762</v>
      </c>
      <c r="B50" s="27" t="s">
        <v>763</v>
      </c>
      <c r="C50" s="27" t="s">
        <v>251</v>
      </c>
      <c r="D50" s="11">
        <v>71772</v>
      </c>
      <c r="E50" s="12">
        <v>143.47</v>
      </c>
      <c r="F50" s="13">
        <v>6.6E-3</v>
      </c>
    </row>
    <row r="51" spans="1:6" x14ac:dyDescent="0.25">
      <c r="A51" s="10" t="s">
        <v>646</v>
      </c>
      <c r="B51" s="27" t="s">
        <v>647</v>
      </c>
      <c r="C51" s="27" t="s">
        <v>648</v>
      </c>
      <c r="D51" s="11">
        <v>5366</v>
      </c>
      <c r="E51" s="12">
        <v>142.18</v>
      </c>
      <c r="F51" s="13">
        <v>6.4999999999999997E-3</v>
      </c>
    </row>
    <row r="52" spans="1:6" x14ac:dyDescent="0.25">
      <c r="A52" s="10" t="s">
        <v>395</v>
      </c>
      <c r="B52" s="27" t="s">
        <v>396</v>
      </c>
      <c r="C52" s="27" t="s">
        <v>226</v>
      </c>
      <c r="D52" s="11">
        <v>13749</v>
      </c>
      <c r="E52" s="12">
        <v>139.6</v>
      </c>
      <c r="F52" s="13">
        <v>6.4000000000000003E-3</v>
      </c>
    </row>
    <row r="53" spans="1:6" x14ac:dyDescent="0.25">
      <c r="A53" s="10" t="s">
        <v>254</v>
      </c>
      <c r="B53" s="27" t="s">
        <v>255</v>
      </c>
      <c r="C53" s="27" t="s">
        <v>232</v>
      </c>
      <c r="D53" s="11">
        <v>16000</v>
      </c>
      <c r="E53" s="12">
        <v>126.05</v>
      </c>
      <c r="F53" s="13">
        <v>5.7999999999999996E-3</v>
      </c>
    </row>
    <row r="54" spans="1:6" x14ac:dyDescent="0.25">
      <c r="A54" s="10" t="s">
        <v>764</v>
      </c>
      <c r="B54" s="27" t="s">
        <v>765</v>
      </c>
      <c r="C54" s="27" t="s">
        <v>766</v>
      </c>
      <c r="D54" s="11">
        <v>92236</v>
      </c>
      <c r="E54" s="12">
        <v>124.75</v>
      </c>
      <c r="F54" s="13">
        <v>5.7000000000000002E-3</v>
      </c>
    </row>
    <row r="55" spans="1:6" x14ac:dyDescent="0.25">
      <c r="A55" s="10" t="s">
        <v>604</v>
      </c>
      <c r="B55" s="27" t="s">
        <v>605</v>
      </c>
      <c r="C55" s="27" t="s">
        <v>226</v>
      </c>
      <c r="D55" s="11">
        <v>14145</v>
      </c>
      <c r="E55" s="12">
        <v>124.51</v>
      </c>
      <c r="F55" s="13">
        <v>5.7000000000000002E-3</v>
      </c>
    </row>
    <row r="56" spans="1:6" x14ac:dyDescent="0.25">
      <c r="A56" s="10" t="s">
        <v>767</v>
      </c>
      <c r="B56" s="27" t="s">
        <v>768</v>
      </c>
      <c r="C56" s="27" t="s">
        <v>373</v>
      </c>
      <c r="D56" s="11">
        <v>40786</v>
      </c>
      <c r="E56" s="12">
        <v>114.14</v>
      </c>
      <c r="F56" s="13">
        <v>5.1999999999999998E-3</v>
      </c>
    </row>
    <row r="57" spans="1:6" x14ac:dyDescent="0.25">
      <c r="A57" s="10" t="s">
        <v>769</v>
      </c>
      <c r="B57" s="27" t="s">
        <v>770</v>
      </c>
      <c r="C57" s="27" t="s">
        <v>229</v>
      </c>
      <c r="D57" s="11">
        <v>6459</v>
      </c>
      <c r="E57" s="12">
        <v>112.86</v>
      </c>
      <c r="F57" s="13">
        <v>5.1999999999999998E-3</v>
      </c>
    </row>
    <row r="58" spans="1:6" x14ac:dyDescent="0.25">
      <c r="A58" s="10" t="s">
        <v>771</v>
      </c>
      <c r="B58" s="27" t="s">
        <v>772</v>
      </c>
      <c r="C58" s="27" t="s">
        <v>261</v>
      </c>
      <c r="D58" s="11">
        <v>16024</v>
      </c>
      <c r="E58" s="12">
        <v>111.19</v>
      </c>
      <c r="F58" s="13">
        <v>5.1000000000000004E-3</v>
      </c>
    </row>
    <row r="59" spans="1:6" x14ac:dyDescent="0.25">
      <c r="A59" s="10" t="s">
        <v>410</v>
      </c>
      <c r="B59" s="27" t="s">
        <v>411</v>
      </c>
      <c r="C59" s="27" t="s">
        <v>272</v>
      </c>
      <c r="D59" s="11">
        <v>16088</v>
      </c>
      <c r="E59" s="12">
        <v>106.12</v>
      </c>
      <c r="F59" s="13">
        <v>4.7999999999999996E-3</v>
      </c>
    </row>
    <row r="60" spans="1:6" x14ac:dyDescent="0.25">
      <c r="A60" s="10" t="s">
        <v>773</v>
      </c>
      <c r="B60" s="27" t="s">
        <v>774</v>
      </c>
      <c r="C60" s="27" t="s">
        <v>295</v>
      </c>
      <c r="D60" s="11">
        <v>6553</v>
      </c>
      <c r="E60" s="12">
        <v>105.32</v>
      </c>
      <c r="F60" s="13">
        <v>4.7999999999999996E-3</v>
      </c>
    </row>
    <row r="61" spans="1:6" x14ac:dyDescent="0.25">
      <c r="A61" s="10" t="s">
        <v>775</v>
      </c>
      <c r="B61" s="27" t="s">
        <v>776</v>
      </c>
      <c r="C61" s="27" t="s">
        <v>777</v>
      </c>
      <c r="D61" s="11">
        <v>39845</v>
      </c>
      <c r="E61" s="12">
        <v>98.2</v>
      </c>
      <c r="F61" s="13">
        <v>4.4999999999999997E-3</v>
      </c>
    </row>
    <row r="62" spans="1:6" x14ac:dyDescent="0.25">
      <c r="A62" s="10" t="s">
        <v>778</v>
      </c>
      <c r="B62" s="27" t="s">
        <v>779</v>
      </c>
      <c r="C62" s="27" t="s">
        <v>757</v>
      </c>
      <c r="D62" s="11">
        <v>119698</v>
      </c>
      <c r="E62" s="12">
        <v>83.67</v>
      </c>
      <c r="F62" s="13">
        <v>3.8E-3</v>
      </c>
    </row>
    <row r="63" spans="1:6" x14ac:dyDescent="0.25">
      <c r="A63" s="10" t="s">
        <v>780</v>
      </c>
      <c r="B63" s="27" t="s">
        <v>781</v>
      </c>
      <c r="C63" s="27" t="s">
        <v>305</v>
      </c>
      <c r="D63" s="11">
        <v>4064</v>
      </c>
      <c r="E63" s="12">
        <v>81.739999999999995</v>
      </c>
      <c r="F63" s="13">
        <v>3.7000000000000002E-3</v>
      </c>
    </row>
    <row r="64" spans="1:6" x14ac:dyDescent="0.25">
      <c r="A64" s="10" t="s">
        <v>782</v>
      </c>
      <c r="B64" s="27" t="s">
        <v>783</v>
      </c>
      <c r="C64" s="27" t="s">
        <v>405</v>
      </c>
      <c r="D64" s="11">
        <v>11999</v>
      </c>
      <c r="E64" s="12">
        <v>71.44</v>
      </c>
      <c r="F64" s="13">
        <v>3.3E-3</v>
      </c>
    </row>
    <row r="65" spans="1:6" x14ac:dyDescent="0.25">
      <c r="A65" s="10" t="s">
        <v>784</v>
      </c>
      <c r="B65" s="27" t="s">
        <v>785</v>
      </c>
      <c r="C65" s="27" t="s">
        <v>251</v>
      </c>
      <c r="D65" s="11">
        <v>20461</v>
      </c>
      <c r="E65" s="12">
        <v>57.29</v>
      </c>
      <c r="F65" s="13">
        <v>2.5999999999999999E-3</v>
      </c>
    </row>
    <row r="66" spans="1:6" x14ac:dyDescent="0.25">
      <c r="A66" s="10" t="s">
        <v>786</v>
      </c>
      <c r="B66" s="27" t="s">
        <v>787</v>
      </c>
      <c r="C66" s="27" t="s">
        <v>295</v>
      </c>
      <c r="D66" s="11">
        <v>9858</v>
      </c>
      <c r="E66" s="12">
        <v>53.43</v>
      </c>
      <c r="F66" s="13">
        <v>2.3999999999999998E-3</v>
      </c>
    </row>
    <row r="67" spans="1:6" x14ac:dyDescent="0.25">
      <c r="A67" s="10" t="s">
        <v>788</v>
      </c>
      <c r="B67" s="27" t="s">
        <v>789</v>
      </c>
      <c r="C67" s="27" t="s">
        <v>295</v>
      </c>
      <c r="D67" s="11">
        <v>24500</v>
      </c>
      <c r="E67" s="12">
        <v>53.36</v>
      </c>
      <c r="F67" s="13">
        <v>2.3999999999999998E-3</v>
      </c>
    </row>
    <row r="68" spans="1:6" x14ac:dyDescent="0.25">
      <c r="A68" s="10" t="s">
        <v>790</v>
      </c>
      <c r="B68" s="27" t="s">
        <v>791</v>
      </c>
      <c r="C68" s="27" t="s">
        <v>331</v>
      </c>
      <c r="D68" s="11">
        <v>42749</v>
      </c>
      <c r="E68" s="12">
        <v>37.58</v>
      </c>
      <c r="F68" s="13">
        <v>1.6999999999999999E-3</v>
      </c>
    </row>
    <row r="69" spans="1:6" x14ac:dyDescent="0.25">
      <c r="A69" s="10" t="s">
        <v>674</v>
      </c>
      <c r="B69" s="27" t="s">
        <v>675</v>
      </c>
      <c r="C69" s="27" t="s">
        <v>630</v>
      </c>
      <c r="D69" s="11">
        <v>9614</v>
      </c>
      <c r="E69" s="12">
        <v>16.75</v>
      </c>
      <c r="F69" s="13">
        <v>8.0000000000000004E-4</v>
      </c>
    </row>
    <row r="70" spans="1:6" x14ac:dyDescent="0.25">
      <c r="A70" s="10" t="s">
        <v>676</v>
      </c>
      <c r="B70" s="27" t="s">
        <v>677</v>
      </c>
      <c r="C70" s="27" t="s">
        <v>229</v>
      </c>
      <c r="D70" s="11">
        <v>3204</v>
      </c>
      <c r="E70" s="12">
        <v>13.7</v>
      </c>
      <c r="F70" s="13">
        <v>5.9999999999999995E-4</v>
      </c>
    </row>
    <row r="71" spans="1:6" x14ac:dyDescent="0.25">
      <c r="A71" s="14" t="s">
        <v>88</v>
      </c>
      <c r="B71" s="28"/>
      <c r="C71" s="28"/>
      <c r="D71" s="15"/>
      <c r="E71" s="35">
        <v>20150.189999999999</v>
      </c>
      <c r="F71" s="36">
        <v>0.9204</v>
      </c>
    </row>
    <row r="72" spans="1:6" x14ac:dyDescent="0.25">
      <c r="A72" s="14" t="s">
        <v>412</v>
      </c>
      <c r="B72" s="27"/>
      <c r="C72" s="27"/>
      <c r="D72" s="11"/>
      <c r="E72" s="12"/>
      <c r="F72" s="13"/>
    </row>
    <row r="73" spans="1:6" x14ac:dyDescent="0.25">
      <c r="A73" s="14" t="s">
        <v>88</v>
      </c>
      <c r="B73" s="27"/>
      <c r="C73" s="27"/>
      <c r="D73" s="11"/>
      <c r="E73" s="37" t="s">
        <v>65</v>
      </c>
      <c r="F73" s="38" t="s">
        <v>65</v>
      </c>
    </row>
    <row r="74" spans="1:6" x14ac:dyDescent="0.25">
      <c r="A74" s="20" t="s">
        <v>97</v>
      </c>
      <c r="B74" s="29"/>
      <c r="C74" s="29"/>
      <c r="D74" s="21"/>
      <c r="E74" s="24">
        <v>20150.189999999999</v>
      </c>
      <c r="F74" s="25">
        <v>0.9204</v>
      </c>
    </row>
    <row r="75" spans="1:6" x14ac:dyDescent="0.25">
      <c r="A75" s="10"/>
      <c r="B75" s="27"/>
      <c r="C75" s="27"/>
      <c r="D75" s="11"/>
      <c r="E75" s="12"/>
      <c r="F75" s="13"/>
    </row>
    <row r="76" spans="1:6" x14ac:dyDescent="0.25">
      <c r="A76" s="14" t="s">
        <v>413</v>
      </c>
      <c r="B76" s="27"/>
      <c r="C76" s="27"/>
      <c r="D76" s="11"/>
      <c r="E76" s="12"/>
      <c r="F76" s="13"/>
    </row>
    <row r="77" spans="1:6" x14ac:dyDescent="0.25">
      <c r="A77" s="14" t="s">
        <v>414</v>
      </c>
      <c r="B77" s="27"/>
      <c r="C77" s="27"/>
      <c r="D77" s="11"/>
      <c r="E77" s="12"/>
      <c r="F77" s="13"/>
    </row>
    <row r="78" spans="1:6" ht="15" customHeight="1" x14ac:dyDescent="0.25">
      <c r="A78" s="10" t="s">
        <v>792</v>
      </c>
      <c r="B78" s="27"/>
      <c r="C78" s="27" t="s">
        <v>229</v>
      </c>
      <c r="D78" s="11">
        <v>36000</v>
      </c>
      <c r="E78" s="12">
        <v>133.11000000000001</v>
      </c>
      <c r="F78" s="13">
        <v>6.0790000000000002E-3</v>
      </c>
    </row>
    <row r="79" spans="1:6" x14ac:dyDescent="0.25">
      <c r="A79" s="10" t="s">
        <v>488</v>
      </c>
      <c r="B79" s="27"/>
      <c r="C79" s="27" t="s">
        <v>241</v>
      </c>
      <c r="D79" s="11">
        <v>64750</v>
      </c>
      <c r="E79" s="12">
        <v>126.2</v>
      </c>
      <c r="F79" s="13">
        <v>5.7629999999999999E-3</v>
      </c>
    </row>
    <row r="80" spans="1:6" x14ac:dyDescent="0.25">
      <c r="A80" s="10" t="s">
        <v>793</v>
      </c>
      <c r="B80" s="27"/>
      <c r="C80" s="27" t="s">
        <v>229</v>
      </c>
      <c r="D80" s="11">
        <v>16800</v>
      </c>
      <c r="E80" s="12">
        <v>123.65</v>
      </c>
      <c r="F80" s="13">
        <v>5.646E-3</v>
      </c>
    </row>
    <row r="81" spans="1:6" x14ac:dyDescent="0.25">
      <c r="A81" s="14" t="s">
        <v>88</v>
      </c>
      <c r="B81" s="28"/>
      <c r="C81" s="28"/>
      <c r="D81" s="15"/>
      <c r="E81" s="35">
        <v>382.96</v>
      </c>
      <c r="F81" s="36">
        <v>1.7488E-2</v>
      </c>
    </row>
    <row r="82" spans="1:6" x14ac:dyDescent="0.25">
      <c r="A82" s="10"/>
      <c r="B82" s="27"/>
      <c r="C82" s="27"/>
      <c r="D82" s="11"/>
      <c r="E82" s="12"/>
      <c r="F82" s="13"/>
    </row>
    <row r="83" spans="1:6" x14ac:dyDescent="0.25">
      <c r="A83" s="10"/>
      <c r="B83" s="27"/>
      <c r="C83" s="27"/>
      <c r="D83" s="11"/>
      <c r="E83" s="12"/>
      <c r="F83" s="13"/>
    </row>
    <row r="84" spans="1:6" x14ac:dyDescent="0.25">
      <c r="A84" s="10"/>
      <c r="B84" s="27"/>
      <c r="C84" s="27"/>
      <c r="D84" s="11"/>
      <c r="E84" s="12"/>
      <c r="F84" s="13"/>
    </row>
    <row r="85" spans="1:6" x14ac:dyDescent="0.25">
      <c r="A85" s="20" t="s">
        <v>97</v>
      </c>
      <c r="B85" s="29"/>
      <c r="C85" s="29"/>
      <c r="D85" s="21"/>
      <c r="E85" s="16">
        <v>382.96</v>
      </c>
      <c r="F85" s="17">
        <v>1.7488E-2</v>
      </c>
    </row>
    <row r="86" spans="1:6" x14ac:dyDescent="0.25">
      <c r="A86" s="10"/>
      <c r="B86" s="27"/>
      <c r="C86" s="27"/>
      <c r="D86" s="11"/>
      <c r="E86" s="12"/>
      <c r="F86" s="13"/>
    </row>
    <row r="87" spans="1:6" x14ac:dyDescent="0.25">
      <c r="A87" s="14" t="s">
        <v>512</v>
      </c>
      <c r="B87" s="28"/>
      <c r="C87" s="28"/>
      <c r="D87" s="15"/>
      <c r="E87" s="31"/>
      <c r="F87" s="32"/>
    </row>
    <row r="88" spans="1:6" x14ac:dyDescent="0.25">
      <c r="A88" s="14" t="s">
        <v>513</v>
      </c>
      <c r="B88" s="28"/>
      <c r="C88" s="28"/>
      <c r="D88" s="15"/>
      <c r="E88" s="31"/>
      <c r="F88" s="32"/>
    </row>
    <row r="89" spans="1:6" x14ac:dyDescent="0.25">
      <c r="A89" s="10" t="s">
        <v>794</v>
      </c>
      <c r="B89" s="27"/>
      <c r="C89" s="27" t="s">
        <v>795</v>
      </c>
      <c r="D89" s="11">
        <v>26500000</v>
      </c>
      <c r="E89" s="12">
        <v>265</v>
      </c>
      <c r="F89" s="13">
        <v>1.21E-2</v>
      </c>
    </row>
    <row r="90" spans="1:6" x14ac:dyDescent="0.25">
      <c r="A90" s="10" t="s">
        <v>796</v>
      </c>
      <c r="B90" s="27"/>
      <c r="C90" s="27" t="s">
        <v>577</v>
      </c>
      <c r="D90" s="11">
        <v>12500000</v>
      </c>
      <c r="E90" s="12">
        <v>125</v>
      </c>
      <c r="F90" s="13">
        <v>5.7000000000000002E-3</v>
      </c>
    </row>
    <row r="91" spans="1:6" x14ac:dyDescent="0.25">
      <c r="A91" s="10" t="s">
        <v>797</v>
      </c>
      <c r="B91" s="27"/>
      <c r="C91" s="27" t="s">
        <v>577</v>
      </c>
      <c r="D91" s="11">
        <v>8050000</v>
      </c>
      <c r="E91" s="12">
        <v>80.5</v>
      </c>
      <c r="F91" s="13">
        <v>3.7000000000000002E-3</v>
      </c>
    </row>
    <row r="92" spans="1:6" x14ac:dyDescent="0.25">
      <c r="A92" s="10" t="s">
        <v>798</v>
      </c>
      <c r="B92" s="27"/>
      <c r="C92" s="27" t="s">
        <v>795</v>
      </c>
      <c r="D92" s="11">
        <v>4700000</v>
      </c>
      <c r="E92" s="12">
        <v>47</v>
      </c>
      <c r="F92" s="13">
        <v>2.0999999999999999E-3</v>
      </c>
    </row>
    <row r="93" spans="1:6" x14ac:dyDescent="0.25">
      <c r="A93" s="10" t="s">
        <v>799</v>
      </c>
      <c r="B93" s="27"/>
      <c r="C93" s="27" t="s">
        <v>577</v>
      </c>
      <c r="D93" s="11">
        <v>4500000</v>
      </c>
      <c r="E93" s="12">
        <v>45</v>
      </c>
      <c r="F93" s="13">
        <v>2.0999999999999999E-3</v>
      </c>
    </row>
    <row r="94" spans="1:6" x14ac:dyDescent="0.25">
      <c r="A94" s="10" t="s">
        <v>800</v>
      </c>
      <c r="B94" s="27"/>
      <c r="C94" s="27" t="s">
        <v>698</v>
      </c>
      <c r="D94" s="11">
        <v>2500000</v>
      </c>
      <c r="E94" s="12">
        <v>25</v>
      </c>
      <c r="F94" s="13">
        <v>1.1000000000000001E-3</v>
      </c>
    </row>
    <row r="95" spans="1:6" x14ac:dyDescent="0.25">
      <c r="A95" s="14" t="s">
        <v>88</v>
      </c>
      <c r="B95" s="28"/>
      <c r="C95" s="28"/>
      <c r="D95" s="15"/>
      <c r="E95" s="35">
        <v>587.5</v>
      </c>
      <c r="F95" s="36">
        <v>2.6800000000000001E-2</v>
      </c>
    </row>
    <row r="96" spans="1:6" x14ac:dyDescent="0.25">
      <c r="A96" s="20" t="s">
        <v>97</v>
      </c>
      <c r="B96" s="29"/>
      <c r="C96" s="29"/>
      <c r="D96" s="21"/>
      <c r="E96" s="24">
        <v>587.5</v>
      </c>
      <c r="F96" s="25">
        <v>2.6800000000000001E-2</v>
      </c>
    </row>
    <row r="97" spans="1:6" x14ac:dyDescent="0.25">
      <c r="A97" s="10"/>
      <c r="B97" s="27"/>
      <c r="C97" s="27"/>
      <c r="D97" s="11"/>
      <c r="E97" s="12"/>
      <c r="F97" s="13"/>
    </row>
    <row r="98" spans="1:6" x14ac:dyDescent="0.25">
      <c r="A98" s="10"/>
      <c r="B98" s="27"/>
      <c r="C98" s="27"/>
      <c r="D98" s="11"/>
      <c r="E98" s="12"/>
      <c r="F98" s="13"/>
    </row>
    <row r="99" spans="1:6" x14ac:dyDescent="0.25">
      <c r="A99" s="14" t="s">
        <v>98</v>
      </c>
      <c r="B99" s="27"/>
      <c r="C99" s="27"/>
      <c r="D99" s="11"/>
      <c r="E99" s="12"/>
      <c r="F99" s="13"/>
    </row>
    <row r="100" spans="1:6" x14ac:dyDescent="0.25">
      <c r="A100" s="10" t="s">
        <v>99</v>
      </c>
      <c r="B100" s="27"/>
      <c r="C100" s="27"/>
      <c r="D100" s="11"/>
      <c r="E100" s="12">
        <v>1984.65</v>
      </c>
      <c r="F100" s="13">
        <v>9.06E-2</v>
      </c>
    </row>
    <row r="101" spans="1:6" x14ac:dyDescent="0.25">
      <c r="A101" s="14" t="s">
        <v>88</v>
      </c>
      <c r="B101" s="28"/>
      <c r="C101" s="28"/>
      <c r="D101" s="15"/>
      <c r="E101" s="35">
        <v>1984.65</v>
      </c>
      <c r="F101" s="36">
        <v>9.06E-2</v>
      </c>
    </row>
    <row r="102" spans="1:6" x14ac:dyDescent="0.25">
      <c r="A102" s="10"/>
      <c r="B102" s="27"/>
      <c r="C102" s="27"/>
      <c r="D102" s="11"/>
      <c r="E102" s="12"/>
      <c r="F102" s="13"/>
    </row>
    <row r="103" spans="1:6" x14ac:dyDescent="0.25">
      <c r="A103" s="20" t="s">
        <v>97</v>
      </c>
      <c r="B103" s="29"/>
      <c r="C103" s="29"/>
      <c r="D103" s="21"/>
      <c r="E103" s="16">
        <v>1984.65</v>
      </c>
      <c r="F103" s="17">
        <v>9.06E-2</v>
      </c>
    </row>
    <row r="104" spans="1:6" x14ac:dyDescent="0.25">
      <c r="A104" s="10" t="s">
        <v>100</v>
      </c>
      <c r="B104" s="27"/>
      <c r="C104" s="27"/>
      <c r="D104" s="11"/>
      <c r="E104" s="33">
        <v>-825.97</v>
      </c>
      <c r="F104" s="34">
        <v>-3.78E-2</v>
      </c>
    </row>
    <row r="105" spans="1:6" x14ac:dyDescent="0.25">
      <c r="A105" s="22" t="s">
        <v>101</v>
      </c>
      <c r="B105" s="30"/>
      <c r="C105" s="30"/>
      <c r="D105" s="23"/>
      <c r="E105" s="24">
        <v>21896.37</v>
      </c>
      <c r="F105" s="25">
        <v>1</v>
      </c>
    </row>
    <row r="107" spans="1:6" x14ac:dyDescent="0.25">
      <c r="A107" s="1" t="s">
        <v>578</v>
      </c>
    </row>
    <row r="114" spans="1:3" x14ac:dyDescent="0.25">
      <c r="A114" s="1" t="s">
        <v>1143</v>
      </c>
    </row>
    <row r="115" spans="1:3" ht="30" x14ac:dyDescent="0.25">
      <c r="A115" s="44" t="s">
        <v>1144</v>
      </c>
      <c r="B115" t="s">
        <v>65</v>
      </c>
    </row>
    <row r="116" spans="1:3" x14ac:dyDescent="0.25">
      <c r="A116" t="s">
        <v>1145</v>
      </c>
    </row>
    <row r="117" spans="1:3" x14ac:dyDescent="0.25">
      <c r="A117" t="s">
        <v>1146</v>
      </c>
      <c r="B117" t="s">
        <v>1147</v>
      </c>
      <c r="C117" t="s">
        <v>1147</v>
      </c>
    </row>
    <row r="118" spans="1:3" x14ac:dyDescent="0.25">
      <c r="B118" s="45">
        <v>43465</v>
      </c>
      <c r="C118" s="45">
        <v>43496</v>
      </c>
    </row>
    <row r="119" spans="1:3" x14ac:dyDescent="0.25">
      <c r="A119" t="s">
        <v>1151</v>
      </c>
      <c r="B119">
        <v>13.212</v>
      </c>
      <c r="C119">
        <v>13.16</v>
      </c>
    </row>
    <row r="120" spans="1:3" x14ac:dyDescent="0.25">
      <c r="A120" t="s">
        <v>1152</v>
      </c>
      <c r="B120">
        <v>14.385</v>
      </c>
      <c r="C120">
        <v>14.33</v>
      </c>
    </row>
    <row r="121" spans="1:3" x14ac:dyDescent="0.25">
      <c r="A121" t="s">
        <v>1173</v>
      </c>
      <c r="B121">
        <v>12.87</v>
      </c>
      <c r="C121">
        <v>12.798</v>
      </c>
    </row>
    <row r="122" spans="1:3" x14ac:dyDescent="0.25">
      <c r="A122" t="s">
        <v>1175</v>
      </c>
      <c r="B122">
        <v>13.888</v>
      </c>
      <c r="C122">
        <v>13.811</v>
      </c>
    </row>
    <row r="124" spans="1:3" x14ac:dyDescent="0.25">
      <c r="A124" t="s">
        <v>1162</v>
      </c>
      <c r="B124" t="s">
        <v>65</v>
      </c>
    </row>
    <row r="125" spans="1:3" x14ac:dyDescent="0.25">
      <c r="A125" t="s">
        <v>1163</v>
      </c>
      <c r="B125" t="s">
        <v>65</v>
      </c>
    </row>
    <row r="126" spans="1:3" ht="30" x14ac:dyDescent="0.25">
      <c r="A126" s="44" t="s">
        <v>1164</v>
      </c>
      <c r="B126" t="s">
        <v>65</v>
      </c>
    </row>
    <row r="127" spans="1:3" ht="30" x14ac:dyDescent="0.25">
      <c r="A127" s="44" t="s">
        <v>1165</v>
      </c>
      <c r="B127" t="s">
        <v>65</v>
      </c>
    </row>
    <row r="128" spans="1:3" x14ac:dyDescent="0.25">
      <c r="A128" t="s">
        <v>1166</v>
      </c>
      <c r="B128" t="s">
        <v>65</v>
      </c>
    </row>
    <row r="129" spans="1:2" x14ac:dyDescent="0.25">
      <c r="A129" t="s">
        <v>1167</v>
      </c>
      <c r="B129" s="2">
        <v>2.2400000000000002</v>
      </c>
    </row>
    <row r="130" spans="1:2" ht="45" x14ac:dyDescent="0.25">
      <c r="A130" s="44" t="s">
        <v>1168</v>
      </c>
      <c r="B130">
        <v>382.95575000000002</v>
      </c>
    </row>
    <row r="131" spans="1:2" ht="30" x14ac:dyDescent="0.25">
      <c r="A131" s="44" t="s">
        <v>1169</v>
      </c>
      <c r="B131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workbookViewId="0">
      <pane ySplit="4" topLeftCell="A5" activePane="bottomLeft" state="frozen"/>
      <selection pane="bottomLeft" activeCell="E28" sqref="E28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26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27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220</v>
      </c>
      <c r="B7" s="27"/>
      <c r="C7" s="27"/>
      <c r="D7" s="11"/>
      <c r="E7" s="12"/>
      <c r="F7" s="13"/>
    </row>
    <row r="8" spans="1:8" x14ac:dyDescent="0.25">
      <c r="A8" s="10" t="s">
        <v>579</v>
      </c>
      <c r="B8" s="27" t="s">
        <v>580</v>
      </c>
      <c r="C8" s="27" t="s">
        <v>241</v>
      </c>
      <c r="D8" s="11">
        <v>32419</v>
      </c>
      <c r="E8" s="12">
        <v>674.3</v>
      </c>
      <c r="F8" s="13">
        <v>8.6900000000000005E-2</v>
      </c>
    </row>
    <row r="9" spans="1:8" x14ac:dyDescent="0.25">
      <c r="A9" s="10" t="s">
        <v>298</v>
      </c>
      <c r="B9" s="27" t="s">
        <v>299</v>
      </c>
      <c r="C9" s="27" t="s">
        <v>241</v>
      </c>
      <c r="D9" s="11">
        <v>118356</v>
      </c>
      <c r="E9" s="12">
        <v>431.35</v>
      </c>
      <c r="F9" s="13">
        <v>5.5599999999999997E-2</v>
      </c>
    </row>
    <row r="10" spans="1:8" x14ac:dyDescent="0.25">
      <c r="A10" s="10" t="s">
        <v>283</v>
      </c>
      <c r="B10" s="27" t="s">
        <v>284</v>
      </c>
      <c r="C10" s="27" t="s">
        <v>229</v>
      </c>
      <c r="D10" s="11">
        <v>57533</v>
      </c>
      <c r="E10" s="12">
        <v>431.24</v>
      </c>
      <c r="F10" s="13">
        <v>5.5599999999999997E-2</v>
      </c>
    </row>
    <row r="11" spans="1:8" x14ac:dyDescent="0.25">
      <c r="A11" s="10" t="s">
        <v>224</v>
      </c>
      <c r="B11" s="27" t="s">
        <v>225</v>
      </c>
      <c r="C11" s="27" t="s">
        <v>226</v>
      </c>
      <c r="D11" s="11">
        <v>19101</v>
      </c>
      <c r="E11" s="12">
        <v>367.19</v>
      </c>
      <c r="F11" s="13">
        <v>4.7300000000000002E-2</v>
      </c>
    </row>
    <row r="12" spans="1:8" x14ac:dyDescent="0.25">
      <c r="A12" s="10" t="s">
        <v>221</v>
      </c>
      <c r="B12" s="27" t="s">
        <v>222</v>
      </c>
      <c r="C12" s="27" t="s">
        <v>223</v>
      </c>
      <c r="D12" s="11">
        <v>26583</v>
      </c>
      <c r="E12" s="12">
        <v>326.20999999999998</v>
      </c>
      <c r="F12" s="13">
        <v>4.2000000000000003E-2</v>
      </c>
    </row>
    <row r="13" spans="1:8" x14ac:dyDescent="0.25">
      <c r="A13" s="10" t="s">
        <v>591</v>
      </c>
      <c r="B13" s="27" t="s">
        <v>592</v>
      </c>
      <c r="C13" s="27" t="s">
        <v>241</v>
      </c>
      <c r="D13" s="11">
        <v>42795</v>
      </c>
      <c r="E13" s="12">
        <v>309.27999999999997</v>
      </c>
      <c r="F13" s="13">
        <v>3.9899999999999998E-2</v>
      </c>
    </row>
    <row r="14" spans="1:8" x14ac:dyDescent="0.25">
      <c r="A14" s="10" t="s">
        <v>585</v>
      </c>
      <c r="B14" s="27" t="s">
        <v>586</v>
      </c>
      <c r="C14" s="27" t="s">
        <v>302</v>
      </c>
      <c r="D14" s="11">
        <v>18306</v>
      </c>
      <c r="E14" s="12">
        <v>240.6</v>
      </c>
      <c r="F14" s="13">
        <v>3.1E-2</v>
      </c>
    </row>
    <row r="15" spans="1:8" x14ac:dyDescent="0.25">
      <c r="A15" s="10" t="s">
        <v>239</v>
      </c>
      <c r="B15" s="27" t="s">
        <v>240</v>
      </c>
      <c r="C15" s="27" t="s">
        <v>241</v>
      </c>
      <c r="D15" s="11">
        <v>76021</v>
      </c>
      <c r="E15" s="12">
        <v>223.24</v>
      </c>
      <c r="F15" s="13">
        <v>2.8799999999999999E-2</v>
      </c>
    </row>
    <row r="16" spans="1:8" x14ac:dyDescent="0.25">
      <c r="A16" s="10" t="s">
        <v>242</v>
      </c>
      <c r="B16" s="27" t="s">
        <v>243</v>
      </c>
      <c r="C16" s="27" t="s">
        <v>244</v>
      </c>
      <c r="D16" s="11">
        <v>11830</v>
      </c>
      <c r="E16" s="12">
        <v>208.59</v>
      </c>
      <c r="F16" s="13">
        <v>2.69E-2</v>
      </c>
    </row>
    <row r="17" spans="1:6" x14ac:dyDescent="0.25">
      <c r="A17" s="10" t="s">
        <v>581</v>
      </c>
      <c r="B17" s="27" t="s">
        <v>582</v>
      </c>
      <c r="C17" s="27" t="s">
        <v>241</v>
      </c>
      <c r="D17" s="11">
        <v>15820</v>
      </c>
      <c r="E17" s="12">
        <v>198.66</v>
      </c>
      <c r="F17" s="13">
        <v>2.5600000000000001E-2</v>
      </c>
    </row>
    <row r="18" spans="1:6" x14ac:dyDescent="0.25">
      <c r="A18" s="10" t="s">
        <v>227</v>
      </c>
      <c r="B18" s="27" t="s">
        <v>228</v>
      </c>
      <c r="C18" s="27" t="s">
        <v>229</v>
      </c>
      <c r="D18" s="11">
        <v>8512</v>
      </c>
      <c r="E18" s="12">
        <v>171.44</v>
      </c>
      <c r="F18" s="13">
        <v>2.2100000000000002E-2</v>
      </c>
    </row>
    <row r="19" spans="1:6" x14ac:dyDescent="0.25">
      <c r="A19" s="10" t="s">
        <v>252</v>
      </c>
      <c r="B19" s="27" t="s">
        <v>253</v>
      </c>
      <c r="C19" s="27" t="s">
        <v>244</v>
      </c>
      <c r="D19" s="11">
        <v>58826</v>
      </c>
      <c r="E19" s="12">
        <v>163.92</v>
      </c>
      <c r="F19" s="13">
        <v>2.1100000000000001E-2</v>
      </c>
    </row>
    <row r="20" spans="1:6" x14ac:dyDescent="0.25">
      <c r="A20" s="10" t="s">
        <v>736</v>
      </c>
      <c r="B20" s="27" t="s">
        <v>737</v>
      </c>
      <c r="C20" s="27" t="s">
        <v>669</v>
      </c>
      <c r="D20" s="11">
        <v>11428</v>
      </c>
      <c r="E20" s="12">
        <v>151.5</v>
      </c>
      <c r="F20" s="13">
        <v>1.95E-2</v>
      </c>
    </row>
    <row r="21" spans="1:6" x14ac:dyDescent="0.25">
      <c r="A21" s="10" t="s">
        <v>357</v>
      </c>
      <c r="B21" s="27" t="s">
        <v>358</v>
      </c>
      <c r="C21" s="27" t="s">
        <v>226</v>
      </c>
      <c r="D21" s="11">
        <v>5748</v>
      </c>
      <c r="E21" s="12">
        <v>148</v>
      </c>
      <c r="F21" s="13">
        <v>1.9099999999999999E-2</v>
      </c>
    </row>
    <row r="22" spans="1:6" x14ac:dyDescent="0.25">
      <c r="A22" s="10" t="s">
        <v>403</v>
      </c>
      <c r="B22" s="27" t="s">
        <v>404</v>
      </c>
      <c r="C22" s="27" t="s">
        <v>405</v>
      </c>
      <c r="D22" s="11">
        <v>14103</v>
      </c>
      <c r="E22" s="12">
        <v>140.44</v>
      </c>
      <c r="F22" s="13">
        <v>1.8100000000000002E-2</v>
      </c>
    </row>
    <row r="23" spans="1:6" x14ac:dyDescent="0.25">
      <c r="A23" s="10" t="s">
        <v>598</v>
      </c>
      <c r="B23" s="27" t="s">
        <v>599</v>
      </c>
      <c r="C23" s="27" t="s">
        <v>241</v>
      </c>
      <c r="D23" s="11">
        <v>23185</v>
      </c>
      <c r="E23" s="12">
        <v>131.84</v>
      </c>
      <c r="F23" s="13">
        <v>1.7000000000000001E-2</v>
      </c>
    </row>
    <row r="24" spans="1:6" x14ac:dyDescent="0.25">
      <c r="A24" s="10" t="s">
        <v>628</v>
      </c>
      <c r="B24" s="27" t="s">
        <v>629</v>
      </c>
      <c r="C24" s="27" t="s">
        <v>630</v>
      </c>
      <c r="D24" s="11">
        <v>59367</v>
      </c>
      <c r="E24" s="12">
        <v>124.37</v>
      </c>
      <c r="F24" s="13">
        <v>1.6E-2</v>
      </c>
    </row>
    <row r="25" spans="1:6" x14ac:dyDescent="0.25">
      <c r="A25" s="10" t="s">
        <v>296</v>
      </c>
      <c r="B25" s="27" t="s">
        <v>297</v>
      </c>
      <c r="C25" s="27" t="s">
        <v>244</v>
      </c>
      <c r="D25" s="11">
        <v>3606</v>
      </c>
      <c r="E25" s="12">
        <v>115.31</v>
      </c>
      <c r="F25" s="13">
        <v>1.49E-2</v>
      </c>
    </row>
    <row r="26" spans="1:6" x14ac:dyDescent="0.25">
      <c r="A26" s="10" t="s">
        <v>709</v>
      </c>
      <c r="B26" s="27" t="s">
        <v>710</v>
      </c>
      <c r="C26" s="27" t="s">
        <v>232</v>
      </c>
      <c r="D26" s="11">
        <v>7642</v>
      </c>
      <c r="E26" s="12">
        <v>115.1</v>
      </c>
      <c r="F26" s="13">
        <v>1.4800000000000001E-2</v>
      </c>
    </row>
    <row r="27" spans="1:6" x14ac:dyDescent="0.25">
      <c r="A27" s="10" t="s">
        <v>738</v>
      </c>
      <c r="B27" s="27" t="s">
        <v>739</v>
      </c>
      <c r="C27" s="27" t="s">
        <v>331</v>
      </c>
      <c r="D27" s="11">
        <v>84244</v>
      </c>
      <c r="E27" s="12">
        <v>110.61</v>
      </c>
      <c r="F27" s="13">
        <v>1.43E-2</v>
      </c>
    </row>
    <row r="28" spans="1:6" x14ac:dyDescent="0.25">
      <c r="A28" s="10" t="s">
        <v>745</v>
      </c>
      <c r="B28" s="27" t="s">
        <v>746</v>
      </c>
      <c r="C28" s="27" t="s">
        <v>244</v>
      </c>
      <c r="D28" s="11">
        <v>24452</v>
      </c>
      <c r="E28" s="12">
        <v>109.14</v>
      </c>
      <c r="F28" s="13">
        <v>1.41E-2</v>
      </c>
    </row>
    <row r="29" spans="1:6" x14ac:dyDescent="0.25">
      <c r="A29" s="10" t="s">
        <v>583</v>
      </c>
      <c r="B29" s="27" t="s">
        <v>584</v>
      </c>
      <c r="C29" s="27" t="s">
        <v>244</v>
      </c>
      <c r="D29" s="11">
        <v>1457</v>
      </c>
      <c r="E29" s="12">
        <v>106.81</v>
      </c>
      <c r="F29" s="13">
        <v>1.38E-2</v>
      </c>
    </row>
    <row r="30" spans="1:6" x14ac:dyDescent="0.25">
      <c r="A30" s="10" t="s">
        <v>734</v>
      </c>
      <c r="B30" s="27" t="s">
        <v>735</v>
      </c>
      <c r="C30" s="27" t="s">
        <v>241</v>
      </c>
      <c r="D30" s="11">
        <v>53845</v>
      </c>
      <c r="E30" s="12">
        <v>102.84</v>
      </c>
      <c r="F30" s="13">
        <v>1.3299999999999999E-2</v>
      </c>
    </row>
    <row r="31" spans="1:6" x14ac:dyDescent="0.25">
      <c r="A31" s="10" t="s">
        <v>602</v>
      </c>
      <c r="B31" s="27" t="s">
        <v>603</v>
      </c>
      <c r="C31" s="27" t="s">
        <v>226</v>
      </c>
      <c r="D31" s="11">
        <v>8336</v>
      </c>
      <c r="E31" s="12">
        <v>97.72</v>
      </c>
      <c r="F31" s="13">
        <v>1.26E-2</v>
      </c>
    </row>
    <row r="32" spans="1:6" x14ac:dyDescent="0.25">
      <c r="A32" s="10" t="s">
        <v>742</v>
      </c>
      <c r="B32" s="27" t="s">
        <v>743</v>
      </c>
      <c r="C32" s="27" t="s">
        <v>744</v>
      </c>
      <c r="D32" s="11">
        <v>9296</v>
      </c>
      <c r="E32" s="12">
        <v>95.87</v>
      </c>
      <c r="F32" s="13">
        <v>1.24E-2</v>
      </c>
    </row>
    <row r="33" spans="1:6" x14ac:dyDescent="0.25">
      <c r="A33" s="10" t="s">
        <v>749</v>
      </c>
      <c r="B33" s="27" t="s">
        <v>750</v>
      </c>
      <c r="C33" s="27" t="s">
        <v>373</v>
      </c>
      <c r="D33" s="11">
        <v>46806</v>
      </c>
      <c r="E33" s="12">
        <v>95.65</v>
      </c>
      <c r="F33" s="13">
        <v>1.23E-2</v>
      </c>
    </row>
    <row r="34" spans="1:6" x14ac:dyDescent="0.25">
      <c r="A34" s="10" t="s">
        <v>399</v>
      </c>
      <c r="B34" s="27" t="s">
        <v>400</v>
      </c>
      <c r="C34" s="27" t="s">
        <v>244</v>
      </c>
      <c r="D34" s="11">
        <v>21542</v>
      </c>
      <c r="E34" s="12">
        <v>95.57</v>
      </c>
      <c r="F34" s="13">
        <v>1.23E-2</v>
      </c>
    </row>
    <row r="35" spans="1:6" x14ac:dyDescent="0.25">
      <c r="A35" s="10" t="s">
        <v>655</v>
      </c>
      <c r="B35" s="27" t="s">
        <v>656</v>
      </c>
      <c r="C35" s="27" t="s">
        <v>226</v>
      </c>
      <c r="D35" s="11">
        <v>10960</v>
      </c>
      <c r="E35" s="12">
        <v>93.58</v>
      </c>
      <c r="F35" s="13">
        <v>1.21E-2</v>
      </c>
    </row>
    <row r="36" spans="1:6" x14ac:dyDescent="0.25">
      <c r="A36" s="10" t="s">
        <v>753</v>
      </c>
      <c r="B36" s="27" t="s">
        <v>754</v>
      </c>
      <c r="C36" s="27" t="s">
        <v>633</v>
      </c>
      <c r="D36" s="11">
        <v>5807</v>
      </c>
      <c r="E36" s="12">
        <v>91.68</v>
      </c>
      <c r="F36" s="13">
        <v>1.18E-2</v>
      </c>
    </row>
    <row r="37" spans="1:6" x14ac:dyDescent="0.25">
      <c r="A37" s="10" t="s">
        <v>703</v>
      </c>
      <c r="B37" s="27" t="s">
        <v>704</v>
      </c>
      <c r="C37" s="27" t="s">
        <v>232</v>
      </c>
      <c r="D37" s="11">
        <v>4938</v>
      </c>
      <c r="E37" s="12">
        <v>89.81</v>
      </c>
      <c r="F37" s="13">
        <v>1.1599999999999999E-2</v>
      </c>
    </row>
    <row r="38" spans="1:6" x14ac:dyDescent="0.25">
      <c r="A38" s="10" t="s">
        <v>327</v>
      </c>
      <c r="B38" s="27" t="s">
        <v>328</v>
      </c>
      <c r="C38" s="27" t="s">
        <v>226</v>
      </c>
      <c r="D38" s="11">
        <v>21903</v>
      </c>
      <c r="E38" s="12">
        <v>88.6</v>
      </c>
      <c r="F38" s="13">
        <v>1.14E-2</v>
      </c>
    </row>
    <row r="39" spans="1:6" x14ac:dyDescent="0.25">
      <c r="A39" s="10" t="s">
        <v>254</v>
      </c>
      <c r="B39" s="27" t="s">
        <v>255</v>
      </c>
      <c r="C39" s="27" t="s">
        <v>232</v>
      </c>
      <c r="D39" s="11">
        <v>11056</v>
      </c>
      <c r="E39" s="12">
        <v>87.1</v>
      </c>
      <c r="F39" s="13">
        <v>1.12E-2</v>
      </c>
    </row>
    <row r="40" spans="1:6" x14ac:dyDescent="0.25">
      <c r="A40" s="10" t="s">
        <v>631</v>
      </c>
      <c r="B40" s="27" t="s">
        <v>632</v>
      </c>
      <c r="C40" s="27" t="s">
        <v>633</v>
      </c>
      <c r="D40" s="11">
        <v>5292</v>
      </c>
      <c r="E40" s="12">
        <v>86.03</v>
      </c>
      <c r="F40" s="13">
        <v>1.11E-2</v>
      </c>
    </row>
    <row r="41" spans="1:6" x14ac:dyDescent="0.25">
      <c r="A41" s="10" t="s">
        <v>788</v>
      </c>
      <c r="B41" s="27" t="s">
        <v>789</v>
      </c>
      <c r="C41" s="27" t="s">
        <v>295</v>
      </c>
      <c r="D41" s="11">
        <v>36560</v>
      </c>
      <c r="E41" s="12">
        <v>79.63</v>
      </c>
      <c r="F41" s="13">
        <v>1.03E-2</v>
      </c>
    </row>
    <row r="42" spans="1:6" x14ac:dyDescent="0.25">
      <c r="A42" s="10" t="s">
        <v>646</v>
      </c>
      <c r="B42" s="27" t="s">
        <v>647</v>
      </c>
      <c r="C42" s="27" t="s">
        <v>648</v>
      </c>
      <c r="D42" s="11">
        <v>2999</v>
      </c>
      <c r="E42" s="12">
        <v>79.459999999999994</v>
      </c>
      <c r="F42" s="13">
        <v>1.0200000000000001E-2</v>
      </c>
    </row>
    <row r="43" spans="1:6" x14ac:dyDescent="0.25">
      <c r="A43" s="10" t="s">
        <v>367</v>
      </c>
      <c r="B43" s="27" t="s">
        <v>368</v>
      </c>
      <c r="C43" s="27" t="s">
        <v>241</v>
      </c>
      <c r="D43" s="11">
        <v>4980</v>
      </c>
      <c r="E43" s="12">
        <v>74.98</v>
      </c>
      <c r="F43" s="13">
        <v>9.7000000000000003E-3</v>
      </c>
    </row>
    <row r="44" spans="1:6" x14ac:dyDescent="0.25">
      <c r="A44" s="10" t="s">
        <v>614</v>
      </c>
      <c r="B44" s="27" t="s">
        <v>615</v>
      </c>
      <c r="C44" s="27" t="s">
        <v>229</v>
      </c>
      <c r="D44" s="11">
        <v>3877</v>
      </c>
      <c r="E44" s="12">
        <v>68.27</v>
      </c>
      <c r="F44" s="13">
        <v>8.8000000000000005E-3</v>
      </c>
    </row>
    <row r="45" spans="1:6" x14ac:dyDescent="0.25">
      <c r="A45" s="10" t="s">
        <v>801</v>
      </c>
      <c r="B45" s="27" t="s">
        <v>802</v>
      </c>
      <c r="C45" s="27" t="s">
        <v>331</v>
      </c>
      <c r="D45" s="11">
        <v>6694</v>
      </c>
      <c r="E45" s="12">
        <v>66.41</v>
      </c>
      <c r="F45" s="13">
        <v>8.6E-3</v>
      </c>
    </row>
    <row r="46" spans="1:6" x14ac:dyDescent="0.25">
      <c r="A46" s="10" t="s">
        <v>767</v>
      </c>
      <c r="B46" s="27" t="s">
        <v>768</v>
      </c>
      <c r="C46" s="27" t="s">
        <v>373</v>
      </c>
      <c r="D46" s="11">
        <v>23018</v>
      </c>
      <c r="E46" s="12">
        <v>64.42</v>
      </c>
      <c r="F46" s="13">
        <v>8.3000000000000001E-3</v>
      </c>
    </row>
    <row r="47" spans="1:6" x14ac:dyDescent="0.25">
      <c r="A47" s="10" t="s">
        <v>758</v>
      </c>
      <c r="B47" s="27" t="s">
        <v>759</v>
      </c>
      <c r="C47" s="27" t="s">
        <v>633</v>
      </c>
      <c r="D47" s="11">
        <v>6315</v>
      </c>
      <c r="E47" s="12">
        <v>63.67</v>
      </c>
      <c r="F47" s="13">
        <v>8.2000000000000007E-3</v>
      </c>
    </row>
    <row r="48" spans="1:6" x14ac:dyDescent="0.25">
      <c r="A48" s="10" t="s">
        <v>747</v>
      </c>
      <c r="B48" s="27" t="s">
        <v>748</v>
      </c>
      <c r="C48" s="27" t="s">
        <v>405</v>
      </c>
      <c r="D48" s="11">
        <v>3904</v>
      </c>
      <c r="E48" s="12">
        <v>58.94</v>
      </c>
      <c r="F48" s="13">
        <v>7.6E-3</v>
      </c>
    </row>
    <row r="49" spans="1:6" x14ac:dyDescent="0.25">
      <c r="A49" s="10" t="s">
        <v>755</v>
      </c>
      <c r="B49" s="27" t="s">
        <v>756</v>
      </c>
      <c r="C49" s="27" t="s">
        <v>757</v>
      </c>
      <c r="D49" s="11">
        <v>39468</v>
      </c>
      <c r="E49" s="12">
        <v>56.06</v>
      </c>
      <c r="F49" s="13">
        <v>7.1999999999999998E-3</v>
      </c>
    </row>
    <row r="50" spans="1:6" x14ac:dyDescent="0.25">
      <c r="A50" s="10" t="s">
        <v>332</v>
      </c>
      <c r="B50" s="27" t="s">
        <v>333</v>
      </c>
      <c r="C50" s="27" t="s">
        <v>244</v>
      </c>
      <c r="D50" s="11">
        <v>15024</v>
      </c>
      <c r="E50" s="12">
        <v>55.1</v>
      </c>
      <c r="F50" s="13">
        <v>7.1000000000000004E-3</v>
      </c>
    </row>
    <row r="51" spans="1:6" x14ac:dyDescent="0.25">
      <c r="A51" s="10" t="s">
        <v>771</v>
      </c>
      <c r="B51" s="27" t="s">
        <v>772</v>
      </c>
      <c r="C51" s="27" t="s">
        <v>261</v>
      </c>
      <c r="D51" s="11">
        <v>7604</v>
      </c>
      <c r="E51" s="12">
        <v>52.76</v>
      </c>
      <c r="F51" s="13">
        <v>6.7999999999999996E-3</v>
      </c>
    </row>
    <row r="52" spans="1:6" x14ac:dyDescent="0.25">
      <c r="A52" s="10" t="s">
        <v>784</v>
      </c>
      <c r="B52" s="27" t="s">
        <v>785</v>
      </c>
      <c r="C52" s="27" t="s">
        <v>251</v>
      </c>
      <c r="D52" s="11">
        <v>17100</v>
      </c>
      <c r="E52" s="12">
        <v>47.88</v>
      </c>
      <c r="F52" s="13">
        <v>6.1999999999999998E-3</v>
      </c>
    </row>
    <row r="53" spans="1:6" x14ac:dyDescent="0.25">
      <c r="A53" s="10" t="s">
        <v>395</v>
      </c>
      <c r="B53" s="27" t="s">
        <v>396</v>
      </c>
      <c r="C53" s="27" t="s">
        <v>226</v>
      </c>
      <c r="D53" s="11">
        <v>4425</v>
      </c>
      <c r="E53" s="12">
        <v>44.93</v>
      </c>
      <c r="F53" s="13">
        <v>5.7999999999999996E-3</v>
      </c>
    </row>
    <row r="54" spans="1:6" x14ac:dyDescent="0.25">
      <c r="A54" s="10" t="s">
        <v>803</v>
      </c>
      <c r="B54" s="27" t="s">
        <v>804</v>
      </c>
      <c r="C54" s="27" t="s">
        <v>777</v>
      </c>
      <c r="D54" s="11">
        <v>27715</v>
      </c>
      <c r="E54" s="12">
        <v>44.44</v>
      </c>
      <c r="F54" s="13">
        <v>5.7000000000000002E-3</v>
      </c>
    </row>
    <row r="55" spans="1:6" x14ac:dyDescent="0.25">
      <c r="A55" s="10" t="s">
        <v>760</v>
      </c>
      <c r="B55" s="27" t="s">
        <v>761</v>
      </c>
      <c r="C55" s="27" t="s">
        <v>630</v>
      </c>
      <c r="D55" s="11">
        <v>10183</v>
      </c>
      <c r="E55" s="12">
        <v>43.76</v>
      </c>
      <c r="F55" s="13">
        <v>5.5999999999999999E-3</v>
      </c>
    </row>
    <row r="56" spans="1:6" x14ac:dyDescent="0.25">
      <c r="A56" s="10" t="s">
        <v>790</v>
      </c>
      <c r="B56" s="27" t="s">
        <v>791</v>
      </c>
      <c r="C56" s="27" t="s">
        <v>331</v>
      </c>
      <c r="D56" s="11">
        <v>48882</v>
      </c>
      <c r="E56" s="12">
        <v>42.97</v>
      </c>
      <c r="F56" s="13">
        <v>5.4999999999999997E-3</v>
      </c>
    </row>
    <row r="57" spans="1:6" x14ac:dyDescent="0.25">
      <c r="A57" s="10" t="s">
        <v>410</v>
      </c>
      <c r="B57" s="27" t="s">
        <v>411</v>
      </c>
      <c r="C57" s="27" t="s">
        <v>272</v>
      </c>
      <c r="D57" s="11">
        <v>6193</v>
      </c>
      <c r="E57" s="12">
        <v>40.85</v>
      </c>
      <c r="F57" s="13">
        <v>5.3E-3</v>
      </c>
    </row>
    <row r="58" spans="1:6" x14ac:dyDescent="0.25">
      <c r="A58" s="10" t="s">
        <v>782</v>
      </c>
      <c r="B58" s="27" t="s">
        <v>783</v>
      </c>
      <c r="C58" s="27" t="s">
        <v>405</v>
      </c>
      <c r="D58" s="11">
        <v>6841</v>
      </c>
      <c r="E58" s="12">
        <v>40.729999999999997</v>
      </c>
      <c r="F58" s="13">
        <v>5.1999999999999998E-3</v>
      </c>
    </row>
    <row r="59" spans="1:6" x14ac:dyDescent="0.25">
      <c r="A59" s="10" t="s">
        <v>604</v>
      </c>
      <c r="B59" s="27" t="s">
        <v>605</v>
      </c>
      <c r="C59" s="27" t="s">
        <v>226</v>
      </c>
      <c r="D59" s="11">
        <v>4489</v>
      </c>
      <c r="E59" s="12">
        <v>39.51</v>
      </c>
      <c r="F59" s="13">
        <v>5.1000000000000004E-3</v>
      </c>
    </row>
    <row r="60" spans="1:6" x14ac:dyDescent="0.25">
      <c r="A60" s="10" t="s">
        <v>775</v>
      </c>
      <c r="B60" s="27" t="s">
        <v>776</v>
      </c>
      <c r="C60" s="27" t="s">
        <v>777</v>
      </c>
      <c r="D60" s="11">
        <v>15367</v>
      </c>
      <c r="E60" s="12">
        <v>37.869999999999997</v>
      </c>
      <c r="F60" s="13">
        <v>4.8999999999999998E-3</v>
      </c>
    </row>
    <row r="61" spans="1:6" x14ac:dyDescent="0.25">
      <c r="A61" s="10" t="s">
        <v>773</v>
      </c>
      <c r="B61" s="27" t="s">
        <v>774</v>
      </c>
      <c r="C61" s="27" t="s">
        <v>295</v>
      </c>
      <c r="D61" s="11">
        <v>2166</v>
      </c>
      <c r="E61" s="12">
        <v>34.81</v>
      </c>
      <c r="F61" s="13">
        <v>4.4999999999999997E-3</v>
      </c>
    </row>
    <row r="62" spans="1:6" x14ac:dyDescent="0.25">
      <c r="A62" s="10" t="s">
        <v>780</v>
      </c>
      <c r="B62" s="27" t="s">
        <v>781</v>
      </c>
      <c r="C62" s="27" t="s">
        <v>305</v>
      </c>
      <c r="D62" s="11">
        <v>1724</v>
      </c>
      <c r="E62" s="12">
        <v>34.68</v>
      </c>
      <c r="F62" s="13">
        <v>4.4999999999999997E-3</v>
      </c>
    </row>
    <row r="63" spans="1:6" x14ac:dyDescent="0.25">
      <c r="A63" s="10" t="s">
        <v>805</v>
      </c>
      <c r="B63" s="27" t="s">
        <v>806</v>
      </c>
      <c r="C63" s="27" t="s">
        <v>251</v>
      </c>
      <c r="D63" s="11">
        <v>29310</v>
      </c>
      <c r="E63" s="12">
        <v>27.3</v>
      </c>
      <c r="F63" s="13">
        <v>3.5000000000000001E-3</v>
      </c>
    </row>
    <row r="64" spans="1:6" x14ac:dyDescent="0.25">
      <c r="A64" s="10" t="s">
        <v>778</v>
      </c>
      <c r="B64" s="27" t="s">
        <v>779</v>
      </c>
      <c r="C64" s="27" t="s">
        <v>757</v>
      </c>
      <c r="D64" s="11">
        <v>25709</v>
      </c>
      <c r="E64" s="12">
        <v>17.97</v>
      </c>
      <c r="F64" s="13">
        <v>2.3E-3</v>
      </c>
    </row>
    <row r="65" spans="1:6" x14ac:dyDescent="0.25">
      <c r="A65" s="10" t="s">
        <v>674</v>
      </c>
      <c r="B65" s="27" t="s">
        <v>675</v>
      </c>
      <c r="C65" s="27" t="s">
        <v>630</v>
      </c>
      <c r="D65" s="11">
        <v>4562</v>
      </c>
      <c r="E65" s="12">
        <v>7.95</v>
      </c>
      <c r="F65" s="13">
        <v>1E-3</v>
      </c>
    </row>
    <row r="66" spans="1:6" x14ac:dyDescent="0.25">
      <c r="A66" s="10" t="s">
        <v>676</v>
      </c>
      <c r="B66" s="27" t="s">
        <v>677</v>
      </c>
      <c r="C66" s="27" t="s">
        <v>229</v>
      </c>
      <c r="D66" s="11">
        <v>1520</v>
      </c>
      <c r="E66" s="12">
        <v>6.5</v>
      </c>
      <c r="F66" s="13">
        <v>8.0000000000000004E-4</v>
      </c>
    </row>
    <row r="67" spans="1:6" x14ac:dyDescent="0.25">
      <c r="A67" s="14" t="s">
        <v>88</v>
      </c>
      <c r="B67" s="28"/>
      <c r="C67" s="28"/>
      <c r="D67" s="15"/>
      <c r="E67" s="35">
        <v>7255.44</v>
      </c>
      <c r="F67" s="36">
        <v>0.93520000000000003</v>
      </c>
    </row>
    <row r="68" spans="1:6" x14ac:dyDescent="0.25">
      <c r="A68" s="14" t="s">
        <v>412</v>
      </c>
      <c r="B68" s="27"/>
      <c r="C68" s="27"/>
      <c r="D68" s="11"/>
      <c r="E68" s="12"/>
      <c r="F68" s="13"/>
    </row>
    <row r="69" spans="1:6" x14ac:dyDescent="0.25">
      <c r="A69" s="14" t="s">
        <v>88</v>
      </c>
      <c r="B69" s="27"/>
      <c r="C69" s="27"/>
      <c r="D69" s="11"/>
      <c r="E69" s="37" t="s">
        <v>65</v>
      </c>
      <c r="F69" s="38" t="s">
        <v>65</v>
      </c>
    </row>
    <row r="70" spans="1:6" x14ac:dyDescent="0.25">
      <c r="A70" s="20" t="s">
        <v>97</v>
      </c>
      <c r="B70" s="29"/>
      <c r="C70" s="29"/>
      <c r="D70" s="21"/>
      <c r="E70" s="24">
        <v>7255.44</v>
      </c>
      <c r="F70" s="25">
        <v>0.93520000000000003</v>
      </c>
    </row>
    <row r="71" spans="1:6" x14ac:dyDescent="0.25">
      <c r="A71" s="10"/>
      <c r="B71" s="27"/>
      <c r="C71" s="27"/>
      <c r="D71" s="11"/>
      <c r="E71" s="12"/>
      <c r="F71" s="13"/>
    </row>
    <row r="72" spans="1:6" x14ac:dyDescent="0.25">
      <c r="A72" s="10"/>
      <c r="B72" s="27"/>
      <c r="C72" s="27"/>
      <c r="D72" s="11"/>
      <c r="E72" s="12"/>
      <c r="F72" s="13"/>
    </row>
    <row r="73" spans="1:6" x14ac:dyDescent="0.25">
      <c r="A73" s="14" t="s">
        <v>98</v>
      </c>
      <c r="B73" s="27"/>
      <c r="C73" s="27"/>
      <c r="D73" s="11"/>
      <c r="E73" s="12"/>
      <c r="F73" s="13"/>
    </row>
    <row r="74" spans="1:6" x14ac:dyDescent="0.25">
      <c r="A74" s="10" t="s">
        <v>99</v>
      </c>
      <c r="B74" s="27"/>
      <c r="C74" s="27"/>
      <c r="D74" s="11"/>
      <c r="E74" s="12">
        <v>637.89</v>
      </c>
      <c r="F74" s="13">
        <v>8.2199999999999995E-2</v>
      </c>
    </row>
    <row r="75" spans="1:6" x14ac:dyDescent="0.25">
      <c r="A75" s="14" t="s">
        <v>88</v>
      </c>
      <c r="B75" s="28"/>
      <c r="C75" s="28"/>
      <c r="D75" s="15"/>
      <c r="E75" s="35">
        <v>637.89</v>
      </c>
      <c r="F75" s="36">
        <v>8.2199999999999995E-2</v>
      </c>
    </row>
    <row r="76" spans="1:6" x14ac:dyDescent="0.25">
      <c r="A76" s="10"/>
      <c r="B76" s="27"/>
      <c r="C76" s="27"/>
      <c r="D76" s="11"/>
      <c r="E76" s="12"/>
      <c r="F76" s="13"/>
    </row>
    <row r="77" spans="1:6" x14ac:dyDescent="0.25">
      <c r="A77" s="20" t="s">
        <v>97</v>
      </c>
      <c r="B77" s="29"/>
      <c r="C77" s="29"/>
      <c r="D77" s="21"/>
      <c r="E77" s="16">
        <v>637.89</v>
      </c>
      <c r="F77" s="17">
        <v>8.2199999999999995E-2</v>
      </c>
    </row>
    <row r="78" spans="1:6" ht="15" customHeight="1" x14ac:dyDescent="0.25">
      <c r="A78" s="10" t="s">
        <v>100</v>
      </c>
      <c r="B78" s="27"/>
      <c r="C78" s="27"/>
      <c r="D78" s="11"/>
      <c r="E78" s="33">
        <v>-132.85</v>
      </c>
      <c r="F78" s="34">
        <v>-1.7399999999999999E-2</v>
      </c>
    </row>
    <row r="79" spans="1:6" x14ac:dyDescent="0.25">
      <c r="A79" s="22" t="s">
        <v>101</v>
      </c>
      <c r="B79" s="30"/>
      <c r="C79" s="30"/>
      <c r="D79" s="23"/>
      <c r="E79" s="24">
        <v>7760.48</v>
      </c>
      <c r="F79" s="25">
        <v>1</v>
      </c>
    </row>
    <row r="88" spans="1:3" x14ac:dyDescent="0.25">
      <c r="A88" s="1" t="s">
        <v>1143</v>
      </c>
    </row>
    <row r="89" spans="1:3" ht="30" x14ac:dyDescent="0.25">
      <c r="A89" s="44" t="s">
        <v>1144</v>
      </c>
      <c r="B89" t="s">
        <v>65</v>
      </c>
    </row>
    <row r="90" spans="1:3" x14ac:dyDescent="0.25">
      <c r="A90" t="s">
        <v>1145</v>
      </c>
    </row>
    <row r="91" spans="1:3" x14ac:dyDescent="0.25">
      <c r="A91" t="s">
        <v>1146</v>
      </c>
      <c r="B91" t="s">
        <v>1147</v>
      </c>
      <c r="C91" t="s">
        <v>1147</v>
      </c>
    </row>
    <row r="92" spans="1:3" x14ac:dyDescent="0.25">
      <c r="B92" s="45">
        <v>43465</v>
      </c>
      <c r="C92" s="45">
        <v>43496</v>
      </c>
    </row>
    <row r="93" spans="1:3" x14ac:dyDescent="0.25">
      <c r="A93" t="s">
        <v>1151</v>
      </c>
      <c r="B93">
        <v>19.53</v>
      </c>
      <c r="C93">
        <v>19.41</v>
      </c>
    </row>
    <row r="94" spans="1:3" x14ac:dyDescent="0.25">
      <c r="A94" t="s">
        <v>1152</v>
      </c>
      <c r="B94">
        <v>46.78</v>
      </c>
      <c r="C94">
        <v>46.48</v>
      </c>
    </row>
    <row r="95" spans="1:3" x14ac:dyDescent="0.25">
      <c r="A95" t="s">
        <v>1173</v>
      </c>
      <c r="B95">
        <v>15.47</v>
      </c>
      <c r="C95">
        <v>15.34</v>
      </c>
    </row>
    <row r="96" spans="1:3" x14ac:dyDescent="0.25">
      <c r="A96" t="s">
        <v>1175</v>
      </c>
      <c r="B96">
        <v>44.21</v>
      </c>
      <c r="C96">
        <v>43.85</v>
      </c>
    </row>
    <row r="98" spans="1:2" x14ac:dyDescent="0.25">
      <c r="A98" t="s">
        <v>1162</v>
      </c>
      <c r="B98" t="s">
        <v>65</v>
      </c>
    </row>
    <row r="99" spans="1:2" x14ac:dyDescent="0.25">
      <c r="A99" t="s">
        <v>1163</v>
      </c>
      <c r="B99" t="s">
        <v>65</v>
      </c>
    </row>
    <row r="100" spans="1:2" ht="30" x14ac:dyDescent="0.25">
      <c r="A100" s="44" t="s">
        <v>1164</v>
      </c>
      <c r="B100" t="s">
        <v>65</v>
      </c>
    </row>
    <row r="101" spans="1:2" ht="30" x14ac:dyDescent="0.25">
      <c r="A101" s="44" t="s">
        <v>1165</v>
      </c>
      <c r="B101" t="s">
        <v>65</v>
      </c>
    </row>
    <row r="102" spans="1:2" x14ac:dyDescent="0.25">
      <c r="A102" t="s">
        <v>1166</v>
      </c>
      <c r="B102" t="s">
        <v>65</v>
      </c>
    </row>
    <row r="103" spans="1:2" x14ac:dyDescent="0.25">
      <c r="A103" t="s">
        <v>1167</v>
      </c>
      <c r="B103" s="2">
        <v>1.22</v>
      </c>
    </row>
    <row r="104" spans="1:2" ht="45" x14ac:dyDescent="0.25">
      <c r="A104" s="44" t="s">
        <v>1168</v>
      </c>
      <c r="B104" t="s">
        <v>65</v>
      </c>
    </row>
    <row r="105" spans="1:2" ht="30" x14ac:dyDescent="0.25">
      <c r="A105" s="44" t="s">
        <v>1169</v>
      </c>
      <c r="B105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workbookViewId="0">
      <pane ySplit="4" topLeftCell="A5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28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29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220</v>
      </c>
      <c r="B7" s="27"/>
      <c r="C7" s="27"/>
      <c r="D7" s="11"/>
      <c r="E7" s="12"/>
      <c r="F7" s="13"/>
    </row>
    <row r="8" spans="1:8" x14ac:dyDescent="0.25">
      <c r="A8" s="10" t="s">
        <v>579</v>
      </c>
      <c r="B8" s="27" t="s">
        <v>580</v>
      </c>
      <c r="C8" s="27" t="s">
        <v>241</v>
      </c>
      <c r="D8" s="11">
        <v>148161</v>
      </c>
      <c r="E8" s="12">
        <v>3081.67</v>
      </c>
      <c r="F8" s="13">
        <v>8.5999999999999993E-2</v>
      </c>
    </row>
    <row r="9" spans="1:8" x14ac:dyDescent="0.25">
      <c r="A9" s="10" t="s">
        <v>224</v>
      </c>
      <c r="B9" s="27" t="s">
        <v>225</v>
      </c>
      <c r="C9" s="27" t="s">
        <v>226</v>
      </c>
      <c r="D9" s="11">
        <v>106061</v>
      </c>
      <c r="E9" s="12">
        <v>2038.86</v>
      </c>
      <c r="F9" s="13">
        <v>5.6899999999999999E-2</v>
      </c>
    </row>
    <row r="10" spans="1:8" x14ac:dyDescent="0.25">
      <c r="A10" s="10" t="s">
        <v>298</v>
      </c>
      <c r="B10" s="27" t="s">
        <v>299</v>
      </c>
      <c r="C10" s="27" t="s">
        <v>241</v>
      </c>
      <c r="D10" s="11">
        <v>559212</v>
      </c>
      <c r="E10" s="12">
        <v>2038.05</v>
      </c>
      <c r="F10" s="13">
        <v>5.6899999999999999E-2</v>
      </c>
    </row>
    <row r="11" spans="1:8" x14ac:dyDescent="0.25">
      <c r="A11" s="10" t="s">
        <v>283</v>
      </c>
      <c r="B11" s="27" t="s">
        <v>284</v>
      </c>
      <c r="C11" s="27" t="s">
        <v>229</v>
      </c>
      <c r="D11" s="11">
        <v>255979</v>
      </c>
      <c r="E11" s="12">
        <v>1918.69</v>
      </c>
      <c r="F11" s="13">
        <v>5.3499999999999999E-2</v>
      </c>
    </row>
    <row r="12" spans="1:8" x14ac:dyDescent="0.25">
      <c r="A12" s="10" t="s">
        <v>221</v>
      </c>
      <c r="B12" s="27" t="s">
        <v>222</v>
      </c>
      <c r="C12" s="27" t="s">
        <v>223</v>
      </c>
      <c r="D12" s="11">
        <v>121209</v>
      </c>
      <c r="E12" s="12">
        <v>1487.42</v>
      </c>
      <c r="F12" s="13">
        <v>4.1500000000000002E-2</v>
      </c>
    </row>
    <row r="13" spans="1:8" x14ac:dyDescent="0.25">
      <c r="A13" s="10" t="s">
        <v>591</v>
      </c>
      <c r="B13" s="27" t="s">
        <v>592</v>
      </c>
      <c r="C13" s="27" t="s">
        <v>241</v>
      </c>
      <c r="D13" s="11">
        <v>185878</v>
      </c>
      <c r="E13" s="12">
        <v>1343.34</v>
      </c>
      <c r="F13" s="13">
        <v>3.7499999999999999E-2</v>
      </c>
    </row>
    <row r="14" spans="1:8" x14ac:dyDescent="0.25">
      <c r="A14" s="10" t="s">
        <v>585</v>
      </c>
      <c r="B14" s="27" t="s">
        <v>586</v>
      </c>
      <c r="C14" s="27" t="s">
        <v>302</v>
      </c>
      <c r="D14" s="11">
        <v>83317</v>
      </c>
      <c r="E14" s="12">
        <v>1095.04</v>
      </c>
      <c r="F14" s="13">
        <v>3.0599999999999999E-2</v>
      </c>
    </row>
    <row r="15" spans="1:8" x14ac:dyDescent="0.25">
      <c r="A15" s="10" t="s">
        <v>239</v>
      </c>
      <c r="B15" s="27" t="s">
        <v>240</v>
      </c>
      <c r="C15" s="27" t="s">
        <v>241</v>
      </c>
      <c r="D15" s="11">
        <v>317345</v>
      </c>
      <c r="E15" s="12">
        <v>931.88</v>
      </c>
      <c r="F15" s="13">
        <v>2.5999999999999999E-2</v>
      </c>
    </row>
    <row r="16" spans="1:8" x14ac:dyDescent="0.25">
      <c r="A16" s="10" t="s">
        <v>581</v>
      </c>
      <c r="B16" s="27" t="s">
        <v>582</v>
      </c>
      <c r="C16" s="27" t="s">
        <v>241</v>
      </c>
      <c r="D16" s="11">
        <v>71547</v>
      </c>
      <c r="E16" s="12">
        <v>898.45</v>
      </c>
      <c r="F16" s="13">
        <v>2.5100000000000001E-2</v>
      </c>
    </row>
    <row r="17" spans="1:6" x14ac:dyDescent="0.25">
      <c r="A17" s="10" t="s">
        <v>242</v>
      </c>
      <c r="B17" s="27" t="s">
        <v>243</v>
      </c>
      <c r="C17" s="27" t="s">
        <v>244</v>
      </c>
      <c r="D17" s="11">
        <v>42141</v>
      </c>
      <c r="E17" s="12">
        <v>743.05</v>
      </c>
      <c r="F17" s="13">
        <v>2.07E-2</v>
      </c>
    </row>
    <row r="18" spans="1:6" x14ac:dyDescent="0.25">
      <c r="A18" s="10" t="s">
        <v>736</v>
      </c>
      <c r="B18" s="27" t="s">
        <v>737</v>
      </c>
      <c r="C18" s="27" t="s">
        <v>669</v>
      </c>
      <c r="D18" s="11">
        <v>53825</v>
      </c>
      <c r="E18" s="12">
        <v>713.53</v>
      </c>
      <c r="F18" s="13">
        <v>1.9900000000000001E-2</v>
      </c>
    </row>
    <row r="19" spans="1:6" x14ac:dyDescent="0.25">
      <c r="A19" s="10" t="s">
        <v>403</v>
      </c>
      <c r="B19" s="27" t="s">
        <v>404</v>
      </c>
      <c r="C19" s="27" t="s">
        <v>405</v>
      </c>
      <c r="D19" s="11">
        <v>68341</v>
      </c>
      <c r="E19" s="12">
        <v>680.54</v>
      </c>
      <c r="F19" s="13">
        <v>1.9E-2</v>
      </c>
    </row>
    <row r="20" spans="1:6" x14ac:dyDescent="0.25">
      <c r="A20" s="10" t="s">
        <v>598</v>
      </c>
      <c r="B20" s="27" t="s">
        <v>599</v>
      </c>
      <c r="C20" s="27" t="s">
        <v>241</v>
      </c>
      <c r="D20" s="11">
        <v>118496</v>
      </c>
      <c r="E20" s="12">
        <v>673.83</v>
      </c>
      <c r="F20" s="13">
        <v>1.8800000000000001E-2</v>
      </c>
    </row>
    <row r="21" spans="1:6" x14ac:dyDescent="0.25">
      <c r="A21" s="10" t="s">
        <v>628</v>
      </c>
      <c r="B21" s="27" t="s">
        <v>629</v>
      </c>
      <c r="C21" s="27" t="s">
        <v>630</v>
      </c>
      <c r="D21" s="11">
        <v>315999</v>
      </c>
      <c r="E21" s="12">
        <v>662.02</v>
      </c>
      <c r="F21" s="13">
        <v>1.8499999999999999E-2</v>
      </c>
    </row>
    <row r="22" spans="1:6" x14ac:dyDescent="0.25">
      <c r="A22" s="10" t="s">
        <v>734</v>
      </c>
      <c r="B22" s="27" t="s">
        <v>735</v>
      </c>
      <c r="C22" s="27" t="s">
        <v>241</v>
      </c>
      <c r="D22" s="11">
        <v>341308</v>
      </c>
      <c r="E22" s="12">
        <v>651.9</v>
      </c>
      <c r="F22" s="13">
        <v>1.8200000000000001E-2</v>
      </c>
    </row>
    <row r="23" spans="1:6" x14ac:dyDescent="0.25">
      <c r="A23" s="10" t="s">
        <v>583</v>
      </c>
      <c r="B23" s="27" t="s">
        <v>584</v>
      </c>
      <c r="C23" s="27" t="s">
        <v>244</v>
      </c>
      <c r="D23" s="11">
        <v>8740</v>
      </c>
      <c r="E23" s="12">
        <v>640.72</v>
      </c>
      <c r="F23" s="13">
        <v>1.7899999999999999E-2</v>
      </c>
    </row>
    <row r="24" spans="1:6" x14ac:dyDescent="0.25">
      <c r="A24" s="10" t="s">
        <v>755</v>
      </c>
      <c r="B24" s="27" t="s">
        <v>756</v>
      </c>
      <c r="C24" s="27" t="s">
        <v>757</v>
      </c>
      <c r="D24" s="11">
        <v>439733</v>
      </c>
      <c r="E24" s="12">
        <v>624.64</v>
      </c>
      <c r="F24" s="13">
        <v>1.7399999999999999E-2</v>
      </c>
    </row>
    <row r="25" spans="1:6" x14ac:dyDescent="0.25">
      <c r="A25" s="10" t="s">
        <v>602</v>
      </c>
      <c r="B25" s="27" t="s">
        <v>603</v>
      </c>
      <c r="C25" s="27" t="s">
        <v>226</v>
      </c>
      <c r="D25" s="11">
        <v>51899</v>
      </c>
      <c r="E25" s="12">
        <v>608.41</v>
      </c>
      <c r="F25" s="13">
        <v>1.7000000000000001E-2</v>
      </c>
    </row>
    <row r="26" spans="1:6" x14ac:dyDescent="0.25">
      <c r="A26" s="10" t="s">
        <v>709</v>
      </c>
      <c r="B26" s="27" t="s">
        <v>710</v>
      </c>
      <c r="C26" s="27" t="s">
        <v>232</v>
      </c>
      <c r="D26" s="11">
        <v>36522</v>
      </c>
      <c r="E26" s="12">
        <v>550.09</v>
      </c>
      <c r="F26" s="13">
        <v>1.54E-2</v>
      </c>
    </row>
    <row r="27" spans="1:6" x14ac:dyDescent="0.25">
      <c r="A27" s="10" t="s">
        <v>745</v>
      </c>
      <c r="B27" s="27" t="s">
        <v>746</v>
      </c>
      <c r="C27" s="27" t="s">
        <v>244</v>
      </c>
      <c r="D27" s="11">
        <v>122267</v>
      </c>
      <c r="E27" s="12">
        <v>545.74</v>
      </c>
      <c r="F27" s="13">
        <v>1.52E-2</v>
      </c>
    </row>
    <row r="28" spans="1:6" x14ac:dyDescent="0.25">
      <c r="A28" s="10" t="s">
        <v>357</v>
      </c>
      <c r="B28" s="27" t="s">
        <v>358</v>
      </c>
      <c r="C28" s="27" t="s">
        <v>226</v>
      </c>
      <c r="D28" s="11">
        <v>20681</v>
      </c>
      <c r="E28" s="12">
        <v>532.5</v>
      </c>
      <c r="F28" s="13">
        <v>1.49E-2</v>
      </c>
    </row>
    <row r="29" spans="1:6" x14ac:dyDescent="0.25">
      <c r="A29" s="10" t="s">
        <v>606</v>
      </c>
      <c r="B29" s="27" t="s">
        <v>607</v>
      </c>
      <c r="C29" s="27" t="s">
        <v>229</v>
      </c>
      <c r="D29" s="11">
        <v>33308</v>
      </c>
      <c r="E29" s="12">
        <v>528.02</v>
      </c>
      <c r="F29" s="13">
        <v>1.47E-2</v>
      </c>
    </row>
    <row r="30" spans="1:6" x14ac:dyDescent="0.25">
      <c r="A30" s="10" t="s">
        <v>807</v>
      </c>
      <c r="B30" s="27" t="s">
        <v>808</v>
      </c>
      <c r="C30" s="27" t="s">
        <v>630</v>
      </c>
      <c r="D30" s="11">
        <v>147684</v>
      </c>
      <c r="E30" s="12">
        <v>522.88</v>
      </c>
      <c r="F30" s="13">
        <v>1.46E-2</v>
      </c>
    </row>
    <row r="31" spans="1:6" x14ac:dyDescent="0.25">
      <c r="A31" s="10" t="s">
        <v>327</v>
      </c>
      <c r="B31" s="27" t="s">
        <v>328</v>
      </c>
      <c r="C31" s="27" t="s">
        <v>226</v>
      </c>
      <c r="D31" s="11">
        <v>129242</v>
      </c>
      <c r="E31" s="12">
        <v>522.78</v>
      </c>
      <c r="F31" s="13">
        <v>1.46E-2</v>
      </c>
    </row>
    <row r="32" spans="1:6" x14ac:dyDescent="0.25">
      <c r="A32" s="10" t="s">
        <v>747</v>
      </c>
      <c r="B32" s="27" t="s">
        <v>748</v>
      </c>
      <c r="C32" s="27" t="s">
        <v>405</v>
      </c>
      <c r="D32" s="11">
        <v>33172</v>
      </c>
      <c r="E32" s="12">
        <v>500.8</v>
      </c>
      <c r="F32" s="13">
        <v>1.4E-2</v>
      </c>
    </row>
    <row r="33" spans="1:6" x14ac:dyDescent="0.25">
      <c r="A33" s="10" t="s">
        <v>742</v>
      </c>
      <c r="B33" s="27" t="s">
        <v>743</v>
      </c>
      <c r="C33" s="27" t="s">
        <v>744</v>
      </c>
      <c r="D33" s="11">
        <v>47762</v>
      </c>
      <c r="E33" s="12">
        <v>492.59</v>
      </c>
      <c r="F33" s="13">
        <v>1.37E-2</v>
      </c>
    </row>
    <row r="34" spans="1:6" x14ac:dyDescent="0.25">
      <c r="A34" s="10" t="s">
        <v>296</v>
      </c>
      <c r="B34" s="27" t="s">
        <v>297</v>
      </c>
      <c r="C34" s="27" t="s">
        <v>244</v>
      </c>
      <c r="D34" s="11">
        <v>15268</v>
      </c>
      <c r="E34" s="12">
        <v>488.22</v>
      </c>
      <c r="F34" s="13">
        <v>1.3599999999999999E-2</v>
      </c>
    </row>
    <row r="35" spans="1:6" x14ac:dyDescent="0.25">
      <c r="A35" s="10" t="s">
        <v>738</v>
      </c>
      <c r="B35" s="27" t="s">
        <v>739</v>
      </c>
      <c r="C35" s="27" t="s">
        <v>331</v>
      </c>
      <c r="D35" s="11">
        <v>360732</v>
      </c>
      <c r="E35" s="12">
        <v>473.64</v>
      </c>
      <c r="F35" s="13">
        <v>1.32E-2</v>
      </c>
    </row>
    <row r="36" spans="1:6" x14ac:dyDescent="0.25">
      <c r="A36" s="10" t="s">
        <v>773</v>
      </c>
      <c r="B36" s="27" t="s">
        <v>774</v>
      </c>
      <c r="C36" s="27" t="s">
        <v>295</v>
      </c>
      <c r="D36" s="11">
        <v>27386</v>
      </c>
      <c r="E36" s="12">
        <v>440.15</v>
      </c>
      <c r="F36" s="13">
        <v>1.23E-2</v>
      </c>
    </row>
    <row r="37" spans="1:6" x14ac:dyDescent="0.25">
      <c r="A37" s="10" t="s">
        <v>749</v>
      </c>
      <c r="B37" s="27" t="s">
        <v>750</v>
      </c>
      <c r="C37" s="27" t="s">
        <v>373</v>
      </c>
      <c r="D37" s="11">
        <v>213270</v>
      </c>
      <c r="E37" s="12">
        <v>435.82</v>
      </c>
      <c r="F37" s="13">
        <v>1.2200000000000001E-2</v>
      </c>
    </row>
    <row r="38" spans="1:6" x14ac:dyDescent="0.25">
      <c r="A38" s="10" t="s">
        <v>399</v>
      </c>
      <c r="B38" s="27" t="s">
        <v>400</v>
      </c>
      <c r="C38" s="27" t="s">
        <v>244</v>
      </c>
      <c r="D38" s="11">
        <v>98002</v>
      </c>
      <c r="E38" s="12">
        <v>434.79</v>
      </c>
      <c r="F38" s="13">
        <v>1.21E-2</v>
      </c>
    </row>
    <row r="39" spans="1:6" x14ac:dyDescent="0.25">
      <c r="A39" s="10" t="s">
        <v>809</v>
      </c>
      <c r="B39" s="27" t="s">
        <v>810</v>
      </c>
      <c r="C39" s="27" t="s">
        <v>405</v>
      </c>
      <c r="D39" s="11">
        <v>38830</v>
      </c>
      <c r="E39" s="12">
        <v>434.35</v>
      </c>
      <c r="F39" s="13">
        <v>1.21E-2</v>
      </c>
    </row>
    <row r="40" spans="1:6" x14ac:dyDescent="0.25">
      <c r="A40" s="10" t="s">
        <v>410</v>
      </c>
      <c r="B40" s="27" t="s">
        <v>411</v>
      </c>
      <c r="C40" s="27" t="s">
        <v>272</v>
      </c>
      <c r="D40" s="11">
        <v>65308</v>
      </c>
      <c r="E40" s="12">
        <v>430.77</v>
      </c>
      <c r="F40" s="13">
        <v>1.2E-2</v>
      </c>
    </row>
    <row r="41" spans="1:6" x14ac:dyDescent="0.25">
      <c r="A41" s="10" t="s">
        <v>703</v>
      </c>
      <c r="B41" s="27" t="s">
        <v>704</v>
      </c>
      <c r="C41" s="27" t="s">
        <v>232</v>
      </c>
      <c r="D41" s="11">
        <v>22683</v>
      </c>
      <c r="E41" s="12">
        <v>412.56</v>
      </c>
      <c r="F41" s="13">
        <v>1.15E-2</v>
      </c>
    </row>
    <row r="42" spans="1:6" x14ac:dyDescent="0.25">
      <c r="A42" s="10" t="s">
        <v>751</v>
      </c>
      <c r="B42" s="27" t="s">
        <v>752</v>
      </c>
      <c r="C42" s="27" t="s">
        <v>226</v>
      </c>
      <c r="D42" s="11">
        <v>98363</v>
      </c>
      <c r="E42" s="12">
        <v>391.63</v>
      </c>
      <c r="F42" s="13">
        <v>1.09E-2</v>
      </c>
    </row>
    <row r="43" spans="1:6" x14ac:dyDescent="0.25">
      <c r="A43" s="10" t="s">
        <v>811</v>
      </c>
      <c r="B43" s="27" t="s">
        <v>812</v>
      </c>
      <c r="C43" s="27" t="s">
        <v>235</v>
      </c>
      <c r="D43" s="11">
        <v>45597</v>
      </c>
      <c r="E43" s="12">
        <v>388.71</v>
      </c>
      <c r="F43" s="13">
        <v>1.0800000000000001E-2</v>
      </c>
    </row>
    <row r="44" spans="1:6" x14ac:dyDescent="0.25">
      <c r="A44" s="10" t="s">
        <v>631</v>
      </c>
      <c r="B44" s="27" t="s">
        <v>632</v>
      </c>
      <c r="C44" s="27" t="s">
        <v>633</v>
      </c>
      <c r="D44" s="11">
        <v>23310</v>
      </c>
      <c r="E44" s="12">
        <v>378.94</v>
      </c>
      <c r="F44" s="13">
        <v>1.06E-2</v>
      </c>
    </row>
    <row r="45" spans="1:6" x14ac:dyDescent="0.25">
      <c r="A45" s="10" t="s">
        <v>653</v>
      </c>
      <c r="B45" s="27" t="s">
        <v>654</v>
      </c>
      <c r="C45" s="27" t="s">
        <v>405</v>
      </c>
      <c r="D45" s="11">
        <v>51936</v>
      </c>
      <c r="E45" s="12">
        <v>370.54</v>
      </c>
      <c r="F45" s="13">
        <v>1.03E-2</v>
      </c>
    </row>
    <row r="46" spans="1:6" x14ac:dyDescent="0.25">
      <c r="A46" s="10" t="s">
        <v>769</v>
      </c>
      <c r="B46" s="27" t="s">
        <v>770</v>
      </c>
      <c r="C46" s="27" t="s">
        <v>229</v>
      </c>
      <c r="D46" s="11">
        <v>19450</v>
      </c>
      <c r="E46" s="12">
        <v>339.86</v>
      </c>
      <c r="F46" s="13">
        <v>9.4999999999999998E-3</v>
      </c>
    </row>
    <row r="47" spans="1:6" x14ac:dyDescent="0.25">
      <c r="A47" s="10" t="s">
        <v>767</v>
      </c>
      <c r="B47" s="27" t="s">
        <v>768</v>
      </c>
      <c r="C47" s="27" t="s">
        <v>373</v>
      </c>
      <c r="D47" s="11">
        <v>109034</v>
      </c>
      <c r="E47" s="12">
        <v>305.13</v>
      </c>
      <c r="F47" s="13">
        <v>8.5000000000000006E-3</v>
      </c>
    </row>
    <row r="48" spans="1:6" x14ac:dyDescent="0.25">
      <c r="A48" s="10" t="s">
        <v>395</v>
      </c>
      <c r="B48" s="27" t="s">
        <v>396</v>
      </c>
      <c r="C48" s="27" t="s">
        <v>226</v>
      </c>
      <c r="D48" s="11">
        <v>27199</v>
      </c>
      <c r="E48" s="12">
        <v>276.17</v>
      </c>
      <c r="F48" s="13">
        <v>7.7000000000000002E-3</v>
      </c>
    </row>
    <row r="49" spans="1:6" x14ac:dyDescent="0.25">
      <c r="A49" s="10" t="s">
        <v>760</v>
      </c>
      <c r="B49" s="27" t="s">
        <v>761</v>
      </c>
      <c r="C49" s="27" t="s">
        <v>630</v>
      </c>
      <c r="D49" s="11">
        <v>63883</v>
      </c>
      <c r="E49" s="12">
        <v>274.51</v>
      </c>
      <c r="F49" s="13">
        <v>7.7000000000000002E-3</v>
      </c>
    </row>
    <row r="50" spans="1:6" x14ac:dyDescent="0.25">
      <c r="A50" s="10" t="s">
        <v>587</v>
      </c>
      <c r="B50" s="27" t="s">
        <v>588</v>
      </c>
      <c r="C50" s="27" t="s">
        <v>226</v>
      </c>
      <c r="D50" s="11">
        <v>28886</v>
      </c>
      <c r="E50" s="12">
        <v>273.35000000000002</v>
      </c>
      <c r="F50" s="13">
        <v>7.6E-3</v>
      </c>
    </row>
    <row r="51" spans="1:6" x14ac:dyDescent="0.25">
      <c r="A51" s="10" t="s">
        <v>762</v>
      </c>
      <c r="B51" s="27" t="s">
        <v>763</v>
      </c>
      <c r="C51" s="27" t="s">
        <v>251</v>
      </c>
      <c r="D51" s="11">
        <v>126569</v>
      </c>
      <c r="E51" s="12">
        <v>253.01</v>
      </c>
      <c r="F51" s="13">
        <v>7.1000000000000004E-3</v>
      </c>
    </row>
    <row r="52" spans="1:6" x14ac:dyDescent="0.25">
      <c r="A52" s="10" t="s">
        <v>813</v>
      </c>
      <c r="B52" s="27" t="s">
        <v>814</v>
      </c>
      <c r="C52" s="27" t="s">
        <v>331</v>
      </c>
      <c r="D52" s="11">
        <v>22959</v>
      </c>
      <c r="E52" s="12">
        <v>251.53</v>
      </c>
      <c r="F52" s="13">
        <v>7.0000000000000001E-3</v>
      </c>
    </row>
    <row r="53" spans="1:6" x14ac:dyDescent="0.25">
      <c r="A53" s="10" t="s">
        <v>815</v>
      </c>
      <c r="B53" s="27" t="s">
        <v>816</v>
      </c>
      <c r="C53" s="27" t="s">
        <v>295</v>
      </c>
      <c r="D53" s="11">
        <v>21900</v>
      </c>
      <c r="E53" s="12">
        <v>247.73</v>
      </c>
      <c r="F53" s="13">
        <v>6.8999999999999999E-3</v>
      </c>
    </row>
    <row r="54" spans="1:6" x14ac:dyDescent="0.25">
      <c r="A54" s="10" t="s">
        <v>332</v>
      </c>
      <c r="B54" s="27" t="s">
        <v>333</v>
      </c>
      <c r="C54" s="27" t="s">
        <v>244</v>
      </c>
      <c r="D54" s="11">
        <v>67258</v>
      </c>
      <c r="E54" s="12">
        <v>246.67</v>
      </c>
      <c r="F54" s="13">
        <v>6.8999999999999999E-3</v>
      </c>
    </row>
    <row r="55" spans="1:6" x14ac:dyDescent="0.25">
      <c r="A55" s="10" t="s">
        <v>780</v>
      </c>
      <c r="B55" s="27" t="s">
        <v>781</v>
      </c>
      <c r="C55" s="27" t="s">
        <v>305</v>
      </c>
      <c r="D55" s="11">
        <v>12089</v>
      </c>
      <c r="E55" s="12">
        <v>243.15</v>
      </c>
      <c r="F55" s="13">
        <v>6.7999999999999996E-3</v>
      </c>
    </row>
    <row r="56" spans="1:6" x14ac:dyDescent="0.25">
      <c r="A56" s="10" t="s">
        <v>771</v>
      </c>
      <c r="B56" s="27" t="s">
        <v>772</v>
      </c>
      <c r="C56" s="27" t="s">
        <v>261</v>
      </c>
      <c r="D56" s="11">
        <v>34386</v>
      </c>
      <c r="E56" s="12">
        <v>238.6</v>
      </c>
      <c r="F56" s="13">
        <v>6.7000000000000002E-3</v>
      </c>
    </row>
    <row r="57" spans="1:6" x14ac:dyDescent="0.25">
      <c r="A57" s="10" t="s">
        <v>758</v>
      </c>
      <c r="B57" s="27" t="s">
        <v>759</v>
      </c>
      <c r="C57" s="27" t="s">
        <v>633</v>
      </c>
      <c r="D57" s="11">
        <v>18374</v>
      </c>
      <c r="E57" s="12">
        <v>185.26</v>
      </c>
      <c r="F57" s="13">
        <v>5.1999999999999998E-3</v>
      </c>
    </row>
    <row r="58" spans="1:6" x14ac:dyDescent="0.25">
      <c r="A58" s="10" t="s">
        <v>604</v>
      </c>
      <c r="B58" s="27" t="s">
        <v>605</v>
      </c>
      <c r="C58" s="27" t="s">
        <v>226</v>
      </c>
      <c r="D58" s="11">
        <v>19326</v>
      </c>
      <c r="E58" s="12">
        <v>170.12</v>
      </c>
      <c r="F58" s="13">
        <v>4.7000000000000002E-3</v>
      </c>
    </row>
    <row r="59" spans="1:6" x14ac:dyDescent="0.25">
      <c r="A59" s="10" t="s">
        <v>614</v>
      </c>
      <c r="B59" s="27" t="s">
        <v>615</v>
      </c>
      <c r="C59" s="27" t="s">
        <v>229</v>
      </c>
      <c r="D59" s="11">
        <v>9485</v>
      </c>
      <c r="E59" s="12">
        <v>167.02</v>
      </c>
      <c r="F59" s="13">
        <v>4.7000000000000002E-3</v>
      </c>
    </row>
    <row r="60" spans="1:6" x14ac:dyDescent="0.25">
      <c r="A60" s="10" t="s">
        <v>254</v>
      </c>
      <c r="B60" s="27" t="s">
        <v>255</v>
      </c>
      <c r="C60" s="27" t="s">
        <v>232</v>
      </c>
      <c r="D60" s="11">
        <v>20000</v>
      </c>
      <c r="E60" s="12">
        <v>157.56</v>
      </c>
      <c r="F60" s="13">
        <v>4.4000000000000003E-3</v>
      </c>
    </row>
    <row r="61" spans="1:6" x14ac:dyDescent="0.25">
      <c r="A61" s="10" t="s">
        <v>775</v>
      </c>
      <c r="B61" s="27" t="s">
        <v>776</v>
      </c>
      <c r="C61" s="27" t="s">
        <v>777</v>
      </c>
      <c r="D61" s="11">
        <v>60143</v>
      </c>
      <c r="E61" s="12">
        <v>148.22</v>
      </c>
      <c r="F61" s="13">
        <v>4.1000000000000003E-3</v>
      </c>
    </row>
    <row r="62" spans="1:6" x14ac:dyDescent="0.25">
      <c r="A62" s="10" t="s">
        <v>790</v>
      </c>
      <c r="B62" s="27" t="s">
        <v>791</v>
      </c>
      <c r="C62" s="27" t="s">
        <v>331</v>
      </c>
      <c r="D62" s="11">
        <v>117572</v>
      </c>
      <c r="E62" s="12">
        <v>103.35</v>
      </c>
      <c r="F62" s="13">
        <v>2.8999999999999998E-3</v>
      </c>
    </row>
    <row r="63" spans="1:6" x14ac:dyDescent="0.25">
      <c r="A63" s="10" t="s">
        <v>674</v>
      </c>
      <c r="B63" s="27" t="s">
        <v>675</v>
      </c>
      <c r="C63" s="27" t="s">
        <v>630</v>
      </c>
      <c r="D63" s="11">
        <v>20631</v>
      </c>
      <c r="E63" s="12">
        <v>35.94</v>
      </c>
      <c r="F63" s="13">
        <v>1E-3</v>
      </c>
    </row>
    <row r="64" spans="1:6" x14ac:dyDescent="0.25">
      <c r="A64" s="10" t="s">
        <v>676</v>
      </c>
      <c r="B64" s="27" t="s">
        <v>677</v>
      </c>
      <c r="C64" s="27" t="s">
        <v>229</v>
      </c>
      <c r="D64" s="11">
        <v>6877</v>
      </c>
      <c r="E64" s="12">
        <v>29.4</v>
      </c>
      <c r="F64" s="13">
        <v>8.0000000000000004E-4</v>
      </c>
    </row>
    <row r="65" spans="1:6" x14ac:dyDescent="0.25">
      <c r="A65" s="14" t="s">
        <v>88</v>
      </c>
      <c r="B65" s="28"/>
      <c r="C65" s="28"/>
      <c r="D65" s="15"/>
      <c r="E65" s="35">
        <v>34054.14</v>
      </c>
      <c r="F65" s="36">
        <v>0.95030000000000003</v>
      </c>
    </row>
    <row r="66" spans="1:6" x14ac:dyDescent="0.25">
      <c r="A66" s="14" t="s">
        <v>412</v>
      </c>
      <c r="B66" s="27"/>
      <c r="C66" s="27"/>
      <c r="D66" s="11"/>
      <c r="E66" s="12"/>
      <c r="F66" s="13"/>
    </row>
    <row r="67" spans="1:6" x14ac:dyDescent="0.25">
      <c r="A67" s="14" t="s">
        <v>88</v>
      </c>
      <c r="B67" s="27"/>
      <c r="C67" s="27"/>
      <c r="D67" s="11"/>
      <c r="E67" s="37" t="s">
        <v>65</v>
      </c>
      <c r="F67" s="38" t="s">
        <v>65</v>
      </c>
    </row>
    <row r="68" spans="1:6" x14ac:dyDescent="0.25">
      <c r="A68" s="20" t="s">
        <v>97</v>
      </c>
      <c r="B68" s="29"/>
      <c r="C68" s="29"/>
      <c r="D68" s="21"/>
      <c r="E68" s="24">
        <v>34054.14</v>
      </c>
      <c r="F68" s="25">
        <v>0.95030000000000003</v>
      </c>
    </row>
    <row r="69" spans="1:6" x14ac:dyDescent="0.25">
      <c r="A69" s="10"/>
      <c r="B69" s="27"/>
      <c r="C69" s="27"/>
      <c r="D69" s="11"/>
      <c r="E69" s="12"/>
      <c r="F69" s="13"/>
    </row>
    <row r="70" spans="1:6" x14ac:dyDescent="0.25">
      <c r="A70" s="14" t="s">
        <v>413</v>
      </c>
      <c r="B70" s="27"/>
      <c r="C70" s="27"/>
      <c r="D70" s="11"/>
      <c r="E70" s="12"/>
      <c r="F70" s="13"/>
    </row>
    <row r="71" spans="1:6" x14ac:dyDescent="0.25">
      <c r="A71" s="14" t="s">
        <v>414</v>
      </c>
      <c r="B71" s="27"/>
      <c r="C71" s="27"/>
      <c r="D71" s="11"/>
      <c r="E71" s="12"/>
      <c r="F71" s="13"/>
    </row>
    <row r="72" spans="1:6" x14ac:dyDescent="0.25">
      <c r="A72" s="10" t="s">
        <v>792</v>
      </c>
      <c r="B72" s="27"/>
      <c r="C72" s="27" t="s">
        <v>229</v>
      </c>
      <c r="D72" s="11">
        <v>74400</v>
      </c>
      <c r="E72" s="12">
        <v>275.08999999999997</v>
      </c>
      <c r="F72" s="13">
        <v>7.6769999999999998E-3</v>
      </c>
    </row>
    <row r="73" spans="1:6" x14ac:dyDescent="0.25">
      <c r="A73" s="10" t="s">
        <v>793</v>
      </c>
      <c r="B73" s="27"/>
      <c r="C73" s="27" t="s">
        <v>229</v>
      </c>
      <c r="D73" s="11">
        <v>37200</v>
      </c>
      <c r="E73" s="12">
        <v>273.79000000000002</v>
      </c>
      <c r="F73" s="13">
        <v>7.6410000000000002E-3</v>
      </c>
    </row>
    <row r="74" spans="1:6" x14ac:dyDescent="0.25">
      <c r="A74" s="10" t="s">
        <v>488</v>
      </c>
      <c r="B74" s="27"/>
      <c r="C74" s="27" t="s">
        <v>241</v>
      </c>
      <c r="D74" s="11">
        <v>113750</v>
      </c>
      <c r="E74" s="12">
        <v>221.7</v>
      </c>
      <c r="F74" s="13">
        <v>6.1869999999999998E-3</v>
      </c>
    </row>
    <row r="75" spans="1:6" x14ac:dyDescent="0.25">
      <c r="A75" s="14" t="s">
        <v>88</v>
      </c>
      <c r="B75" s="28"/>
      <c r="C75" s="28"/>
      <c r="D75" s="15"/>
      <c r="E75" s="35">
        <v>770.58</v>
      </c>
      <c r="F75" s="36">
        <v>2.1505E-2</v>
      </c>
    </row>
    <row r="76" spans="1:6" x14ac:dyDescent="0.25">
      <c r="A76" s="10"/>
      <c r="B76" s="27"/>
      <c r="C76" s="27"/>
      <c r="D76" s="11"/>
      <c r="E76" s="12"/>
      <c r="F76" s="13"/>
    </row>
    <row r="77" spans="1:6" x14ac:dyDescent="0.25">
      <c r="A77" s="10"/>
      <c r="B77" s="27"/>
      <c r="C77" s="27"/>
      <c r="D77" s="11"/>
      <c r="E77" s="12"/>
      <c r="F77" s="13"/>
    </row>
    <row r="78" spans="1:6" ht="15" customHeight="1" x14ac:dyDescent="0.25">
      <c r="A78" s="10"/>
      <c r="B78" s="27"/>
      <c r="C78" s="27"/>
      <c r="D78" s="11"/>
      <c r="E78" s="12"/>
      <c r="F78" s="13"/>
    </row>
    <row r="79" spans="1:6" x14ac:dyDescent="0.25">
      <c r="A79" s="20" t="s">
        <v>97</v>
      </c>
      <c r="B79" s="29"/>
      <c r="C79" s="29"/>
      <c r="D79" s="21"/>
      <c r="E79" s="16">
        <v>770.58</v>
      </c>
      <c r="F79" s="17">
        <v>2.1505E-2</v>
      </c>
    </row>
    <row r="80" spans="1:6" x14ac:dyDescent="0.25">
      <c r="A80" s="10"/>
      <c r="B80" s="27"/>
      <c r="C80" s="27"/>
      <c r="D80" s="11"/>
      <c r="E80" s="12"/>
      <c r="F80" s="13"/>
    </row>
    <row r="81" spans="1:6" x14ac:dyDescent="0.25">
      <c r="A81" s="14" t="s">
        <v>66</v>
      </c>
      <c r="B81" s="27"/>
      <c r="C81" s="27"/>
      <c r="D81" s="11"/>
      <c r="E81" s="12"/>
      <c r="F81" s="13"/>
    </row>
    <row r="82" spans="1:6" x14ac:dyDescent="0.25">
      <c r="A82" s="14" t="s">
        <v>67</v>
      </c>
      <c r="B82" s="27"/>
      <c r="C82" s="27"/>
      <c r="D82" s="11"/>
      <c r="E82" s="12"/>
      <c r="F82" s="13"/>
    </row>
    <row r="83" spans="1:6" x14ac:dyDescent="0.25">
      <c r="A83" s="10" t="s">
        <v>817</v>
      </c>
      <c r="B83" s="27" t="s">
        <v>818</v>
      </c>
      <c r="C83" s="27" t="s">
        <v>195</v>
      </c>
      <c r="D83" s="11">
        <v>2035.5</v>
      </c>
      <c r="E83" s="12">
        <v>2.0499999999999998</v>
      </c>
      <c r="F83" s="13">
        <v>1E-4</v>
      </c>
    </row>
    <row r="84" spans="1:6" x14ac:dyDescent="0.25">
      <c r="A84" s="14" t="s">
        <v>88</v>
      </c>
      <c r="B84" s="28"/>
      <c r="C84" s="28"/>
      <c r="D84" s="15"/>
      <c r="E84" s="35">
        <v>2.0499999999999998</v>
      </c>
      <c r="F84" s="36">
        <v>1E-4</v>
      </c>
    </row>
    <row r="85" spans="1:6" x14ac:dyDescent="0.25">
      <c r="A85" s="10"/>
      <c r="B85" s="27"/>
      <c r="C85" s="27"/>
      <c r="D85" s="11"/>
      <c r="E85" s="12"/>
      <c r="F85" s="13"/>
    </row>
    <row r="86" spans="1:6" x14ac:dyDescent="0.25">
      <c r="A86" s="14" t="s">
        <v>95</v>
      </c>
      <c r="B86" s="27"/>
      <c r="C86" s="27"/>
      <c r="D86" s="11"/>
      <c r="E86" s="12"/>
      <c r="F86" s="13"/>
    </row>
    <row r="87" spans="1:6" x14ac:dyDescent="0.25">
      <c r="A87" s="14" t="s">
        <v>88</v>
      </c>
      <c r="B87" s="27"/>
      <c r="C87" s="27"/>
      <c r="D87" s="11"/>
      <c r="E87" s="37" t="s">
        <v>65</v>
      </c>
      <c r="F87" s="38" t="s">
        <v>65</v>
      </c>
    </row>
    <row r="88" spans="1:6" x14ac:dyDescent="0.25">
      <c r="A88" s="10"/>
      <c r="B88" s="27"/>
      <c r="C88" s="27"/>
      <c r="D88" s="11"/>
      <c r="E88" s="12"/>
      <c r="F88" s="13"/>
    </row>
    <row r="89" spans="1:6" x14ac:dyDescent="0.25">
      <c r="A89" s="14" t="s">
        <v>96</v>
      </c>
      <c r="B89" s="27"/>
      <c r="C89" s="27"/>
      <c r="D89" s="11"/>
      <c r="E89" s="12"/>
      <c r="F89" s="13"/>
    </row>
    <row r="90" spans="1:6" x14ac:dyDescent="0.25">
      <c r="A90" s="14" t="s">
        <v>88</v>
      </c>
      <c r="B90" s="27"/>
      <c r="C90" s="27"/>
      <c r="D90" s="11"/>
      <c r="E90" s="37" t="s">
        <v>65</v>
      </c>
      <c r="F90" s="38" t="s">
        <v>65</v>
      </c>
    </row>
    <row r="91" spans="1:6" x14ac:dyDescent="0.25">
      <c r="A91" s="10"/>
      <c r="B91" s="27"/>
      <c r="C91" s="27"/>
      <c r="D91" s="11"/>
      <c r="E91" s="12"/>
      <c r="F91" s="13"/>
    </row>
    <row r="92" spans="1:6" x14ac:dyDescent="0.25">
      <c r="A92" s="20" t="s">
        <v>97</v>
      </c>
      <c r="B92" s="29"/>
      <c r="C92" s="29"/>
      <c r="D92" s="21"/>
      <c r="E92" s="16">
        <v>2.0499999999999998</v>
      </c>
      <c r="F92" s="17">
        <v>1E-4</v>
      </c>
    </row>
    <row r="93" spans="1:6" x14ac:dyDescent="0.25">
      <c r="A93" s="10"/>
      <c r="B93" s="27"/>
      <c r="C93" s="27"/>
      <c r="D93" s="11"/>
      <c r="E93" s="12"/>
      <c r="F93" s="13"/>
    </row>
    <row r="94" spans="1:6" x14ac:dyDescent="0.25">
      <c r="A94" s="14" t="s">
        <v>512</v>
      </c>
      <c r="B94" s="28"/>
      <c r="C94" s="28"/>
      <c r="D94" s="15"/>
      <c r="E94" s="31"/>
      <c r="F94" s="32"/>
    </row>
    <row r="95" spans="1:6" x14ac:dyDescent="0.25">
      <c r="A95" s="14" t="s">
        <v>513</v>
      </c>
      <c r="B95" s="28"/>
      <c r="C95" s="28"/>
      <c r="D95" s="15"/>
      <c r="E95" s="31"/>
      <c r="F95" s="32"/>
    </row>
    <row r="96" spans="1:6" x14ac:dyDescent="0.25">
      <c r="A96" s="10" t="s">
        <v>819</v>
      </c>
      <c r="B96" s="27"/>
      <c r="C96" s="27" t="s">
        <v>577</v>
      </c>
      <c r="D96" s="11">
        <v>44000000</v>
      </c>
      <c r="E96" s="12">
        <v>440</v>
      </c>
      <c r="F96" s="13">
        <v>1.23E-2</v>
      </c>
    </row>
    <row r="97" spans="1:6" x14ac:dyDescent="0.25">
      <c r="A97" s="10" t="s">
        <v>697</v>
      </c>
      <c r="B97" s="27"/>
      <c r="C97" s="27" t="s">
        <v>820</v>
      </c>
      <c r="D97" s="11">
        <v>30100000</v>
      </c>
      <c r="E97" s="12">
        <v>301</v>
      </c>
      <c r="F97" s="13">
        <v>8.3999999999999995E-3</v>
      </c>
    </row>
    <row r="98" spans="1:6" x14ac:dyDescent="0.25">
      <c r="A98" s="10" t="s">
        <v>821</v>
      </c>
      <c r="B98" s="27"/>
      <c r="C98" s="27" t="s">
        <v>577</v>
      </c>
      <c r="D98" s="11">
        <v>20000000</v>
      </c>
      <c r="E98" s="12">
        <v>200</v>
      </c>
      <c r="F98" s="13">
        <v>5.5999999999999999E-3</v>
      </c>
    </row>
    <row r="99" spans="1:6" x14ac:dyDescent="0.25">
      <c r="A99" s="10" t="s">
        <v>822</v>
      </c>
      <c r="B99" s="27"/>
      <c r="C99" s="27" t="s">
        <v>795</v>
      </c>
      <c r="D99" s="11">
        <v>11500000</v>
      </c>
      <c r="E99" s="12">
        <v>115</v>
      </c>
      <c r="F99" s="13">
        <v>3.2000000000000002E-3</v>
      </c>
    </row>
    <row r="100" spans="1:6" x14ac:dyDescent="0.25">
      <c r="A100" s="14" t="s">
        <v>88</v>
      </c>
      <c r="B100" s="28"/>
      <c r="C100" s="28"/>
      <c r="D100" s="15"/>
      <c r="E100" s="35">
        <v>1056</v>
      </c>
      <c r="F100" s="36">
        <v>2.9499999999999998E-2</v>
      </c>
    </row>
    <row r="101" spans="1:6" x14ac:dyDescent="0.25">
      <c r="A101" s="20" t="s">
        <v>97</v>
      </c>
      <c r="B101" s="29"/>
      <c r="C101" s="29"/>
      <c r="D101" s="21"/>
      <c r="E101" s="24">
        <v>1056</v>
      </c>
      <c r="F101" s="25">
        <v>2.9499999999999998E-2</v>
      </c>
    </row>
    <row r="102" spans="1:6" x14ac:dyDescent="0.25">
      <c r="A102" s="10"/>
      <c r="B102" s="27"/>
      <c r="C102" s="27"/>
      <c r="D102" s="11"/>
      <c r="E102" s="12"/>
      <c r="F102" s="13"/>
    </row>
    <row r="103" spans="1:6" x14ac:dyDescent="0.25">
      <c r="A103" s="10"/>
      <c r="B103" s="27"/>
      <c r="C103" s="27"/>
      <c r="D103" s="11"/>
      <c r="E103" s="12"/>
      <c r="F103" s="13"/>
    </row>
    <row r="104" spans="1:6" x14ac:dyDescent="0.25">
      <c r="A104" s="14" t="s">
        <v>98</v>
      </c>
      <c r="B104" s="27"/>
      <c r="C104" s="27"/>
      <c r="D104" s="11"/>
      <c r="E104" s="12"/>
      <c r="F104" s="13"/>
    </row>
    <row r="105" spans="1:6" x14ac:dyDescent="0.25">
      <c r="A105" s="10" t="s">
        <v>99</v>
      </c>
      <c r="B105" s="27"/>
      <c r="C105" s="27"/>
      <c r="D105" s="11"/>
      <c r="E105" s="12">
        <v>1114.81</v>
      </c>
      <c r="F105" s="13">
        <v>3.1099999999999999E-2</v>
      </c>
    </row>
    <row r="106" spans="1:6" x14ac:dyDescent="0.25">
      <c r="A106" s="14" t="s">
        <v>88</v>
      </c>
      <c r="B106" s="28"/>
      <c r="C106" s="28"/>
      <c r="D106" s="15"/>
      <c r="E106" s="35">
        <v>1114.81</v>
      </c>
      <c r="F106" s="36">
        <v>3.1099999999999999E-2</v>
      </c>
    </row>
    <row r="107" spans="1:6" x14ac:dyDescent="0.25">
      <c r="A107" s="10"/>
      <c r="B107" s="27"/>
      <c r="C107" s="27"/>
      <c r="D107" s="11"/>
      <c r="E107" s="12"/>
      <c r="F107" s="13"/>
    </row>
    <row r="108" spans="1:6" x14ac:dyDescent="0.25">
      <c r="A108" s="20" t="s">
        <v>97</v>
      </c>
      <c r="B108" s="29"/>
      <c r="C108" s="29"/>
      <c r="D108" s="21"/>
      <c r="E108" s="16">
        <v>1114.81</v>
      </c>
      <c r="F108" s="17">
        <v>3.1099999999999999E-2</v>
      </c>
    </row>
    <row r="109" spans="1:6" x14ac:dyDescent="0.25">
      <c r="A109" s="10" t="s">
        <v>100</v>
      </c>
      <c r="B109" s="27"/>
      <c r="C109" s="27"/>
      <c r="D109" s="11"/>
      <c r="E109" s="33">
        <v>-396.97</v>
      </c>
      <c r="F109" s="34">
        <v>-1.0999999999999999E-2</v>
      </c>
    </row>
    <row r="110" spans="1:6" x14ac:dyDescent="0.25">
      <c r="A110" s="22" t="s">
        <v>101</v>
      </c>
      <c r="B110" s="30"/>
      <c r="C110" s="30"/>
      <c r="D110" s="23"/>
      <c r="E110" s="24">
        <v>35830.03</v>
      </c>
      <c r="F110" s="25">
        <v>1</v>
      </c>
    </row>
    <row r="112" spans="1:6" x14ac:dyDescent="0.25">
      <c r="A112" s="1" t="s">
        <v>578</v>
      </c>
    </row>
    <row r="113" spans="1:3" x14ac:dyDescent="0.25">
      <c r="A113" s="1" t="s">
        <v>102</v>
      </c>
    </row>
    <row r="119" spans="1:3" x14ac:dyDescent="0.25">
      <c r="A119" s="1" t="s">
        <v>1143</v>
      </c>
    </row>
    <row r="120" spans="1:3" ht="30" x14ac:dyDescent="0.25">
      <c r="A120" s="44" t="s">
        <v>1144</v>
      </c>
      <c r="B120" t="s">
        <v>65</v>
      </c>
    </row>
    <row r="121" spans="1:3" x14ac:dyDescent="0.25">
      <c r="A121" t="s">
        <v>1145</v>
      </c>
    </row>
    <row r="122" spans="1:3" x14ac:dyDescent="0.25">
      <c r="A122" t="s">
        <v>1146</v>
      </c>
      <c r="B122" t="s">
        <v>1147</v>
      </c>
      <c r="C122" t="s">
        <v>1147</v>
      </c>
    </row>
    <row r="123" spans="1:3" x14ac:dyDescent="0.25">
      <c r="B123" s="45">
        <v>43465</v>
      </c>
      <c r="C123" s="45">
        <v>43496</v>
      </c>
    </row>
    <row r="124" spans="1:3" x14ac:dyDescent="0.25">
      <c r="A124" t="s">
        <v>1151</v>
      </c>
      <c r="B124">
        <v>17.134</v>
      </c>
      <c r="C124">
        <v>17.023</v>
      </c>
    </row>
    <row r="125" spans="1:3" x14ac:dyDescent="0.25">
      <c r="A125" t="s">
        <v>1152</v>
      </c>
      <c r="B125">
        <v>31.645</v>
      </c>
      <c r="C125">
        <v>31.439</v>
      </c>
    </row>
    <row r="126" spans="1:3" x14ac:dyDescent="0.25">
      <c r="A126" t="s">
        <v>1173</v>
      </c>
      <c r="B126">
        <v>16.052</v>
      </c>
      <c r="C126">
        <v>15.923999999999999</v>
      </c>
    </row>
    <row r="127" spans="1:3" x14ac:dyDescent="0.25">
      <c r="A127" t="s">
        <v>1175</v>
      </c>
      <c r="B127">
        <v>29.757000000000001</v>
      </c>
      <c r="C127">
        <v>29.518999999999998</v>
      </c>
    </row>
    <row r="129" spans="1:2" x14ac:dyDescent="0.25">
      <c r="A129" t="s">
        <v>1162</v>
      </c>
      <c r="B129" t="s">
        <v>65</v>
      </c>
    </row>
    <row r="130" spans="1:2" x14ac:dyDescent="0.25">
      <c r="A130" t="s">
        <v>1163</v>
      </c>
      <c r="B130" t="s">
        <v>65</v>
      </c>
    </row>
    <row r="131" spans="1:2" ht="30" x14ac:dyDescent="0.25">
      <c r="A131" s="44" t="s">
        <v>1164</v>
      </c>
      <c r="B131" t="s">
        <v>65</v>
      </c>
    </row>
    <row r="132" spans="1:2" ht="30" x14ac:dyDescent="0.25">
      <c r="A132" s="44" t="s">
        <v>1165</v>
      </c>
      <c r="B132" t="s">
        <v>65</v>
      </c>
    </row>
    <row r="133" spans="1:2" x14ac:dyDescent="0.25">
      <c r="A133" t="s">
        <v>1166</v>
      </c>
      <c r="B133" t="s">
        <v>65</v>
      </c>
    </row>
    <row r="134" spans="1:2" x14ac:dyDescent="0.25">
      <c r="A134" t="s">
        <v>1167</v>
      </c>
      <c r="B134" s="2">
        <v>2.94</v>
      </c>
    </row>
    <row r="135" spans="1:2" ht="45" x14ac:dyDescent="0.25">
      <c r="A135" s="44" t="s">
        <v>1168</v>
      </c>
      <c r="B135">
        <v>770.58474999999999</v>
      </c>
    </row>
    <row r="136" spans="1:2" ht="30" x14ac:dyDescent="0.25">
      <c r="A136" s="44" t="s">
        <v>1169</v>
      </c>
      <c r="B136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workbookViewId="0">
      <pane ySplit="4" topLeftCell="A38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30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31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220</v>
      </c>
      <c r="B7" s="27"/>
      <c r="C7" s="27"/>
      <c r="D7" s="11"/>
      <c r="E7" s="12"/>
      <c r="F7" s="13"/>
    </row>
    <row r="8" spans="1:8" x14ac:dyDescent="0.25">
      <c r="A8" s="10" t="s">
        <v>823</v>
      </c>
      <c r="B8" s="27" t="s">
        <v>824</v>
      </c>
      <c r="C8" s="27" t="s">
        <v>229</v>
      </c>
      <c r="D8" s="11">
        <v>226500</v>
      </c>
      <c r="E8" s="12">
        <v>775.99</v>
      </c>
      <c r="F8" s="13">
        <v>5.9200000000000003E-2</v>
      </c>
    </row>
    <row r="9" spans="1:8" x14ac:dyDescent="0.25">
      <c r="A9" s="10" t="s">
        <v>249</v>
      </c>
      <c r="B9" s="27" t="s">
        <v>250</v>
      </c>
      <c r="C9" s="27" t="s">
        <v>251</v>
      </c>
      <c r="D9" s="11">
        <v>426400</v>
      </c>
      <c r="E9" s="12">
        <v>702.92</v>
      </c>
      <c r="F9" s="13">
        <v>5.3699999999999998E-2</v>
      </c>
    </row>
    <row r="10" spans="1:8" x14ac:dyDescent="0.25">
      <c r="A10" s="10" t="s">
        <v>239</v>
      </c>
      <c r="B10" s="27" t="s">
        <v>240</v>
      </c>
      <c r="C10" s="27" t="s">
        <v>241</v>
      </c>
      <c r="D10" s="11">
        <v>228212</v>
      </c>
      <c r="E10" s="12">
        <v>670.14</v>
      </c>
      <c r="F10" s="13">
        <v>5.1200000000000002E-2</v>
      </c>
    </row>
    <row r="11" spans="1:8" x14ac:dyDescent="0.25">
      <c r="A11" s="10" t="s">
        <v>259</v>
      </c>
      <c r="B11" s="27" t="s">
        <v>260</v>
      </c>
      <c r="C11" s="27" t="s">
        <v>261</v>
      </c>
      <c r="D11" s="11">
        <v>1460000</v>
      </c>
      <c r="E11" s="12">
        <v>664.3</v>
      </c>
      <c r="F11" s="13">
        <v>5.0700000000000002E-2</v>
      </c>
    </row>
    <row r="12" spans="1:8" x14ac:dyDescent="0.25">
      <c r="A12" s="10" t="s">
        <v>306</v>
      </c>
      <c r="B12" s="27" t="s">
        <v>307</v>
      </c>
      <c r="C12" s="27" t="s">
        <v>277</v>
      </c>
      <c r="D12" s="11">
        <v>257600</v>
      </c>
      <c r="E12" s="12">
        <v>508.37</v>
      </c>
      <c r="F12" s="13">
        <v>3.8800000000000001E-2</v>
      </c>
    </row>
    <row r="13" spans="1:8" x14ac:dyDescent="0.25">
      <c r="A13" s="10" t="s">
        <v>264</v>
      </c>
      <c r="B13" s="27" t="s">
        <v>265</v>
      </c>
      <c r="C13" s="27" t="s">
        <v>266</v>
      </c>
      <c r="D13" s="11">
        <v>85000</v>
      </c>
      <c r="E13" s="12">
        <v>450.59</v>
      </c>
      <c r="F13" s="13">
        <v>3.44E-2</v>
      </c>
    </row>
    <row r="14" spans="1:8" x14ac:dyDescent="0.25">
      <c r="A14" s="10" t="s">
        <v>221</v>
      </c>
      <c r="B14" s="27" t="s">
        <v>222</v>
      </c>
      <c r="C14" s="27" t="s">
        <v>223</v>
      </c>
      <c r="D14" s="11">
        <v>27994</v>
      </c>
      <c r="E14" s="12">
        <v>343.53</v>
      </c>
      <c r="F14" s="13">
        <v>2.6200000000000001E-2</v>
      </c>
    </row>
    <row r="15" spans="1:8" x14ac:dyDescent="0.25">
      <c r="A15" s="10" t="s">
        <v>579</v>
      </c>
      <c r="B15" s="27" t="s">
        <v>580</v>
      </c>
      <c r="C15" s="27" t="s">
        <v>241</v>
      </c>
      <c r="D15" s="11">
        <v>15911</v>
      </c>
      <c r="E15" s="12">
        <v>330.94</v>
      </c>
      <c r="F15" s="13">
        <v>2.53E-2</v>
      </c>
    </row>
    <row r="16" spans="1:8" x14ac:dyDescent="0.25">
      <c r="A16" s="10" t="s">
        <v>298</v>
      </c>
      <c r="B16" s="27" t="s">
        <v>299</v>
      </c>
      <c r="C16" s="27" t="s">
        <v>241</v>
      </c>
      <c r="D16" s="11">
        <v>75657</v>
      </c>
      <c r="E16" s="12">
        <v>275.73</v>
      </c>
      <c r="F16" s="13">
        <v>2.1100000000000001E-2</v>
      </c>
    </row>
    <row r="17" spans="1:6" x14ac:dyDescent="0.25">
      <c r="A17" s="10" t="s">
        <v>336</v>
      </c>
      <c r="B17" s="27" t="s">
        <v>337</v>
      </c>
      <c r="C17" s="27" t="s">
        <v>295</v>
      </c>
      <c r="D17" s="11">
        <v>432000</v>
      </c>
      <c r="E17" s="12">
        <v>263.52</v>
      </c>
      <c r="F17" s="13">
        <v>2.01E-2</v>
      </c>
    </row>
    <row r="18" spans="1:6" x14ac:dyDescent="0.25">
      <c r="A18" s="10" t="s">
        <v>224</v>
      </c>
      <c r="B18" s="27" t="s">
        <v>225</v>
      </c>
      <c r="C18" s="27" t="s">
        <v>226</v>
      </c>
      <c r="D18" s="11">
        <v>9914</v>
      </c>
      <c r="E18" s="12">
        <v>190.58</v>
      </c>
      <c r="F18" s="13">
        <v>1.46E-2</v>
      </c>
    </row>
    <row r="19" spans="1:6" x14ac:dyDescent="0.25">
      <c r="A19" s="10" t="s">
        <v>283</v>
      </c>
      <c r="B19" s="27" t="s">
        <v>284</v>
      </c>
      <c r="C19" s="27" t="s">
        <v>229</v>
      </c>
      <c r="D19" s="11">
        <v>23978</v>
      </c>
      <c r="E19" s="12">
        <v>179.73</v>
      </c>
      <c r="F19" s="13">
        <v>1.37E-2</v>
      </c>
    </row>
    <row r="20" spans="1:6" x14ac:dyDescent="0.25">
      <c r="A20" s="10" t="s">
        <v>581</v>
      </c>
      <c r="B20" s="27" t="s">
        <v>582</v>
      </c>
      <c r="C20" s="27" t="s">
        <v>241</v>
      </c>
      <c r="D20" s="11">
        <v>13965</v>
      </c>
      <c r="E20" s="12">
        <v>175.37</v>
      </c>
      <c r="F20" s="13">
        <v>1.34E-2</v>
      </c>
    </row>
    <row r="21" spans="1:6" x14ac:dyDescent="0.25">
      <c r="A21" s="10" t="s">
        <v>357</v>
      </c>
      <c r="B21" s="27" t="s">
        <v>358</v>
      </c>
      <c r="C21" s="27" t="s">
        <v>226</v>
      </c>
      <c r="D21" s="11">
        <v>6548</v>
      </c>
      <c r="E21" s="12">
        <v>168.6</v>
      </c>
      <c r="F21" s="13">
        <v>1.29E-2</v>
      </c>
    </row>
    <row r="22" spans="1:6" x14ac:dyDescent="0.25">
      <c r="A22" s="10" t="s">
        <v>585</v>
      </c>
      <c r="B22" s="27" t="s">
        <v>586</v>
      </c>
      <c r="C22" s="27" t="s">
        <v>302</v>
      </c>
      <c r="D22" s="11">
        <v>12728</v>
      </c>
      <c r="E22" s="12">
        <v>167.28</v>
      </c>
      <c r="F22" s="13">
        <v>1.2800000000000001E-2</v>
      </c>
    </row>
    <row r="23" spans="1:6" x14ac:dyDescent="0.25">
      <c r="A23" s="10" t="s">
        <v>242</v>
      </c>
      <c r="B23" s="27" t="s">
        <v>243</v>
      </c>
      <c r="C23" s="27" t="s">
        <v>244</v>
      </c>
      <c r="D23" s="11">
        <v>8487</v>
      </c>
      <c r="E23" s="12">
        <v>149.65</v>
      </c>
      <c r="F23" s="13">
        <v>1.14E-2</v>
      </c>
    </row>
    <row r="24" spans="1:6" x14ac:dyDescent="0.25">
      <c r="A24" s="10" t="s">
        <v>227</v>
      </c>
      <c r="B24" s="27" t="s">
        <v>228</v>
      </c>
      <c r="C24" s="27" t="s">
        <v>229</v>
      </c>
      <c r="D24" s="11">
        <v>7244</v>
      </c>
      <c r="E24" s="12">
        <v>145.9</v>
      </c>
      <c r="F24" s="13">
        <v>1.11E-2</v>
      </c>
    </row>
    <row r="25" spans="1:6" x14ac:dyDescent="0.25">
      <c r="A25" s="10" t="s">
        <v>270</v>
      </c>
      <c r="B25" s="27" t="s">
        <v>271</v>
      </c>
      <c r="C25" s="27" t="s">
        <v>272</v>
      </c>
      <c r="D25" s="11">
        <v>1760</v>
      </c>
      <c r="E25" s="12">
        <v>116.88</v>
      </c>
      <c r="F25" s="13">
        <v>8.8999999999999999E-3</v>
      </c>
    </row>
    <row r="26" spans="1:6" x14ac:dyDescent="0.25">
      <c r="A26" s="10" t="s">
        <v>589</v>
      </c>
      <c r="B26" s="27" t="s">
        <v>590</v>
      </c>
      <c r="C26" s="27" t="s">
        <v>229</v>
      </c>
      <c r="D26" s="11">
        <v>10898</v>
      </c>
      <c r="E26" s="12">
        <v>109.55</v>
      </c>
      <c r="F26" s="13">
        <v>8.3999999999999995E-3</v>
      </c>
    </row>
    <row r="27" spans="1:6" x14ac:dyDescent="0.25">
      <c r="A27" s="10" t="s">
        <v>621</v>
      </c>
      <c r="B27" s="27" t="s">
        <v>622</v>
      </c>
      <c r="C27" s="27" t="s">
        <v>305</v>
      </c>
      <c r="D27" s="11">
        <v>14680</v>
      </c>
      <c r="E27" s="12">
        <v>106.58</v>
      </c>
      <c r="F27" s="13">
        <v>8.0999999999999996E-3</v>
      </c>
    </row>
    <row r="28" spans="1:6" x14ac:dyDescent="0.25">
      <c r="A28" s="10" t="s">
        <v>593</v>
      </c>
      <c r="B28" s="27" t="s">
        <v>594</v>
      </c>
      <c r="C28" s="27" t="s">
        <v>595</v>
      </c>
      <c r="D28" s="11">
        <v>43387</v>
      </c>
      <c r="E28" s="12">
        <v>98.77</v>
      </c>
      <c r="F28" s="13">
        <v>7.4999999999999997E-3</v>
      </c>
    </row>
    <row r="29" spans="1:6" x14ac:dyDescent="0.25">
      <c r="A29" s="10" t="s">
        <v>604</v>
      </c>
      <c r="B29" s="27" t="s">
        <v>605</v>
      </c>
      <c r="C29" s="27" t="s">
        <v>226</v>
      </c>
      <c r="D29" s="11">
        <v>10415</v>
      </c>
      <c r="E29" s="12">
        <v>91.68</v>
      </c>
      <c r="F29" s="13">
        <v>7.0000000000000001E-3</v>
      </c>
    </row>
    <row r="30" spans="1:6" x14ac:dyDescent="0.25">
      <c r="A30" s="10" t="s">
        <v>252</v>
      </c>
      <c r="B30" s="27" t="s">
        <v>253</v>
      </c>
      <c r="C30" s="27" t="s">
        <v>244</v>
      </c>
      <c r="D30" s="11">
        <v>32856</v>
      </c>
      <c r="E30" s="12">
        <v>91.55</v>
      </c>
      <c r="F30" s="13">
        <v>7.0000000000000001E-3</v>
      </c>
    </row>
    <row r="31" spans="1:6" x14ac:dyDescent="0.25">
      <c r="A31" s="10" t="s">
        <v>598</v>
      </c>
      <c r="B31" s="27" t="s">
        <v>599</v>
      </c>
      <c r="C31" s="27" t="s">
        <v>241</v>
      </c>
      <c r="D31" s="11">
        <v>14459</v>
      </c>
      <c r="E31" s="12">
        <v>82.22</v>
      </c>
      <c r="F31" s="13">
        <v>6.3E-3</v>
      </c>
    </row>
    <row r="32" spans="1:6" x14ac:dyDescent="0.25">
      <c r="A32" s="10" t="s">
        <v>596</v>
      </c>
      <c r="B32" s="27" t="s">
        <v>597</v>
      </c>
      <c r="C32" s="27" t="s">
        <v>229</v>
      </c>
      <c r="D32" s="11">
        <v>11137</v>
      </c>
      <c r="E32" s="12">
        <v>81.510000000000005</v>
      </c>
      <c r="F32" s="13">
        <v>6.1999999999999998E-3</v>
      </c>
    </row>
    <row r="33" spans="1:6" x14ac:dyDescent="0.25">
      <c r="A33" s="10" t="s">
        <v>587</v>
      </c>
      <c r="B33" s="27" t="s">
        <v>588</v>
      </c>
      <c r="C33" s="27" t="s">
        <v>226</v>
      </c>
      <c r="D33" s="11">
        <v>8262</v>
      </c>
      <c r="E33" s="12">
        <v>78.180000000000007</v>
      </c>
      <c r="F33" s="13">
        <v>6.0000000000000001E-3</v>
      </c>
    </row>
    <row r="34" spans="1:6" x14ac:dyDescent="0.25">
      <c r="A34" s="10" t="s">
        <v>614</v>
      </c>
      <c r="B34" s="27" t="s">
        <v>615</v>
      </c>
      <c r="C34" s="27" t="s">
        <v>229</v>
      </c>
      <c r="D34" s="11">
        <v>4198</v>
      </c>
      <c r="E34" s="12">
        <v>73.92</v>
      </c>
      <c r="F34" s="13">
        <v>5.5999999999999999E-3</v>
      </c>
    </row>
    <row r="35" spans="1:6" x14ac:dyDescent="0.25">
      <c r="A35" s="10" t="s">
        <v>315</v>
      </c>
      <c r="B35" s="27" t="s">
        <v>316</v>
      </c>
      <c r="C35" s="27" t="s">
        <v>272</v>
      </c>
      <c r="D35" s="11">
        <v>10683</v>
      </c>
      <c r="E35" s="12">
        <v>72.650000000000006</v>
      </c>
      <c r="F35" s="13">
        <v>5.4999999999999997E-3</v>
      </c>
    </row>
    <row r="36" spans="1:6" x14ac:dyDescent="0.25">
      <c r="A36" s="10" t="s">
        <v>727</v>
      </c>
      <c r="B36" s="27" t="s">
        <v>728</v>
      </c>
      <c r="C36" s="27" t="s">
        <v>223</v>
      </c>
      <c r="D36" s="11">
        <v>20785</v>
      </c>
      <c r="E36" s="12">
        <v>71.8</v>
      </c>
      <c r="F36" s="13">
        <v>5.4999999999999997E-3</v>
      </c>
    </row>
    <row r="37" spans="1:6" x14ac:dyDescent="0.25">
      <c r="A37" s="10" t="s">
        <v>591</v>
      </c>
      <c r="B37" s="27" t="s">
        <v>592</v>
      </c>
      <c r="C37" s="27" t="s">
        <v>241</v>
      </c>
      <c r="D37" s="11">
        <v>9300</v>
      </c>
      <c r="E37" s="12">
        <v>67.209999999999994</v>
      </c>
      <c r="F37" s="13">
        <v>5.1000000000000004E-3</v>
      </c>
    </row>
    <row r="38" spans="1:6" x14ac:dyDescent="0.25">
      <c r="A38" s="10" t="s">
        <v>267</v>
      </c>
      <c r="B38" s="27" t="s">
        <v>268</v>
      </c>
      <c r="C38" s="27" t="s">
        <v>269</v>
      </c>
      <c r="D38" s="11">
        <v>48000</v>
      </c>
      <c r="E38" s="12">
        <v>65.83</v>
      </c>
      <c r="F38" s="13">
        <v>5.0000000000000001E-3</v>
      </c>
    </row>
    <row r="39" spans="1:6" x14ac:dyDescent="0.25">
      <c r="A39" s="10" t="s">
        <v>612</v>
      </c>
      <c r="B39" s="27" t="s">
        <v>613</v>
      </c>
      <c r="C39" s="27" t="s">
        <v>232</v>
      </c>
      <c r="D39" s="11">
        <v>9266</v>
      </c>
      <c r="E39" s="12">
        <v>64.16</v>
      </c>
      <c r="F39" s="13">
        <v>4.8999999999999998E-3</v>
      </c>
    </row>
    <row r="40" spans="1:6" x14ac:dyDescent="0.25">
      <c r="A40" s="10" t="s">
        <v>296</v>
      </c>
      <c r="B40" s="27" t="s">
        <v>297</v>
      </c>
      <c r="C40" s="27" t="s">
        <v>244</v>
      </c>
      <c r="D40" s="11">
        <v>1996</v>
      </c>
      <c r="E40" s="12">
        <v>63.83</v>
      </c>
      <c r="F40" s="13">
        <v>4.8999999999999998E-3</v>
      </c>
    </row>
    <row r="41" spans="1:6" x14ac:dyDescent="0.25">
      <c r="A41" s="10" t="s">
        <v>583</v>
      </c>
      <c r="B41" s="27" t="s">
        <v>584</v>
      </c>
      <c r="C41" s="27" t="s">
        <v>244</v>
      </c>
      <c r="D41" s="11">
        <v>838</v>
      </c>
      <c r="E41" s="12">
        <v>61.43</v>
      </c>
      <c r="F41" s="13">
        <v>4.7000000000000002E-3</v>
      </c>
    </row>
    <row r="42" spans="1:6" x14ac:dyDescent="0.25">
      <c r="A42" s="10" t="s">
        <v>628</v>
      </c>
      <c r="B42" s="27" t="s">
        <v>629</v>
      </c>
      <c r="C42" s="27" t="s">
        <v>630</v>
      </c>
      <c r="D42" s="11">
        <v>28806</v>
      </c>
      <c r="E42" s="12">
        <v>60.35</v>
      </c>
      <c r="F42" s="13">
        <v>4.5999999999999999E-3</v>
      </c>
    </row>
    <row r="43" spans="1:6" x14ac:dyDescent="0.25">
      <c r="A43" s="10" t="s">
        <v>608</v>
      </c>
      <c r="B43" s="27" t="s">
        <v>609</v>
      </c>
      <c r="C43" s="27" t="s">
        <v>305</v>
      </c>
      <c r="D43" s="11">
        <v>257</v>
      </c>
      <c r="E43" s="12">
        <v>60.06</v>
      </c>
      <c r="F43" s="13">
        <v>4.5999999999999999E-3</v>
      </c>
    </row>
    <row r="44" spans="1:6" x14ac:dyDescent="0.25">
      <c r="A44" s="10" t="s">
        <v>602</v>
      </c>
      <c r="B44" s="27" t="s">
        <v>603</v>
      </c>
      <c r="C44" s="27" t="s">
        <v>226</v>
      </c>
      <c r="D44" s="11">
        <v>5037</v>
      </c>
      <c r="E44" s="12">
        <v>59.05</v>
      </c>
      <c r="F44" s="13">
        <v>4.4999999999999997E-3</v>
      </c>
    </row>
    <row r="45" spans="1:6" x14ac:dyDescent="0.25">
      <c r="A45" s="10" t="s">
        <v>705</v>
      </c>
      <c r="B45" s="27" t="s">
        <v>706</v>
      </c>
      <c r="C45" s="27" t="s">
        <v>244</v>
      </c>
      <c r="D45" s="11">
        <v>4140</v>
      </c>
      <c r="E45" s="12">
        <v>58.48</v>
      </c>
      <c r="F45" s="13">
        <v>4.4999999999999997E-3</v>
      </c>
    </row>
    <row r="46" spans="1:6" x14ac:dyDescent="0.25">
      <c r="A46" s="10" t="s">
        <v>623</v>
      </c>
      <c r="B46" s="27" t="s">
        <v>624</v>
      </c>
      <c r="C46" s="27" t="s">
        <v>625</v>
      </c>
      <c r="D46" s="11">
        <v>41253</v>
      </c>
      <c r="E46" s="12">
        <v>58.27</v>
      </c>
      <c r="F46" s="13">
        <v>4.4000000000000003E-3</v>
      </c>
    </row>
    <row r="47" spans="1:6" x14ac:dyDescent="0.25">
      <c r="A47" s="10" t="s">
        <v>626</v>
      </c>
      <c r="B47" s="27" t="s">
        <v>627</v>
      </c>
      <c r="C47" s="27" t="s">
        <v>232</v>
      </c>
      <c r="D47" s="11">
        <v>8211</v>
      </c>
      <c r="E47" s="12">
        <v>57.76</v>
      </c>
      <c r="F47" s="13">
        <v>4.4000000000000003E-3</v>
      </c>
    </row>
    <row r="48" spans="1:6" x14ac:dyDescent="0.25">
      <c r="A48" s="10" t="s">
        <v>308</v>
      </c>
      <c r="B48" s="27" t="s">
        <v>309</v>
      </c>
      <c r="C48" s="27" t="s">
        <v>244</v>
      </c>
      <c r="D48" s="11">
        <v>499</v>
      </c>
      <c r="E48" s="12">
        <v>57.37</v>
      </c>
      <c r="F48" s="13">
        <v>4.4000000000000003E-3</v>
      </c>
    </row>
    <row r="49" spans="1:6" x14ac:dyDescent="0.25">
      <c r="A49" s="10" t="s">
        <v>600</v>
      </c>
      <c r="B49" s="27" t="s">
        <v>601</v>
      </c>
      <c r="C49" s="27" t="s">
        <v>244</v>
      </c>
      <c r="D49" s="11">
        <v>4232</v>
      </c>
      <c r="E49" s="12">
        <v>54.17</v>
      </c>
      <c r="F49" s="13">
        <v>4.1000000000000003E-3</v>
      </c>
    </row>
    <row r="50" spans="1:6" x14ac:dyDescent="0.25">
      <c r="A50" s="10" t="s">
        <v>619</v>
      </c>
      <c r="B50" s="27" t="s">
        <v>620</v>
      </c>
      <c r="C50" s="27" t="s">
        <v>295</v>
      </c>
      <c r="D50" s="11">
        <v>5385</v>
      </c>
      <c r="E50" s="12">
        <v>53.55</v>
      </c>
      <c r="F50" s="13">
        <v>4.1000000000000003E-3</v>
      </c>
    </row>
    <row r="51" spans="1:6" x14ac:dyDescent="0.25">
      <c r="A51" s="10" t="s">
        <v>610</v>
      </c>
      <c r="B51" s="27" t="s">
        <v>611</v>
      </c>
      <c r="C51" s="27" t="s">
        <v>229</v>
      </c>
      <c r="D51" s="11">
        <v>5142</v>
      </c>
      <c r="E51" s="12">
        <v>51.56</v>
      </c>
      <c r="F51" s="13">
        <v>3.8999999999999998E-3</v>
      </c>
    </row>
    <row r="52" spans="1:6" x14ac:dyDescent="0.25">
      <c r="A52" s="10" t="s">
        <v>665</v>
      </c>
      <c r="B52" s="27" t="s">
        <v>666</v>
      </c>
      <c r="C52" s="27" t="s">
        <v>258</v>
      </c>
      <c r="D52" s="11">
        <v>1408</v>
      </c>
      <c r="E52" s="12">
        <v>49.55</v>
      </c>
      <c r="F52" s="13">
        <v>3.8E-3</v>
      </c>
    </row>
    <row r="53" spans="1:6" x14ac:dyDescent="0.25">
      <c r="A53" s="10" t="s">
        <v>616</v>
      </c>
      <c r="B53" s="27" t="s">
        <v>617</v>
      </c>
      <c r="C53" s="27" t="s">
        <v>618</v>
      </c>
      <c r="D53" s="11">
        <v>21354</v>
      </c>
      <c r="E53" s="12">
        <v>47.97</v>
      </c>
      <c r="F53" s="13">
        <v>3.7000000000000002E-3</v>
      </c>
    </row>
    <row r="54" spans="1:6" x14ac:dyDescent="0.25">
      <c r="A54" s="10" t="s">
        <v>319</v>
      </c>
      <c r="B54" s="27" t="s">
        <v>320</v>
      </c>
      <c r="C54" s="27" t="s">
        <v>244</v>
      </c>
      <c r="D54" s="11">
        <v>15008</v>
      </c>
      <c r="E54" s="12">
        <v>47.84</v>
      </c>
      <c r="F54" s="13">
        <v>3.7000000000000002E-3</v>
      </c>
    </row>
    <row r="55" spans="1:6" x14ac:dyDescent="0.25">
      <c r="A55" s="10" t="s">
        <v>273</v>
      </c>
      <c r="B55" s="27" t="s">
        <v>274</v>
      </c>
      <c r="C55" s="27" t="s">
        <v>238</v>
      </c>
      <c r="D55" s="11">
        <v>16870</v>
      </c>
      <c r="E55" s="12">
        <v>46.33</v>
      </c>
      <c r="F55" s="13">
        <v>3.5000000000000001E-3</v>
      </c>
    </row>
    <row r="56" spans="1:6" x14ac:dyDescent="0.25">
      <c r="A56" s="10" t="s">
        <v>388</v>
      </c>
      <c r="B56" s="27" t="s">
        <v>389</v>
      </c>
      <c r="C56" s="27" t="s">
        <v>251</v>
      </c>
      <c r="D56" s="11">
        <v>32000</v>
      </c>
      <c r="E56" s="12">
        <v>46.32</v>
      </c>
      <c r="F56" s="13">
        <v>3.5000000000000001E-3</v>
      </c>
    </row>
    <row r="57" spans="1:6" x14ac:dyDescent="0.25">
      <c r="A57" s="10" t="s">
        <v>719</v>
      </c>
      <c r="B57" s="27" t="s">
        <v>720</v>
      </c>
      <c r="C57" s="27" t="s">
        <v>405</v>
      </c>
      <c r="D57" s="11">
        <v>21283</v>
      </c>
      <c r="E57" s="12">
        <v>45.53</v>
      </c>
      <c r="F57" s="13">
        <v>3.5000000000000001E-3</v>
      </c>
    </row>
    <row r="58" spans="1:6" x14ac:dyDescent="0.25">
      <c r="A58" s="10" t="s">
        <v>332</v>
      </c>
      <c r="B58" s="27" t="s">
        <v>333</v>
      </c>
      <c r="C58" s="27" t="s">
        <v>244</v>
      </c>
      <c r="D58" s="11">
        <v>11132</v>
      </c>
      <c r="E58" s="12">
        <v>40.83</v>
      </c>
      <c r="F58" s="13">
        <v>3.0999999999999999E-3</v>
      </c>
    </row>
    <row r="59" spans="1:6" x14ac:dyDescent="0.25">
      <c r="A59" s="10" t="s">
        <v>291</v>
      </c>
      <c r="B59" s="27" t="s">
        <v>292</v>
      </c>
      <c r="C59" s="27" t="s">
        <v>229</v>
      </c>
      <c r="D59" s="11">
        <v>4484</v>
      </c>
      <c r="E59" s="12">
        <v>40.090000000000003</v>
      </c>
      <c r="F59" s="13">
        <v>3.0999999999999999E-3</v>
      </c>
    </row>
    <row r="60" spans="1:6" x14ac:dyDescent="0.25">
      <c r="A60" s="10" t="s">
        <v>606</v>
      </c>
      <c r="B60" s="27" t="s">
        <v>607</v>
      </c>
      <c r="C60" s="27" t="s">
        <v>229</v>
      </c>
      <c r="D60" s="11">
        <v>2216</v>
      </c>
      <c r="E60" s="12">
        <v>35.130000000000003</v>
      </c>
      <c r="F60" s="13">
        <v>2.7000000000000001E-3</v>
      </c>
    </row>
    <row r="61" spans="1:6" x14ac:dyDescent="0.25">
      <c r="A61" s="10" t="s">
        <v>636</v>
      </c>
      <c r="B61" s="27" t="s">
        <v>637</v>
      </c>
      <c r="C61" s="27" t="s">
        <v>595</v>
      </c>
      <c r="D61" s="11">
        <v>12275</v>
      </c>
      <c r="E61" s="12">
        <v>34.81</v>
      </c>
      <c r="F61" s="13">
        <v>2.7000000000000001E-3</v>
      </c>
    </row>
    <row r="62" spans="1:6" x14ac:dyDescent="0.25">
      <c r="A62" s="10" t="s">
        <v>640</v>
      </c>
      <c r="B62" s="27" t="s">
        <v>641</v>
      </c>
      <c r="C62" s="27" t="s">
        <v>261</v>
      </c>
      <c r="D62" s="11">
        <v>17246</v>
      </c>
      <c r="E62" s="12">
        <v>32.53</v>
      </c>
      <c r="F62" s="13">
        <v>2.5000000000000001E-3</v>
      </c>
    </row>
    <row r="63" spans="1:6" x14ac:dyDescent="0.25">
      <c r="A63" s="10" t="s">
        <v>642</v>
      </c>
      <c r="B63" s="27" t="s">
        <v>643</v>
      </c>
      <c r="C63" s="27" t="s">
        <v>373</v>
      </c>
      <c r="D63" s="11">
        <v>2364</v>
      </c>
      <c r="E63" s="12">
        <v>27.14</v>
      </c>
      <c r="F63" s="13">
        <v>2.0999999999999999E-3</v>
      </c>
    </row>
    <row r="64" spans="1:6" x14ac:dyDescent="0.25">
      <c r="A64" s="10" t="s">
        <v>825</v>
      </c>
      <c r="B64" s="27" t="s">
        <v>826</v>
      </c>
      <c r="C64" s="27" t="s">
        <v>295</v>
      </c>
      <c r="D64" s="11">
        <v>496</v>
      </c>
      <c r="E64" s="12">
        <v>26.13</v>
      </c>
      <c r="F64" s="13">
        <v>2E-3</v>
      </c>
    </row>
    <row r="65" spans="1:6" x14ac:dyDescent="0.25">
      <c r="A65" s="10" t="s">
        <v>729</v>
      </c>
      <c r="B65" s="27" t="s">
        <v>730</v>
      </c>
      <c r="C65" s="27" t="s">
        <v>223</v>
      </c>
      <c r="D65" s="11">
        <v>11192</v>
      </c>
      <c r="E65" s="12">
        <v>26.13</v>
      </c>
      <c r="F65" s="13">
        <v>2E-3</v>
      </c>
    </row>
    <row r="66" spans="1:6" x14ac:dyDescent="0.25">
      <c r="A66" s="10" t="s">
        <v>634</v>
      </c>
      <c r="B66" s="27" t="s">
        <v>635</v>
      </c>
      <c r="C66" s="27" t="s">
        <v>232</v>
      </c>
      <c r="D66" s="11">
        <v>400</v>
      </c>
      <c r="E66" s="12">
        <v>25.86</v>
      </c>
      <c r="F66" s="13">
        <v>2E-3</v>
      </c>
    </row>
    <row r="67" spans="1:6" x14ac:dyDescent="0.25">
      <c r="A67" s="10" t="s">
        <v>663</v>
      </c>
      <c r="B67" s="27" t="s">
        <v>664</v>
      </c>
      <c r="C67" s="27" t="s">
        <v>373</v>
      </c>
      <c r="D67" s="11">
        <v>128</v>
      </c>
      <c r="E67" s="12">
        <v>24.13</v>
      </c>
      <c r="F67" s="13">
        <v>1.8E-3</v>
      </c>
    </row>
    <row r="68" spans="1:6" x14ac:dyDescent="0.25">
      <c r="A68" s="10" t="s">
        <v>745</v>
      </c>
      <c r="B68" s="27" t="s">
        <v>746</v>
      </c>
      <c r="C68" s="27" t="s">
        <v>244</v>
      </c>
      <c r="D68" s="11">
        <v>5385</v>
      </c>
      <c r="E68" s="12">
        <v>24.04</v>
      </c>
      <c r="F68" s="13">
        <v>1.8E-3</v>
      </c>
    </row>
    <row r="69" spans="1:6" x14ac:dyDescent="0.25">
      <c r="A69" s="10" t="s">
        <v>371</v>
      </c>
      <c r="B69" s="27" t="s">
        <v>372</v>
      </c>
      <c r="C69" s="27" t="s">
        <v>373</v>
      </c>
      <c r="D69" s="11">
        <v>39</v>
      </c>
      <c r="E69" s="12">
        <v>23.9</v>
      </c>
      <c r="F69" s="13">
        <v>1.8E-3</v>
      </c>
    </row>
    <row r="70" spans="1:6" x14ac:dyDescent="0.25">
      <c r="A70" s="10" t="s">
        <v>376</v>
      </c>
      <c r="B70" s="27" t="s">
        <v>377</v>
      </c>
      <c r="C70" s="27" t="s">
        <v>258</v>
      </c>
      <c r="D70" s="11">
        <v>1800</v>
      </c>
      <c r="E70" s="12">
        <v>14.28</v>
      </c>
      <c r="F70" s="13">
        <v>1.1000000000000001E-3</v>
      </c>
    </row>
    <row r="71" spans="1:6" x14ac:dyDescent="0.25">
      <c r="A71" s="10" t="s">
        <v>827</v>
      </c>
      <c r="B71" s="27" t="s">
        <v>828</v>
      </c>
      <c r="C71" s="27" t="s">
        <v>331</v>
      </c>
      <c r="D71" s="11">
        <v>2</v>
      </c>
      <c r="E71" s="12">
        <v>0</v>
      </c>
      <c r="F71" s="13">
        <v>0</v>
      </c>
    </row>
    <row r="72" spans="1:6" x14ac:dyDescent="0.25">
      <c r="A72" s="14" t="s">
        <v>88</v>
      </c>
      <c r="B72" s="28"/>
      <c r="C72" s="28"/>
      <c r="D72" s="15"/>
      <c r="E72" s="35">
        <v>8790.0499999999993</v>
      </c>
      <c r="F72" s="36">
        <v>0.67110000000000003</v>
      </c>
    </row>
    <row r="73" spans="1:6" x14ac:dyDescent="0.25">
      <c r="A73" s="14" t="s">
        <v>412</v>
      </c>
      <c r="B73" s="27"/>
      <c r="C73" s="27"/>
      <c r="D73" s="11"/>
      <c r="E73" s="12"/>
      <c r="F73" s="13"/>
    </row>
    <row r="74" spans="1:6" x14ac:dyDescent="0.25">
      <c r="A74" s="14" t="s">
        <v>88</v>
      </c>
      <c r="B74" s="27"/>
      <c r="C74" s="27"/>
      <c r="D74" s="11"/>
      <c r="E74" s="37" t="s">
        <v>65</v>
      </c>
      <c r="F74" s="38" t="s">
        <v>65</v>
      </c>
    </row>
    <row r="75" spans="1:6" x14ac:dyDescent="0.25">
      <c r="A75" s="20" t="s">
        <v>97</v>
      </c>
      <c r="B75" s="29"/>
      <c r="C75" s="29"/>
      <c r="D75" s="21"/>
      <c r="E75" s="24">
        <v>8790.0499999999993</v>
      </c>
      <c r="F75" s="25">
        <v>0.67110000000000003</v>
      </c>
    </row>
    <row r="76" spans="1:6" x14ac:dyDescent="0.25">
      <c r="A76" s="10"/>
      <c r="B76" s="27"/>
      <c r="C76" s="27"/>
      <c r="D76" s="11"/>
      <c r="E76" s="12"/>
      <c r="F76" s="13"/>
    </row>
    <row r="77" spans="1:6" x14ac:dyDescent="0.25">
      <c r="A77" s="14" t="s">
        <v>413</v>
      </c>
      <c r="B77" s="27"/>
      <c r="C77" s="27"/>
      <c r="D77" s="11"/>
      <c r="E77" s="12"/>
      <c r="F77" s="13"/>
    </row>
    <row r="78" spans="1:6" ht="15" customHeight="1" x14ac:dyDescent="0.25">
      <c r="A78" s="14" t="s">
        <v>414</v>
      </c>
      <c r="B78" s="27"/>
      <c r="C78" s="27"/>
      <c r="D78" s="11"/>
      <c r="E78" s="12"/>
      <c r="F78" s="13"/>
    </row>
    <row r="79" spans="1:6" x14ac:dyDescent="0.25">
      <c r="A79" s="10" t="s">
        <v>829</v>
      </c>
      <c r="B79" s="27"/>
      <c r="C79" s="27" t="s">
        <v>331</v>
      </c>
      <c r="D79" s="11">
        <v>12000</v>
      </c>
      <c r="E79" s="12">
        <v>22.9</v>
      </c>
      <c r="F79" s="13">
        <v>1.748E-3</v>
      </c>
    </row>
    <row r="80" spans="1:6" x14ac:dyDescent="0.25">
      <c r="A80" s="10" t="s">
        <v>432</v>
      </c>
      <c r="B80" s="27"/>
      <c r="C80" s="27" t="s">
        <v>258</v>
      </c>
      <c r="D80" s="39">
        <v>-1800</v>
      </c>
      <c r="E80" s="33">
        <v>-14.38</v>
      </c>
      <c r="F80" s="34">
        <v>-1.0970000000000001E-3</v>
      </c>
    </row>
    <row r="81" spans="1:6" x14ac:dyDescent="0.25">
      <c r="A81" s="10" t="s">
        <v>426</v>
      </c>
      <c r="B81" s="27"/>
      <c r="C81" s="27" t="s">
        <v>251</v>
      </c>
      <c r="D81" s="39">
        <v>-32000</v>
      </c>
      <c r="E81" s="33">
        <v>-46.38</v>
      </c>
      <c r="F81" s="34">
        <v>-3.5409999999999999E-3</v>
      </c>
    </row>
    <row r="82" spans="1:6" x14ac:dyDescent="0.25">
      <c r="A82" s="10" t="s">
        <v>830</v>
      </c>
      <c r="B82" s="27"/>
      <c r="C82" s="27" t="s">
        <v>269</v>
      </c>
      <c r="D82" s="39">
        <v>-48000</v>
      </c>
      <c r="E82" s="33">
        <v>-66.17</v>
      </c>
      <c r="F82" s="34">
        <v>-5.0509999999999999E-3</v>
      </c>
    </row>
    <row r="83" spans="1:6" x14ac:dyDescent="0.25">
      <c r="A83" s="10" t="s">
        <v>450</v>
      </c>
      <c r="B83" s="27"/>
      <c r="C83" s="27" t="s">
        <v>295</v>
      </c>
      <c r="D83" s="39">
        <v>-432000</v>
      </c>
      <c r="E83" s="33">
        <v>-265.25</v>
      </c>
      <c r="F83" s="34">
        <v>-2.0251000000000002E-2</v>
      </c>
    </row>
    <row r="84" spans="1:6" x14ac:dyDescent="0.25">
      <c r="A84" s="10" t="s">
        <v>481</v>
      </c>
      <c r="B84" s="27"/>
      <c r="C84" s="27" t="s">
        <v>266</v>
      </c>
      <c r="D84" s="39">
        <v>-85000</v>
      </c>
      <c r="E84" s="33">
        <v>-452.46</v>
      </c>
      <c r="F84" s="34">
        <v>-3.4542999999999997E-2</v>
      </c>
    </row>
    <row r="85" spans="1:6" x14ac:dyDescent="0.25">
      <c r="A85" s="10" t="s">
        <v>464</v>
      </c>
      <c r="B85" s="27"/>
      <c r="C85" s="27" t="s">
        <v>277</v>
      </c>
      <c r="D85" s="39">
        <v>-257600</v>
      </c>
      <c r="E85" s="33">
        <v>-511.34</v>
      </c>
      <c r="F85" s="34">
        <v>-3.9038999999999997E-2</v>
      </c>
    </row>
    <row r="86" spans="1:6" x14ac:dyDescent="0.25">
      <c r="A86" s="10" t="s">
        <v>491</v>
      </c>
      <c r="B86" s="27"/>
      <c r="C86" s="27" t="s">
        <v>241</v>
      </c>
      <c r="D86" s="39">
        <v>-174000</v>
      </c>
      <c r="E86" s="33">
        <v>-513.65</v>
      </c>
      <c r="F86" s="34">
        <v>-3.9215E-2</v>
      </c>
    </row>
    <row r="87" spans="1:6" x14ac:dyDescent="0.25">
      <c r="A87" s="10" t="s">
        <v>483</v>
      </c>
      <c r="B87" s="27"/>
      <c r="C87" s="27" t="s">
        <v>261</v>
      </c>
      <c r="D87" s="39">
        <v>-1460000</v>
      </c>
      <c r="E87" s="33">
        <v>-667.22</v>
      </c>
      <c r="F87" s="34">
        <v>-5.0939999999999999E-2</v>
      </c>
    </row>
    <row r="88" spans="1:6" x14ac:dyDescent="0.25">
      <c r="A88" s="10" t="s">
        <v>487</v>
      </c>
      <c r="B88" s="27"/>
      <c r="C88" s="27" t="s">
        <v>251</v>
      </c>
      <c r="D88" s="39">
        <v>-426400</v>
      </c>
      <c r="E88" s="33">
        <v>-705.91</v>
      </c>
      <c r="F88" s="34">
        <v>-5.3893999999999997E-2</v>
      </c>
    </row>
    <row r="89" spans="1:6" x14ac:dyDescent="0.25">
      <c r="A89" s="10" t="s">
        <v>831</v>
      </c>
      <c r="B89" s="27"/>
      <c r="C89" s="27" t="s">
        <v>229</v>
      </c>
      <c r="D89" s="39">
        <v>-226500</v>
      </c>
      <c r="E89" s="33">
        <v>-773.72</v>
      </c>
      <c r="F89" s="34">
        <v>-5.9072E-2</v>
      </c>
    </row>
    <row r="90" spans="1:6" x14ac:dyDescent="0.25">
      <c r="A90" s="14" t="s">
        <v>88</v>
      </c>
      <c r="B90" s="28"/>
      <c r="C90" s="28"/>
      <c r="D90" s="15"/>
      <c r="E90" s="40">
        <v>-3993.58</v>
      </c>
      <c r="F90" s="41">
        <v>-0.30489500000000003</v>
      </c>
    </row>
    <row r="91" spans="1:6" x14ac:dyDescent="0.25">
      <c r="A91" s="10"/>
      <c r="B91" s="27"/>
      <c r="C91" s="27"/>
      <c r="D91" s="11"/>
      <c r="E91" s="12"/>
      <c r="F91" s="13"/>
    </row>
    <row r="92" spans="1:6" x14ac:dyDescent="0.25">
      <c r="A92" s="10"/>
      <c r="B92" s="27"/>
      <c r="C92" s="27"/>
      <c r="D92" s="11"/>
      <c r="E92" s="12"/>
      <c r="F92" s="13"/>
    </row>
    <row r="93" spans="1:6" x14ac:dyDescent="0.25">
      <c r="A93" s="14" t="s">
        <v>686</v>
      </c>
      <c r="B93" s="28"/>
      <c r="C93" s="28"/>
      <c r="D93" s="15"/>
      <c r="E93" s="31"/>
      <c r="F93" s="32"/>
    </row>
    <row r="94" spans="1:6" x14ac:dyDescent="0.25">
      <c r="A94" s="10" t="s">
        <v>687</v>
      </c>
      <c r="B94" s="27"/>
      <c r="C94" s="27" t="s">
        <v>688</v>
      </c>
      <c r="D94" s="11">
        <v>9000</v>
      </c>
      <c r="E94" s="12">
        <v>23.56</v>
      </c>
      <c r="F94" s="13">
        <v>1.8E-3</v>
      </c>
    </row>
    <row r="95" spans="1:6" x14ac:dyDescent="0.25">
      <c r="A95" s="14" t="s">
        <v>88</v>
      </c>
      <c r="B95" s="28"/>
      <c r="C95" s="28"/>
      <c r="D95" s="15"/>
      <c r="E95" s="35">
        <v>23.56</v>
      </c>
      <c r="F95" s="36">
        <v>1.8E-3</v>
      </c>
    </row>
    <row r="96" spans="1:6" x14ac:dyDescent="0.25">
      <c r="A96" s="10"/>
      <c r="B96" s="27"/>
      <c r="C96" s="27"/>
      <c r="D96" s="11"/>
      <c r="E96" s="12"/>
      <c r="F96" s="13"/>
    </row>
    <row r="97" spans="1:6" x14ac:dyDescent="0.25">
      <c r="A97" s="20" t="s">
        <v>97</v>
      </c>
      <c r="B97" s="29"/>
      <c r="C97" s="29"/>
      <c r="D97" s="21"/>
      <c r="E97" s="16">
        <v>23.56</v>
      </c>
      <c r="F97" s="17">
        <v>1.8E-3</v>
      </c>
    </row>
    <row r="98" spans="1:6" x14ac:dyDescent="0.25">
      <c r="A98" s="14" t="s">
        <v>128</v>
      </c>
      <c r="B98" s="27"/>
      <c r="C98" s="27"/>
      <c r="D98" s="11"/>
      <c r="E98" s="12"/>
      <c r="F98" s="13"/>
    </row>
    <row r="99" spans="1:6" x14ac:dyDescent="0.25">
      <c r="A99" s="14" t="s">
        <v>129</v>
      </c>
      <c r="B99" s="27"/>
      <c r="C99" s="27"/>
      <c r="D99" s="11"/>
      <c r="E99" s="12"/>
      <c r="F99" s="13"/>
    </row>
    <row r="100" spans="1:6" x14ac:dyDescent="0.25">
      <c r="A100" s="10" t="s">
        <v>692</v>
      </c>
      <c r="B100" s="27" t="s">
        <v>693</v>
      </c>
      <c r="C100" s="27" t="s">
        <v>211</v>
      </c>
      <c r="D100" s="11">
        <v>500000</v>
      </c>
      <c r="E100" s="12">
        <v>495.19</v>
      </c>
      <c r="F100" s="13">
        <v>3.78E-2</v>
      </c>
    </row>
    <row r="101" spans="1:6" x14ac:dyDescent="0.25">
      <c r="A101" s="10"/>
      <c r="B101" s="27"/>
      <c r="C101" s="27"/>
      <c r="D101" s="11"/>
      <c r="E101" s="12"/>
      <c r="F101" s="13"/>
    </row>
    <row r="102" spans="1:6" x14ac:dyDescent="0.25">
      <c r="A102" s="14" t="s">
        <v>217</v>
      </c>
      <c r="B102" s="27"/>
      <c r="C102" s="27"/>
      <c r="D102" s="11"/>
      <c r="E102" s="12"/>
      <c r="F102" s="13"/>
    </row>
    <row r="103" spans="1:6" x14ac:dyDescent="0.25">
      <c r="A103" s="10" t="s">
        <v>508</v>
      </c>
      <c r="B103" s="27" t="s">
        <v>509</v>
      </c>
      <c r="C103" s="27" t="s">
        <v>211</v>
      </c>
      <c r="D103" s="11">
        <v>1000000</v>
      </c>
      <c r="E103" s="12">
        <v>978.83</v>
      </c>
      <c r="F103" s="13">
        <v>7.4700000000000003E-2</v>
      </c>
    </row>
    <row r="104" spans="1:6" x14ac:dyDescent="0.25">
      <c r="A104" s="10"/>
      <c r="B104" s="27"/>
      <c r="C104" s="27"/>
      <c r="D104" s="11"/>
      <c r="E104" s="12"/>
      <c r="F104" s="13"/>
    </row>
    <row r="105" spans="1:6" x14ac:dyDescent="0.25">
      <c r="A105" s="20" t="s">
        <v>97</v>
      </c>
      <c r="B105" s="29"/>
      <c r="C105" s="29"/>
      <c r="D105" s="21"/>
      <c r="E105" s="16">
        <v>1474.02</v>
      </c>
      <c r="F105" s="17">
        <v>0.1125</v>
      </c>
    </row>
    <row r="106" spans="1:6" x14ac:dyDescent="0.25">
      <c r="A106" s="10"/>
      <c r="B106" s="27"/>
      <c r="C106" s="27"/>
      <c r="D106" s="11"/>
      <c r="E106" s="12"/>
      <c r="F106" s="13"/>
    </row>
    <row r="107" spans="1:6" x14ac:dyDescent="0.25">
      <c r="A107" s="14" t="s">
        <v>512</v>
      </c>
      <c r="B107" s="28"/>
      <c r="C107" s="28"/>
      <c r="D107" s="15"/>
      <c r="E107" s="31"/>
      <c r="F107" s="32"/>
    </row>
    <row r="108" spans="1:6" x14ac:dyDescent="0.25">
      <c r="A108" s="14" t="s">
        <v>513</v>
      </c>
      <c r="B108" s="28"/>
      <c r="C108" s="28"/>
      <c r="D108" s="15"/>
      <c r="E108" s="31"/>
      <c r="F108" s="32"/>
    </row>
    <row r="109" spans="1:6" x14ac:dyDescent="0.25">
      <c r="A109" s="10" t="s">
        <v>832</v>
      </c>
      <c r="B109" s="27"/>
      <c r="C109" s="27" t="s">
        <v>795</v>
      </c>
      <c r="D109" s="11">
        <v>30000000</v>
      </c>
      <c r="E109" s="12">
        <v>300</v>
      </c>
      <c r="F109" s="13">
        <v>2.29E-2</v>
      </c>
    </row>
    <row r="110" spans="1:6" x14ac:dyDescent="0.25">
      <c r="A110" s="10" t="s">
        <v>833</v>
      </c>
      <c r="B110" s="27"/>
      <c r="C110" s="27" t="s">
        <v>795</v>
      </c>
      <c r="D110" s="11">
        <v>20000000</v>
      </c>
      <c r="E110" s="12">
        <v>200</v>
      </c>
      <c r="F110" s="13">
        <v>1.5299999999999999E-2</v>
      </c>
    </row>
    <row r="111" spans="1:6" x14ac:dyDescent="0.25">
      <c r="A111" s="10" t="s">
        <v>834</v>
      </c>
      <c r="B111" s="27"/>
      <c r="C111" s="27" t="s">
        <v>515</v>
      </c>
      <c r="D111" s="11">
        <v>15000000</v>
      </c>
      <c r="E111" s="12">
        <v>150</v>
      </c>
      <c r="F111" s="13">
        <v>1.15E-2</v>
      </c>
    </row>
    <row r="112" spans="1:6" x14ac:dyDescent="0.25">
      <c r="A112" s="10" t="s">
        <v>835</v>
      </c>
      <c r="B112" s="27"/>
      <c r="C112" s="27" t="s">
        <v>515</v>
      </c>
      <c r="D112" s="11">
        <v>10500000</v>
      </c>
      <c r="E112" s="12">
        <v>105</v>
      </c>
      <c r="F112" s="13">
        <v>8.0000000000000002E-3</v>
      </c>
    </row>
    <row r="113" spans="1:6" x14ac:dyDescent="0.25">
      <c r="A113" s="10" t="s">
        <v>534</v>
      </c>
      <c r="B113" s="27"/>
      <c r="C113" s="27" t="s">
        <v>535</v>
      </c>
      <c r="D113" s="11">
        <v>10500000</v>
      </c>
      <c r="E113" s="12">
        <v>105</v>
      </c>
      <c r="F113" s="13">
        <v>8.0000000000000002E-3</v>
      </c>
    </row>
    <row r="114" spans="1:6" x14ac:dyDescent="0.25">
      <c r="A114" s="10" t="s">
        <v>836</v>
      </c>
      <c r="B114" s="27"/>
      <c r="C114" s="27" t="s">
        <v>577</v>
      </c>
      <c r="D114" s="11">
        <v>10500000</v>
      </c>
      <c r="E114" s="12">
        <v>105</v>
      </c>
      <c r="F114" s="13">
        <v>8.0000000000000002E-3</v>
      </c>
    </row>
    <row r="115" spans="1:6" x14ac:dyDescent="0.25">
      <c r="A115" s="10" t="s">
        <v>837</v>
      </c>
      <c r="B115" s="27"/>
      <c r="C115" s="27" t="s">
        <v>539</v>
      </c>
      <c r="D115" s="11">
        <v>10000000</v>
      </c>
      <c r="E115" s="12">
        <v>100</v>
      </c>
      <c r="F115" s="13">
        <v>7.6E-3</v>
      </c>
    </row>
    <row r="116" spans="1:6" x14ac:dyDescent="0.25">
      <c r="A116" s="14" t="s">
        <v>88</v>
      </c>
      <c r="B116" s="28"/>
      <c r="C116" s="28"/>
      <c r="D116" s="15"/>
      <c r="E116" s="35">
        <v>1065</v>
      </c>
      <c r="F116" s="36">
        <v>8.1299999999999997E-2</v>
      </c>
    </row>
    <row r="117" spans="1:6" x14ac:dyDescent="0.25">
      <c r="A117" s="20" t="s">
        <v>97</v>
      </c>
      <c r="B117" s="29"/>
      <c r="C117" s="29"/>
      <c r="D117" s="21"/>
      <c r="E117" s="24">
        <v>1065</v>
      </c>
      <c r="F117" s="25">
        <v>8.1299999999999997E-2</v>
      </c>
    </row>
    <row r="118" spans="1:6" x14ac:dyDescent="0.25">
      <c r="A118" s="10"/>
      <c r="B118" s="27"/>
      <c r="C118" s="27"/>
      <c r="D118" s="11"/>
      <c r="E118" s="12"/>
      <c r="F118" s="13"/>
    </row>
    <row r="119" spans="1:6" x14ac:dyDescent="0.25">
      <c r="A119" s="10"/>
      <c r="B119" s="27"/>
      <c r="C119" s="27"/>
      <c r="D119" s="11"/>
      <c r="E119" s="12"/>
      <c r="F119" s="13"/>
    </row>
    <row r="120" spans="1:6" x14ac:dyDescent="0.25">
      <c r="A120" s="14" t="s">
        <v>98</v>
      </c>
      <c r="B120" s="27"/>
      <c r="C120" s="27"/>
      <c r="D120" s="11"/>
      <c r="E120" s="12"/>
      <c r="F120" s="13"/>
    </row>
    <row r="121" spans="1:6" x14ac:dyDescent="0.25">
      <c r="A121" s="10" t="s">
        <v>99</v>
      </c>
      <c r="B121" s="27"/>
      <c r="C121" s="27"/>
      <c r="D121" s="11"/>
      <c r="E121" s="12">
        <v>2103.63</v>
      </c>
      <c r="F121" s="13">
        <v>0.16059999999999999</v>
      </c>
    </row>
    <row r="122" spans="1:6" x14ac:dyDescent="0.25">
      <c r="A122" s="14" t="s">
        <v>88</v>
      </c>
      <c r="B122" s="28"/>
      <c r="C122" s="28"/>
      <c r="D122" s="15"/>
      <c r="E122" s="35">
        <v>2103.63</v>
      </c>
      <c r="F122" s="36">
        <v>0.16059999999999999</v>
      </c>
    </row>
    <row r="123" spans="1:6" x14ac:dyDescent="0.25">
      <c r="A123" s="10"/>
      <c r="B123" s="27"/>
      <c r="C123" s="27"/>
      <c r="D123" s="11"/>
      <c r="E123" s="12"/>
      <c r="F123" s="13"/>
    </row>
    <row r="124" spans="1:6" x14ac:dyDescent="0.25">
      <c r="A124" s="20" t="s">
        <v>97</v>
      </c>
      <c r="B124" s="29"/>
      <c r="C124" s="29"/>
      <c r="D124" s="21"/>
      <c r="E124" s="16">
        <v>2103.63</v>
      </c>
      <c r="F124" s="17">
        <v>0.16059999999999999</v>
      </c>
    </row>
    <row r="125" spans="1:6" x14ac:dyDescent="0.25">
      <c r="A125" s="10" t="s">
        <v>100</v>
      </c>
      <c r="B125" s="27"/>
      <c r="C125" s="27"/>
      <c r="D125" s="11"/>
      <c r="E125" s="33">
        <v>-358.33</v>
      </c>
      <c r="F125" s="34">
        <v>-2.7300000000000001E-2</v>
      </c>
    </row>
    <row r="126" spans="1:6" x14ac:dyDescent="0.25">
      <c r="A126" s="22" t="s">
        <v>101</v>
      </c>
      <c r="B126" s="30"/>
      <c r="C126" s="30"/>
      <c r="D126" s="23"/>
      <c r="E126" s="24">
        <v>13097.93</v>
      </c>
      <c r="F126" s="25">
        <v>1</v>
      </c>
    </row>
    <row r="128" spans="1:6" x14ac:dyDescent="0.25">
      <c r="A128" s="1" t="s">
        <v>578</v>
      </c>
    </row>
    <row r="129" spans="1:3" x14ac:dyDescent="0.25">
      <c r="A129" s="1" t="s">
        <v>133</v>
      </c>
    </row>
    <row r="130" spans="1:3" x14ac:dyDescent="0.25">
      <c r="A130" s="1" t="s">
        <v>102</v>
      </c>
    </row>
    <row r="135" spans="1:3" x14ac:dyDescent="0.25">
      <c r="A135" s="1" t="s">
        <v>1143</v>
      </c>
    </row>
    <row r="136" spans="1:3" ht="30" x14ac:dyDescent="0.25">
      <c r="A136" s="44" t="s">
        <v>1144</v>
      </c>
      <c r="B136" t="s">
        <v>65</v>
      </c>
    </row>
    <row r="137" spans="1:3" x14ac:dyDescent="0.25">
      <c r="A137" t="s">
        <v>1145</v>
      </c>
    </row>
    <row r="138" spans="1:3" x14ac:dyDescent="0.25">
      <c r="A138" t="s">
        <v>1146</v>
      </c>
      <c r="B138" t="s">
        <v>1147</v>
      </c>
      <c r="C138" t="s">
        <v>1147</v>
      </c>
    </row>
    <row r="139" spans="1:3" x14ac:dyDescent="0.25">
      <c r="B139" s="45">
        <v>43465</v>
      </c>
      <c r="C139" s="45">
        <v>43496</v>
      </c>
    </row>
    <row r="140" spans="1:3" x14ac:dyDescent="0.25">
      <c r="A140" t="s">
        <v>1150</v>
      </c>
      <c r="B140">
        <v>13.9057</v>
      </c>
      <c r="C140">
        <v>13.8576</v>
      </c>
    </row>
    <row r="141" spans="1:3" x14ac:dyDescent="0.25">
      <c r="A141" t="s">
        <v>1151</v>
      </c>
      <c r="B141">
        <v>11.547000000000001</v>
      </c>
      <c r="C141">
        <v>11.507400000000001</v>
      </c>
    </row>
    <row r="142" spans="1:3" x14ac:dyDescent="0.25">
      <c r="A142" t="s">
        <v>1152</v>
      </c>
      <c r="B142">
        <v>13.9054</v>
      </c>
      <c r="C142">
        <v>13.8576</v>
      </c>
    </row>
    <row r="143" spans="1:3" x14ac:dyDescent="0.25">
      <c r="A143" t="s">
        <v>1171</v>
      </c>
      <c r="B143">
        <v>12.6709</v>
      </c>
      <c r="C143">
        <v>12.5367</v>
      </c>
    </row>
    <row r="144" spans="1:3" x14ac:dyDescent="0.25">
      <c r="A144" t="s">
        <v>1158</v>
      </c>
      <c r="B144">
        <v>13.5557</v>
      </c>
      <c r="C144">
        <v>13.494899999999999</v>
      </c>
    </row>
    <row r="145" spans="1:4" x14ac:dyDescent="0.25">
      <c r="A145" t="s">
        <v>1173</v>
      </c>
      <c r="B145">
        <v>10.6591</v>
      </c>
      <c r="C145">
        <v>10.6107</v>
      </c>
    </row>
    <row r="146" spans="1:4" x14ac:dyDescent="0.25">
      <c r="A146" t="s">
        <v>1175</v>
      </c>
      <c r="B146">
        <v>13.5549</v>
      </c>
      <c r="C146">
        <v>13.493399999999999</v>
      </c>
    </row>
    <row r="147" spans="1:4" x14ac:dyDescent="0.25">
      <c r="A147" t="s">
        <v>1176</v>
      </c>
      <c r="B147">
        <v>12.3283</v>
      </c>
      <c r="C147">
        <v>12.181800000000001</v>
      </c>
    </row>
    <row r="149" spans="1:4" x14ac:dyDescent="0.25">
      <c r="A149" t="s">
        <v>1178</v>
      </c>
    </row>
    <row r="151" spans="1:4" x14ac:dyDescent="0.25">
      <c r="A151" s="46" t="s">
        <v>1179</v>
      </c>
      <c r="B151" s="46" t="s">
        <v>1180</v>
      </c>
      <c r="C151" s="46" t="s">
        <v>1181</v>
      </c>
      <c r="D151" s="46" t="s">
        <v>1182</v>
      </c>
    </row>
    <row r="152" spans="1:4" x14ac:dyDescent="0.25">
      <c r="A152" s="46" t="s">
        <v>1183</v>
      </c>
      <c r="B152" s="46"/>
      <c r="C152" s="46">
        <v>7.9686800000000002E-2</v>
      </c>
      <c r="D152" s="46">
        <v>7.9686800000000002E-2</v>
      </c>
    </row>
    <row r="153" spans="1:4" x14ac:dyDescent="0.25">
      <c r="A153" s="46" t="s">
        <v>1190</v>
      </c>
      <c r="B153" s="46"/>
      <c r="C153" s="46">
        <v>7.9686800000000002E-2</v>
      </c>
      <c r="D153" s="46">
        <v>7.9686800000000002E-2</v>
      </c>
    </row>
    <row r="155" spans="1:4" x14ac:dyDescent="0.25">
      <c r="A155" t="s">
        <v>1163</v>
      </c>
      <c r="B155" t="s">
        <v>65</v>
      </c>
    </row>
    <row r="156" spans="1:4" ht="30" x14ac:dyDescent="0.25">
      <c r="A156" s="44" t="s">
        <v>1164</v>
      </c>
      <c r="B156" t="s">
        <v>65</v>
      </c>
    </row>
    <row r="157" spans="1:4" ht="30" x14ac:dyDescent="0.25">
      <c r="A157" s="44" t="s">
        <v>1165</v>
      </c>
      <c r="B157" t="s">
        <v>65</v>
      </c>
    </row>
    <row r="158" spans="1:4" x14ac:dyDescent="0.25">
      <c r="A158" t="s">
        <v>1166</v>
      </c>
      <c r="B158" t="s">
        <v>65</v>
      </c>
    </row>
    <row r="159" spans="1:4" x14ac:dyDescent="0.25">
      <c r="A159" t="s">
        <v>1167</v>
      </c>
      <c r="B159" s="2">
        <v>6.07</v>
      </c>
    </row>
    <row r="160" spans="1:4" ht="45" x14ac:dyDescent="0.25">
      <c r="A160" s="44" t="s">
        <v>1168</v>
      </c>
      <c r="B160">
        <v>46.463999999999999</v>
      </c>
    </row>
    <row r="161" spans="1:2" ht="30" x14ac:dyDescent="0.25">
      <c r="A161" s="44" t="s">
        <v>1169</v>
      </c>
      <c r="B161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pane ySplit="4" topLeftCell="A5" activePane="bottomLeft" state="frozen"/>
      <selection pane="bottomLeft" activeCell="G9" sqref="G9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32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1262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220</v>
      </c>
      <c r="B7" s="27"/>
      <c r="C7" s="27"/>
      <c r="D7" s="11"/>
      <c r="E7" s="12"/>
      <c r="F7" s="13"/>
    </row>
    <row r="8" spans="1:8" x14ac:dyDescent="0.25">
      <c r="A8" s="10" t="s">
        <v>646</v>
      </c>
      <c r="B8" s="27" t="s">
        <v>647</v>
      </c>
      <c r="C8" s="27" t="s">
        <v>648</v>
      </c>
      <c r="D8" s="11">
        <v>47300</v>
      </c>
      <c r="E8" s="12">
        <v>1253.28</v>
      </c>
      <c r="F8" s="13">
        <v>4.4999999999999998E-2</v>
      </c>
    </row>
    <row r="9" spans="1:8" x14ac:dyDescent="0.25">
      <c r="A9" s="10" t="s">
        <v>614</v>
      </c>
      <c r="B9" s="27" t="s">
        <v>615</v>
      </c>
      <c r="C9" s="27" t="s">
        <v>229</v>
      </c>
      <c r="D9" s="11">
        <v>70825</v>
      </c>
      <c r="E9" s="12">
        <v>1247.1199999999999</v>
      </c>
      <c r="F9" s="13">
        <v>4.48E-2</v>
      </c>
    </row>
    <row r="10" spans="1:8" x14ac:dyDescent="0.25">
      <c r="A10" s="10" t="s">
        <v>604</v>
      </c>
      <c r="B10" s="27" t="s">
        <v>605</v>
      </c>
      <c r="C10" s="27" t="s">
        <v>226</v>
      </c>
      <c r="D10" s="11">
        <v>140000</v>
      </c>
      <c r="E10" s="12">
        <v>1232.3499999999999</v>
      </c>
      <c r="F10" s="13">
        <v>4.4200000000000003E-2</v>
      </c>
    </row>
    <row r="11" spans="1:8" x14ac:dyDescent="0.25">
      <c r="A11" s="10" t="s">
        <v>838</v>
      </c>
      <c r="B11" s="27" t="s">
        <v>839</v>
      </c>
      <c r="C11" s="27" t="s">
        <v>630</v>
      </c>
      <c r="D11" s="11">
        <v>86377</v>
      </c>
      <c r="E11" s="12">
        <v>1187.55</v>
      </c>
      <c r="F11" s="13">
        <v>4.2599999999999999E-2</v>
      </c>
    </row>
    <row r="12" spans="1:8" x14ac:dyDescent="0.25">
      <c r="A12" s="10" t="s">
        <v>667</v>
      </c>
      <c r="B12" s="27" t="s">
        <v>668</v>
      </c>
      <c r="C12" s="27" t="s">
        <v>669</v>
      </c>
      <c r="D12" s="11">
        <v>190000</v>
      </c>
      <c r="E12" s="12">
        <v>1042.82</v>
      </c>
      <c r="F12" s="13">
        <v>3.7400000000000003E-2</v>
      </c>
    </row>
    <row r="13" spans="1:8" x14ac:dyDescent="0.25">
      <c r="A13" s="10" t="s">
        <v>840</v>
      </c>
      <c r="B13" s="27" t="s">
        <v>841</v>
      </c>
      <c r="C13" s="27" t="s">
        <v>232</v>
      </c>
      <c r="D13" s="11">
        <v>160000</v>
      </c>
      <c r="E13" s="12">
        <v>1003.84</v>
      </c>
      <c r="F13" s="13">
        <v>3.5999999999999997E-2</v>
      </c>
    </row>
    <row r="14" spans="1:8" x14ac:dyDescent="0.25">
      <c r="A14" s="10" t="s">
        <v>842</v>
      </c>
      <c r="B14" s="27" t="s">
        <v>843</v>
      </c>
      <c r="C14" s="27" t="s">
        <v>226</v>
      </c>
      <c r="D14" s="11">
        <v>168685</v>
      </c>
      <c r="E14" s="12">
        <v>1003.68</v>
      </c>
      <c r="F14" s="13">
        <v>3.5999999999999997E-2</v>
      </c>
    </row>
    <row r="15" spans="1:8" x14ac:dyDescent="0.25">
      <c r="A15" s="10" t="s">
        <v>844</v>
      </c>
      <c r="B15" s="27" t="s">
        <v>845</v>
      </c>
      <c r="C15" s="27" t="s">
        <v>226</v>
      </c>
      <c r="D15" s="11">
        <v>256387</v>
      </c>
      <c r="E15" s="12">
        <v>952.73</v>
      </c>
      <c r="F15" s="13">
        <v>3.4200000000000001E-2</v>
      </c>
    </row>
    <row r="16" spans="1:8" x14ac:dyDescent="0.25">
      <c r="A16" s="10" t="s">
        <v>846</v>
      </c>
      <c r="B16" s="27" t="s">
        <v>847</v>
      </c>
      <c r="C16" s="27" t="s">
        <v>241</v>
      </c>
      <c r="D16" s="11">
        <v>157204</v>
      </c>
      <c r="E16" s="12">
        <v>918.46</v>
      </c>
      <c r="F16" s="13">
        <v>3.3000000000000002E-2</v>
      </c>
    </row>
    <row r="17" spans="1:6" x14ac:dyDescent="0.25">
      <c r="A17" s="10" t="s">
        <v>848</v>
      </c>
      <c r="B17" s="27" t="s">
        <v>849</v>
      </c>
      <c r="C17" s="27" t="s">
        <v>241</v>
      </c>
      <c r="D17" s="11">
        <v>225360</v>
      </c>
      <c r="E17" s="12">
        <v>910.34</v>
      </c>
      <c r="F17" s="13">
        <v>3.27E-2</v>
      </c>
    </row>
    <row r="18" spans="1:6" x14ac:dyDescent="0.25">
      <c r="A18" s="10" t="s">
        <v>606</v>
      </c>
      <c r="B18" s="27" t="s">
        <v>607</v>
      </c>
      <c r="C18" s="27" t="s">
        <v>229</v>
      </c>
      <c r="D18" s="11">
        <v>55870</v>
      </c>
      <c r="E18" s="12">
        <v>885.68</v>
      </c>
      <c r="F18" s="13">
        <v>3.1800000000000002E-2</v>
      </c>
    </row>
    <row r="19" spans="1:6" x14ac:dyDescent="0.25">
      <c r="A19" s="10" t="s">
        <v>850</v>
      </c>
      <c r="B19" s="27" t="s">
        <v>851</v>
      </c>
      <c r="C19" s="27" t="s">
        <v>226</v>
      </c>
      <c r="D19" s="11">
        <v>64742</v>
      </c>
      <c r="E19" s="12">
        <v>882.17</v>
      </c>
      <c r="F19" s="13">
        <v>3.1699999999999999E-2</v>
      </c>
    </row>
    <row r="20" spans="1:6" x14ac:dyDescent="0.25">
      <c r="A20" s="10" t="s">
        <v>621</v>
      </c>
      <c r="B20" s="27" t="s">
        <v>622</v>
      </c>
      <c r="C20" s="27" t="s">
        <v>305</v>
      </c>
      <c r="D20" s="11">
        <v>113501</v>
      </c>
      <c r="E20" s="12">
        <v>824.07</v>
      </c>
      <c r="F20" s="13">
        <v>2.9600000000000001E-2</v>
      </c>
    </row>
    <row r="21" spans="1:6" x14ac:dyDescent="0.25">
      <c r="A21" s="10" t="s">
        <v>598</v>
      </c>
      <c r="B21" s="27" t="s">
        <v>599</v>
      </c>
      <c r="C21" s="27" t="s">
        <v>241</v>
      </c>
      <c r="D21" s="11">
        <v>136410</v>
      </c>
      <c r="E21" s="12">
        <v>775.7</v>
      </c>
      <c r="F21" s="13">
        <v>2.7799999999999998E-2</v>
      </c>
    </row>
    <row r="22" spans="1:6" x14ac:dyDescent="0.25">
      <c r="A22" s="10" t="s">
        <v>852</v>
      </c>
      <c r="B22" s="27" t="s">
        <v>853</v>
      </c>
      <c r="C22" s="27" t="s">
        <v>648</v>
      </c>
      <c r="D22" s="11">
        <v>118661</v>
      </c>
      <c r="E22" s="12">
        <v>744.89</v>
      </c>
      <c r="F22" s="13">
        <v>2.6700000000000002E-2</v>
      </c>
    </row>
    <row r="23" spans="1:6" x14ac:dyDescent="0.25">
      <c r="A23" s="10" t="s">
        <v>854</v>
      </c>
      <c r="B23" s="27" t="s">
        <v>855</v>
      </c>
      <c r="C23" s="27" t="s">
        <v>669</v>
      </c>
      <c r="D23" s="11">
        <v>68674</v>
      </c>
      <c r="E23" s="12">
        <v>740.75</v>
      </c>
      <c r="F23" s="13">
        <v>2.6599999999999999E-2</v>
      </c>
    </row>
    <row r="24" spans="1:6" x14ac:dyDescent="0.25">
      <c r="A24" s="10" t="s">
        <v>642</v>
      </c>
      <c r="B24" s="27" t="s">
        <v>643</v>
      </c>
      <c r="C24" s="27" t="s">
        <v>373</v>
      </c>
      <c r="D24" s="11">
        <v>64182</v>
      </c>
      <c r="E24" s="12">
        <v>736.78</v>
      </c>
      <c r="F24" s="13">
        <v>2.64E-2</v>
      </c>
    </row>
    <row r="25" spans="1:6" x14ac:dyDescent="0.25">
      <c r="A25" s="10" t="s">
        <v>856</v>
      </c>
      <c r="B25" s="27" t="s">
        <v>857</v>
      </c>
      <c r="C25" s="27" t="s">
        <v>405</v>
      </c>
      <c r="D25" s="11">
        <v>32404</v>
      </c>
      <c r="E25" s="12">
        <v>735.1</v>
      </c>
      <c r="F25" s="13">
        <v>2.64E-2</v>
      </c>
    </row>
    <row r="26" spans="1:6" x14ac:dyDescent="0.25">
      <c r="A26" s="10" t="s">
        <v>858</v>
      </c>
      <c r="B26" s="27" t="s">
        <v>859</v>
      </c>
      <c r="C26" s="27" t="s">
        <v>251</v>
      </c>
      <c r="D26" s="11">
        <v>325000</v>
      </c>
      <c r="E26" s="12">
        <v>689.65</v>
      </c>
      <c r="F26" s="13">
        <v>2.47E-2</v>
      </c>
    </row>
    <row r="27" spans="1:6" x14ac:dyDescent="0.25">
      <c r="A27" s="10" t="s">
        <v>860</v>
      </c>
      <c r="B27" s="27" t="s">
        <v>861</v>
      </c>
      <c r="C27" s="27" t="s">
        <v>244</v>
      </c>
      <c r="D27" s="11">
        <v>125672</v>
      </c>
      <c r="E27" s="12">
        <v>624.59</v>
      </c>
      <c r="F27" s="13">
        <v>2.24E-2</v>
      </c>
    </row>
    <row r="28" spans="1:6" x14ac:dyDescent="0.25">
      <c r="A28" s="10" t="s">
        <v>862</v>
      </c>
      <c r="B28" s="27" t="s">
        <v>863</v>
      </c>
      <c r="C28" s="27" t="s">
        <v>226</v>
      </c>
      <c r="D28" s="11">
        <v>107706</v>
      </c>
      <c r="E28" s="12">
        <v>569.12</v>
      </c>
      <c r="F28" s="13">
        <v>2.0400000000000001E-2</v>
      </c>
    </row>
    <row r="29" spans="1:6" x14ac:dyDescent="0.25">
      <c r="A29" s="10" t="s">
        <v>864</v>
      </c>
      <c r="B29" s="27" t="s">
        <v>865</v>
      </c>
      <c r="C29" s="27" t="s">
        <v>232</v>
      </c>
      <c r="D29" s="11">
        <v>150000</v>
      </c>
      <c r="E29" s="12">
        <v>555.45000000000005</v>
      </c>
      <c r="F29" s="13">
        <v>1.9900000000000001E-2</v>
      </c>
    </row>
    <row r="30" spans="1:6" x14ac:dyDescent="0.25">
      <c r="A30" s="10" t="s">
        <v>866</v>
      </c>
      <c r="B30" s="27" t="s">
        <v>867</v>
      </c>
      <c r="C30" s="27" t="s">
        <v>226</v>
      </c>
      <c r="D30" s="11">
        <v>61000</v>
      </c>
      <c r="E30" s="12">
        <v>550.49</v>
      </c>
      <c r="F30" s="13">
        <v>1.9800000000000002E-2</v>
      </c>
    </row>
    <row r="31" spans="1:6" x14ac:dyDescent="0.25">
      <c r="A31" s="10" t="s">
        <v>868</v>
      </c>
      <c r="B31" s="27" t="s">
        <v>869</v>
      </c>
      <c r="C31" s="27" t="s">
        <v>251</v>
      </c>
      <c r="D31" s="11">
        <v>129471</v>
      </c>
      <c r="E31" s="12">
        <v>494.26</v>
      </c>
      <c r="F31" s="13">
        <v>1.77E-2</v>
      </c>
    </row>
    <row r="32" spans="1:6" x14ac:dyDescent="0.25">
      <c r="A32" s="10" t="s">
        <v>870</v>
      </c>
      <c r="B32" s="27" t="s">
        <v>871</v>
      </c>
      <c r="C32" s="27" t="s">
        <v>405</v>
      </c>
      <c r="D32" s="11">
        <v>61000</v>
      </c>
      <c r="E32" s="12">
        <v>452.83</v>
      </c>
      <c r="F32" s="13">
        <v>1.6199999999999999E-2</v>
      </c>
    </row>
    <row r="33" spans="1:6" x14ac:dyDescent="0.25">
      <c r="A33" s="10" t="s">
        <v>655</v>
      </c>
      <c r="B33" s="27" t="s">
        <v>656</v>
      </c>
      <c r="C33" s="27" t="s">
        <v>226</v>
      </c>
      <c r="D33" s="11">
        <v>52582</v>
      </c>
      <c r="E33" s="12">
        <v>448.97</v>
      </c>
      <c r="F33" s="13">
        <v>1.61E-2</v>
      </c>
    </row>
    <row r="34" spans="1:6" x14ac:dyDescent="0.25">
      <c r="A34" s="10" t="s">
        <v>872</v>
      </c>
      <c r="B34" s="27" t="s">
        <v>873</v>
      </c>
      <c r="C34" s="27" t="s">
        <v>354</v>
      </c>
      <c r="D34" s="11">
        <v>87512</v>
      </c>
      <c r="E34" s="12">
        <v>422.64</v>
      </c>
      <c r="F34" s="13">
        <v>1.52E-2</v>
      </c>
    </row>
    <row r="35" spans="1:6" x14ac:dyDescent="0.25">
      <c r="A35" s="10" t="s">
        <v>874</v>
      </c>
      <c r="B35" s="27" t="s">
        <v>875</v>
      </c>
      <c r="C35" s="27" t="s">
        <v>244</v>
      </c>
      <c r="D35" s="11">
        <v>230000</v>
      </c>
      <c r="E35" s="12">
        <v>382.95</v>
      </c>
      <c r="F35" s="13">
        <v>1.37E-2</v>
      </c>
    </row>
    <row r="36" spans="1:6" x14ac:dyDescent="0.25">
      <c r="A36" s="10" t="s">
        <v>876</v>
      </c>
      <c r="B36" s="27" t="s">
        <v>877</v>
      </c>
      <c r="C36" s="27" t="s">
        <v>302</v>
      </c>
      <c r="D36" s="11">
        <v>165000</v>
      </c>
      <c r="E36" s="12">
        <v>336.27</v>
      </c>
      <c r="F36" s="13">
        <v>1.21E-2</v>
      </c>
    </row>
    <row r="37" spans="1:6" x14ac:dyDescent="0.25">
      <c r="A37" s="10" t="s">
        <v>878</v>
      </c>
      <c r="B37" s="27" t="s">
        <v>879</v>
      </c>
      <c r="C37" s="27" t="s">
        <v>226</v>
      </c>
      <c r="D37" s="11">
        <v>151387</v>
      </c>
      <c r="E37" s="12">
        <v>330.02</v>
      </c>
      <c r="F37" s="13">
        <v>1.18E-2</v>
      </c>
    </row>
    <row r="38" spans="1:6" x14ac:dyDescent="0.25">
      <c r="A38" s="10" t="s">
        <v>880</v>
      </c>
      <c r="B38" s="27" t="s">
        <v>881</v>
      </c>
      <c r="C38" s="27" t="s">
        <v>226</v>
      </c>
      <c r="D38" s="11">
        <v>201977</v>
      </c>
      <c r="E38" s="12">
        <v>320.54000000000002</v>
      </c>
      <c r="F38" s="13">
        <v>1.15E-2</v>
      </c>
    </row>
    <row r="39" spans="1:6" x14ac:dyDescent="0.25">
      <c r="A39" s="10" t="s">
        <v>644</v>
      </c>
      <c r="B39" s="27" t="s">
        <v>645</v>
      </c>
      <c r="C39" s="27" t="s">
        <v>633</v>
      </c>
      <c r="D39" s="11">
        <v>25974</v>
      </c>
      <c r="E39" s="12">
        <v>290.26</v>
      </c>
      <c r="F39" s="13">
        <v>1.04E-2</v>
      </c>
    </row>
    <row r="40" spans="1:6" x14ac:dyDescent="0.25">
      <c r="A40" s="10" t="s">
        <v>882</v>
      </c>
      <c r="B40" s="27" t="s">
        <v>883</v>
      </c>
      <c r="C40" s="27" t="s">
        <v>226</v>
      </c>
      <c r="D40" s="11">
        <v>100000</v>
      </c>
      <c r="E40" s="12">
        <v>285.85000000000002</v>
      </c>
      <c r="F40" s="13">
        <v>1.03E-2</v>
      </c>
    </row>
    <row r="41" spans="1:6" x14ac:dyDescent="0.25">
      <c r="A41" s="10" t="s">
        <v>884</v>
      </c>
      <c r="B41" s="27" t="s">
        <v>885</v>
      </c>
      <c r="C41" s="27" t="s">
        <v>373</v>
      </c>
      <c r="D41" s="11">
        <v>73558</v>
      </c>
      <c r="E41" s="12">
        <v>244.62</v>
      </c>
      <c r="F41" s="13">
        <v>8.8000000000000005E-3</v>
      </c>
    </row>
    <row r="42" spans="1:6" x14ac:dyDescent="0.25">
      <c r="A42" s="10" t="s">
        <v>886</v>
      </c>
      <c r="B42" s="27" t="s">
        <v>887</v>
      </c>
      <c r="C42" s="27" t="s">
        <v>226</v>
      </c>
      <c r="D42" s="11">
        <v>155000</v>
      </c>
      <c r="E42" s="12">
        <v>211.27</v>
      </c>
      <c r="F42" s="13">
        <v>7.6E-3</v>
      </c>
    </row>
    <row r="43" spans="1:6" x14ac:dyDescent="0.25">
      <c r="A43" s="10" t="s">
        <v>888</v>
      </c>
      <c r="B43" s="27" t="s">
        <v>889</v>
      </c>
      <c r="C43" s="27" t="s">
        <v>226</v>
      </c>
      <c r="D43" s="11">
        <v>40595</v>
      </c>
      <c r="E43" s="12">
        <v>128.4</v>
      </c>
      <c r="F43" s="13">
        <v>4.5999999999999999E-3</v>
      </c>
    </row>
    <row r="44" spans="1:6" x14ac:dyDescent="0.25">
      <c r="A44" s="14" t="s">
        <v>88</v>
      </c>
      <c r="B44" s="28"/>
      <c r="C44" s="28"/>
      <c r="D44" s="15"/>
      <c r="E44" s="35">
        <v>24415.49</v>
      </c>
      <c r="F44" s="36">
        <v>0.87609999999999999</v>
      </c>
    </row>
    <row r="45" spans="1:6" x14ac:dyDescent="0.25">
      <c r="A45" s="14" t="s">
        <v>412</v>
      </c>
      <c r="B45" s="27"/>
      <c r="C45" s="27"/>
      <c r="D45" s="11"/>
      <c r="E45" s="12"/>
      <c r="F45" s="13"/>
    </row>
    <row r="46" spans="1:6" x14ac:dyDescent="0.25">
      <c r="A46" s="14" t="s">
        <v>88</v>
      </c>
      <c r="B46" s="27"/>
      <c r="C46" s="27"/>
      <c r="D46" s="11"/>
      <c r="E46" s="37" t="s">
        <v>65</v>
      </c>
      <c r="F46" s="38" t="s">
        <v>65</v>
      </c>
    </row>
    <row r="47" spans="1:6" x14ac:dyDescent="0.25">
      <c r="A47" s="20" t="s">
        <v>97</v>
      </c>
      <c r="B47" s="29"/>
      <c r="C47" s="29"/>
      <c r="D47" s="21"/>
      <c r="E47" s="24">
        <v>24415.49</v>
      </c>
      <c r="F47" s="25">
        <v>0.87609999999999999</v>
      </c>
    </row>
    <row r="48" spans="1:6" x14ac:dyDescent="0.25">
      <c r="A48" s="10"/>
      <c r="B48" s="27"/>
      <c r="C48" s="27"/>
      <c r="D48" s="11"/>
      <c r="E48" s="12"/>
      <c r="F48" s="13"/>
    </row>
    <row r="49" spans="1:6" x14ac:dyDescent="0.25">
      <c r="A49" s="14" t="s">
        <v>413</v>
      </c>
      <c r="B49" s="27"/>
      <c r="C49" s="27"/>
      <c r="D49" s="11"/>
      <c r="E49" s="12"/>
      <c r="F49" s="13"/>
    </row>
    <row r="50" spans="1:6" x14ac:dyDescent="0.25">
      <c r="A50" s="14" t="s">
        <v>414</v>
      </c>
      <c r="B50" s="27"/>
      <c r="C50" s="27"/>
      <c r="D50" s="11"/>
      <c r="E50" s="12"/>
      <c r="F50" s="13"/>
    </row>
    <row r="51" spans="1:6" x14ac:dyDescent="0.25">
      <c r="A51" s="10" t="s">
        <v>684</v>
      </c>
      <c r="B51" s="27"/>
      <c r="C51" s="27" t="s">
        <v>683</v>
      </c>
      <c r="D51" s="11">
        <v>13800</v>
      </c>
      <c r="E51" s="12">
        <v>1498.16</v>
      </c>
      <c r="F51" s="13">
        <v>5.3760000000000002E-2</v>
      </c>
    </row>
    <row r="52" spans="1:6" x14ac:dyDescent="0.25">
      <c r="A52" s="10" t="s">
        <v>890</v>
      </c>
      <c r="B52" s="27"/>
      <c r="C52" s="27" t="s">
        <v>241</v>
      </c>
      <c r="D52" s="11">
        <v>108000</v>
      </c>
      <c r="E52" s="12">
        <v>615.11</v>
      </c>
      <c r="F52" s="13">
        <v>2.2072000000000001E-2</v>
      </c>
    </row>
    <row r="53" spans="1:6" x14ac:dyDescent="0.25">
      <c r="A53" s="14" t="s">
        <v>88</v>
      </c>
      <c r="B53" s="28"/>
      <c r="C53" s="28"/>
      <c r="D53" s="15"/>
      <c r="E53" s="35">
        <v>2113.27</v>
      </c>
      <c r="F53" s="36">
        <v>7.5831999999999997E-2</v>
      </c>
    </row>
    <row r="54" spans="1:6" x14ac:dyDescent="0.25">
      <c r="A54" s="10"/>
      <c r="B54" s="27"/>
      <c r="C54" s="27"/>
      <c r="D54" s="11"/>
      <c r="E54" s="12"/>
      <c r="F54" s="13"/>
    </row>
    <row r="55" spans="1:6" x14ac:dyDescent="0.25">
      <c r="A55" s="10"/>
      <c r="B55" s="27"/>
      <c r="C55" s="27"/>
      <c r="D55" s="11"/>
      <c r="E55" s="12"/>
      <c r="F55" s="13"/>
    </row>
    <row r="56" spans="1:6" x14ac:dyDescent="0.25">
      <c r="A56" s="14" t="s">
        <v>686</v>
      </c>
      <c r="B56" s="28"/>
      <c r="C56" s="28"/>
      <c r="D56" s="15"/>
      <c r="E56" s="31"/>
      <c r="F56" s="32"/>
    </row>
    <row r="57" spans="1:6" x14ac:dyDescent="0.25">
      <c r="A57" s="10" t="s">
        <v>891</v>
      </c>
      <c r="B57" s="27"/>
      <c r="C57" s="27" t="s">
        <v>688</v>
      </c>
      <c r="D57" s="11">
        <v>204300</v>
      </c>
      <c r="E57" s="12">
        <v>446.29</v>
      </c>
      <c r="F57" s="13">
        <v>1.6E-2</v>
      </c>
    </row>
    <row r="58" spans="1:6" x14ac:dyDescent="0.25">
      <c r="A58" s="14" t="s">
        <v>88</v>
      </c>
      <c r="B58" s="28"/>
      <c r="C58" s="28"/>
      <c r="D58" s="15"/>
      <c r="E58" s="35">
        <v>446.29</v>
      </c>
      <c r="F58" s="36">
        <v>1.6E-2</v>
      </c>
    </row>
    <row r="59" spans="1:6" x14ac:dyDescent="0.25">
      <c r="A59" s="10"/>
      <c r="B59" s="27"/>
      <c r="C59" s="27"/>
      <c r="D59" s="11"/>
      <c r="E59" s="12"/>
      <c r="F59" s="13"/>
    </row>
    <row r="60" spans="1:6" x14ac:dyDescent="0.25">
      <c r="A60" s="20" t="s">
        <v>97</v>
      </c>
      <c r="B60" s="29"/>
      <c r="C60" s="29"/>
      <c r="D60" s="21"/>
      <c r="E60" s="16">
        <v>446.29</v>
      </c>
      <c r="F60" s="17">
        <v>1.6E-2</v>
      </c>
    </row>
    <row r="61" spans="1:6" x14ac:dyDescent="0.25">
      <c r="A61" s="14" t="s">
        <v>512</v>
      </c>
      <c r="B61" s="28"/>
      <c r="C61" s="28"/>
      <c r="D61" s="15"/>
      <c r="E61" s="31"/>
      <c r="F61" s="32"/>
    </row>
    <row r="62" spans="1:6" x14ac:dyDescent="0.25">
      <c r="A62" s="14" t="s">
        <v>513</v>
      </c>
      <c r="B62" s="28"/>
      <c r="C62" s="28"/>
      <c r="D62" s="15"/>
      <c r="E62" s="31"/>
      <c r="F62" s="32"/>
    </row>
    <row r="63" spans="1:6" x14ac:dyDescent="0.25">
      <c r="A63" s="10" t="s">
        <v>892</v>
      </c>
      <c r="B63" s="27"/>
      <c r="C63" s="27" t="s">
        <v>701</v>
      </c>
      <c r="D63" s="11">
        <v>10500000</v>
      </c>
      <c r="E63" s="12">
        <v>105</v>
      </c>
      <c r="F63" s="13">
        <v>3.8E-3</v>
      </c>
    </row>
    <row r="64" spans="1:6" x14ac:dyDescent="0.25">
      <c r="A64" s="10" t="s">
        <v>893</v>
      </c>
      <c r="B64" s="27"/>
      <c r="C64" s="27" t="s">
        <v>575</v>
      </c>
      <c r="D64" s="11">
        <v>10500000</v>
      </c>
      <c r="E64" s="12">
        <v>105</v>
      </c>
      <c r="F64" s="13">
        <v>3.8E-3</v>
      </c>
    </row>
    <row r="65" spans="1:6" x14ac:dyDescent="0.25">
      <c r="A65" s="14" t="s">
        <v>88</v>
      </c>
      <c r="B65" s="28"/>
      <c r="C65" s="28"/>
      <c r="D65" s="15"/>
      <c r="E65" s="35">
        <v>210</v>
      </c>
      <c r="F65" s="36">
        <v>7.6E-3</v>
      </c>
    </row>
    <row r="66" spans="1:6" x14ac:dyDescent="0.25">
      <c r="A66" s="20" t="s">
        <v>97</v>
      </c>
      <c r="B66" s="29"/>
      <c r="C66" s="29"/>
      <c r="D66" s="21"/>
      <c r="E66" s="24">
        <v>210</v>
      </c>
      <c r="F66" s="25">
        <v>7.6E-3</v>
      </c>
    </row>
    <row r="67" spans="1:6" x14ac:dyDescent="0.25">
      <c r="A67" s="10"/>
      <c r="B67" s="27"/>
      <c r="C67" s="27"/>
      <c r="D67" s="11"/>
      <c r="E67" s="12"/>
      <c r="F67" s="13"/>
    </row>
    <row r="68" spans="1:6" x14ac:dyDescent="0.25">
      <c r="A68" s="10"/>
      <c r="B68" s="27"/>
      <c r="C68" s="27"/>
      <c r="D68" s="11"/>
      <c r="E68" s="12"/>
      <c r="F68" s="13"/>
    </row>
    <row r="69" spans="1:6" x14ac:dyDescent="0.25">
      <c r="A69" s="14" t="s">
        <v>98</v>
      </c>
      <c r="B69" s="27"/>
      <c r="C69" s="27"/>
      <c r="D69" s="11"/>
      <c r="E69" s="12"/>
      <c r="F69" s="13"/>
    </row>
    <row r="70" spans="1:6" x14ac:dyDescent="0.25">
      <c r="A70" s="10" t="s">
        <v>99</v>
      </c>
      <c r="B70" s="27"/>
      <c r="C70" s="27"/>
      <c r="D70" s="11"/>
      <c r="E70" s="12">
        <v>2951.48</v>
      </c>
      <c r="F70" s="13">
        <v>0.10589999999999999</v>
      </c>
    </row>
    <row r="71" spans="1:6" x14ac:dyDescent="0.25">
      <c r="A71" s="14" t="s">
        <v>88</v>
      </c>
      <c r="B71" s="28"/>
      <c r="C71" s="28"/>
      <c r="D71" s="15"/>
      <c r="E71" s="35">
        <v>2951.48</v>
      </c>
      <c r="F71" s="36">
        <v>0.10589999999999999</v>
      </c>
    </row>
    <row r="72" spans="1:6" x14ac:dyDescent="0.25">
      <c r="A72" s="10"/>
      <c r="B72" s="27"/>
      <c r="C72" s="27"/>
      <c r="D72" s="11"/>
      <c r="E72" s="12"/>
      <c r="F72" s="13"/>
    </row>
    <row r="73" spans="1:6" x14ac:dyDescent="0.25">
      <c r="A73" s="20" t="s">
        <v>97</v>
      </c>
      <c r="B73" s="29"/>
      <c r="C73" s="29"/>
      <c r="D73" s="21"/>
      <c r="E73" s="16">
        <v>2951.48</v>
      </c>
      <c r="F73" s="17">
        <v>0.10589999999999999</v>
      </c>
    </row>
    <row r="74" spans="1:6" x14ac:dyDescent="0.25">
      <c r="A74" s="10" t="s">
        <v>100</v>
      </c>
      <c r="B74" s="27"/>
      <c r="C74" s="27"/>
      <c r="D74" s="11"/>
      <c r="E74" s="33">
        <v>-155.79</v>
      </c>
      <c r="F74" s="34">
        <v>-5.5999999999999999E-3</v>
      </c>
    </row>
    <row r="75" spans="1:6" x14ac:dyDescent="0.25">
      <c r="A75" s="22" t="s">
        <v>101</v>
      </c>
      <c r="B75" s="30"/>
      <c r="C75" s="30"/>
      <c r="D75" s="23"/>
      <c r="E75" s="24">
        <v>27867.47</v>
      </c>
      <c r="F75" s="25">
        <v>1</v>
      </c>
    </row>
    <row r="77" spans="1:6" x14ac:dyDescent="0.25">
      <c r="A77" s="1" t="s">
        <v>578</v>
      </c>
    </row>
    <row r="78" spans="1:6" ht="15" customHeight="1" x14ac:dyDescent="0.25"/>
    <row r="84" spans="1:3" x14ac:dyDescent="0.25">
      <c r="A84" s="1" t="s">
        <v>1143</v>
      </c>
    </row>
    <row r="85" spans="1:3" ht="30" x14ac:dyDescent="0.25">
      <c r="A85" s="44" t="s">
        <v>1144</v>
      </c>
      <c r="B85" t="s">
        <v>65</v>
      </c>
    </row>
    <row r="86" spans="1:3" x14ac:dyDescent="0.25">
      <c r="A86" t="s">
        <v>1145</v>
      </c>
    </row>
    <row r="87" spans="1:3" x14ac:dyDescent="0.25">
      <c r="A87" t="s">
        <v>1146</v>
      </c>
      <c r="B87" t="s">
        <v>1147</v>
      </c>
      <c r="C87" t="s">
        <v>1147</v>
      </c>
    </row>
    <row r="88" spans="1:3" x14ac:dyDescent="0.25">
      <c r="B88" s="45">
        <v>43465</v>
      </c>
      <c r="C88" s="45">
        <v>43496</v>
      </c>
    </row>
    <row r="89" spans="1:3" x14ac:dyDescent="0.25">
      <c r="A89" t="s">
        <v>1151</v>
      </c>
      <c r="B89">
        <v>8.7217000000000002</v>
      </c>
      <c r="C89">
        <v>8.2456999999999994</v>
      </c>
    </row>
    <row r="90" spans="1:3" x14ac:dyDescent="0.25">
      <c r="A90" t="s">
        <v>1152</v>
      </c>
      <c r="B90">
        <v>8.7217000000000002</v>
      </c>
      <c r="C90">
        <v>8.2456999999999994</v>
      </c>
    </row>
    <row r="91" spans="1:3" x14ac:dyDescent="0.25">
      <c r="A91" t="s">
        <v>1173</v>
      </c>
      <c r="B91">
        <v>8.6472999999999995</v>
      </c>
      <c r="C91">
        <v>8.1676000000000002</v>
      </c>
    </row>
    <row r="92" spans="1:3" x14ac:dyDescent="0.25">
      <c r="A92" t="s">
        <v>1175</v>
      </c>
      <c r="B92">
        <v>8.6471</v>
      </c>
      <c r="C92">
        <v>8.1677</v>
      </c>
    </row>
    <row r="94" spans="1:3" x14ac:dyDescent="0.25">
      <c r="A94" t="s">
        <v>1162</v>
      </c>
      <c r="B94" t="s">
        <v>65</v>
      </c>
    </row>
    <row r="95" spans="1:3" x14ac:dyDescent="0.25">
      <c r="A95" t="s">
        <v>1163</v>
      </c>
      <c r="B95" t="s">
        <v>65</v>
      </c>
    </row>
    <row r="96" spans="1:3" ht="30" x14ac:dyDescent="0.25">
      <c r="A96" s="44" t="s">
        <v>1164</v>
      </c>
      <c r="B96" t="s">
        <v>65</v>
      </c>
    </row>
    <row r="97" spans="1:2" ht="30" x14ac:dyDescent="0.25">
      <c r="A97" s="44" t="s">
        <v>1165</v>
      </c>
      <c r="B97" t="s">
        <v>65</v>
      </c>
    </row>
    <row r="98" spans="1:2" x14ac:dyDescent="0.25">
      <c r="A98" t="s">
        <v>1166</v>
      </c>
      <c r="B98" t="s">
        <v>65</v>
      </c>
    </row>
    <row r="99" spans="1:2" x14ac:dyDescent="0.25">
      <c r="A99" t="s">
        <v>1167</v>
      </c>
      <c r="B99" s="2">
        <v>1.1100000000000001</v>
      </c>
    </row>
    <row r="100" spans="1:2" ht="45" x14ac:dyDescent="0.25">
      <c r="A100" s="44" t="s">
        <v>1168</v>
      </c>
      <c r="B100">
        <v>2559.56295</v>
      </c>
    </row>
    <row r="101" spans="1:2" ht="30" x14ac:dyDescent="0.25">
      <c r="A101" s="44" t="s">
        <v>1169</v>
      </c>
      <c r="B101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pane ySplit="4" topLeftCell="A5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33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34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220</v>
      </c>
      <c r="B7" s="27"/>
      <c r="C7" s="27"/>
      <c r="D7" s="11"/>
      <c r="E7" s="12"/>
      <c r="F7" s="13"/>
    </row>
    <row r="8" spans="1:8" x14ac:dyDescent="0.25">
      <c r="A8" s="10" t="s">
        <v>579</v>
      </c>
      <c r="B8" s="27" t="s">
        <v>580</v>
      </c>
      <c r="C8" s="27" t="s">
        <v>241</v>
      </c>
      <c r="D8" s="11">
        <v>887</v>
      </c>
      <c r="E8" s="12">
        <v>18.45</v>
      </c>
      <c r="F8" s="13">
        <v>0.1031</v>
      </c>
    </row>
    <row r="9" spans="1:8" x14ac:dyDescent="0.25">
      <c r="A9" s="10" t="s">
        <v>221</v>
      </c>
      <c r="B9" s="27" t="s">
        <v>222</v>
      </c>
      <c r="C9" s="27" t="s">
        <v>223</v>
      </c>
      <c r="D9" s="11">
        <v>1413</v>
      </c>
      <c r="E9" s="12">
        <v>17.34</v>
      </c>
      <c r="F9" s="13">
        <v>9.69E-2</v>
      </c>
    </row>
    <row r="10" spans="1:8" x14ac:dyDescent="0.25">
      <c r="A10" s="10" t="s">
        <v>224</v>
      </c>
      <c r="B10" s="27" t="s">
        <v>225</v>
      </c>
      <c r="C10" s="27" t="s">
        <v>226</v>
      </c>
      <c r="D10" s="11">
        <v>680</v>
      </c>
      <c r="E10" s="12">
        <v>13.07</v>
      </c>
      <c r="F10" s="13">
        <v>7.2999999999999995E-2</v>
      </c>
    </row>
    <row r="11" spans="1:8" x14ac:dyDescent="0.25">
      <c r="A11" s="10" t="s">
        <v>283</v>
      </c>
      <c r="B11" s="27" t="s">
        <v>284</v>
      </c>
      <c r="C11" s="27" t="s">
        <v>229</v>
      </c>
      <c r="D11" s="11">
        <v>1569</v>
      </c>
      <c r="E11" s="12">
        <v>11.76</v>
      </c>
      <c r="F11" s="13">
        <v>6.5699999999999995E-2</v>
      </c>
    </row>
    <row r="12" spans="1:8" x14ac:dyDescent="0.25">
      <c r="A12" s="10" t="s">
        <v>252</v>
      </c>
      <c r="B12" s="27" t="s">
        <v>253</v>
      </c>
      <c r="C12" s="27" t="s">
        <v>244</v>
      </c>
      <c r="D12" s="11">
        <v>3539</v>
      </c>
      <c r="E12" s="12">
        <v>9.86</v>
      </c>
      <c r="F12" s="13">
        <v>5.5100000000000003E-2</v>
      </c>
    </row>
    <row r="13" spans="1:8" x14ac:dyDescent="0.25">
      <c r="A13" s="10" t="s">
        <v>298</v>
      </c>
      <c r="B13" s="27" t="s">
        <v>299</v>
      </c>
      <c r="C13" s="27" t="s">
        <v>241</v>
      </c>
      <c r="D13" s="11">
        <v>2659</v>
      </c>
      <c r="E13" s="12">
        <v>9.69</v>
      </c>
      <c r="F13" s="13">
        <v>5.4100000000000002E-2</v>
      </c>
    </row>
    <row r="14" spans="1:8" x14ac:dyDescent="0.25">
      <c r="A14" s="10" t="s">
        <v>227</v>
      </c>
      <c r="B14" s="27" t="s">
        <v>228</v>
      </c>
      <c r="C14" s="27" t="s">
        <v>229</v>
      </c>
      <c r="D14" s="11">
        <v>434</v>
      </c>
      <c r="E14" s="12">
        <v>8.74</v>
      </c>
      <c r="F14" s="13">
        <v>4.8800000000000003E-2</v>
      </c>
    </row>
    <row r="15" spans="1:8" x14ac:dyDescent="0.25">
      <c r="A15" s="10" t="s">
        <v>581</v>
      </c>
      <c r="B15" s="27" t="s">
        <v>582</v>
      </c>
      <c r="C15" s="27" t="s">
        <v>241</v>
      </c>
      <c r="D15" s="11">
        <v>551</v>
      </c>
      <c r="E15" s="12">
        <v>6.92</v>
      </c>
      <c r="F15" s="13">
        <v>3.8600000000000002E-2</v>
      </c>
    </row>
    <row r="16" spans="1:8" x14ac:dyDescent="0.25">
      <c r="A16" s="10" t="s">
        <v>585</v>
      </c>
      <c r="B16" s="27" t="s">
        <v>586</v>
      </c>
      <c r="C16" s="27" t="s">
        <v>302</v>
      </c>
      <c r="D16" s="11">
        <v>509</v>
      </c>
      <c r="E16" s="12">
        <v>6.69</v>
      </c>
      <c r="F16" s="13">
        <v>3.7400000000000003E-2</v>
      </c>
    </row>
    <row r="17" spans="1:6" x14ac:dyDescent="0.25">
      <c r="A17" s="10" t="s">
        <v>591</v>
      </c>
      <c r="B17" s="27" t="s">
        <v>592</v>
      </c>
      <c r="C17" s="27" t="s">
        <v>241</v>
      </c>
      <c r="D17" s="11">
        <v>732</v>
      </c>
      <c r="E17" s="12">
        <v>5.29</v>
      </c>
      <c r="F17" s="13">
        <v>2.9499999999999998E-2</v>
      </c>
    </row>
    <row r="18" spans="1:6" x14ac:dyDescent="0.25">
      <c r="A18" s="10" t="s">
        <v>242</v>
      </c>
      <c r="B18" s="27" t="s">
        <v>243</v>
      </c>
      <c r="C18" s="27" t="s">
        <v>244</v>
      </c>
      <c r="D18" s="11">
        <v>295</v>
      </c>
      <c r="E18" s="12">
        <v>5.2</v>
      </c>
      <c r="F18" s="13">
        <v>2.9100000000000001E-2</v>
      </c>
    </row>
    <row r="19" spans="1:6" x14ac:dyDescent="0.25">
      <c r="A19" s="10" t="s">
        <v>239</v>
      </c>
      <c r="B19" s="27" t="s">
        <v>240</v>
      </c>
      <c r="C19" s="27" t="s">
        <v>241</v>
      </c>
      <c r="D19" s="11">
        <v>1547</v>
      </c>
      <c r="E19" s="12">
        <v>4.54</v>
      </c>
      <c r="F19" s="13">
        <v>2.5399999999999999E-2</v>
      </c>
    </row>
    <row r="20" spans="1:6" x14ac:dyDescent="0.25">
      <c r="A20" s="10" t="s">
        <v>270</v>
      </c>
      <c r="B20" s="27" t="s">
        <v>271</v>
      </c>
      <c r="C20" s="27" t="s">
        <v>272</v>
      </c>
      <c r="D20" s="11">
        <v>55</v>
      </c>
      <c r="E20" s="12">
        <v>3.65</v>
      </c>
      <c r="F20" s="13">
        <v>2.0400000000000001E-2</v>
      </c>
    </row>
    <row r="21" spans="1:6" x14ac:dyDescent="0.25">
      <c r="A21" s="10" t="s">
        <v>367</v>
      </c>
      <c r="B21" s="27" t="s">
        <v>368</v>
      </c>
      <c r="C21" s="27" t="s">
        <v>241</v>
      </c>
      <c r="D21" s="11">
        <v>211</v>
      </c>
      <c r="E21" s="12">
        <v>3.18</v>
      </c>
      <c r="F21" s="13">
        <v>1.77E-2</v>
      </c>
    </row>
    <row r="22" spans="1:6" x14ac:dyDescent="0.25">
      <c r="A22" s="10" t="s">
        <v>705</v>
      </c>
      <c r="B22" s="27" t="s">
        <v>706</v>
      </c>
      <c r="C22" s="27" t="s">
        <v>244</v>
      </c>
      <c r="D22" s="11">
        <v>186</v>
      </c>
      <c r="E22" s="12">
        <v>2.63</v>
      </c>
      <c r="F22" s="13">
        <v>1.47E-2</v>
      </c>
    </row>
    <row r="23" spans="1:6" x14ac:dyDescent="0.25">
      <c r="A23" s="10" t="s">
        <v>315</v>
      </c>
      <c r="B23" s="27" t="s">
        <v>316</v>
      </c>
      <c r="C23" s="27" t="s">
        <v>272</v>
      </c>
      <c r="D23" s="11">
        <v>385</v>
      </c>
      <c r="E23" s="12">
        <v>2.62</v>
      </c>
      <c r="F23" s="13">
        <v>1.46E-2</v>
      </c>
    </row>
    <row r="24" spans="1:6" x14ac:dyDescent="0.25">
      <c r="A24" s="10" t="s">
        <v>357</v>
      </c>
      <c r="B24" s="27" t="s">
        <v>358</v>
      </c>
      <c r="C24" s="27" t="s">
        <v>226</v>
      </c>
      <c r="D24" s="11">
        <v>98</v>
      </c>
      <c r="E24" s="12">
        <v>2.52</v>
      </c>
      <c r="F24" s="13">
        <v>1.41E-2</v>
      </c>
    </row>
    <row r="25" spans="1:6" x14ac:dyDescent="0.25">
      <c r="A25" s="10" t="s">
        <v>589</v>
      </c>
      <c r="B25" s="27" t="s">
        <v>590</v>
      </c>
      <c r="C25" s="27" t="s">
        <v>229</v>
      </c>
      <c r="D25" s="11">
        <v>230</v>
      </c>
      <c r="E25" s="12">
        <v>2.31</v>
      </c>
      <c r="F25" s="13">
        <v>1.29E-2</v>
      </c>
    </row>
    <row r="26" spans="1:6" x14ac:dyDescent="0.25">
      <c r="A26" s="10" t="s">
        <v>230</v>
      </c>
      <c r="B26" s="27" t="s">
        <v>231</v>
      </c>
      <c r="C26" s="27" t="s">
        <v>232</v>
      </c>
      <c r="D26" s="11">
        <v>455</v>
      </c>
      <c r="E26" s="12">
        <v>1.93</v>
      </c>
      <c r="F26" s="13">
        <v>1.0800000000000001E-2</v>
      </c>
    </row>
    <row r="27" spans="1:6" x14ac:dyDescent="0.25">
      <c r="A27" s="10" t="s">
        <v>672</v>
      </c>
      <c r="B27" s="27" t="s">
        <v>673</v>
      </c>
      <c r="C27" s="27" t="s">
        <v>261</v>
      </c>
      <c r="D27" s="11">
        <v>1385</v>
      </c>
      <c r="E27" s="12">
        <v>1.93</v>
      </c>
      <c r="F27" s="13">
        <v>1.0800000000000001E-2</v>
      </c>
    </row>
    <row r="28" spans="1:6" x14ac:dyDescent="0.25">
      <c r="A28" s="10" t="s">
        <v>596</v>
      </c>
      <c r="B28" s="27" t="s">
        <v>597</v>
      </c>
      <c r="C28" s="27" t="s">
        <v>229</v>
      </c>
      <c r="D28" s="11">
        <v>259</v>
      </c>
      <c r="E28" s="12">
        <v>1.9</v>
      </c>
      <c r="F28" s="13">
        <v>1.06E-2</v>
      </c>
    </row>
    <row r="29" spans="1:6" x14ac:dyDescent="0.25">
      <c r="A29" s="10" t="s">
        <v>623</v>
      </c>
      <c r="B29" s="27" t="s">
        <v>624</v>
      </c>
      <c r="C29" s="27" t="s">
        <v>625</v>
      </c>
      <c r="D29" s="11">
        <v>1272</v>
      </c>
      <c r="E29" s="12">
        <v>1.8</v>
      </c>
      <c r="F29" s="13">
        <v>0.01</v>
      </c>
    </row>
    <row r="30" spans="1:6" x14ac:dyDescent="0.25">
      <c r="A30" s="10" t="s">
        <v>640</v>
      </c>
      <c r="B30" s="27" t="s">
        <v>641</v>
      </c>
      <c r="C30" s="27" t="s">
        <v>261</v>
      </c>
      <c r="D30" s="11">
        <v>950</v>
      </c>
      <c r="E30" s="12">
        <v>1.79</v>
      </c>
      <c r="F30" s="13">
        <v>0.01</v>
      </c>
    </row>
    <row r="31" spans="1:6" x14ac:dyDescent="0.25">
      <c r="A31" s="10" t="s">
        <v>717</v>
      </c>
      <c r="B31" s="27" t="s">
        <v>718</v>
      </c>
      <c r="C31" s="27" t="s">
        <v>229</v>
      </c>
      <c r="D31" s="11">
        <v>467</v>
      </c>
      <c r="E31" s="12">
        <v>1.72</v>
      </c>
      <c r="F31" s="13">
        <v>9.5999999999999992E-3</v>
      </c>
    </row>
    <row r="32" spans="1:6" x14ac:dyDescent="0.25">
      <c r="A32" s="10" t="s">
        <v>403</v>
      </c>
      <c r="B32" s="27" t="s">
        <v>404</v>
      </c>
      <c r="C32" s="27" t="s">
        <v>405</v>
      </c>
      <c r="D32" s="11">
        <v>172</v>
      </c>
      <c r="E32" s="12">
        <v>1.71</v>
      </c>
      <c r="F32" s="13">
        <v>9.5999999999999992E-3</v>
      </c>
    </row>
    <row r="33" spans="1:6" x14ac:dyDescent="0.25">
      <c r="A33" s="10" t="s">
        <v>278</v>
      </c>
      <c r="B33" s="27" t="s">
        <v>279</v>
      </c>
      <c r="C33" s="27" t="s">
        <v>280</v>
      </c>
      <c r="D33" s="11">
        <v>545</v>
      </c>
      <c r="E33" s="12">
        <v>1.67</v>
      </c>
      <c r="F33" s="13">
        <v>9.2999999999999992E-3</v>
      </c>
    </row>
    <row r="34" spans="1:6" x14ac:dyDescent="0.25">
      <c r="A34" s="10" t="s">
        <v>616</v>
      </c>
      <c r="B34" s="27" t="s">
        <v>617</v>
      </c>
      <c r="C34" s="27" t="s">
        <v>618</v>
      </c>
      <c r="D34" s="11">
        <v>685</v>
      </c>
      <c r="E34" s="12">
        <v>1.54</v>
      </c>
      <c r="F34" s="13">
        <v>8.6E-3</v>
      </c>
    </row>
    <row r="35" spans="1:6" x14ac:dyDescent="0.25">
      <c r="A35" s="10" t="s">
        <v>894</v>
      </c>
      <c r="B35" s="27" t="s">
        <v>895</v>
      </c>
      <c r="C35" s="27" t="s">
        <v>226</v>
      </c>
      <c r="D35" s="11">
        <v>25</v>
      </c>
      <c r="E35" s="12">
        <v>1.52</v>
      </c>
      <c r="F35" s="13">
        <v>8.5000000000000006E-3</v>
      </c>
    </row>
    <row r="36" spans="1:6" x14ac:dyDescent="0.25">
      <c r="A36" s="10" t="s">
        <v>306</v>
      </c>
      <c r="B36" s="27" t="s">
        <v>307</v>
      </c>
      <c r="C36" s="27" t="s">
        <v>277</v>
      </c>
      <c r="D36" s="11">
        <v>767</v>
      </c>
      <c r="E36" s="12">
        <v>1.51</v>
      </c>
      <c r="F36" s="13">
        <v>8.5000000000000006E-3</v>
      </c>
    </row>
    <row r="37" spans="1:6" x14ac:dyDescent="0.25">
      <c r="A37" s="10" t="s">
        <v>665</v>
      </c>
      <c r="B37" s="27" t="s">
        <v>666</v>
      </c>
      <c r="C37" s="27" t="s">
        <v>258</v>
      </c>
      <c r="D37" s="11">
        <v>43</v>
      </c>
      <c r="E37" s="12">
        <v>1.51</v>
      </c>
      <c r="F37" s="13">
        <v>8.5000000000000006E-3</v>
      </c>
    </row>
    <row r="38" spans="1:6" x14ac:dyDescent="0.25">
      <c r="A38" s="10" t="s">
        <v>236</v>
      </c>
      <c r="B38" s="27" t="s">
        <v>237</v>
      </c>
      <c r="C38" s="27" t="s">
        <v>238</v>
      </c>
      <c r="D38" s="11">
        <v>312</v>
      </c>
      <c r="E38" s="12">
        <v>1.49</v>
      </c>
      <c r="F38" s="13">
        <v>8.3000000000000001E-3</v>
      </c>
    </row>
    <row r="39" spans="1:6" x14ac:dyDescent="0.25">
      <c r="A39" s="10" t="s">
        <v>247</v>
      </c>
      <c r="B39" s="27" t="s">
        <v>248</v>
      </c>
      <c r="C39" s="27" t="s">
        <v>241</v>
      </c>
      <c r="D39" s="11">
        <v>763</v>
      </c>
      <c r="E39" s="12">
        <v>1.48</v>
      </c>
      <c r="F39" s="13">
        <v>8.3000000000000001E-3</v>
      </c>
    </row>
    <row r="40" spans="1:6" x14ac:dyDescent="0.25">
      <c r="A40" s="10" t="s">
        <v>896</v>
      </c>
      <c r="B40" s="27" t="s">
        <v>897</v>
      </c>
      <c r="C40" s="27" t="s">
        <v>272</v>
      </c>
      <c r="D40" s="11">
        <v>56</v>
      </c>
      <c r="E40" s="12">
        <v>1.43</v>
      </c>
      <c r="F40" s="13">
        <v>8.0000000000000002E-3</v>
      </c>
    </row>
    <row r="41" spans="1:6" x14ac:dyDescent="0.25">
      <c r="A41" s="10" t="s">
        <v>898</v>
      </c>
      <c r="B41" s="27" t="s">
        <v>899</v>
      </c>
      <c r="C41" s="27" t="s">
        <v>272</v>
      </c>
      <c r="D41" s="11">
        <v>53</v>
      </c>
      <c r="E41" s="12">
        <v>1.39</v>
      </c>
      <c r="F41" s="13">
        <v>7.7000000000000002E-3</v>
      </c>
    </row>
    <row r="42" spans="1:6" x14ac:dyDescent="0.25">
      <c r="A42" s="10" t="s">
        <v>289</v>
      </c>
      <c r="B42" s="27" t="s">
        <v>290</v>
      </c>
      <c r="C42" s="27" t="s">
        <v>223</v>
      </c>
      <c r="D42" s="11">
        <v>1003</v>
      </c>
      <c r="E42" s="12">
        <v>1.37</v>
      </c>
      <c r="F42" s="13">
        <v>7.7000000000000002E-3</v>
      </c>
    </row>
    <row r="43" spans="1:6" x14ac:dyDescent="0.25">
      <c r="A43" s="10" t="s">
        <v>344</v>
      </c>
      <c r="B43" s="27" t="s">
        <v>394</v>
      </c>
      <c r="C43" s="27" t="s">
        <v>272</v>
      </c>
      <c r="D43" s="11">
        <v>751</v>
      </c>
      <c r="E43" s="12">
        <v>1.36</v>
      </c>
      <c r="F43" s="13">
        <v>7.6E-3</v>
      </c>
    </row>
    <row r="44" spans="1:6" x14ac:dyDescent="0.25">
      <c r="A44" s="10" t="s">
        <v>321</v>
      </c>
      <c r="B44" s="27" t="s">
        <v>322</v>
      </c>
      <c r="C44" s="27" t="s">
        <v>232</v>
      </c>
      <c r="D44" s="11">
        <v>50</v>
      </c>
      <c r="E44" s="12">
        <v>1.36</v>
      </c>
      <c r="F44" s="13">
        <v>7.6E-3</v>
      </c>
    </row>
    <row r="45" spans="1:6" x14ac:dyDescent="0.25">
      <c r="A45" s="10" t="s">
        <v>275</v>
      </c>
      <c r="B45" s="27" t="s">
        <v>276</v>
      </c>
      <c r="C45" s="27" t="s">
        <v>277</v>
      </c>
      <c r="D45" s="11">
        <v>603</v>
      </c>
      <c r="E45" s="12">
        <v>1.26</v>
      </c>
      <c r="F45" s="13">
        <v>7.0000000000000001E-3</v>
      </c>
    </row>
    <row r="46" spans="1:6" x14ac:dyDescent="0.25">
      <c r="A46" s="10" t="s">
        <v>900</v>
      </c>
      <c r="B46" s="27" t="s">
        <v>901</v>
      </c>
      <c r="C46" s="27" t="s">
        <v>595</v>
      </c>
      <c r="D46" s="11">
        <v>371</v>
      </c>
      <c r="E46" s="12">
        <v>1.23</v>
      </c>
      <c r="F46" s="13">
        <v>6.8999999999999999E-3</v>
      </c>
    </row>
    <row r="47" spans="1:6" x14ac:dyDescent="0.25">
      <c r="A47" s="10" t="s">
        <v>233</v>
      </c>
      <c r="B47" s="27" t="s">
        <v>234</v>
      </c>
      <c r="C47" s="27" t="s">
        <v>235</v>
      </c>
      <c r="D47" s="11">
        <v>151</v>
      </c>
      <c r="E47" s="12">
        <v>1.19</v>
      </c>
      <c r="F47" s="13">
        <v>6.6E-3</v>
      </c>
    </row>
    <row r="48" spans="1:6" x14ac:dyDescent="0.25">
      <c r="A48" s="10" t="s">
        <v>256</v>
      </c>
      <c r="B48" s="27" t="s">
        <v>257</v>
      </c>
      <c r="C48" s="27" t="s">
        <v>258</v>
      </c>
      <c r="D48" s="11">
        <v>163</v>
      </c>
      <c r="E48" s="12">
        <v>1.18</v>
      </c>
      <c r="F48" s="13">
        <v>6.6E-3</v>
      </c>
    </row>
    <row r="49" spans="1:6" x14ac:dyDescent="0.25">
      <c r="A49" s="10" t="s">
        <v>273</v>
      </c>
      <c r="B49" s="27" t="s">
        <v>274</v>
      </c>
      <c r="C49" s="27" t="s">
        <v>238</v>
      </c>
      <c r="D49" s="11">
        <v>419</v>
      </c>
      <c r="E49" s="12">
        <v>1.1499999999999999</v>
      </c>
      <c r="F49" s="13">
        <v>6.4000000000000003E-3</v>
      </c>
    </row>
    <row r="50" spans="1:6" x14ac:dyDescent="0.25">
      <c r="A50" s="10" t="s">
        <v>713</v>
      </c>
      <c r="B50" s="27" t="s">
        <v>714</v>
      </c>
      <c r="C50" s="27" t="s">
        <v>272</v>
      </c>
      <c r="D50" s="11">
        <v>6</v>
      </c>
      <c r="E50" s="12">
        <v>1.1399999999999999</v>
      </c>
      <c r="F50" s="13">
        <v>6.4000000000000003E-3</v>
      </c>
    </row>
    <row r="51" spans="1:6" x14ac:dyDescent="0.25">
      <c r="A51" s="10" t="s">
        <v>727</v>
      </c>
      <c r="B51" s="27" t="s">
        <v>728</v>
      </c>
      <c r="C51" s="27" t="s">
        <v>223</v>
      </c>
      <c r="D51" s="11">
        <v>331</v>
      </c>
      <c r="E51" s="12">
        <v>1.1399999999999999</v>
      </c>
      <c r="F51" s="13">
        <v>6.4000000000000003E-3</v>
      </c>
    </row>
    <row r="52" spans="1:6" x14ac:dyDescent="0.25">
      <c r="A52" s="10" t="s">
        <v>352</v>
      </c>
      <c r="B52" s="27" t="s">
        <v>353</v>
      </c>
      <c r="C52" s="27" t="s">
        <v>354</v>
      </c>
      <c r="D52" s="11">
        <v>324</v>
      </c>
      <c r="E52" s="12">
        <v>1.1000000000000001</v>
      </c>
      <c r="F52" s="13">
        <v>6.1000000000000004E-3</v>
      </c>
    </row>
    <row r="53" spans="1:6" x14ac:dyDescent="0.25">
      <c r="A53" s="10" t="s">
        <v>902</v>
      </c>
      <c r="B53" s="27" t="s">
        <v>903</v>
      </c>
      <c r="C53" s="27" t="s">
        <v>232</v>
      </c>
      <c r="D53" s="11">
        <v>209</v>
      </c>
      <c r="E53" s="12">
        <v>1.08</v>
      </c>
      <c r="F53" s="13">
        <v>6.0000000000000001E-3</v>
      </c>
    </row>
    <row r="54" spans="1:6" x14ac:dyDescent="0.25">
      <c r="A54" s="10" t="s">
        <v>904</v>
      </c>
      <c r="B54" s="27" t="s">
        <v>905</v>
      </c>
      <c r="C54" s="27" t="s">
        <v>777</v>
      </c>
      <c r="D54" s="11">
        <v>351</v>
      </c>
      <c r="E54" s="12">
        <v>1.03</v>
      </c>
      <c r="F54" s="13">
        <v>5.7000000000000002E-3</v>
      </c>
    </row>
    <row r="55" spans="1:6" x14ac:dyDescent="0.25">
      <c r="A55" s="10" t="s">
        <v>906</v>
      </c>
      <c r="B55" s="27" t="s">
        <v>907</v>
      </c>
      <c r="C55" s="27" t="s">
        <v>226</v>
      </c>
      <c r="D55" s="11">
        <v>137</v>
      </c>
      <c r="E55" s="12">
        <v>0.91</v>
      </c>
      <c r="F55" s="13">
        <v>5.1000000000000004E-3</v>
      </c>
    </row>
    <row r="56" spans="1:6" x14ac:dyDescent="0.25">
      <c r="A56" s="10" t="s">
        <v>908</v>
      </c>
      <c r="B56" s="27" t="s">
        <v>909</v>
      </c>
      <c r="C56" s="27" t="s">
        <v>266</v>
      </c>
      <c r="D56" s="11">
        <v>230</v>
      </c>
      <c r="E56" s="12">
        <v>0.87</v>
      </c>
      <c r="F56" s="13">
        <v>4.8999999999999998E-3</v>
      </c>
    </row>
    <row r="57" spans="1:6" x14ac:dyDescent="0.25">
      <c r="A57" s="10" t="s">
        <v>729</v>
      </c>
      <c r="B57" s="27" t="s">
        <v>730</v>
      </c>
      <c r="C57" s="27" t="s">
        <v>223</v>
      </c>
      <c r="D57" s="11">
        <v>308</v>
      </c>
      <c r="E57" s="12">
        <v>0.72</v>
      </c>
      <c r="F57" s="13">
        <v>4.0000000000000001E-3</v>
      </c>
    </row>
    <row r="58" spans="1:6" x14ac:dyDescent="0.25">
      <c r="A58" s="14" t="s">
        <v>88</v>
      </c>
      <c r="B58" s="28"/>
      <c r="C58" s="28"/>
      <c r="D58" s="15"/>
      <c r="E58" s="35">
        <v>178.87</v>
      </c>
      <c r="F58" s="36">
        <v>0.99919999999999998</v>
      </c>
    </row>
    <row r="59" spans="1:6" x14ac:dyDescent="0.25">
      <c r="A59" s="14" t="s">
        <v>412</v>
      </c>
      <c r="B59" s="27"/>
      <c r="C59" s="27"/>
      <c r="D59" s="11"/>
      <c r="E59" s="12"/>
      <c r="F59" s="13"/>
    </row>
    <row r="60" spans="1:6" x14ac:dyDescent="0.25">
      <c r="A60" s="14" t="s">
        <v>88</v>
      </c>
      <c r="B60" s="27"/>
      <c r="C60" s="27"/>
      <c r="D60" s="11"/>
      <c r="E60" s="37" t="s">
        <v>65</v>
      </c>
      <c r="F60" s="38" t="s">
        <v>65</v>
      </c>
    </row>
    <row r="61" spans="1:6" x14ac:dyDescent="0.25">
      <c r="A61" s="20" t="s">
        <v>97</v>
      </c>
      <c r="B61" s="29"/>
      <c r="C61" s="29"/>
      <c r="D61" s="21"/>
      <c r="E61" s="24">
        <v>178.87</v>
      </c>
      <c r="F61" s="25">
        <v>0.99919999999999998</v>
      </c>
    </row>
    <row r="62" spans="1:6" x14ac:dyDescent="0.25">
      <c r="A62" s="10"/>
      <c r="B62" s="27"/>
      <c r="C62" s="27"/>
      <c r="D62" s="11"/>
      <c r="E62" s="12"/>
      <c r="F62" s="13"/>
    </row>
    <row r="63" spans="1:6" x14ac:dyDescent="0.25">
      <c r="A63" s="10"/>
      <c r="B63" s="27"/>
      <c r="C63" s="27"/>
      <c r="D63" s="11"/>
      <c r="E63" s="12"/>
      <c r="F63" s="13"/>
    </row>
    <row r="64" spans="1:6" x14ac:dyDescent="0.25">
      <c r="A64" s="14" t="s">
        <v>98</v>
      </c>
      <c r="B64" s="27"/>
      <c r="C64" s="27"/>
      <c r="D64" s="11"/>
      <c r="E64" s="12"/>
      <c r="F64" s="13"/>
    </row>
    <row r="65" spans="1:6" x14ac:dyDescent="0.25">
      <c r="A65" s="10" t="s">
        <v>99</v>
      </c>
      <c r="B65" s="27"/>
      <c r="C65" s="27"/>
      <c r="D65" s="11"/>
      <c r="E65" s="12">
        <v>0.3</v>
      </c>
      <c r="F65" s="13">
        <v>1.6999999999999999E-3</v>
      </c>
    </row>
    <row r="66" spans="1:6" x14ac:dyDescent="0.25">
      <c r="A66" s="14" t="s">
        <v>88</v>
      </c>
      <c r="B66" s="28"/>
      <c r="C66" s="28"/>
      <c r="D66" s="15"/>
      <c r="E66" s="35">
        <v>0.3</v>
      </c>
      <c r="F66" s="36">
        <v>1.6999999999999999E-3</v>
      </c>
    </row>
    <row r="67" spans="1:6" x14ac:dyDescent="0.25">
      <c r="A67" s="10"/>
      <c r="B67" s="27"/>
      <c r="C67" s="27"/>
      <c r="D67" s="11"/>
      <c r="E67" s="12"/>
      <c r="F67" s="13"/>
    </row>
    <row r="68" spans="1:6" x14ac:dyDescent="0.25">
      <c r="A68" s="20" t="s">
        <v>97</v>
      </c>
      <c r="B68" s="29"/>
      <c r="C68" s="29"/>
      <c r="D68" s="21"/>
      <c r="E68" s="16">
        <v>0.3</v>
      </c>
      <c r="F68" s="17">
        <v>1.6999999999999999E-3</v>
      </c>
    </row>
    <row r="69" spans="1:6" x14ac:dyDescent="0.25">
      <c r="A69" s="10" t="s">
        <v>100</v>
      </c>
      <c r="B69" s="27"/>
      <c r="C69" s="27"/>
      <c r="D69" s="11"/>
      <c r="E69" s="33">
        <v>-0.14000000000000001</v>
      </c>
      <c r="F69" s="34">
        <v>-8.9999999999999998E-4</v>
      </c>
    </row>
    <row r="70" spans="1:6" x14ac:dyDescent="0.25">
      <c r="A70" s="22" t="s">
        <v>101</v>
      </c>
      <c r="B70" s="30"/>
      <c r="C70" s="30"/>
      <c r="D70" s="23"/>
      <c r="E70" s="24">
        <v>179.03</v>
      </c>
      <c r="F70" s="25">
        <v>1</v>
      </c>
    </row>
    <row r="78" spans="1:6" ht="15" customHeight="1" x14ac:dyDescent="0.25"/>
    <row r="79" spans="1:6" x14ac:dyDescent="0.25">
      <c r="A79" s="1" t="s">
        <v>1143</v>
      </c>
    </row>
    <row r="80" spans="1:6" ht="30" x14ac:dyDescent="0.25">
      <c r="A80" s="44" t="s">
        <v>1144</v>
      </c>
      <c r="B80" t="s">
        <v>65</v>
      </c>
    </row>
    <row r="81" spans="1:3" x14ac:dyDescent="0.25">
      <c r="A81" t="s">
        <v>1145</v>
      </c>
    </row>
    <row r="82" spans="1:3" x14ac:dyDescent="0.25">
      <c r="A82" t="s">
        <v>1191</v>
      </c>
      <c r="B82" t="s">
        <v>1147</v>
      </c>
      <c r="C82" t="s">
        <v>1147</v>
      </c>
    </row>
    <row r="83" spans="1:3" x14ac:dyDescent="0.25">
      <c r="B83" s="45">
        <v>43465</v>
      </c>
      <c r="C83" s="45">
        <v>43496</v>
      </c>
    </row>
    <row r="84" spans="1:3" x14ac:dyDescent="0.25">
      <c r="A84" t="s">
        <v>1222</v>
      </c>
      <c r="B84">
        <v>11571.4303</v>
      </c>
      <c r="C84">
        <v>11542.570299999999</v>
      </c>
    </row>
    <row r="86" spans="1:3" x14ac:dyDescent="0.25">
      <c r="A86" t="s">
        <v>1162</v>
      </c>
      <c r="B86" t="s">
        <v>65</v>
      </c>
    </row>
    <row r="87" spans="1:3" x14ac:dyDescent="0.25">
      <c r="A87" t="s">
        <v>1163</v>
      </c>
      <c r="B87" t="s">
        <v>65</v>
      </c>
    </row>
    <row r="88" spans="1:3" ht="30" x14ac:dyDescent="0.25">
      <c r="A88" s="44" t="s">
        <v>1164</v>
      </c>
      <c r="B88" t="s">
        <v>65</v>
      </c>
    </row>
    <row r="89" spans="1:3" ht="30" x14ac:dyDescent="0.25">
      <c r="A89" s="44" t="s">
        <v>1165</v>
      </c>
      <c r="B89" t="s">
        <v>65</v>
      </c>
    </row>
    <row r="90" spans="1:3" x14ac:dyDescent="0.25">
      <c r="A90" t="s">
        <v>1166</v>
      </c>
      <c r="B90" t="s">
        <v>65</v>
      </c>
    </row>
    <row r="91" spans="1:3" x14ac:dyDescent="0.25">
      <c r="A91" t="s">
        <v>1167</v>
      </c>
      <c r="B91" s="2">
        <v>0.06</v>
      </c>
    </row>
    <row r="92" spans="1:3" ht="45" x14ac:dyDescent="0.25">
      <c r="A92" s="44" t="s">
        <v>1168</v>
      </c>
      <c r="B92" t="s">
        <v>65</v>
      </c>
    </row>
    <row r="93" spans="1:3" ht="30" x14ac:dyDescent="0.25">
      <c r="A93" s="44" t="s">
        <v>1169</v>
      </c>
      <c r="B93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5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35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36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220</v>
      </c>
      <c r="B7" s="27"/>
      <c r="C7" s="27"/>
      <c r="D7" s="11"/>
      <c r="E7" s="12"/>
      <c r="F7" s="13"/>
    </row>
    <row r="8" spans="1:8" x14ac:dyDescent="0.25">
      <c r="A8" s="10" t="s">
        <v>579</v>
      </c>
      <c r="B8" s="27" t="s">
        <v>580</v>
      </c>
      <c r="C8" s="27" t="s">
        <v>241</v>
      </c>
      <c r="D8" s="11">
        <v>1741</v>
      </c>
      <c r="E8" s="12">
        <v>36.21</v>
      </c>
      <c r="F8" s="13">
        <v>0.3523</v>
      </c>
    </row>
    <row r="9" spans="1:8" x14ac:dyDescent="0.25">
      <c r="A9" s="10" t="s">
        <v>298</v>
      </c>
      <c r="B9" s="27" t="s">
        <v>299</v>
      </c>
      <c r="C9" s="27" t="s">
        <v>241</v>
      </c>
      <c r="D9" s="11">
        <v>5221</v>
      </c>
      <c r="E9" s="12">
        <v>19.03</v>
      </c>
      <c r="F9" s="13">
        <v>0.18509999999999999</v>
      </c>
    </row>
    <row r="10" spans="1:8" x14ac:dyDescent="0.25">
      <c r="A10" s="10" t="s">
        <v>581</v>
      </c>
      <c r="B10" s="27" t="s">
        <v>582</v>
      </c>
      <c r="C10" s="27" t="s">
        <v>241</v>
      </c>
      <c r="D10" s="11">
        <v>1082</v>
      </c>
      <c r="E10" s="12">
        <v>13.59</v>
      </c>
      <c r="F10" s="13">
        <v>0.13220000000000001</v>
      </c>
    </row>
    <row r="11" spans="1:8" x14ac:dyDescent="0.25">
      <c r="A11" s="10" t="s">
        <v>591</v>
      </c>
      <c r="B11" s="27" t="s">
        <v>592</v>
      </c>
      <c r="C11" s="27" t="s">
        <v>241</v>
      </c>
      <c r="D11" s="11">
        <v>1437</v>
      </c>
      <c r="E11" s="12">
        <v>10.39</v>
      </c>
      <c r="F11" s="13">
        <v>0.10100000000000001</v>
      </c>
    </row>
    <row r="12" spans="1:8" x14ac:dyDescent="0.25">
      <c r="A12" s="10" t="s">
        <v>239</v>
      </c>
      <c r="B12" s="27" t="s">
        <v>240</v>
      </c>
      <c r="C12" s="27" t="s">
        <v>241</v>
      </c>
      <c r="D12" s="11">
        <v>3038</v>
      </c>
      <c r="E12" s="12">
        <v>8.92</v>
      </c>
      <c r="F12" s="13">
        <v>8.6800000000000002E-2</v>
      </c>
    </row>
    <row r="13" spans="1:8" x14ac:dyDescent="0.25">
      <c r="A13" s="10" t="s">
        <v>367</v>
      </c>
      <c r="B13" s="27" t="s">
        <v>368</v>
      </c>
      <c r="C13" s="27" t="s">
        <v>241</v>
      </c>
      <c r="D13" s="11">
        <v>414</v>
      </c>
      <c r="E13" s="12">
        <v>6.23</v>
      </c>
      <c r="F13" s="13">
        <v>6.0600000000000001E-2</v>
      </c>
    </row>
    <row r="14" spans="1:8" x14ac:dyDescent="0.25">
      <c r="A14" s="10" t="s">
        <v>247</v>
      </c>
      <c r="B14" s="27" t="s">
        <v>248</v>
      </c>
      <c r="C14" s="27" t="s">
        <v>241</v>
      </c>
      <c r="D14" s="11">
        <v>1499</v>
      </c>
      <c r="E14" s="12">
        <v>2.91</v>
      </c>
      <c r="F14" s="13">
        <v>2.8299999999999999E-2</v>
      </c>
    </row>
    <row r="15" spans="1:8" x14ac:dyDescent="0.25">
      <c r="A15" s="10" t="s">
        <v>598</v>
      </c>
      <c r="B15" s="27" t="s">
        <v>599</v>
      </c>
      <c r="C15" s="27" t="s">
        <v>241</v>
      </c>
      <c r="D15" s="11">
        <v>331</v>
      </c>
      <c r="E15" s="12">
        <v>1.88</v>
      </c>
      <c r="F15" s="13">
        <v>1.83E-2</v>
      </c>
    </row>
    <row r="16" spans="1:8" x14ac:dyDescent="0.25">
      <c r="A16" s="10" t="s">
        <v>910</v>
      </c>
      <c r="B16" s="27" t="s">
        <v>911</v>
      </c>
      <c r="C16" s="27" t="s">
        <v>241</v>
      </c>
      <c r="D16" s="11">
        <v>1614</v>
      </c>
      <c r="E16" s="12">
        <v>1.39</v>
      </c>
      <c r="F16" s="13">
        <v>1.35E-2</v>
      </c>
    </row>
    <row r="17" spans="1:6" x14ac:dyDescent="0.25">
      <c r="A17" s="10" t="s">
        <v>334</v>
      </c>
      <c r="B17" s="27" t="s">
        <v>335</v>
      </c>
      <c r="C17" s="27" t="s">
        <v>241</v>
      </c>
      <c r="D17" s="11">
        <v>775</v>
      </c>
      <c r="E17" s="12">
        <v>0.87</v>
      </c>
      <c r="F17" s="13">
        <v>8.5000000000000006E-3</v>
      </c>
    </row>
    <row r="18" spans="1:6" x14ac:dyDescent="0.25">
      <c r="A18" s="10" t="s">
        <v>912</v>
      </c>
      <c r="B18" s="27" t="s">
        <v>913</v>
      </c>
      <c r="C18" s="27" t="s">
        <v>241</v>
      </c>
      <c r="D18" s="11">
        <v>1477</v>
      </c>
      <c r="E18" s="12">
        <v>0.67</v>
      </c>
      <c r="F18" s="13">
        <v>6.4999999999999997E-3</v>
      </c>
    </row>
    <row r="19" spans="1:6" x14ac:dyDescent="0.25">
      <c r="A19" s="10" t="s">
        <v>245</v>
      </c>
      <c r="B19" s="27" t="s">
        <v>246</v>
      </c>
      <c r="C19" s="27" t="s">
        <v>241</v>
      </c>
      <c r="D19" s="11">
        <v>829</v>
      </c>
      <c r="E19" s="12">
        <v>0.64</v>
      </c>
      <c r="F19" s="13">
        <v>6.3E-3</v>
      </c>
    </row>
    <row r="20" spans="1:6" x14ac:dyDescent="0.25">
      <c r="A20" s="14" t="s">
        <v>88</v>
      </c>
      <c r="B20" s="28"/>
      <c r="C20" s="28"/>
      <c r="D20" s="15"/>
      <c r="E20" s="35">
        <v>102.73</v>
      </c>
      <c r="F20" s="36">
        <v>0.99939999999999996</v>
      </c>
    </row>
    <row r="21" spans="1:6" x14ac:dyDescent="0.25">
      <c r="A21" s="14" t="s">
        <v>412</v>
      </c>
      <c r="B21" s="27"/>
      <c r="C21" s="27"/>
      <c r="D21" s="11"/>
      <c r="E21" s="12"/>
      <c r="F21" s="13"/>
    </row>
    <row r="22" spans="1:6" x14ac:dyDescent="0.25">
      <c r="A22" s="14" t="s">
        <v>88</v>
      </c>
      <c r="B22" s="27"/>
      <c r="C22" s="27"/>
      <c r="D22" s="11"/>
      <c r="E22" s="37" t="s">
        <v>65</v>
      </c>
      <c r="F22" s="38" t="s">
        <v>65</v>
      </c>
    </row>
    <row r="23" spans="1:6" x14ac:dyDescent="0.25">
      <c r="A23" s="20" t="s">
        <v>97</v>
      </c>
      <c r="B23" s="29"/>
      <c r="C23" s="29"/>
      <c r="D23" s="21"/>
      <c r="E23" s="24">
        <v>102.73</v>
      </c>
      <c r="F23" s="25">
        <v>0.99939999999999996</v>
      </c>
    </row>
    <row r="24" spans="1:6" x14ac:dyDescent="0.25">
      <c r="A24" s="10"/>
      <c r="B24" s="27"/>
      <c r="C24" s="27"/>
      <c r="D24" s="11"/>
      <c r="E24" s="12"/>
      <c r="F24" s="13"/>
    </row>
    <row r="25" spans="1:6" x14ac:dyDescent="0.25">
      <c r="A25" s="10"/>
      <c r="B25" s="27"/>
      <c r="C25" s="27"/>
      <c r="D25" s="11"/>
      <c r="E25" s="12"/>
      <c r="F25" s="13"/>
    </row>
    <row r="26" spans="1:6" x14ac:dyDescent="0.25">
      <c r="A26" s="14" t="s">
        <v>98</v>
      </c>
      <c r="B26" s="27"/>
      <c r="C26" s="27"/>
      <c r="D26" s="11"/>
      <c r="E26" s="12"/>
      <c r="F26" s="13"/>
    </row>
    <row r="27" spans="1:6" x14ac:dyDescent="0.25">
      <c r="A27" s="10" t="s">
        <v>99</v>
      </c>
      <c r="B27" s="27"/>
      <c r="C27" s="27"/>
      <c r="D27" s="11"/>
      <c r="E27" s="12">
        <v>0.1</v>
      </c>
      <c r="F27" s="13">
        <v>1E-3</v>
      </c>
    </row>
    <row r="28" spans="1:6" x14ac:dyDescent="0.25">
      <c r="A28" s="14" t="s">
        <v>88</v>
      </c>
      <c r="B28" s="28"/>
      <c r="C28" s="28"/>
      <c r="D28" s="15"/>
      <c r="E28" s="35">
        <v>0.1</v>
      </c>
      <c r="F28" s="36">
        <v>1E-3</v>
      </c>
    </row>
    <row r="29" spans="1:6" x14ac:dyDescent="0.25">
      <c r="A29" s="10"/>
      <c r="B29" s="27"/>
      <c r="C29" s="27"/>
      <c r="D29" s="11"/>
      <c r="E29" s="12"/>
      <c r="F29" s="13"/>
    </row>
    <row r="30" spans="1:6" x14ac:dyDescent="0.25">
      <c r="A30" s="20" t="s">
        <v>97</v>
      </c>
      <c r="B30" s="29"/>
      <c r="C30" s="29"/>
      <c r="D30" s="21"/>
      <c r="E30" s="16">
        <v>0.1</v>
      </c>
      <c r="F30" s="17">
        <v>1E-3</v>
      </c>
    </row>
    <row r="31" spans="1:6" x14ac:dyDescent="0.25">
      <c r="A31" s="10" t="s">
        <v>100</v>
      </c>
      <c r="B31" s="27"/>
      <c r="C31" s="27"/>
      <c r="D31" s="11"/>
      <c r="E31" s="33">
        <v>-0.04</v>
      </c>
      <c r="F31" s="34">
        <v>-4.0000000000000002E-4</v>
      </c>
    </row>
    <row r="32" spans="1:6" x14ac:dyDescent="0.25">
      <c r="A32" s="22" t="s">
        <v>101</v>
      </c>
      <c r="B32" s="30"/>
      <c r="C32" s="30"/>
      <c r="D32" s="23"/>
      <c r="E32" s="24">
        <v>102.79</v>
      </c>
      <c r="F32" s="25">
        <v>1</v>
      </c>
    </row>
    <row r="41" spans="1:3" x14ac:dyDescent="0.25">
      <c r="A41" s="1" t="s">
        <v>1143</v>
      </c>
    </row>
    <row r="42" spans="1:3" ht="30" x14ac:dyDescent="0.25">
      <c r="A42" s="44" t="s">
        <v>1144</v>
      </c>
      <c r="B42" t="s">
        <v>65</v>
      </c>
    </row>
    <row r="43" spans="1:3" x14ac:dyDescent="0.25">
      <c r="A43" t="s">
        <v>1145</v>
      </c>
    </row>
    <row r="44" spans="1:3" x14ac:dyDescent="0.25">
      <c r="A44" t="s">
        <v>1191</v>
      </c>
      <c r="B44" t="s">
        <v>1147</v>
      </c>
      <c r="C44" t="s">
        <v>1147</v>
      </c>
    </row>
    <row r="45" spans="1:3" x14ac:dyDescent="0.25">
      <c r="B45" s="45">
        <v>43465</v>
      </c>
      <c r="C45" s="45">
        <v>43496</v>
      </c>
    </row>
    <row r="46" spans="1:3" x14ac:dyDescent="0.25">
      <c r="A46" t="s">
        <v>1222</v>
      </c>
      <c r="B46">
        <v>2755.0127000000002</v>
      </c>
      <c r="C46">
        <v>2768.509</v>
      </c>
    </row>
    <row r="48" spans="1:3" x14ac:dyDescent="0.25">
      <c r="A48" t="s">
        <v>1162</v>
      </c>
      <c r="B48" t="s">
        <v>65</v>
      </c>
    </row>
    <row r="49" spans="1:2" x14ac:dyDescent="0.25">
      <c r="A49" t="s">
        <v>1163</v>
      </c>
      <c r="B49" t="s">
        <v>65</v>
      </c>
    </row>
    <row r="50" spans="1:2" ht="30" x14ac:dyDescent="0.25">
      <c r="A50" s="44" t="s">
        <v>1164</v>
      </c>
      <c r="B50" t="s">
        <v>65</v>
      </c>
    </row>
    <row r="51" spans="1:2" ht="30" x14ac:dyDescent="0.25">
      <c r="A51" s="44" t="s">
        <v>1165</v>
      </c>
      <c r="B51" t="s">
        <v>65</v>
      </c>
    </row>
    <row r="52" spans="1:2" x14ac:dyDescent="0.25">
      <c r="A52" t="s">
        <v>1166</v>
      </c>
      <c r="B52" t="s">
        <v>65</v>
      </c>
    </row>
    <row r="53" spans="1:2" x14ac:dyDescent="0.25">
      <c r="A53" t="s">
        <v>1167</v>
      </c>
      <c r="B53" s="2">
        <v>0.03</v>
      </c>
    </row>
    <row r="54" spans="1:2" ht="45" x14ac:dyDescent="0.25">
      <c r="A54" s="44" t="s">
        <v>1168</v>
      </c>
      <c r="B54" t="s">
        <v>65</v>
      </c>
    </row>
    <row r="55" spans="1:2" ht="30" x14ac:dyDescent="0.25">
      <c r="A55" s="44" t="s">
        <v>1169</v>
      </c>
      <c r="B55" t="s">
        <v>65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5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37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38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220</v>
      </c>
      <c r="B7" s="27"/>
      <c r="C7" s="27"/>
      <c r="D7" s="11"/>
      <c r="E7" s="12"/>
      <c r="F7" s="13"/>
    </row>
    <row r="8" spans="1:8" x14ac:dyDescent="0.25">
      <c r="A8" s="10" t="s">
        <v>283</v>
      </c>
      <c r="B8" s="27" t="s">
        <v>284</v>
      </c>
      <c r="C8" s="27" t="s">
        <v>229</v>
      </c>
      <c r="D8" s="11">
        <v>5225</v>
      </c>
      <c r="E8" s="12">
        <v>39.159999999999997</v>
      </c>
      <c r="F8" s="13">
        <v>5.8400000000000001E-2</v>
      </c>
    </row>
    <row r="9" spans="1:8" x14ac:dyDescent="0.25">
      <c r="A9" s="10" t="s">
        <v>589</v>
      </c>
      <c r="B9" s="27" t="s">
        <v>590</v>
      </c>
      <c r="C9" s="27" t="s">
        <v>229</v>
      </c>
      <c r="D9" s="11">
        <v>3632</v>
      </c>
      <c r="E9" s="12">
        <v>36.51</v>
      </c>
      <c r="F9" s="13">
        <v>5.45E-2</v>
      </c>
    </row>
    <row r="10" spans="1:8" x14ac:dyDescent="0.25">
      <c r="A10" s="10" t="s">
        <v>227</v>
      </c>
      <c r="B10" s="27" t="s">
        <v>228</v>
      </c>
      <c r="C10" s="27" t="s">
        <v>229</v>
      </c>
      <c r="D10" s="11">
        <v>1783</v>
      </c>
      <c r="E10" s="12">
        <v>35.909999999999997</v>
      </c>
      <c r="F10" s="13">
        <v>5.3600000000000002E-2</v>
      </c>
    </row>
    <row r="11" spans="1:8" x14ac:dyDescent="0.25">
      <c r="A11" s="10" t="s">
        <v>357</v>
      </c>
      <c r="B11" s="27" t="s">
        <v>358</v>
      </c>
      <c r="C11" s="27" t="s">
        <v>226</v>
      </c>
      <c r="D11" s="11">
        <v>1344</v>
      </c>
      <c r="E11" s="12">
        <v>34.61</v>
      </c>
      <c r="F11" s="13">
        <v>5.16E-2</v>
      </c>
    </row>
    <row r="12" spans="1:8" x14ac:dyDescent="0.25">
      <c r="A12" s="10" t="s">
        <v>705</v>
      </c>
      <c r="B12" s="27" t="s">
        <v>706</v>
      </c>
      <c r="C12" s="27" t="s">
        <v>244</v>
      </c>
      <c r="D12" s="11">
        <v>2444</v>
      </c>
      <c r="E12" s="12">
        <v>34.520000000000003</v>
      </c>
      <c r="F12" s="13">
        <v>5.1499999999999997E-2</v>
      </c>
    </row>
    <row r="13" spans="1:8" x14ac:dyDescent="0.25">
      <c r="A13" s="10" t="s">
        <v>252</v>
      </c>
      <c r="B13" s="27" t="s">
        <v>253</v>
      </c>
      <c r="C13" s="27" t="s">
        <v>244</v>
      </c>
      <c r="D13" s="11">
        <v>12331</v>
      </c>
      <c r="E13" s="12">
        <v>34.36</v>
      </c>
      <c r="F13" s="13">
        <v>5.1299999999999998E-2</v>
      </c>
    </row>
    <row r="14" spans="1:8" x14ac:dyDescent="0.25">
      <c r="A14" s="10" t="s">
        <v>579</v>
      </c>
      <c r="B14" s="27" t="s">
        <v>580</v>
      </c>
      <c r="C14" s="27" t="s">
        <v>241</v>
      </c>
      <c r="D14" s="11">
        <v>1630</v>
      </c>
      <c r="E14" s="12">
        <v>33.9</v>
      </c>
      <c r="F14" s="13">
        <v>5.0599999999999999E-2</v>
      </c>
    </row>
    <row r="15" spans="1:8" x14ac:dyDescent="0.25">
      <c r="A15" s="10" t="s">
        <v>242</v>
      </c>
      <c r="B15" s="27" t="s">
        <v>243</v>
      </c>
      <c r="C15" s="27" t="s">
        <v>244</v>
      </c>
      <c r="D15" s="11">
        <v>1900</v>
      </c>
      <c r="E15" s="12">
        <v>33.5</v>
      </c>
      <c r="F15" s="13">
        <v>0.05</v>
      </c>
    </row>
    <row r="16" spans="1:8" x14ac:dyDescent="0.25">
      <c r="A16" s="10" t="s">
        <v>367</v>
      </c>
      <c r="B16" s="27" t="s">
        <v>368</v>
      </c>
      <c r="C16" s="27" t="s">
        <v>241</v>
      </c>
      <c r="D16" s="11">
        <v>2159</v>
      </c>
      <c r="E16" s="12">
        <v>32.5</v>
      </c>
      <c r="F16" s="13">
        <v>4.8500000000000001E-2</v>
      </c>
    </row>
    <row r="17" spans="1:6" x14ac:dyDescent="0.25">
      <c r="A17" s="10" t="s">
        <v>403</v>
      </c>
      <c r="B17" s="27" t="s">
        <v>404</v>
      </c>
      <c r="C17" s="27" t="s">
        <v>405</v>
      </c>
      <c r="D17" s="11">
        <v>3172</v>
      </c>
      <c r="E17" s="12">
        <v>31.59</v>
      </c>
      <c r="F17" s="13">
        <v>4.7100000000000003E-2</v>
      </c>
    </row>
    <row r="18" spans="1:6" x14ac:dyDescent="0.25">
      <c r="A18" s="10" t="s">
        <v>270</v>
      </c>
      <c r="B18" s="27" t="s">
        <v>271</v>
      </c>
      <c r="C18" s="27" t="s">
        <v>272</v>
      </c>
      <c r="D18" s="11">
        <v>446</v>
      </c>
      <c r="E18" s="12">
        <v>29.62</v>
      </c>
      <c r="F18" s="13">
        <v>4.4200000000000003E-2</v>
      </c>
    </row>
    <row r="19" spans="1:6" x14ac:dyDescent="0.25">
      <c r="A19" s="10" t="s">
        <v>296</v>
      </c>
      <c r="B19" s="27" t="s">
        <v>297</v>
      </c>
      <c r="C19" s="27" t="s">
        <v>244</v>
      </c>
      <c r="D19" s="11">
        <v>868</v>
      </c>
      <c r="E19" s="12">
        <v>27.76</v>
      </c>
      <c r="F19" s="13">
        <v>4.1399999999999999E-2</v>
      </c>
    </row>
    <row r="20" spans="1:6" x14ac:dyDescent="0.25">
      <c r="A20" s="10" t="s">
        <v>247</v>
      </c>
      <c r="B20" s="27" t="s">
        <v>248</v>
      </c>
      <c r="C20" s="27" t="s">
        <v>241</v>
      </c>
      <c r="D20" s="11">
        <v>13798</v>
      </c>
      <c r="E20" s="12">
        <v>26.78</v>
      </c>
      <c r="F20" s="13">
        <v>0.04</v>
      </c>
    </row>
    <row r="21" spans="1:6" x14ac:dyDescent="0.25">
      <c r="A21" s="10" t="s">
        <v>896</v>
      </c>
      <c r="B21" s="27" t="s">
        <v>897</v>
      </c>
      <c r="C21" s="27" t="s">
        <v>272</v>
      </c>
      <c r="D21" s="11">
        <v>1025</v>
      </c>
      <c r="E21" s="12">
        <v>26.18</v>
      </c>
      <c r="F21" s="13">
        <v>3.9100000000000003E-2</v>
      </c>
    </row>
    <row r="22" spans="1:6" x14ac:dyDescent="0.25">
      <c r="A22" s="10" t="s">
        <v>898</v>
      </c>
      <c r="B22" s="27" t="s">
        <v>899</v>
      </c>
      <c r="C22" s="27" t="s">
        <v>272</v>
      </c>
      <c r="D22" s="11">
        <v>983</v>
      </c>
      <c r="E22" s="12">
        <v>25.7</v>
      </c>
      <c r="F22" s="13">
        <v>3.8300000000000001E-2</v>
      </c>
    </row>
    <row r="23" spans="1:6" x14ac:dyDescent="0.25">
      <c r="A23" s="10" t="s">
        <v>616</v>
      </c>
      <c r="B23" s="27" t="s">
        <v>617</v>
      </c>
      <c r="C23" s="27" t="s">
        <v>618</v>
      </c>
      <c r="D23" s="11">
        <v>11192</v>
      </c>
      <c r="E23" s="12">
        <v>25.14</v>
      </c>
      <c r="F23" s="13">
        <v>3.7499999999999999E-2</v>
      </c>
    </row>
    <row r="24" spans="1:6" x14ac:dyDescent="0.25">
      <c r="A24" s="10" t="s">
        <v>713</v>
      </c>
      <c r="B24" s="27" t="s">
        <v>714</v>
      </c>
      <c r="C24" s="27" t="s">
        <v>272</v>
      </c>
      <c r="D24" s="11">
        <v>101</v>
      </c>
      <c r="E24" s="12">
        <v>19.2</v>
      </c>
      <c r="F24" s="13">
        <v>2.86E-2</v>
      </c>
    </row>
    <row r="25" spans="1:6" x14ac:dyDescent="0.25">
      <c r="A25" s="10" t="s">
        <v>914</v>
      </c>
      <c r="B25" s="27" t="s">
        <v>915</v>
      </c>
      <c r="C25" s="27" t="s">
        <v>244</v>
      </c>
      <c r="D25" s="11">
        <v>2693</v>
      </c>
      <c r="E25" s="12">
        <v>19.100000000000001</v>
      </c>
      <c r="F25" s="13">
        <v>2.8500000000000001E-2</v>
      </c>
    </row>
    <row r="26" spans="1:6" x14ac:dyDescent="0.25">
      <c r="A26" s="10" t="s">
        <v>399</v>
      </c>
      <c r="B26" s="27" t="s">
        <v>400</v>
      </c>
      <c r="C26" s="27" t="s">
        <v>244</v>
      </c>
      <c r="D26" s="11">
        <v>4036</v>
      </c>
      <c r="E26" s="12">
        <v>17.91</v>
      </c>
      <c r="F26" s="13">
        <v>2.6700000000000002E-2</v>
      </c>
    </row>
    <row r="27" spans="1:6" x14ac:dyDescent="0.25">
      <c r="A27" s="10" t="s">
        <v>332</v>
      </c>
      <c r="B27" s="27" t="s">
        <v>333</v>
      </c>
      <c r="C27" s="27" t="s">
        <v>244</v>
      </c>
      <c r="D27" s="11">
        <v>3697</v>
      </c>
      <c r="E27" s="12">
        <v>13.56</v>
      </c>
      <c r="F27" s="13">
        <v>2.0199999999999999E-2</v>
      </c>
    </row>
    <row r="28" spans="1:6" x14ac:dyDescent="0.25">
      <c r="A28" s="10" t="s">
        <v>653</v>
      </c>
      <c r="B28" s="27" t="s">
        <v>654</v>
      </c>
      <c r="C28" s="27" t="s">
        <v>405</v>
      </c>
      <c r="D28" s="11">
        <v>1816</v>
      </c>
      <c r="E28" s="12">
        <v>12.96</v>
      </c>
      <c r="F28" s="13">
        <v>1.9300000000000001E-2</v>
      </c>
    </row>
    <row r="29" spans="1:6" x14ac:dyDescent="0.25">
      <c r="A29" s="10" t="s">
        <v>663</v>
      </c>
      <c r="B29" s="27" t="s">
        <v>664</v>
      </c>
      <c r="C29" s="27" t="s">
        <v>373</v>
      </c>
      <c r="D29" s="11">
        <v>65</v>
      </c>
      <c r="E29" s="12">
        <v>12.25</v>
      </c>
      <c r="F29" s="13">
        <v>1.83E-2</v>
      </c>
    </row>
    <row r="30" spans="1:6" x14ac:dyDescent="0.25">
      <c r="A30" s="10" t="s">
        <v>916</v>
      </c>
      <c r="B30" s="27" t="s">
        <v>917</v>
      </c>
      <c r="C30" s="27" t="s">
        <v>633</v>
      </c>
      <c r="D30" s="11">
        <v>1087</v>
      </c>
      <c r="E30" s="12">
        <v>12.17</v>
      </c>
      <c r="F30" s="13">
        <v>1.8200000000000001E-2</v>
      </c>
    </row>
    <row r="31" spans="1:6" x14ac:dyDescent="0.25">
      <c r="A31" s="10" t="s">
        <v>600</v>
      </c>
      <c r="B31" s="27" t="s">
        <v>601</v>
      </c>
      <c r="C31" s="27" t="s">
        <v>244</v>
      </c>
      <c r="D31" s="11">
        <v>949</v>
      </c>
      <c r="E31" s="12">
        <v>12.15</v>
      </c>
      <c r="F31" s="13">
        <v>1.8100000000000002E-2</v>
      </c>
    </row>
    <row r="32" spans="1:6" x14ac:dyDescent="0.25">
      <c r="A32" s="10" t="s">
        <v>918</v>
      </c>
      <c r="B32" s="27" t="s">
        <v>919</v>
      </c>
      <c r="C32" s="27" t="s">
        <v>354</v>
      </c>
      <c r="D32" s="11">
        <v>1598</v>
      </c>
      <c r="E32" s="12">
        <v>10.47</v>
      </c>
      <c r="F32" s="13">
        <v>1.5599999999999999E-2</v>
      </c>
    </row>
    <row r="33" spans="1:6" x14ac:dyDescent="0.25">
      <c r="A33" s="10" t="s">
        <v>401</v>
      </c>
      <c r="B33" s="27" t="s">
        <v>402</v>
      </c>
      <c r="C33" s="27" t="s">
        <v>226</v>
      </c>
      <c r="D33" s="11">
        <v>2147</v>
      </c>
      <c r="E33" s="12">
        <v>9.64</v>
      </c>
      <c r="F33" s="13">
        <v>1.44E-2</v>
      </c>
    </row>
    <row r="34" spans="1:6" x14ac:dyDescent="0.25">
      <c r="A34" s="10" t="s">
        <v>707</v>
      </c>
      <c r="B34" s="27" t="s">
        <v>708</v>
      </c>
      <c r="C34" s="27" t="s">
        <v>229</v>
      </c>
      <c r="D34" s="11">
        <v>178</v>
      </c>
      <c r="E34" s="12">
        <v>6.77</v>
      </c>
      <c r="F34" s="13">
        <v>1.01E-2</v>
      </c>
    </row>
    <row r="35" spans="1:6" x14ac:dyDescent="0.25">
      <c r="A35" s="10" t="s">
        <v>920</v>
      </c>
      <c r="B35" s="27" t="s">
        <v>921</v>
      </c>
      <c r="C35" s="27" t="s">
        <v>331</v>
      </c>
      <c r="D35" s="11">
        <v>6980</v>
      </c>
      <c r="E35" s="12">
        <v>5.84</v>
      </c>
      <c r="F35" s="13">
        <v>8.6999999999999994E-3</v>
      </c>
    </row>
    <row r="36" spans="1:6" x14ac:dyDescent="0.25">
      <c r="A36" s="10" t="s">
        <v>922</v>
      </c>
      <c r="B36" s="27" t="s">
        <v>923</v>
      </c>
      <c r="C36" s="27" t="s">
        <v>277</v>
      </c>
      <c r="D36" s="11">
        <v>2107</v>
      </c>
      <c r="E36" s="12">
        <v>5.48</v>
      </c>
      <c r="F36" s="13">
        <v>8.2000000000000007E-3</v>
      </c>
    </row>
    <row r="37" spans="1:6" x14ac:dyDescent="0.25">
      <c r="A37" s="10" t="s">
        <v>264</v>
      </c>
      <c r="B37" s="27" t="s">
        <v>265</v>
      </c>
      <c r="C37" s="27" t="s">
        <v>266</v>
      </c>
      <c r="D37" s="11">
        <v>852</v>
      </c>
      <c r="E37" s="12">
        <v>4.5199999999999996</v>
      </c>
      <c r="F37" s="13">
        <v>6.7000000000000002E-3</v>
      </c>
    </row>
    <row r="38" spans="1:6" x14ac:dyDescent="0.25">
      <c r="A38" s="14" t="s">
        <v>88</v>
      </c>
      <c r="B38" s="28"/>
      <c r="C38" s="28"/>
      <c r="D38" s="15"/>
      <c r="E38" s="35">
        <v>669.76</v>
      </c>
      <c r="F38" s="36">
        <v>0.99919999999999998</v>
      </c>
    </row>
    <row r="39" spans="1:6" x14ac:dyDescent="0.25">
      <c r="A39" s="14" t="s">
        <v>412</v>
      </c>
      <c r="B39" s="27"/>
      <c r="C39" s="27"/>
      <c r="D39" s="11"/>
      <c r="E39" s="12"/>
      <c r="F39" s="13"/>
    </row>
    <row r="40" spans="1:6" x14ac:dyDescent="0.25">
      <c r="A40" s="14" t="s">
        <v>88</v>
      </c>
      <c r="B40" s="27"/>
      <c r="C40" s="27"/>
      <c r="D40" s="11"/>
      <c r="E40" s="37" t="s">
        <v>65</v>
      </c>
      <c r="F40" s="38" t="s">
        <v>65</v>
      </c>
    </row>
    <row r="41" spans="1:6" x14ac:dyDescent="0.25">
      <c r="A41" s="20" t="s">
        <v>97</v>
      </c>
      <c r="B41" s="29"/>
      <c r="C41" s="29"/>
      <c r="D41" s="21"/>
      <c r="E41" s="24">
        <v>669.76</v>
      </c>
      <c r="F41" s="25">
        <v>0.99919999999999998</v>
      </c>
    </row>
    <row r="42" spans="1:6" x14ac:dyDescent="0.25">
      <c r="A42" s="10"/>
      <c r="B42" s="27"/>
      <c r="C42" s="27"/>
      <c r="D42" s="11"/>
      <c r="E42" s="12"/>
      <c r="F42" s="13"/>
    </row>
    <row r="43" spans="1:6" x14ac:dyDescent="0.25">
      <c r="A43" s="10"/>
      <c r="B43" s="27"/>
      <c r="C43" s="27"/>
      <c r="D43" s="11"/>
      <c r="E43" s="12"/>
      <c r="F43" s="13"/>
    </row>
    <row r="44" spans="1:6" x14ac:dyDescent="0.25">
      <c r="A44" s="14" t="s">
        <v>98</v>
      </c>
      <c r="B44" s="27"/>
      <c r="C44" s="27"/>
      <c r="D44" s="11"/>
      <c r="E44" s="12"/>
      <c r="F44" s="13"/>
    </row>
    <row r="45" spans="1:6" x14ac:dyDescent="0.25">
      <c r="A45" s="10" t="s">
        <v>99</v>
      </c>
      <c r="B45" s="27"/>
      <c r="C45" s="27"/>
      <c r="D45" s="11"/>
      <c r="E45" s="12">
        <v>0.8</v>
      </c>
      <c r="F45" s="13">
        <v>1.1999999999999999E-3</v>
      </c>
    </row>
    <row r="46" spans="1:6" x14ac:dyDescent="0.25">
      <c r="A46" s="14" t="s">
        <v>88</v>
      </c>
      <c r="B46" s="28"/>
      <c r="C46" s="28"/>
      <c r="D46" s="15"/>
      <c r="E46" s="35">
        <v>0.8</v>
      </c>
      <c r="F46" s="36">
        <v>1.1999999999999999E-3</v>
      </c>
    </row>
    <row r="47" spans="1:6" x14ac:dyDescent="0.25">
      <c r="A47" s="10"/>
      <c r="B47" s="27"/>
      <c r="C47" s="27"/>
      <c r="D47" s="11"/>
      <c r="E47" s="12"/>
      <c r="F47" s="13"/>
    </row>
    <row r="48" spans="1:6" x14ac:dyDescent="0.25">
      <c r="A48" s="20" t="s">
        <v>97</v>
      </c>
      <c r="B48" s="29"/>
      <c r="C48" s="29"/>
      <c r="D48" s="21"/>
      <c r="E48" s="16">
        <v>0.8</v>
      </c>
      <c r="F48" s="17">
        <v>1.1999999999999999E-3</v>
      </c>
    </row>
    <row r="49" spans="1:6" x14ac:dyDescent="0.25">
      <c r="A49" s="10" t="s">
        <v>100</v>
      </c>
      <c r="B49" s="27"/>
      <c r="C49" s="27"/>
      <c r="D49" s="11"/>
      <c r="E49" s="33">
        <v>-0.19</v>
      </c>
      <c r="F49" s="34">
        <v>-4.0000000000000002E-4</v>
      </c>
    </row>
    <row r="50" spans="1:6" x14ac:dyDescent="0.25">
      <c r="A50" s="22" t="s">
        <v>101</v>
      </c>
      <c r="B50" s="30"/>
      <c r="C50" s="30"/>
      <c r="D50" s="23"/>
      <c r="E50" s="24">
        <v>670.37</v>
      </c>
      <c r="F50" s="25">
        <v>1</v>
      </c>
    </row>
    <row r="59" spans="1:6" x14ac:dyDescent="0.25">
      <c r="A59" s="1" t="s">
        <v>1143</v>
      </c>
    </row>
    <row r="60" spans="1:6" ht="30" x14ac:dyDescent="0.25">
      <c r="A60" s="44" t="s">
        <v>1144</v>
      </c>
      <c r="B60" t="s">
        <v>65</v>
      </c>
    </row>
    <row r="61" spans="1:6" x14ac:dyDescent="0.25">
      <c r="A61" t="s">
        <v>1145</v>
      </c>
    </row>
    <row r="62" spans="1:6" x14ac:dyDescent="0.25">
      <c r="A62" t="s">
        <v>1146</v>
      </c>
      <c r="B62" t="s">
        <v>1147</v>
      </c>
      <c r="C62" t="s">
        <v>1147</v>
      </c>
    </row>
    <row r="63" spans="1:6" x14ac:dyDescent="0.25">
      <c r="B63" s="45">
        <v>43465</v>
      </c>
      <c r="C63" s="45">
        <v>43496</v>
      </c>
    </row>
    <row r="64" spans="1:6" x14ac:dyDescent="0.25">
      <c r="A64" t="s">
        <v>1222</v>
      </c>
      <c r="B64">
        <v>272.82080000000002</v>
      </c>
      <c r="C64">
        <v>267.75569999999999</v>
      </c>
    </row>
    <row r="66" spans="1:2" x14ac:dyDescent="0.25">
      <c r="A66" t="s">
        <v>1162</v>
      </c>
      <c r="B66" t="s">
        <v>65</v>
      </c>
    </row>
    <row r="67" spans="1:2" x14ac:dyDescent="0.25">
      <c r="A67" t="s">
        <v>1163</v>
      </c>
      <c r="B67" t="s">
        <v>65</v>
      </c>
    </row>
    <row r="68" spans="1:2" ht="30" x14ac:dyDescent="0.25">
      <c r="A68" s="44" t="s">
        <v>1164</v>
      </c>
      <c r="B68" t="s">
        <v>65</v>
      </c>
    </row>
    <row r="69" spans="1:2" ht="30" x14ac:dyDescent="0.25">
      <c r="A69" s="44" t="s">
        <v>1165</v>
      </c>
      <c r="B69" t="s">
        <v>65</v>
      </c>
    </row>
    <row r="70" spans="1:2" x14ac:dyDescent="0.25">
      <c r="A70" t="s">
        <v>1166</v>
      </c>
      <c r="B70" t="s">
        <v>65</v>
      </c>
    </row>
    <row r="71" spans="1:2" x14ac:dyDescent="0.25">
      <c r="A71" t="s">
        <v>1167</v>
      </c>
      <c r="B71" s="2">
        <v>1.06</v>
      </c>
    </row>
    <row r="72" spans="1:2" ht="45" x14ac:dyDescent="0.25">
      <c r="A72" s="44" t="s">
        <v>1168</v>
      </c>
      <c r="B72" t="s">
        <v>65</v>
      </c>
    </row>
    <row r="73" spans="1:2" ht="30" x14ac:dyDescent="0.25">
      <c r="A73" s="44" t="s">
        <v>1169</v>
      </c>
      <c r="B73" t="s">
        <v>65</v>
      </c>
    </row>
    <row r="78" spans="1:2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pane ySplit="4" topLeftCell="A5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39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40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220</v>
      </c>
      <c r="B7" s="27"/>
      <c r="C7" s="27"/>
      <c r="D7" s="11"/>
      <c r="E7" s="12"/>
      <c r="F7" s="13"/>
    </row>
    <row r="8" spans="1:8" x14ac:dyDescent="0.25">
      <c r="A8" s="10" t="s">
        <v>579</v>
      </c>
      <c r="B8" s="27" t="s">
        <v>580</v>
      </c>
      <c r="C8" s="27" t="s">
        <v>241</v>
      </c>
      <c r="D8" s="11">
        <v>1609</v>
      </c>
      <c r="E8" s="12">
        <v>33.47</v>
      </c>
      <c r="F8" s="13">
        <v>5.5899999999999998E-2</v>
      </c>
    </row>
    <row r="9" spans="1:8" x14ac:dyDescent="0.25">
      <c r="A9" s="10" t="s">
        <v>221</v>
      </c>
      <c r="B9" s="27" t="s">
        <v>222</v>
      </c>
      <c r="C9" s="27" t="s">
        <v>223</v>
      </c>
      <c r="D9" s="11">
        <v>2581</v>
      </c>
      <c r="E9" s="12">
        <v>31.67</v>
      </c>
      <c r="F9" s="13">
        <v>5.2900000000000003E-2</v>
      </c>
    </row>
    <row r="10" spans="1:8" x14ac:dyDescent="0.25">
      <c r="A10" s="10" t="s">
        <v>283</v>
      </c>
      <c r="B10" s="27" t="s">
        <v>284</v>
      </c>
      <c r="C10" s="27" t="s">
        <v>229</v>
      </c>
      <c r="D10" s="11">
        <v>3812</v>
      </c>
      <c r="E10" s="12">
        <v>28.57</v>
      </c>
      <c r="F10" s="13">
        <v>4.7699999999999999E-2</v>
      </c>
    </row>
    <row r="11" spans="1:8" x14ac:dyDescent="0.25">
      <c r="A11" s="10" t="s">
        <v>298</v>
      </c>
      <c r="B11" s="27" t="s">
        <v>299</v>
      </c>
      <c r="C11" s="27" t="s">
        <v>241</v>
      </c>
      <c r="D11" s="11">
        <v>6195</v>
      </c>
      <c r="E11" s="12">
        <v>22.58</v>
      </c>
      <c r="F11" s="13">
        <v>3.7699999999999997E-2</v>
      </c>
    </row>
    <row r="12" spans="1:8" x14ac:dyDescent="0.25">
      <c r="A12" s="10" t="s">
        <v>252</v>
      </c>
      <c r="B12" s="27" t="s">
        <v>253</v>
      </c>
      <c r="C12" s="27" t="s">
        <v>244</v>
      </c>
      <c r="D12" s="11">
        <v>7731</v>
      </c>
      <c r="E12" s="12">
        <v>21.54</v>
      </c>
      <c r="F12" s="13">
        <v>3.5999999999999997E-2</v>
      </c>
    </row>
    <row r="13" spans="1:8" x14ac:dyDescent="0.25">
      <c r="A13" s="10" t="s">
        <v>227</v>
      </c>
      <c r="B13" s="27" t="s">
        <v>228</v>
      </c>
      <c r="C13" s="27" t="s">
        <v>229</v>
      </c>
      <c r="D13" s="11">
        <v>875</v>
      </c>
      <c r="E13" s="12">
        <v>17.62</v>
      </c>
      <c r="F13" s="13">
        <v>2.9399999999999999E-2</v>
      </c>
    </row>
    <row r="14" spans="1:8" x14ac:dyDescent="0.25">
      <c r="A14" s="10" t="s">
        <v>585</v>
      </c>
      <c r="B14" s="27" t="s">
        <v>586</v>
      </c>
      <c r="C14" s="27" t="s">
        <v>302</v>
      </c>
      <c r="D14" s="11">
        <v>1321</v>
      </c>
      <c r="E14" s="12">
        <v>17.36</v>
      </c>
      <c r="F14" s="13">
        <v>2.9000000000000001E-2</v>
      </c>
    </row>
    <row r="15" spans="1:8" x14ac:dyDescent="0.25">
      <c r="A15" s="10" t="s">
        <v>242</v>
      </c>
      <c r="B15" s="27" t="s">
        <v>243</v>
      </c>
      <c r="C15" s="27" t="s">
        <v>244</v>
      </c>
      <c r="D15" s="11">
        <v>946</v>
      </c>
      <c r="E15" s="12">
        <v>16.68</v>
      </c>
      <c r="F15" s="13">
        <v>2.7799999999999998E-2</v>
      </c>
    </row>
    <row r="16" spans="1:8" x14ac:dyDescent="0.25">
      <c r="A16" s="10" t="s">
        <v>367</v>
      </c>
      <c r="B16" s="27" t="s">
        <v>368</v>
      </c>
      <c r="C16" s="27" t="s">
        <v>241</v>
      </c>
      <c r="D16" s="11">
        <v>929</v>
      </c>
      <c r="E16" s="12">
        <v>13.99</v>
      </c>
      <c r="F16" s="13">
        <v>2.3300000000000001E-2</v>
      </c>
    </row>
    <row r="17" spans="1:6" x14ac:dyDescent="0.25">
      <c r="A17" s="10" t="s">
        <v>581</v>
      </c>
      <c r="B17" s="27" t="s">
        <v>582</v>
      </c>
      <c r="C17" s="27" t="s">
        <v>241</v>
      </c>
      <c r="D17" s="11">
        <v>1017</v>
      </c>
      <c r="E17" s="12">
        <v>12.77</v>
      </c>
      <c r="F17" s="13">
        <v>2.1299999999999999E-2</v>
      </c>
    </row>
    <row r="18" spans="1:6" x14ac:dyDescent="0.25">
      <c r="A18" s="10" t="s">
        <v>239</v>
      </c>
      <c r="B18" s="27" t="s">
        <v>240</v>
      </c>
      <c r="C18" s="27" t="s">
        <v>241</v>
      </c>
      <c r="D18" s="11">
        <v>3933</v>
      </c>
      <c r="E18" s="12">
        <v>11.55</v>
      </c>
      <c r="F18" s="13">
        <v>1.9300000000000001E-2</v>
      </c>
    </row>
    <row r="19" spans="1:6" x14ac:dyDescent="0.25">
      <c r="A19" s="10" t="s">
        <v>705</v>
      </c>
      <c r="B19" s="27" t="s">
        <v>706</v>
      </c>
      <c r="C19" s="27" t="s">
        <v>244</v>
      </c>
      <c r="D19" s="11">
        <v>754</v>
      </c>
      <c r="E19" s="12">
        <v>10.65</v>
      </c>
      <c r="F19" s="13">
        <v>1.78E-2</v>
      </c>
    </row>
    <row r="20" spans="1:6" x14ac:dyDescent="0.25">
      <c r="A20" s="10" t="s">
        <v>894</v>
      </c>
      <c r="B20" s="27" t="s">
        <v>895</v>
      </c>
      <c r="C20" s="27" t="s">
        <v>226</v>
      </c>
      <c r="D20" s="11">
        <v>170</v>
      </c>
      <c r="E20" s="12">
        <v>10.36</v>
      </c>
      <c r="F20" s="13">
        <v>1.7299999999999999E-2</v>
      </c>
    </row>
    <row r="21" spans="1:6" x14ac:dyDescent="0.25">
      <c r="A21" s="10" t="s">
        <v>357</v>
      </c>
      <c r="B21" s="27" t="s">
        <v>358</v>
      </c>
      <c r="C21" s="27" t="s">
        <v>226</v>
      </c>
      <c r="D21" s="11">
        <v>400</v>
      </c>
      <c r="E21" s="12">
        <v>10.3</v>
      </c>
      <c r="F21" s="13">
        <v>1.72E-2</v>
      </c>
    </row>
    <row r="22" spans="1:6" x14ac:dyDescent="0.25">
      <c r="A22" s="10" t="s">
        <v>270</v>
      </c>
      <c r="B22" s="27" t="s">
        <v>271</v>
      </c>
      <c r="C22" s="27" t="s">
        <v>272</v>
      </c>
      <c r="D22" s="11">
        <v>154</v>
      </c>
      <c r="E22" s="12">
        <v>10.23</v>
      </c>
      <c r="F22" s="13">
        <v>1.7100000000000001E-2</v>
      </c>
    </row>
    <row r="23" spans="1:6" x14ac:dyDescent="0.25">
      <c r="A23" s="10" t="s">
        <v>589</v>
      </c>
      <c r="B23" s="27" t="s">
        <v>590</v>
      </c>
      <c r="C23" s="27" t="s">
        <v>229</v>
      </c>
      <c r="D23" s="11">
        <v>1014</v>
      </c>
      <c r="E23" s="12">
        <v>10.19</v>
      </c>
      <c r="F23" s="13">
        <v>1.7000000000000001E-2</v>
      </c>
    </row>
    <row r="24" spans="1:6" x14ac:dyDescent="0.25">
      <c r="A24" s="10" t="s">
        <v>315</v>
      </c>
      <c r="B24" s="27" t="s">
        <v>316</v>
      </c>
      <c r="C24" s="27" t="s">
        <v>272</v>
      </c>
      <c r="D24" s="11">
        <v>1447</v>
      </c>
      <c r="E24" s="12">
        <v>9.84</v>
      </c>
      <c r="F24" s="13">
        <v>1.6400000000000001E-2</v>
      </c>
    </row>
    <row r="25" spans="1:6" x14ac:dyDescent="0.25">
      <c r="A25" s="10" t="s">
        <v>233</v>
      </c>
      <c r="B25" s="27" t="s">
        <v>234</v>
      </c>
      <c r="C25" s="27" t="s">
        <v>235</v>
      </c>
      <c r="D25" s="11">
        <v>1026</v>
      </c>
      <c r="E25" s="12">
        <v>8.07</v>
      </c>
      <c r="F25" s="13">
        <v>1.35E-2</v>
      </c>
    </row>
    <row r="26" spans="1:6" x14ac:dyDescent="0.25">
      <c r="A26" s="10" t="s">
        <v>600</v>
      </c>
      <c r="B26" s="27" t="s">
        <v>601</v>
      </c>
      <c r="C26" s="27" t="s">
        <v>244</v>
      </c>
      <c r="D26" s="11">
        <v>624</v>
      </c>
      <c r="E26" s="12">
        <v>7.99</v>
      </c>
      <c r="F26" s="13">
        <v>1.3299999999999999E-2</v>
      </c>
    </row>
    <row r="27" spans="1:6" x14ac:dyDescent="0.25">
      <c r="A27" s="10" t="s">
        <v>224</v>
      </c>
      <c r="B27" s="27" t="s">
        <v>225</v>
      </c>
      <c r="C27" s="27" t="s">
        <v>226</v>
      </c>
      <c r="D27" s="11">
        <v>400</v>
      </c>
      <c r="E27" s="12">
        <v>7.69</v>
      </c>
      <c r="F27" s="13">
        <v>1.2800000000000001E-2</v>
      </c>
    </row>
    <row r="28" spans="1:6" x14ac:dyDescent="0.25">
      <c r="A28" s="10" t="s">
        <v>924</v>
      </c>
      <c r="B28" s="27" t="s">
        <v>925</v>
      </c>
      <c r="C28" s="27" t="s">
        <v>331</v>
      </c>
      <c r="D28" s="11">
        <v>592</v>
      </c>
      <c r="E28" s="12">
        <v>7.53</v>
      </c>
      <c r="F28" s="13">
        <v>1.26E-2</v>
      </c>
    </row>
    <row r="29" spans="1:6" x14ac:dyDescent="0.25">
      <c r="A29" s="10" t="s">
        <v>596</v>
      </c>
      <c r="B29" s="27" t="s">
        <v>597</v>
      </c>
      <c r="C29" s="27" t="s">
        <v>229</v>
      </c>
      <c r="D29" s="11">
        <v>1016</v>
      </c>
      <c r="E29" s="12">
        <v>7.44</v>
      </c>
      <c r="F29" s="13">
        <v>1.24E-2</v>
      </c>
    </row>
    <row r="30" spans="1:6" x14ac:dyDescent="0.25">
      <c r="A30" s="10" t="s">
        <v>332</v>
      </c>
      <c r="B30" s="27" t="s">
        <v>333</v>
      </c>
      <c r="C30" s="27" t="s">
        <v>244</v>
      </c>
      <c r="D30" s="11">
        <v>1996</v>
      </c>
      <c r="E30" s="12">
        <v>7.32</v>
      </c>
      <c r="F30" s="13">
        <v>1.2200000000000001E-2</v>
      </c>
    </row>
    <row r="31" spans="1:6" x14ac:dyDescent="0.25">
      <c r="A31" s="10" t="s">
        <v>900</v>
      </c>
      <c r="B31" s="27" t="s">
        <v>901</v>
      </c>
      <c r="C31" s="27" t="s">
        <v>595</v>
      </c>
      <c r="D31" s="11">
        <v>2013</v>
      </c>
      <c r="E31" s="12">
        <v>6.69</v>
      </c>
      <c r="F31" s="13">
        <v>1.12E-2</v>
      </c>
    </row>
    <row r="32" spans="1:6" x14ac:dyDescent="0.25">
      <c r="A32" s="10" t="s">
        <v>593</v>
      </c>
      <c r="B32" s="27" t="s">
        <v>594</v>
      </c>
      <c r="C32" s="27" t="s">
        <v>595</v>
      </c>
      <c r="D32" s="11">
        <v>2925</v>
      </c>
      <c r="E32" s="12">
        <v>6.66</v>
      </c>
      <c r="F32" s="13">
        <v>1.11E-2</v>
      </c>
    </row>
    <row r="33" spans="1:6" x14ac:dyDescent="0.25">
      <c r="A33" s="10" t="s">
        <v>734</v>
      </c>
      <c r="B33" s="27" t="s">
        <v>735</v>
      </c>
      <c r="C33" s="27" t="s">
        <v>241</v>
      </c>
      <c r="D33" s="11">
        <v>3448</v>
      </c>
      <c r="E33" s="12">
        <v>6.59</v>
      </c>
      <c r="F33" s="13">
        <v>1.0999999999999999E-2</v>
      </c>
    </row>
    <row r="34" spans="1:6" x14ac:dyDescent="0.25">
      <c r="A34" s="10" t="s">
        <v>719</v>
      </c>
      <c r="B34" s="27" t="s">
        <v>720</v>
      </c>
      <c r="C34" s="27" t="s">
        <v>405</v>
      </c>
      <c r="D34" s="11">
        <v>2859</v>
      </c>
      <c r="E34" s="12">
        <v>6.12</v>
      </c>
      <c r="F34" s="13">
        <v>1.0200000000000001E-2</v>
      </c>
    </row>
    <row r="35" spans="1:6" x14ac:dyDescent="0.25">
      <c r="A35" s="10" t="s">
        <v>289</v>
      </c>
      <c r="B35" s="27" t="s">
        <v>290</v>
      </c>
      <c r="C35" s="27" t="s">
        <v>223</v>
      </c>
      <c r="D35" s="11">
        <v>4380</v>
      </c>
      <c r="E35" s="12">
        <v>5.99</v>
      </c>
      <c r="F35" s="13">
        <v>0.01</v>
      </c>
    </row>
    <row r="36" spans="1:6" x14ac:dyDescent="0.25">
      <c r="A36" s="10" t="s">
        <v>344</v>
      </c>
      <c r="B36" s="27" t="s">
        <v>394</v>
      </c>
      <c r="C36" s="27" t="s">
        <v>272</v>
      </c>
      <c r="D36" s="11">
        <v>3149</v>
      </c>
      <c r="E36" s="12">
        <v>5.71</v>
      </c>
      <c r="F36" s="13">
        <v>9.4999999999999998E-3</v>
      </c>
    </row>
    <row r="37" spans="1:6" x14ac:dyDescent="0.25">
      <c r="A37" s="10" t="s">
        <v>371</v>
      </c>
      <c r="B37" s="27" t="s">
        <v>372</v>
      </c>
      <c r="C37" s="27" t="s">
        <v>373</v>
      </c>
      <c r="D37" s="11">
        <v>9</v>
      </c>
      <c r="E37" s="12">
        <v>5.52</v>
      </c>
      <c r="F37" s="13">
        <v>9.1999999999999998E-3</v>
      </c>
    </row>
    <row r="38" spans="1:6" x14ac:dyDescent="0.25">
      <c r="A38" s="10" t="s">
        <v>640</v>
      </c>
      <c r="B38" s="27" t="s">
        <v>641</v>
      </c>
      <c r="C38" s="27" t="s">
        <v>261</v>
      </c>
      <c r="D38" s="11">
        <v>2707</v>
      </c>
      <c r="E38" s="12">
        <v>5.1100000000000003</v>
      </c>
      <c r="F38" s="13">
        <v>8.5000000000000006E-3</v>
      </c>
    </row>
    <row r="39" spans="1:6" x14ac:dyDescent="0.25">
      <c r="A39" s="10" t="s">
        <v>661</v>
      </c>
      <c r="B39" s="27" t="s">
        <v>662</v>
      </c>
      <c r="C39" s="27" t="s">
        <v>232</v>
      </c>
      <c r="D39" s="11">
        <v>246</v>
      </c>
      <c r="E39" s="12">
        <v>5</v>
      </c>
      <c r="F39" s="13">
        <v>8.3000000000000001E-3</v>
      </c>
    </row>
    <row r="40" spans="1:6" x14ac:dyDescent="0.25">
      <c r="A40" s="10" t="s">
        <v>236</v>
      </c>
      <c r="B40" s="27" t="s">
        <v>237</v>
      </c>
      <c r="C40" s="27" t="s">
        <v>238</v>
      </c>
      <c r="D40" s="11">
        <v>974</v>
      </c>
      <c r="E40" s="12">
        <v>4.6399999999999997</v>
      </c>
      <c r="F40" s="13">
        <v>7.7999999999999996E-3</v>
      </c>
    </row>
    <row r="41" spans="1:6" x14ac:dyDescent="0.25">
      <c r="A41" s="10" t="s">
        <v>914</v>
      </c>
      <c r="B41" s="27" t="s">
        <v>915</v>
      </c>
      <c r="C41" s="27" t="s">
        <v>244</v>
      </c>
      <c r="D41" s="11">
        <v>613</v>
      </c>
      <c r="E41" s="12">
        <v>4.3499999999999996</v>
      </c>
      <c r="F41" s="13">
        <v>7.3000000000000001E-3</v>
      </c>
    </row>
    <row r="42" spans="1:6" x14ac:dyDescent="0.25">
      <c r="A42" s="10" t="s">
        <v>896</v>
      </c>
      <c r="B42" s="27" t="s">
        <v>897</v>
      </c>
      <c r="C42" s="27" t="s">
        <v>272</v>
      </c>
      <c r="D42" s="11">
        <v>166</v>
      </c>
      <c r="E42" s="12">
        <v>4.24</v>
      </c>
      <c r="F42" s="13">
        <v>7.1000000000000004E-3</v>
      </c>
    </row>
    <row r="43" spans="1:6" x14ac:dyDescent="0.25">
      <c r="A43" s="10" t="s">
        <v>665</v>
      </c>
      <c r="B43" s="27" t="s">
        <v>666</v>
      </c>
      <c r="C43" s="27" t="s">
        <v>258</v>
      </c>
      <c r="D43" s="11">
        <v>120</v>
      </c>
      <c r="E43" s="12">
        <v>4.22</v>
      </c>
      <c r="F43" s="13">
        <v>7.0000000000000001E-3</v>
      </c>
    </row>
    <row r="44" spans="1:6" x14ac:dyDescent="0.25">
      <c r="A44" s="10" t="s">
        <v>898</v>
      </c>
      <c r="B44" s="27" t="s">
        <v>899</v>
      </c>
      <c r="C44" s="27" t="s">
        <v>272</v>
      </c>
      <c r="D44" s="11">
        <v>151</v>
      </c>
      <c r="E44" s="12">
        <v>3.95</v>
      </c>
      <c r="F44" s="13">
        <v>6.6E-3</v>
      </c>
    </row>
    <row r="45" spans="1:6" x14ac:dyDescent="0.25">
      <c r="A45" s="10" t="s">
        <v>612</v>
      </c>
      <c r="B45" s="27" t="s">
        <v>613</v>
      </c>
      <c r="C45" s="27" t="s">
        <v>232</v>
      </c>
      <c r="D45" s="11">
        <v>482</v>
      </c>
      <c r="E45" s="12">
        <v>3.34</v>
      </c>
      <c r="F45" s="13">
        <v>5.5999999999999999E-3</v>
      </c>
    </row>
    <row r="46" spans="1:6" x14ac:dyDescent="0.25">
      <c r="A46" s="10" t="s">
        <v>713</v>
      </c>
      <c r="B46" s="27" t="s">
        <v>714</v>
      </c>
      <c r="C46" s="27" t="s">
        <v>272</v>
      </c>
      <c r="D46" s="11">
        <v>17</v>
      </c>
      <c r="E46" s="12">
        <v>3.23</v>
      </c>
      <c r="F46" s="13">
        <v>5.4000000000000003E-3</v>
      </c>
    </row>
    <row r="47" spans="1:6" x14ac:dyDescent="0.25">
      <c r="A47" s="14" t="s">
        <v>88</v>
      </c>
      <c r="B47" s="28"/>
      <c r="C47" s="28"/>
      <c r="D47" s="15"/>
      <c r="E47" s="35">
        <v>416.77</v>
      </c>
      <c r="F47" s="36">
        <v>0.69569999999999999</v>
      </c>
    </row>
    <row r="48" spans="1:6" x14ac:dyDescent="0.25">
      <c r="A48" s="14" t="s">
        <v>412</v>
      </c>
      <c r="B48" s="27"/>
      <c r="C48" s="27"/>
      <c r="D48" s="11"/>
      <c r="E48" s="12"/>
      <c r="F48" s="13"/>
    </row>
    <row r="49" spans="1:6" x14ac:dyDescent="0.25">
      <c r="A49" s="14" t="s">
        <v>88</v>
      </c>
      <c r="B49" s="27"/>
      <c r="C49" s="27"/>
      <c r="D49" s="11"/>
      <c r="E49" s="37" t="s">
        <v>65</v>
      </c>
      <c r="F49" s="38" t="s">
        <v>65</v>
      </c>
    </row>
    <row r="50" spans="1:6" x14ac:dyDescent="0.25">
      <c r="A50" s="20" t="s">
        <v>97</v>
      </c>
      <c r="B50" s="29"/>
      <c r="C50" s="29"/>
      <c r="D50" s="21"/>
      <c r="E50" s="24">
        <v>416.77</v>
      </c>
      <c r="F50" s="25">
        <v>0.69569999999999999</v>
      </c>
    </row>
    <row r="51" spans="1:6" x14ac:dyDescent="0.25">
      <c r="A51" s="10"/>
      <c r="B51" s="27"/>
      <c r="C51" s="27"/>
      <c r="D51" s="11"/>
      <c r="E51" s="12"/>
      <c r="F51" s="13"/>
    </row>
    <row r="52" spans="1:6" x14ac:dyDescent="0.25">
      <c r="A52" s="10"/>
      <c r="B52" s="27"/>
      <c r="C52" s="27"/>
      <c r="D52" s="11"/>
      <c r="E52" s="12"/>
      <c r="F52" s="13"/>
    </row>
    <row r="53" spans="1:6" x14ac:dyDescent="0.25">
      <c r="A53" s="14" t="s">
        <v>926</v>
      </c>
      <c r="B53" s="27"/>
      <c r="C53" s="27"/>
      <c r="D53" s="11"/>
      <c r="E53" s="12"/>
      <c r="F53" s="13"/>
    </row>
    <row r="54" spans="1:6" x14ac:dyDescent="0.25">
      <c r="A54" s="10" t="s">
        <v>927</v>
      </c>
      <c r="B54" s="27" t="s">
        <v>928</v>
      </c>
      <c r="C54" s="27"/>
      <c r="D54" s="11">
        <v>3150</v>
      </c>
      <c r="E54" s="12">
        <v>92.45</v>
      </c>
      <c r="F54" s="13">
        <v>0.15429999999999999</v>
      </c>
    </row>
    <row r="55" spans="1:6" x14ac:dyDescent="0.25">
      <c r="A55" s="14" t="s">
        <v>88</v>
      </c>
      <c r="B55" s="28"/>
      <c r="C55" s="28"/>
      <c r="D55" s="15"/>
      <c r="E55" s="35">
        <v>92.45</v>
      </c>
      <c r="F55" s="36">
        <v>0.15429999999999999</v>
      </c>
    </row>
    <row r="56" spans="1:6" x14ac:dyDescent="0.25">
      <c r="A56" s="10"/>
      <c r="B56" s="27"/>
      <c r="C56" s="27"/>
      <c r="D56" s="11"/>
      <c r="E56" s="12"/>
      <c r="F56" s="13"/>
    </row>
    <row r="57" spans="1:6" x14ac:dyDescent="0.25">
      <c r="A57" s="20" t="s">
        <v>97</v>
      </c>
      <c r="B57" s="29"/>
      <c r="C57" s="29"/>
      <c r="D57" s="21"/>
      <c r="E57" s="16">
        <v>92.45</v>
      </c>
      <c r="F57" s="17">
        <v>0.15429999999999999</v>
      </c>
    </row>
    <row r="58" spans="1:6" x14ac:dyDescent="0.25">
      <c r="A58" s="10"/>
      <c r="B58" s="27"/>
      <c r="C58" s="27"/>
      <c r="D58" s="11"/>
      <c r="E58" s="12"/>
      <c r="F58" s="13"/>
    </row>
    <row r="59" spans="1:6" x14ac:dyDescent="0.25">
      <c r="A59" s="14" t="s">
        <v>98</v>
      </c>
      <c r="B59" s="27"/>
      <c r="C59" s="27"/>
      <c r="D59" s="11"/>
      <c r="E59" s="12"/>
      <c r="F59" s="13"/>
    </row>
    <row r="60" spans="1:6" x14ac:dyDescent="0.25">
      <c r="A60" s="10" t="s">
        <v>99</v>
      </c>
      <c r="B60" s="27"/>
      <c r="C60" s="27"/>
      <c r="D60" s="11"/>
      <c r="E60" s="12">
        <v>88.98</v>
      </c>
      <c r="F60" s="13">
        <v>0.14849999999999999</v>
      </c>
    </row>
    <row r="61" spans="1:6" x14ac:dyDescent="0.25">
      <c r="A61" s="14" t="s">
        <v>88</v>
      </c>
      <c r="B61" s="28"/>
      <c r="C61" s="28"/>
      <c r="D61" s="15"/>
      <c r="E61" s="35">
        <v>88.98</v>
      </c>
      <c r="F61" s="36">
        <v>0.14849999999999999</v>
      </c>
    </row>
    <row r="62" spans="1:6" x14ac:dyDescent="0.25">
      <c r="A62" s="10"/>
      <c r="B62" s="27"/>
      <c r="C62" s="27"/>
      <c r="D62" s="11"/>
      <c r="E62" s="12"/>
      <c r="F62" s="13"/>
    </row>
    <row r="63" spans="1:6" x14ac:dyDescent="0.25">
      <c r="A63" s="20" t="s">
        <v>97</v>
      </c>
      <c r="B63" s="29"/>
      <c r="C63" s="29"/>
      <c r="D63" s="21"/>
      <c r="E63" s="16">
        <v>88.98</v>
      </c>
      <c r="F63" s="17">
        <v>0.14849999999999999</v>
      </c>
    </row>
    <row r="64" spans="1:6" x14ac:dyDescent="0.25">
      <c r="A64" s="10" t="s">
        <v>100</v>
      </c>
      <c r="B64" s="27"/>
      <c r="C64" s="27"/>
      <c r="D64" s="11"/>
      <c r="E64" s="12">
        <v>0.9</v>
      </c>
      <c r="F64" s="13">
        <v>1.5E-3</v>
      </c>
    </row>
    <row r="65" spans="1:6" x14ac:dyDescent="0.25">
      <c r="A65" s="22" t="s">
        <v>101</v>
      </c>
      <c r="B65" s="30"/>
      <c r="C65" s="30"/>
      <c r="D65" s="23"/>
      <c r="E65" s="24">
        <v>599.1</v>
      </c>
      <c r="F65" s="25">
        <v>1</v>
      </c>
    </row>
    <row r="74" spans="1:6" x14ac:dyDescent="0.25">
      <c r="A74" s="1" t="s">
        <v>1143</v>
      </c>
    </row>
    <row r="75" spans="1:6" ht="30" x14ac:dyDescent="0.25">
      <c r="A75" s="44" t="s">
        <v>1144</v>
      </c>
      <c r="B75" t="s">
        <v>65</v>
      </c>
    </row>
    <row r="76" spans="1:6" x14ac:dyDescent="0.25">
      <c r="A76" t="s">
        <v>1145</v>
      </c>
    </row>
    <row r="77" spans="1:6" x14ac:dyDescent="0.25">
      <c r="A77" t="s">
        <v>1146</v>
      </c>
      <c r="B77" t="s">
        <v>1147</v>
      </c>
      <c r="C77" t="s">
        <v>1147</v>
      </c>
    </row>
    <row r="78" spans="1:6" ht="15" customHeight="1" x14ac:dyDescent="0.25">
      <c r="B78" s="45">
        <v>43465</v>
      </c>
      <c r="C78" s="45">
        <v>43496</v>
      </c>
    </row>
    <row r="79" spans="1:6" x14ac:dyDescent="0.25">
      <c r="A79" t="s">
        <v>1151</v>
      </c>
      <c r="B79">
        <v>19.39</v>
      </c>
      <c r="C79">
        <v>19.309999999999999</v>
      </c>
    </row>
    <row r="80" spans="1:6" x14ac:dyDescent="0.25">
      <c r="A80" t="s">
        <v>1152</v>
      </c>
      <c r="B80">
        <v>25.15</v>
      </c>
      <c r="C80">
        <v>25.05</v>
      </c>
    </row>
    <row r="81" spans="1:3" x14ac:dyDescent="0.25">
      <c r="A81" t="s">
        <v>1223</v>
      </c>
      <c r="B81">
        <v>18.760000000000002</v>
      </c>
      <c r="C81">
        <v>18.66</v>
      </c>
    </row>
    <row r="82" spans="1:3" x14ac:dyDescent="0.25">
      <c r="A82" t="s">
        <v>1218</v>
      </c>
      <c r="B82">
        <v>24.59</v>
      </c>
      <c r="C82">
        <v>24.47</v>
      </c>
    </row>
    <row r="83" spans="1:3" x14ac:dyDescent="0.25">
      <c r="A83" t="s">
        <v>1219</v>
      </c>
      <c r="B83">
        <v>24.13</v>
      </c>
      <c r="C83">
        <v>24.01</v>
      </c>
    </row>
    <row r="84" spans="1:3" x14ac:dyDescent="0.25">
      <c r="A84" t="s">
        <v>1175</v>
      </c>
      <c r="B84">
        <v>24.45</v>
      </c>
      <c r="C84">
        <v>24.33</v>
      </c>
    </row>
    <row r="86" spans="1:3" x14ac:dyDescent="0.25">
      <c r="A86" t="s">
        <v>1162</v>
      </c>
      <c r="B86" t="s">
        <v>65</v>
      </c>
    </row>
    <row r="87" spans="1:3" x14ac:dyDescent="0.25">
      <c r="A87" t="s">
        <v>1163</v>
      </c>
      <c r="B87" t="s">
        <v>65</v>
      </c>
    </row>
    <row r="88" spans="1:3" ht="30" x14ac:dyDescent="0.25">
      <c r="A88" s="44" t="s">
        <v>1164</v>
      </c>
      <c r="B88" t="s">
        <v>65</v>
      </c>
    </row>
    <row r="89" spans="1:3" ht="30" x14ac:dyDescent="0.25">
      <c r="A89" s="44" t="s">
        <v>1165</v>
      </c>
      <c r="B89" t="s">
        <v>65</v>
      </c>
    </row>
    <row r="90" spans="1:3" x14ac:dyDescent="0.25">
      <c r="A90" t="s">
        <v>1166</v>
      </c>
      <c r="B90" t="s">
        <v>65</v>
      </c>
    </row>
    <row r="91" spans="1:3" x14ac:dyDescent="0.25">
      <c r="A91" t="s">
        <v>1167</v>
      </c>
      <c r="B91" s="2">
        <v>0.44</v>
      </c>
    </row>
    <row r="92" spans="1:3" ht="45" x14ac:dyDescent="0.25">
      <c r="A92" s="44" t="s">
        <v>1168</v>
      </c>
      <c r="B92" t="s">
        <v>65</v>
      </c>
    </row>
    <row r="93" spans="1:3" ht="30" x14ac:dyDescent="0.25">
      <c r="A93" s="44" t="s">
        <v>1169</v>
      </c>
      <c r="B93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5" activePane="bottomLeft" state="frozen"/>
      <selection pane="bottomLeft" activeCell="A7" sqref="A7"/>
    </sheetView>
  </sheetViews>
  <sheetFormatPr defaultRowHeight="15" x14ac:dyDescent="0.25"/>
  <cols>
    <col min="1" max="1" width="50.5703125" customWidth="1"/>
    <col min="2" max="2" width="17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6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7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64</v>
      </c>
      <c r="B7" s="27"/>
      <c r="C7" s="27"/>
      <c r="D7" s="11"/>
      <c r="E7" s="12" t="s">
        <v>65</v>
      </c>
      <c r="F7" s="13" t="s">
        <v>65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66</v>
      </c>
      <c r="B9" s="27"/>
      <c r="C9" s="27"/>
      <c r="D9" s="11"/>
      <c r="E9" s="12"/>
      <c r="F9" s="13"/>
    </row>
    <row r="10" spans="1:8" x14ac:dyDescent="0.25">
      <c r="A10" s="14" t="s">
        <v>67</v>
      </c>
      <c r="B10" s="27"/>
      <c r="C10" s="27"/>
      <c r="D10" s="11"/>
      <c r="E10" s="12"/>
      <c r="F10" s="13"/>
    </row>
    <row r="11" spans="1:8" x14ac:dyDescent="0.25">
      <c r="A11" s="10" t="s">
        <v>68</v>
      </c>
      <c r="B11" s="27" t="s">
        <v>69</v>
      </c>
      <c r="C11" s="27" t="s">
        <v>70</v>
      </c>
      <c r="D11" s="11">
        <v>1000000</v>
      </c>
      <c r="E11" s="12">
        <v>902.17</v>
      </c>
      <c r="F11" s="13">
        <v>0.1676</v>
      </c>
    </row>
    <row r="12" spans="1:8" x14ac:dyDescent="0.25">
      <c r="A12" s="10" t="s">
        <v>71</v>
      </c>
      <c r="B12" s="27" t="s">
        <v>72</v>
      </c>
      <c r="C12" s="27" t="s">
        <v>73</v>
      </c>
      <c r="D12" s="11">
        <v>500000</v>
      </c>
      <c r="E12" s="12">
        <v>464.78</v>
      </c>
      <c r="F12" s="13">
        <v>8.6300000000000002E-2</v>
      </c>
    </row>
    <row r="13" spans="1:8" x14ac:dyDescent="0.25">
      <c r="A13" s="10" t="s">
        <v>74</v>
      </c>
      <c r="B13" s="27" t="s">
        <v>75</v>
      </c>
      <c r="C13" s="27" t="s">
        <v>76</v>
      </c>
      <c r="D13" s="11">
        <v>400000</v>
      </c>
      <c r="E13" s="12">
        <v>392.71</v>
      </c>
      <c r="F13" s="13">
        <v>7.2999999999999995E-2</v>
      </c>
    </row>
    <row r="14" spans="1:8" x14ac:dyDescent="0.25">
      <c r="A14" s="10" t="s">
        <v>77</v>
      </c>
      <c r="B14" s="27" t="s">
        <v>78</v>
      </c>
      <c r="C14" s="27" t="s">
        <v>79</v>
      </c>
      <c r="D14" s="11">
        <v>280000</v>
      </c>
      <c r="E14" s="12">
        <v>278.49</v>
      </c>
      <c r="F14" s="13">
        <v>5.1700000000000003E-2</v>
      </c>
    </row>
    <row r="15" spans="1:8" x14ac:dyDescent="0.25">
      <c r="A15" s="10" t="s">
        <v>80</v>
      </c>
      <c r="B15" s="27" t="s">
        <v>81</v>
      </c>
      <c r="C15" s="27" t="s">
        <v>82</v>
      </c>
      <c r="D15" s="11">
        <v>100000</v>
      </c>
      <c r="E15" s="12">
        <v>98.71</v>
      </c>
      <c r="F15" s="13">
        <v>1.83E-2</v>
      </c>
    </row>
    <row r="16" spans="1:8" x14ac:dyDescent="0.25">
      <c r="A16" s="10" t="s">
        <v>83</v>
      </c>
      <c r="B16" s="27" t="s">
        <v>84</v>
      </c>
      <c r="C16" s="27" t="s">
        <v>79</v>
      </c>
      <c r="D16" s="11">
        <v>100000</v>
      </c>
      <c r="E16" s="12">
        <v>98.14</v>
      </c>
      <c r="F16" s="13">
        <v>1.8200000000000001E-2</v>
      </c>
    </row>
    <row r="17" spans="1:6" x14ac:dyDescent="0.25">
      <c r="A17" s="10" t="s">
        <v>85</v>
      </c>
      <c r="B17" s="27" t="s">
        <v>86</v>
      </c>
      <c r="C17" s="27" t="s">
        <v>87</v>
      </c>
      <c r="D17" s="11">
        <v>30000</v>
      </c>
      <c r="E17" s="12">
        <v>29.7</v>
      </c>
      <c r="F17" s="13">
        <v>5.4999999999999997E-3</v>
      </c>
    </row>
    <row r="18" spans="1:6" x14ac:dyDescent="0.25">
      <c r="A18" s="14" t="s">
        <v>88</v>
      </c>
      <c r="B18" s="28"/>
      <c r="C18" s="28"/>
      <c r="D18" s="15"/>
      <c r="E18" s="16">
        <v>2264.6999999999998</v>
      </c>
      <c r="F18" s="17">
        <v>0.42059999999999997</v>
      </c>
    </row>
    <row r="19" spans="1:6" x14ac:dyDescent="0.25">
      <c r="A19" s="10"/>
      <c r="B19" s="27"/>
      <c r="C19" s="27"/>
      <c r="D19" s="11"/>
      <c r="E19" s="12"/>
      <c r="F19" s="13"/>
    </row>
    <row r="20" spans="1:6" x14ac:dyDescent="0.25">
      <c r="A20" s="14" t="s">
        <v>89</v>
      </c>
      <c r="B20" s="27"/>
      <c r="C20" s="27"/>
      <c r="D20" s="11"/>
      <c r="E20" s="12"/>
      <c r="F20" s="13"/>
    </row>
    <row r="21" spans="1:6" x14ac:dyDescent="0.25">
      <c r="A21" s="10" t="s">
        <v>90</v>
      </c>
      <c r="B21" s="27" t="s">
        <v>91</v>
      </c>
      <c r="C21" s="27" t="s">
        <v>92</v>
      </c>
      <c r="D21" s="11">
        <v>800000</v>
      </c>
      <c r="E21" s="12">
        <v>783.84</v>
      </c>
      <c r="F21" s="13">
        <v>0.14560000000000001</v>
      </c>
    </row>
    <row r="22" spans="1:6" x14ac:dyDescent="0.25">
      <c r="A22" s="10" t="s">
        <v>93</v>
      </c>
      <c r="B22" s="27" t="s">
        <v>94</v>
      </c>
      <c r="C22" s="27" t="s">
        <v>92</v>
      </c>
      <c r="D22" s="11">
        <v>500000</v>
      </c>
      <c r="E22" s="12">
        <v>504.13</v>
      </c>
      <c r="F22" s="13">
        <v>9.3700000000000006E-2</v>
      </c>
    </row>
    <row r="23" spans="1:6" x14ac:dyDescent="0.25">
      <c r="A23" s="14" t="s">
        <v>88</v>
      </c>
      <c r="B23" s="28"/>
      <c r="C23" s="28"/>
      <c r="D23" s="15"/>
      <c r="E23" s="16">
        <v>1287.97</v>
      </c>
      <c r="F23" s="17">
        <v>0.23930000000000001</v>
      </c>
    </row>
    <row r="24" spans="1:6" x14ac:dyDescent="0.25">
      <c r="A24" s="10"/>
      <c r="B24" s="27"/>
      <c r="C24" s="27"/>
      <c r="D24" s="11"/>
      <c r="E24" s="12"/>
      <c r="F24" s="13"/>
    </row>
    <row r="25" spans="1:6" x14ac:dyDescent="0.25">
      <c r="A25" s="14" t="s">
        <v>95</v>
      </c>
      <c r="B25" s="27"/>
      <c r="C25" s="27"/>
      <c r="D25" s="11"/>
      <c r="E25" s="12"/>
      <c r="F25" s="13"/>
    </row>
    <row r="26" spans="1:6" x14ac:dyDescent="0.25">
      <c r="A26" s="14" t="s">
        <v>88</v>
      </c>
      <c r="B26" s="27"/>
      <c r="C26" s="27"/>
      <c r="D26" s="11"/>
      <c r="E26" s="18" t="s">
        <v>65</v>
      </c>
      <c r="F26" s="19" t="s">
        <v>65</v>
      </c>
    </row>
    <row r="27" spans="1:6" x14ac:dyDescent="0.25">
      <c r="A27" s="10"/>
      <c r="B27" s="27"/>
      <c r="C27" s="27"/>
      <c r="D27" s="11"/>
      <c r="E27" s="12"/>
      <c r="F27" s="13"/>
    </row>
    <row r="28" spans="1:6" x14ac:dyDescent="0.25">
      <c r="A28" s="14" t="s">
        <v>96</v>
      </c>
      <c r="B28" s="27"/>
      <c r="C28" s="27"/>
      <c r="D28" s="11"/>
      <c r="E28" s="12"/>
      <c r="F28" s="13"/>
    </row>
    <row r="29" spans="1:6" x14ac:dyDescent="0.25">
      <c r="A29" s="14" t="s">
        <v>88</v>
      </c>
      <c r="B29" s="27"/>
      <c r="C29" s="27"/>
      <c r="D29" s="11"/>
      <c r="E29" s="18" t="s">
        <v>65</v>
      </c>
      <c r="F29" s="19" t="s">
        <v>65</v>
      </c>
    </row>
    <row r="30" spans="1:6" x14ac:dyDescent="0.25">
      <c r="A30" s="10"/>
      <c r="B30" s="27"/>
      <c r="C30" s="27"/>
      <c r="D30" s="11"/>
      <c r="E30" s="12"/>
      <c r="F30" s="13"/>
    </row>
    <row r="31" spans="1:6" x14ac:dyDescent="0.25">
      <c r="A31" s="20" t="s">
        <v>97</v>
      </c>
      <c r="B31" s="29"/>
      <c r="C31" s="29"/>
      <c r="D31" s="21"/>
      <c r="E31" s="16">
        <v>3552.67</v>
      </c>
      <c r="F31" s="17">
        <v>0.65990000000000004</v>
      </c>
    </row>
    <row r="32" spans="1:6" x14ac:dyDescent="0.25">
      <c r="A32" s="10"/>
      <c r="B32" s="27"/>
      <c r="C32" s="27"/>
      <c r="D32" s="11"/>
      <c r="E32" s="12"/>
      <c r="F32" s="13"/>
    </row>
    <row r="33" spans="1:6" x14ac:dyDescent="0.25">
      <c r="A33" s="10"/>
      <c r="B33" s="27"/>
      <c r="C33" s="27"/>
      <c r="D33" s="11"/>
      <c r="E33" s="12"/>
      <c r="F33" s="13"/>
    </row>
    <row r="34" spans="1:6" x14ac:dyDescent="0.25">
      <c r="A34" s="14" t="s">
        <v>98</v>
      </c>
      <c r="B34" s="27"/>
      <c r="C34" s="27"/>
      <c r="D34" s="11"/>
      <c r="E34" s="12"/>
      <c r="F34" s="13"/>
    </row>
    <row r="35" spans="1:6" x14ac:dyDescent="0.25">
      <c r="A35" s="10" t="s">
        <v>99</v>
      </c>
      <c r="B35" s="27"/>
      <c r="C35" s="27"/>
      <c r="D35" s="11"/>
      <c r="E35" s="12">
        <v>1700.7</v>
      </c>
      <c r="F35" s="13">
        <v>0.316</v>
      </c>
    </row>
    <row r="36" spans="1:6" x14ac:dyDescent="0.25">
      <c r="A36" s="14" t="s">
        <v>88</v>
      </c>
      <c r="B36" s="28"/>
      <c r="C36" s="28"/>
      <c r="D36" s="15"/>
      <c r="E36" s="16">
        <v>1700.7</v>
      </c>
      <c r="F36" s="17">
        <v>0.316</v>
      </c>
    </row>
    <row r="37" spans="1:6" x14ac:dyDescent="0.25">
      <c r="A37" s="10"/>
      <c r="B37" s="27"/>
      <c r="C37" s="27"/>
      <c r="D37" s="11"/>
      <c r="E37" s="12"/>
      <c r="F37" s="13"/>
    </row>
    <row r="38" spans="1:6" x14ac:dyDescent="0.25">
      <c r="A38" s="20" t="s">
        <v>97</v>
      </c>
      <c r="B38" s="29"/>
      <c r="C38" s="29"/>
      <c r="D38" s="21"/>
      <c r="E38" s="16">
        <v>1700.7</v>
      </c>
      <c r="F38" s="17">
        <v>0.316</v>
      </c>
    </row>
    <row r="39" spans="1:6" x14ac:dyDescent="0.25">
      <c r="A39" s="10" t="s">
        <v>100</v>
      </c>
      <c r="B39" s="27"/>
      <c r="C39" s="27"/>
      <c r="D39" s="11"/>
      <c r="E39" s="12">
        <v>129.32</v>
      </c>
      <c r="F39" s="13">
        <v>2.41E-2</v>
      </c>
    </row>
    <row r="40" spans="1:6" x14ac:dyDescent="0.25">
      <c r="A40" s="22" t="s">
        <v>101</v>
      </c>
      <c r="B40" s="30"/>
      <c r="C40" s="30"/>
      <c r="D40" s="23"/>
      <c r="E40" s="24">
        <v>5382.69</v>
      </c>
      <c r="F40" s="25">
        <v>1</v>
      </c>
    </row>
    <row r="42" spans="1:6" x14ac:dyDescent="0.25">
      <c r="A42" s="1" t="s">
        <v>102</v>
      </c>
    </row>
    <row r="49" spans="1:3" x14ac:dyDescent="0.25">
      <c r="A49" s="1" t="s">
        <v>1143</v>
      </c>
    </row>
    <row r="50" spans="1:3" ht="30" x14ac:dyDescent="0.25">
      <c r="A50" s="44" t="s">
        <v>1144</v>
      </c>
      <c r="B50" t="s">
        <v>65</v>
      </c>
    </row>
    <row r="51" spans="1:3" x14ac:dyDescent="0.25">
      <c r="A51" t="s">
        <v>1145</v>
      </c>
    </row>
    <row r="52" spans="1:3" x14ac:dyDescent="0.25">
      <c r="A52" t="s">
        <v>1146</v>
      </c>
      <c r="B52" t="s">
        <v>1147</v>
      </c>
      <c r="C52" t="s">
        <v>1147</v>
      </c>
    </row>
    <row r="53" spans="1:3" x14ac:dyDescent="0.25">
      <c r="B53" s="45">
        <v>43465</v>
      </c>
      <c r="C53" s="45">
        <v>43496</v>
      </c>
    </row>
    <row r="54" spans="1:3" x14ac:dyDescent="0.25">
      <c r="A54" t="s">
        <v>1148</v>
      </c>
      <c r="B54">
        <v>19.847200000000001</v>
      </c>
      <c r="C54" t="s">
        <v>1149</v>
      </c>
    </row>
    <row r="55" spans="1:3" x14ac:dyDescent="0.25">
      <c r="A55" t="s">
        <v>1150</v>
      </c>
      <c r="B55" t="s">
        <v>1149</v>
      </c>
      <c r="C55" t="s">
        <v>1149</v>
      </c>
    </row>
    <row r="56" spans="1:3" x14ac:dyDescent="0.25">
      <c r="A56" t="s">
        <v>1151</v>
      </c>
      <c r="B56">
        <v>18.509799999999998</v>
      </c>
      <c r="C56">
        <v>18.5624</v>
      </c>
    </row>
    <row r="57" spans="1:3" x14ac:dyDescent="0.25">
      <c r="A57" t="s">
        <v>1152</v>
      </c>
      <c r="B57">
        <v>19.847100000000001</v>
      </c>
      <c r="C57">
        <v>19.903600000000001</v>
      </c>
    </row>
    <row r="58" spans="1:3" x14ac:dyDescent="0.25">
      <c r="A58" t="s">
        <v>1153</v>
      </c>
      <c r="B58" t="s">
        <v>1149</v>
      </c>
      <c r="C58" t="s">
        <v>1149</v>
      </c>
    </row>
    <row r="59" spans="1:3" x14ac:dyDescent="0.25">
      <c r="A59" t="s">
        <v>1154</v>
      </c>
      <c r="B59" t="s">
        <v>1149</v>
      </c>
      <c r="C59" t="s">
        <v>1149</v>
      </c>
    </row>
    <row r="60" spans="1:3" x14ac:dyDescent="0.25">
      <c r="A60" t="s">
        <v>1155</v>
      </c>
      <c r="B60" t="s">
        <v>1149</v>
      </c>
      <c r="C60" t="s">
        <v>1149</v>
      </c>
    </row>
    <row r="61" spans="1:3" x14ac:dyDescent="0.25">
      <c r="A61" t="s">
        <v>1156</v>
      </c>
      <c r="B61">
        <v>16.1724</v>
      </c>
      <c r="C61">
        <v>16.207699999999999</v>
      </c>
    </row>
    <row r="62" spans="1:3" x14ac:dyDescent="0.25">
      <c r="A62" t="s">
        <v>1157</v>
      </c>
      <c r="B62" t="s">
        <v>1149</v>
      </c>
      <c r="C62" t="s">
        <v>1149</v>
      </c>
    </row>
    <row r="63" spans="1:3" x14ac:dyDescent="0.25">
      <c r="A63" t="s">
        <v>1158</v>
      </c>
      <c r="B63" t="s">
        <v>1149</v>
      </c>
      <c r="C63" t="s">
        <v>1149</v>
      </c>
    </row>
    <row r="64" spans="1:3" x14ac:dyDescent="0.25">
      <c r="A64" t="s">
        <v>1159</v>
      </c>
      <c r="B64">
        <v>17.773299999999999</v>
      </c>
      <c r="C64">
        <v>17.812100000000001</v>
      </c>
    </row>
    <row r="65" spans="1:3" x14ac:dyDescent="0.25">
      <c r="A65" t="s">
        <v>1160</v>
      </c>
      <c r="B65">
        <v>18.8965</v>
      </c>
      <c r="C65">
        <v>18.9376</v>
      </c>
    </row>
    <row r="66" spans="1:3" x14ac:dyDescent="0.25">
      <c r="A66" t="s">
        <v>1161</v>
      </c>
    </row>
    <row r="68" spans="1:3" x14ac:dyDescent="0.25">
      <c r="A68" t="s">
        <v>1162</v>
      </c>
      <c r="B68" t="s">
        <v>65</v>
      </c>
    </row>
    <row r="69" spans="1:3" x14ac:dyDescent="0.25">
      <c r="A69" t="s">
        <v>1163</v>
      </c>
      <c r="B69" t="s">
        <v>65</v>
      </c>
    </row>
    <row r="70" spans="1:3" ht="30" x14ac:dyDescent="0.25">
      <c r="A70" s="44" t="s">
        <v>1164</v>
      </c>
      <c r="B70" t="s">
        <v>65</v>
      </c>
    </row>
    <row r="71" spans="1:3" ht="30" x14ac:dyDescent="0.25">
      <c r="A71" s="44" t="s">
        <v>1165</v>
      </c>
      <c r="B71" t="s">
        <v>65</v>
      </c>
    </row>
    <row r="72" spans="1:3" x14ac:dyDescent="0.25">
      <c r="A72" t="s">
        <v>1166</v>
      </c>
      <c r="B72" s="2">
        <v>4.6090660000000003</v>
      </c>
    </row>
    <row r="73" spans="1:3" x14ac:dyDescent="0.25">
      <c r="A73" t="s">
        <v>1167</v>
      </c>
      <c r="B73" s="2" t="s">
        <v>65</v>
      </c>
    </row>
    <row r="74" spans="1:3" ht="45" x14ac:dyDescent="0.25">
      <c r="A74" s="44" t="s">
        <v>1168</v>
      </c>
      <c r="B74" t="s">
        <v>65</v>
      </c>
    </row>
    <row r="75" spans="1:3" ht="30" x14ac:dyDescent="0.25">
      <c r="A75" s="44" t="s">
        <v>1169</v>
      </c>
      <c r="B75" t="s">
        <v>65</v>
      </c>
    </row>
    <row r="78" spans="1:3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workbookViewId="0">
      <pane ySplit="4" topLeftCell="A116" activePane="bottomLeft" state="frozen"/>
      <selection pane="bottomLeft" activeCell="B127" sqref="B127"/>
    </sheetView>
  </sheetViews>
  <sheetFormatPr defaultRowHeight="15" x14ac:dyDescent="0.25"/>
  <cols>
    <col min="1" max="1" width="50.5703125" customWidth="1"/>
    <col min="2" max="2" width="17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41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42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220</v>
      </c>
      <c r="B7" s="27"/>
      <c r="C7" s="27"/>
      <c r="D7" s="11"/>
      <c r="E7" s="12"/>
      <c r="F7" s="13"/>
    </row>
    <row r="8" spans="1:8" x14ac:dyDescent="0.25">
      <c r="A8" s="10" t="s">
        <v>598</v>
      </c>
      <c r="B8" s="27" t="s">
        <v>599</v>
      </c>
      <c r="C8" s="27" t="s">
        <v>241</v>
      </c>
      <c r="D8" s="11">
        <v>724050</v>
      </c>
      <c r="E8" s="12">
        <v>4117.3100000000004</v>
      </c>
      <c r="F8" s="13">
        <v>5.1700000000000003E-2</v>
      </c>
    </row>
    <row r="9" spans="1:8" x14ac:dyDescent="0.25">
      <c r="A9" s="10" t="s">
        <v>709</v>
      </c>
      <c r="B9" s="27" t="s">
        <v>710</v>
      </c>
      <c r="C9" s="27" t="s">
        <v>232</v>
      </c>
      <c r="D9" s="11">
        <v>205911</v>
      </c>
      <c r="E9" s="12">
        <v>3101.43</v>
      </c>
      <c r="F9" s="13">
        <v>3.9E-2</v>
      </c>
    </row>
    <row r="10" spans="1:8" x14ac:dyDescent="0.25">
      <c r="A10" s="10" t="s">
        <v>736</v>
      </c>
      <c r="B10" s="27" t="s">
        <v>737</v>
      </c>
      <c r="C10" s="27" t="s">
        <v>669</v>
      </c>
      <c r="D10" s="11">
        <v>227314</v>
      </c>
      <c r="E10" s="12">
        <v>3013.39</v>
      </c>
      <c r="F10" s="13">
        <v>3.7900000000000003E-2</v>
      </c>
    </row>
    <row r="11" spans="1:8" x14ac:dyDescent="0.25">
      <c r="A11" s="10" t="s">
        <v>327</v>
      </c>
      <c r="B11" s="27" t="s">
        <v>328</v>
      </c>
      <c r="C11" s="27" t="s">
        <v>226</v>
      </c>
      <c r="D11" s="11">
        <v>734242</v>
      </c>
      <c r="E11" s="12">
        <v>2970.01</v>
      </c>
      <c r="F11" s="13">
        <v>3.73E-2</v>
      </c>
    </row>
    <row r="12" spans="1:8" x14ac:dyDescent="0.25">
      <c r="A12" s="10" t="s">
        <v>910</v>
      </c>
      <c r="B12" s="27" t="s">
        <v>911</v>
      </c>
      <c r="C12" s="27" t="s">
        <v>241</v>
      </c>
      <c r="D12" s="11">
        <v>3251484</v>
      </c>
      <c r="E12" s="12">
        <v>2793.02</v>
      </c>
      <c r="F12" s="13">
        <v>3.5099999999999999E-2</v>
      </c>
    </row>
    <row r="13" spans="1:8" x14ac:dyDescent="0.25">
      <c r="A13" s="10" t="s">
        <v>628</v>
      </c>
      <c r="B13" s="27" t="s">
        <v>629</v>
      </c>
      <c r="C13" s="27" t="s">
        <v>630</v>
      </c>
      <c r="D13" s="11">
        <v>1211802</v>
      </c>
      <c r="E13" s="12">
        <v>2538.73</v>
      </c>
      <c r="F13" s="13">
        <v>3.1899999999999998E-2</v>
      </c>
    </row>
    <row r="14" spans="1:8" x14ac:dyDescent="0.25">
      <c r="A14" s="10" t="s">
        <v>602</v>
      </c>
      <c r="B14" s="27" t="s">
        <v>603</v>
      </c>
      <c r="C14" s="27" t="s">
        <v>226</v>
      </c>
      <c r="D14" s="11">
        <v>199797</v>
      </c>
      <c r="E14" s="12">
        <v>2342.2199999999998</v>
      </c>
      <c r="F14" s="13">
        <v>2.9399999999999999E-2</v>
      </c>
    </row>
    <row r="15" spans="1:8" x14ac:dyDescent="0.25">
      <c r="A15" s="10" t="s">
        <v>703</v>
      </c>
      <c r="B15" s="27" t="s">
        <v>704</v>
      </c>
      <c r="C15" s="27" t="s">
        <v>232</v>
      </c>
      <c r="D15" s="11">
        <v>115157</v>
      </c>
      <c r="E15" s="12">
        <v>2094.48</v>
      </c>
      <c r="F15" s="13">
        <v>2.63E-2</v>
      </c>
    </row>
    <row r="16" spans="1:8" x14ac:dyDescent="0.25">
      <c r="A16" s="10" t="s">
        <v>755</v>
      </c>
      <c r="B16" s="27" t="s">
        <v>756</v>
      </c>
      <c r="C16" s="27" t="s">
        <v>757</v>
      </c>
      <c r="D16" s="11">
        <v>1412194</v>
      </c>
      <c r="E16" s="12">
        <v>2006.02</v>
      </c>
      <c r="F16" s="13">
        <v>2.52E-2</v>
      </c>
    </row>
    <row r="17" spans="1:6" x14ac:dyDescent="0.25">
      <c r="A17" s="10" t="s">
        <v>751</v>
      </c>
      <c r="B17" s="27" t="s">
        <v>752</v>
      </c>
      <c r="C17" s="27" t="s">
        <v>226</v>
      </c>
      <c r="D17" s="11">
        <v>477205</v>
      </c>
      <c r="E17" s="12">
        <v>1899.99</v>
      </c>
      <c r="F17" s="13">
        <v>2.3900000000000001E-2</v>
      </c>
    </row>
    <row r="18" spans="1:6" x14ac:dyDescent="0.25">
      <c r="A18" s="10" t="s">
        <v>769</v>
      </c>
      <c r="B18" s="27" t="s">
        <v>770</v>
      </c>
      <c r="C18" s="27" t="s">
        <v>229</v>
      </c>
      <c r="D18" s="11">
        <v>105813</v>
      </c>
      <c r="E18" s="12">
        <v>1848.92</v>
      </c>
      <c r="F18" s="13">
        <v>2.3199999999999998E-2</v>
      </c>
    </row>
    <row r="19" spans="1:6" x14ac:dyDescent="0.25">
      <c r="A19" s="10" t="s">
        <v>636</v>
      </c>
      <c r="B19" s="27" t="s">
        <v>637</v>
      </c>
      <c r="C19" s="27" t="s">
        <v>595</v>
      </c>
      <c r="D19" s="11">
        <v>651103</v>
      </c>
      <c r="E19" s="12">
        <v>1846.2</v>
      </c>
      <c r="F19" s="13">
        <v>2.3199999999999998E-2</v>
      </c>
    </row>
    <row r="20" spans="1:6" x14ac:dyDescent="0.25">
      <c r="A20" s="10" t="s">
        <v>734</v>
      </c>
      <c r="B20" s="27" t="s">
        <v>735</v>
      </c>
      <c r="C20" s="27" t="s">
        <v>241</v>
      </c>
      <c r="D20" s="11">
        <v>951661</v>
      </c>
      <c r="E20" s="12">
        <v>1817.67</v>
      </c>
      <c r="F20" s="13">
        <v>2.2800000000000001E-2</v>
      </c>
    </row>
    <row r="21" spans="1:6" x14ac:dyDescent="0.25">
      <c r="A21" s="10" t="s">
        <v>809</v>
      </c>
      <c r="B21" s="27" t="s">
        <v>810</v>
      </c>
      <c r="C21" s="27" t="s">
        <v>405</v>
      </c>
      <c r="D21" s="11">
        <v>161035</v>
      </c>
      <c r="E21" s="12">
        <v>1801.34</v>
      </c>
      <c r="F21" s="13">
        <v>2.2599999999999999E-2</v>
      </c>
    </row>
    <row r="22" spans="1:6" x14ac:dyDescent="0.25">
      <c r="A22" s="10" t="s">
        <v>749</v>
      </c>
      <c r="B22" s="27" t="s">
        <v>750</v>
      </c>
      <c r="C22" s="27" t="s">
        <v>373</v>
      </c>
      <c r="D22" s="11">
        <v>774966</v>
      </c>
      <c r="E22" s="12">
        <v>1583.64</v>
      </c>
      <c r="F22" s="13">
        <v>1.9900000000000001E-2</v>
      </c>
    </row>
    <row r="23" spans="1:6" x14ac:dyDescent="0.25">
      <c r="A23" s="10" t="s">
        <v>738</v>
      </c>
      <c r="B23" s="27" t="s">
        <v>739</v>
      </c>
      <c r="C23" s="27" t="s">
        <v>331</v>
      </c>
      <c r="D23" s="11">
        <v>1098776</v>
      </c>
      <c r="E23" s="12">
        <v>1442.69</v>
      </c>
      <c r="F23" s="13">
        <v>1.8100000000000002E-2</v>
      </c>
    </row>
    <row r="24" spans="1:6" x14ac:dyDescent="0.25">
      <c r="A24" s="10" t="s">
        <v>742</v>
      </c>
      <c r="B24" s="27" t="s">
        <v>743</v>
      </c>
      <c r="C24" s="27" t="s">
        <v>744</v>
      </c>
      <c r="D24" s="11">
        <v>139010</v>
      </c>
      <c r="E24" s="12">
        <v>1433.68</v>
      </c>
      <c r="F24" s="13">
        <v>1.7999999999999999E-2</v>
      </c>
    </row>
    <row r="25" spans="1:6" x14ac:dyDescent="0.25">
      <c r="A25" s="10" t="s">
        <v>780</v>
      </c>
      <c r="B25" s="27" t="s">
        <v>781</v>
      </c>
      <c r="C25" s="27" t="s">
        <v>305</v>
      </c>
      <c r="D25" s="11">
        <v>69722</v>
      </c>
      <c r="E25" s="12">
        <v>1402.35</v>
      </c>
      <c r="F25" s="13">
        <v>1.7600000000000001E-2</v>
      </c>
    </row>
    <row r="26" spans="1:6" x14ac:dyDescent="0.25">
      <c r="A26" s="10" t="s">
        <v>363</v>
      </c>
      <c r="B26" s="27" t="s">
        <v>364</v>
      </c>
      <c r="C26" s="27" t="s">
        <v>244</v>
      </c>
      <c r="D26" s="11">
        <v>109039</v>
      </c>
      <c r="E26" s="12">
        <v>1372.2</v>
      </c>
      <c r="F26" s="13">
        <v>1.72E-2</v>
      </c>
    </row>
    <row r="27" spans="1:6" x14ac:dyDescent="0.25">
      <c r="A27" s="10" t="s">
        <v>846</v>
      </c>
      <c r="B27" s="27" t="s">
        <v>847</v>
      </c>
      <c r="C27" s="27" t="s">
        <v>241</v>
      </c>
      <c r="D27" s="11">
        <v>232487</v>
      </c>
      <c r="E27" s="12">
        <v>1358.31</v>
      </c>
      <c r="F27" s="13">
        <v>1.7100000000000001E-2</v>
      </c>
    </row>
    <row r="28" spans="1:6" x14ac:dyDescent="0.25">
      <c r="A28" s="10" t="s">
        <v>631</v>
      </c>
      <c r="B28" s="27" t="s">
        <v>632</v>
      </c>
      <c r="C28" s="27" t="s">
        <v>633</v>
      </c>
      <c r="D28" s="11">
        <v>83517</v>
      </c>
      <c r="E28" s="12">
        <v>1357.69</v>
      </c>
      <c r="F28" s="13">
        <v>1.7100000000000001E-2</v>
      </c>
    </row>
    <row r="29" spans="1:6" x14ac:dyDescent="0.25">
      <c r="A29" s="10" t="s">
        <v>929</v>
      </c>
      <c r="B29" s="27" t="s">
        <v>930</v>
      </c>
      <c r="C29" s="27" t="s">
        <v>226</v>
      </c>
      <c r="D29" s="11">
        <v>250797</v>
      </c>
      <c r="E29" s="12">
        <v>1252.6099999999999</v>
      </c>
      <c r="F29" s="13">
        <v>1.5699999999999999E-2</v>
      </c>
    </row>
    <row r="30" spans="1:6" x14ac:dyDescent="0.25">
      <c r="A30" s="10" t="s">
        <v>760</v>
      </c>
      <c r="B30" s="27" t="s">
        <v>761</v>
      </c>
      <c r="C30" s="27" t="s">
        <v>630</v>
      </c>
      <c r="D30" s="11">
        <v>283939</v>
      </c>
      <c r="E30" s="12">
        <v>1220.0899999999999</v>
      </c>
      <c r="F30" s="13">
        <v>1.5299999999999999E-2</v>
      </c>
    </row>
    <row r="31" spans="1:6" x14ac:dyDescent="0.25">
      <c r="A31" s="10" t="s">
        <v>811</v>
      </c>
      <c r="B31" s="27" t="s">
        <v>812</v>
      </c>
      <c r="C31" s="27" t="s">
        <v>235</v>
      </c>
      <c r="D31" s="11">
        <v>141931</v>
      </c>
      <c r="E31" s="12">
        <v>1209.96</v>
      </c>
      <c r="F31" s="13">
        <v>1.52E-2</v>
      </c>
    </row>
    <row r="32" spans="1:6" x14ac:dyDescent="0.25">
      <c r="A32" s="10" t="s">
        <v>745</v>
      </c>
      <c r="B32" s="27" t="s">
        <v>746</v>
      </c>
      <c r="C32" s="27" t="s">
        <v>244</v>
      </c>
      <c r="D32" s="11">
        <v>263268</v>
      </c>
      <c r="E32" s="12">
        <v>1175.0999999999999</v>
      </c>
      <c r="F32" s="13">
        <v>1.4800000000000001E-2</v>
      </c>
    </row>
    <row r="33" spans="1:6" x14ac:dyDescent="0.25">
      <c r="A33" s="10" t="s">
        <v>815</v>
      </c>
      <c r="B33" s="27" t="s">
        <v>816</v>
      </c>
      <c r="C33" s="27" t="s">
        <v>295</v>
      </c>
      <c r="D33" s="11">
        <v>94846</v>
      </c>
      <c r="E33" s="12">
        <v>1072.9000000000001</v>
      </c>
      <c r="F33" s="13">
        <v>1.35E-2</v>
      </c>
    </row>
    <row r="34" spans="1:6" x14ac:dyDescent="0.25">
      <c r="A34" s="10" t="s">
        <v>747</v>
      </c>
      <c r="B34" s="27" t="s">
        <v>748</v>
      </c>
      <c r="C34" s="27" t="s">
        <v>405</v>
      </c>
      <c r="D34" s="11">
        <v>68707</v>
      </c>
      <c r="E34" s="12">
        <v>1037.27</v>
      </c>
      <c r="F34" s="13">
        <v>1.2999999999999999E-2</v>
      </c>
    </row>
    <row r="35" spans="1:6" x14ac:dyDescent="0.25">
      <c r="A35" s="10" t="s">
        <v>399</v>
      </c>
      <c r="B35" s="27" t="s">
        <v>400</v>
      </c>
      <c r="C35" s="27" t="s">
        <v>244</v>
      </c>
      <c r="D35" s="11">
        <v>233777</v>
      </c>
      <c r="E35" s="12">
        <v>1037.1500000000001</v>
      </c>
      <c r="F35" s="13">
        <v>1.2999999999999999E-2</v>
      </c>
    </row>
    <row r="36" spans="1:6" x14ac:dyDescent="0.25">
      <c r="A36" s="10" t="s">
        <v>614</v>
      </c>
      <c r="B36" s="27" t="s">
        <v>615</v>
      </c>
      <c r="C36" s="27" t="s">
        <v>229</v>
      </c>
      <c r="D36" s="11">
        <v>58098</v>
      </c>
      <c r="E36" s="12">
        <v>1023.02</v>
      </c>
      <c r="F36" s="13">
        <v>1.29E-2</v>
      </c>
    </row>
    <row r="37" spans="1:6" x14ac:dyDescent="0.25">
      <c r="A37" s="10" t="s">
        <v>753</v>
      </c>
      <c r="B37" s="27" t="s">
        <v>754</v>
      </c>
      <c r="C37" s="27" t="s">
        <v>633</v>
      </c>
      <c r="D37" s="11">
        <v>61136</v>
      </c>
      <c r="E37" s="12">
        <v>965.18</v>
      </c>
      <c r="F37" s="13">
        <v>1.21E-2</v>
      </c>
    </row>
    <row r="38" spans="1:6" x14ac:dyDescent="0.25">
      <c r="A38" s="10" t="s">
        <v>773</v>
      </c>
      <c r="B38" s="27" t="s">
        <v>774</v>
      </c>
      <c r="C38" s="27" t="s">
        <v>295</v>
      </c>
      <c r="D38" s="11">
        <v>59271</v>
      </c>
      <c r="E38" s="12">
        <v>952.6</v>
      </c>
      <c r="F38" s="13">
        <v>1.2E-2</v>
      </c>
    </row>
    <row r="39" spans="1:6" x14ac:dyDescent="0.25">
      <c r="A39" s="10" t="s">
        <v>395</v>
      </c>
      <c r="B39" s="27" t="s">
        <v>396</v>
      </c>
      <c r="C39" s="27" t="s">
        <v>226</v>
      </c>
      <c r="D39" s="11">
        <v>90814</v>
      </c>
      <c r="E39" s="12">
        <v>922.08</v>
      </c>
      <c r="F39" s="13">
        <v>1.1599999999999999E-2</v>
      </c>
    </row>
    <row r="40" spans="1:6" x14ac:dyDescent="0.25">
      <c r="A40" s="10" t="s">
        <v>740</v>
      </c>
      <c r="B40" s="27" t="s">
        <v>741</v>
      </c>
      <c r="C40" s="27" t="s">
        <v>229</v>
      </c>
      <c r="D40" s="11">
        <v>66876</v>
      </c>
      <c r="E40" s="12">
        <v>876.58</v>
      </c>
      <c r="F40" s="13">
        <v>1.0999999999999999E-2</v>
      </c>
    </row>
    <row r="41" spans="1:6" x14ac:dyDescent="0.25">
      <c r="A41" s="10" t="s">
        <v>653</v>
      </c>
      <c r="B41" s="27" t="s">
        <v>654</v>
      </c>
      <c r="C41" s="27" t="s">
        <v>405</v>
      </c>
      <c r="D41" s="11">
        <v>120549</v>
      </c>
      <c r="E41" s="12">
        <v>860.06</v>
      </c>
      <c r="F41" s="13">
        <v>1.0800000000000001E-2</v>
      </c>
    </row>
    <row r="42" spans="1:6" x14ac:dyDescent="0.25">
      <c r="A42" s="10" t="s">
        <v>931</v>
      </c>
      <c r="B42" s="27" t="s">
        <v>932</v>
      </c>
      <c r="C42" s="27" t="s">
        <v>229</v>
      </c>
      <c r="D42" s="11">
        <v>139099</v>
      </c>
      <c r="E42" s="12">
        <v>837.52</v>
      </c>
      <c r="F42" s="13">
        <v>1.0500000000000001E-2</v>
      </c>
    </row>
    <row r="43" spans="1:6" x14ac:dyDescent="0.25">
      <c r="A43" s="10" t="s">
        <v>807</v>
      </c>
      <c r="B43" s="27" t="s">
        <v>808</v>
      </c>
      <c r="C43" s="27" t="s">
        <v>630</v>
      </c>
      <c r="D43" s="11">
        <v>221913</v>
      </c>
      <c r="E43" s="12">
        <v>785.68</v>
      </c>
      <c r="F43" s="13">
        <v>9.9000000000000008E-3</v>
      </c>
    </row>
    <row r="44" spans="1:6" x14ac:dyDescent="0.25">
      <c r="A44" s="10" t="s">
        <v>332</v>
      </c>
      <c r="B44" s="27" t="s">
        <v>333</v>
      </c>
      <c r="C44" s="27" t="s">
        <v>244</v>
      </c>
      <c r="D44" s="11">
        <v>211918</v>
      </c>
      <c r="E44" s="12">
        <v>777.21</v>
      </c>
      <c r="F44" s="13">
        <v>9.7999999999999997E-3</v>
      </c>
    </row>
    <row r="45" spans="1:6" x14ac:dyDescent="0.25">
      <c r="A45" s="10" t="s">
        <v>670</v>
      </c>
      <c r="B45" s="27" t="s">
        <v>671</v>
      </c>
      <c r="C45" s="27" t="s">
        <v>405</v>
      </c>
      <c r="D45" s="11">
        <v>552590</v>
      </c>
      <c r="E45" s="12">
        <v>749.31</v>
      </c>
      <c r="F45" s="13">
        <v>9.4000000000000004E-3</v>
      </c>
    </row>
    <row r="46" spans="1:6" x14ac:dyDescent="0.25">
      <c r="A46" s="10" t="s">
        <v>775</v>
      </c>
      <c r="B46" s="27" t="s">
        <v>776</v>
      </c>
      <c r="C46" s="27" t="s">
        <v>777</v>
      </c>
      <c r="D46" s="11">
        <v>290548</v>
      </c>
      <c r="E46" s="12">
        <v>716.06</v>
      </c>
      <c r="F46" s="13">
        <v>8.9999999999999993E-3</v>
      </c>
    </row>
    <row r="47" spans="1:6" x14ac:dyDescent="0.25">
      <c r="A47" s="10" t="s">
        <v>626</v>
      </c>
      <c r="B47" s="27" t="s">
        <v>627</v>
      </c>
      <c r="C47" s="27" t="s">
        <v>232</v>
      </c>
      <c r="D47" s="11">
        <v>99452</v>
      </c>
      <c r="E47" s="12">
        <v>699.6</v>
      </c>
      <c r="F47" s="13">
        <v>8.8000000000000005E-3</v>
      </c>
    </row>
    <row r="48" spans="1:6" x14ac:dyDescent="0.25">
      <c r="A48" s="10" t="s">
        <v>655</v>
      </c>
      <c r="B48" s="27" t="s">
        <v>656</v>
      </c>
      <c r="C48" s="27" t="s">
        <v>226</v>
      </c>
      <c r="D48" s="11">
        <v>76755</v>
      </c>
      <c r="E48" s="12">
        <v>655.37</v>
      </c>
      <c r="F48" s="13">
        <v>8.2000000000000007E-3</v>
      </c>
    </row>
    <row r="49" spans="1:6" x14ac:dyDescent="0.25">
      <c r="A49" s="10" t="s">
        <v>767</v>
      </c>
      <c r="B49" s="27" t="s">
        <v>768</v>
      </c>
      <c r="C49" s="27" t="s">
        <v>373</v>
      </c>
      <c r="D49" s="11">
        <v>221626</v>
      </c>
      <c r="E49" s="12">
        <v>620.22</v>
      </c>
      <c r="F49" s="13">
        <v>7.7999999999999996E-3</v>
      </c>
    </row>
    <row r="50" spans="1:6" x14ac:dyDescent="0.25">
      <c r="A50" s="10" t="s">
        <v>606</v>
      </c>
      <c r="B50" s="27" t="s">
        <v>607</v>
      </c>
      <c r="C50" s="27" t="s">
        <v>229</v>
      </c>
      <c r="D50" s="11">
        <v>37428</v>
      </c>
      <c r="E50" s="12">
        <v>593.33000000000004</v>
      </c>
      <c r="F50" s="13">
        <v>7.4999999999999997E-3</v>
      </c>
    </row>
    <row r="51" spans="1:6" x14ac:dyDescent="0.25">
      <c r="A51" s="10" t="s">
        <v>771</v>
      </c>
      <c r="B51" s="27" t="s">
        <v>772</v>
      </c>
      <c r="C51" s="27" t="s">
        <v>261</v>
      </c>
      <c r="D51" s="11">
        <v>80281</v>
      </c>
      <c r="E51" s="12">
        <v>557.07000000000005</v>
      </c>
      <c r="F51" s="13">
        <v>7.0000000000000001E-3</v>
      </c>
    </row>
    <row r="52" spans="1:6" x14ac:dyDescent="0.25">
      <c r="A52" s="10" t="s">
        <v>758</v>
      </c>
      <c r="B52" s="27" t="s">
        <v>759</v>
      </c>
      <c r="C52" s="27" t="s">
        <v>633</v>
      </c>
      <c r="D52" s="11">
        <v>54599</v>
      </c>
      <c r="E52" s="12">
        <v>550.49</v>
      </c>
      <c r="F52" s="13">
        <v>6.8999999999999999E-3</v>
      </c>
    </row>
    <row r="53" spans="1:6" x14ac:dyDescent="0.25">
      <c r="A53" s="10" t="s">
        <v>646</v>
      </c>
      <c r="B53" s="27" t="s">
        <v>647</v>
      </c>
      <c r="C53" s="27" t="s">
        <v>648</v>
      </c>
      <c r="D53" s="11">
        <v>19551</v>
      </c>
      <c r="E53" s="12">
        <v>518.03</v>
      </c>
      <c r="F53" s="13">
        <v>6.4999999999999997E-3</v>
      </c>
    </row>
    <row r="54" spans="1:6" x14ac:dyDescent="0.25">
      <c r="A54" s="10" t="s">
        <v>410</v>
      </c>
      <c r="B54" s="27" t="s">
        <v>411</v>
      </c>
      <c r="C54" s="27" t="s">
        <v>272</v>
      </c>
      <c r="D54" s="11">
        <v>77996</v>
      </c>
      <c r="E54" s="12">
        <v>514.46</v>
      </c>
      <c r="F54" s="13">
        <v>6.4999999999999997E-3</v>
      </c>
    </row>
    <row r="55" spans="1:6" x14ac:dyDescent="0.25">
      <c r="A55" s="10" t="s">
        <v>803</v>
      </c>
      <c r="B55" s="27" t="s">
        <v>804</v>
      </c>
      <c r="C55" s="27" t="s">
        <v>777</v>
      </c>
      <c r="D55" s="11">
        <v>285317</v>
      </c>
      <c r="E55" s="12">
        <v>457.51</v>
      </c>
      <c r="F55" s="13">
        <v>5.7000000000000002E-3</v>
      </c>
    </row>
    <row r="56" spans="1:6" x14ac:dyDescent="0.25">
      <c r="A56" s="10" t="s">
        <v>764</v>
      </c>
      <c r="B56" s="27" t="s">
        <v>765</v>
      </c>
      <c r="C56" s="27" t="s">
        <v>766</v>
      </c>
      <c r="D56" s="11">
        <v>335995</v>
      </c>
      <c r="E56" s="12">
        <v>454.43</v>
      </c>
      <c r="F56" s="13">
        <v>5.7000000000000002E-3</v>
      </c>
    </row>
    <row r="57" spans="1:6" x14ac:dyDescent="0.25">
      <c r="A57" s="10" t="s">
        <v>778</v>
      </c>
      <c r="B57" s="27" t="s">
        <v>779</v>
      </c>
      <c r="C57" s="27" t="s">
        <v>757</v>
      </c>
      <c r="D57" s="11">
        <v>635889</v>
      </c>
      <c r="E57" s="12">
        <v>444.49</v>
      </c>
      <c r="F57" s="13">
        <v>5.5999999999999999E-3</v>
      </c>
    </row>
    <row r="58" spans="1:6" x14ac:dyDescent="0.25">
      <c r="A58" s="10" t="s">
        <v>784</v>
      </c>
      <c r="B58" s="27" t="s">
        <v>785</v>
      </c>
      <c r="C58" s="27" t="s">
        <v>251</v>
      </c>
      <c r="D58" s="11">
        <v>157465</v>
      </c>
      <c r="E58" s="12">
        <v>440.9</v>
      </c>
      <c r="F58" s="13">
        <v>5.4999999999999997E-3</v>
      </c>
    </row>
    <row r="59" spans="1:6" x14ac:dyDescent="0.25">
      <c r="A59" s="10" t="s">
        <v>813</v>
      </c>
      <c r="B59" s="27" t="s">
        <v>814</v>
      </c>
      <c r="C59" s="27" t="s">
        <v>331</v>
      </c>
      <c r="D59" s="11">
        <v>36763</v>
      </c>
      <c r="E59" s="12">
        <v>402.76</v>
      </c>
      <c r="F59" s="13">
        <v>5.1000000000000004E-3</v>
      </c>
    </row>
    <row r="60" spans="1:6" x14ac:dyDescent="0.25">
      <c r="A60" s="10" t="s">
        <v>788</v>
      </c>
      <c r="B60" s="27" t="s">
        <v>789</v>
      </c>
      <c r="C60" s="27" t="s">
        <v>295</v>
      </c>
      <c r="D60" s="11">
        <v>175986</v>
      </c>
      <c r="E60" s="12">
        <v>383.3</v>
      </c>
      <c r="F60" s="13">
        <v>4.7999999999999996E-3</v>
      </c>
    </row>
    <row r="61" spans="1:6" x14ac:dyDescent="0.25">
      <c r="A61" s="10" t="s">
        <v>790</v>
      </c>
      <c r="B61" s="27" t="s">
        <v>791</v>
      </c>
      <c r="C61" s="27" t="s">
        <v>331</v>
      </c>
      <c r="D61" s="11">
        <v>368770</v>
      </c>
      <c r="E61" s="12">
        <v>324.14999999999998</v>
      </c>
      <c r="F61" s="13">
        <v>4.1000000000000003E-3</v>
      </c>
    </row>
    <row r="62" spans="1:6" x14ac:dyDescent="0.25">
      <c r="A62" s="10" t="s">
        <v>933</v>
      </c>
      <c r="B62" s="27" t="s">
        <v>934</v>
      </c>
      <c r="C62" s="27" t="s">
        <v>757</v>
      </c>
      <c r="D62" s="11">
        <v>115087</v>
      </c>
      <c r="E62" s="12">
        <v>132.47</v>
      </c>
      <c r="F62" s="13">
        <v>1.6999999999999999E-3</v>
      </c>
    </row>
    <row r="63" spans="1:6" x14ac:dyDescent="0.25">
      <c r="A63" s="10" t="s">
        <v>674</v>
      </c>
      <c r="B63" s="27" t="s">
        <v>675</v>
      </c>
      <c r="C63" s="27" t="s">
        <v>630</v>
      </c>
      <c r="D63" s="11">
        <v>48168</v>
      </c>
      <c r="E63" s="12">
        <v>83.91</v>
      </c>
      <c r="F63" s="13">
        <v>1.1000000000000001E-3</v>
      </c>
    </row>
    <row r="64" spans="1:6" x14ac:dyDescent="0.25">
      <c r="A64" s="10" t="s">
        <v>676</v>
      </c>
      <c r="B64" s="27" t="s">
        <v>677</v>
      </c>
      <c r="C64" s="27" t="s">
        <v>229</v>
      </c>
      <c r="D64" s="11">
        <v>16056</v>
      </c>
      <c r="E64" s="12">
        <v>68.650000000000006</v>
      </c>
      <c r="F64" s="13">
        <v>8.9999999999999998E-4</v>
      </c>
    </row>
    <row r="65" spans="1:6" x14ac:dyDescent="0.25">
      <c r="A65" s="14" t="s">
        <v>88</v>
      </c>
      <c r="B65" s="28"/>
      <c r="C65" s="28"/>
      <c r="D65" s="15"/>
      <c r="E65" s="35">
        <v>69512.81</v>
      </c>
      <c r="F65" s="36">
        <v>0.87339999999999995</v>
      </c>
    </row>
    <row r="66" spans="1:6" x14ac:dyDescent="0.25">
      <c r="A66" s="14" t="s">
        <v>412</v>
      </c>
      <c r="B66" s="27"/>
      <c r="C66" s="27"/>
      <c r="D66" s="11"/>
      <c r="E66" s="12"/>
      <c r="F66" s="13"/>
    </row>
    <row r="67" spans="1:6" x14ac:dyDescent="0.25">
      <c r="A67" s="14" t="s">
        <v>88</v>
      </c>
      <c r="B67" s="27"/>
      <c r="C67" s="27"/>
      <c r="D67" s="11"/>
      <c r="E67" s="37" t="s">
        <v>65</v>
      </c>
      <c r="F67" s="38" t="s">
        <v>65</v>
      </c>
    </row>
    <row r="68" spans="1:6" x14ac:dyDescent="0.25">
      <c r="A68" s="20" t="s">
        <v>97</v>
      </c>
      <c r="B68" s="29"/>
      <c r="C68" s="29"/>
      <c r="D68" s="21"/>
      <c r="E68" s="24">
        <v>69512.81</v>
      </c>
      <c r="F68" s="25">
        <v>0.87339999999999995</v>
      </c>
    </row>
    <row r="69" spans="1:6" x14ac:dyDescent="0.25">
      <c r="A69" s="10"/>
      <c r="B69" s="27"/>
      <c r="C69" s="27"/>
      <c r="D69" s="11"/>
      <c r="E69" s="12"/>
      <c r="F69" s="13"/>
    </row>
    <row r="70" spans="1:6" x14ac:dyDescent="0.25">
      <c r="A70" s="14" t="s">
        <v>413</v>
      </c>
      <c r="B70" s="27"/>
      <c r="C70" s="27"/>
      <c r="D70" s="11"/>
      <c r="E70" s="12"/>
      <c r="F70" s="13"/>
    </row>
    <row r="71" spans="1:6" x14ac:dyDescent="0.25">
      <c r="A71" s="14" t="s">
        <v>414</v>
      </c>
      <c r="B71" s="27"/>
      <c r="C71" s="27"/>
      <c r="D71" s="11"/>
      <c r="E71" s="12"/>
      <c r="F71" s="13"/>
    </row>
    <row r="72" spans="1:6" x14ac:dyDescent="0.25">
      <c r="A72" s="10" t="s">
        <v>935</v>
      </c>
      <c r="B72" s="27"/>
      <c r="C72" s="27" t="s">
        <v>302</v>
      </c>
      <c r="D72" s="11">
        <v>274000</v>
      </c>
      <c r="E72" s="12">
        <v>1471.52</v>
      </c>
      <c r="F72" s="13">
        <v>1.8492000000000001E-2</v>
      </c>
    </row>
    <row r="73" spans="1:6" x14ac:dyDescent="0.25">
      <c r="A73" s="10" t="s">
        <v>936</v>
      </c>
      <c r="B73" s="27"/>
      <c r="C73" s="27" t="s">
        <v>633</v>
      </c>
      <c r="D73" s="11">
        <v>210000</v>
      </c>
      <c r="E73" s="12">
        <v>1424.33</v>
      </c>
      <c r="F73" s="13">
        <v>1.7899000000000002E-2</v>
      </c>
    </row>
    <row r="74" spans="1:6" x14ac:dyDescent="0.25">
      <c r="A74" s="10" t="s">
        <v>470</v>
      </c>
      <c r="B74" s="27"/>
      <c r="C74" s="27" t="s">
        <v>229</v>
      </c>
      <c r="D74" s="11">
        <v>134400</v>
      </c>
      <c r="E74" s="12">
        <v>1208.73</v>
      </c>
      <c r="F74" s="13">
        <v>1.519E-2</v>
      </c>
    </row>
    <row r="75" spans="1:6" x14ac:dyDescent="0.25">
      <c r="A75" s="10" t="s">
        <v>424</v>
      </c>
      <c r="B75" s="27"/>
      <c r="C75" s="27" t="s">
        <v>373</v>
      </c>
      <c r="D75" s="11">
        <v>530000</v>
      </c>
      <c r="E75" s="12">
        <v>1204.96</v>
      </c>
      <c r="F75" s="13">
        <v>1.5141999999999999E-2</v>
      </c>
    </row>
    <row r="76" spans="1:6" x14ac:dyDescent="0.25">
      <c r="A76" s="14" t="s">
        <v>88</v>
      </c>
      <c r="B76" s="28"/>
      <c r="C76" s="28"/>
      <c r="D76" s="15"/>
      <c r="E76" s="35">
        <v>5309.54</v>
      </c>
      <c r="F76" s="36">
        <v>6.6723000000000005E-2</v>
      </c>
    </row>
    <row r="77" spans="1:6" x14ac:dyDescent="0.25">
      <c r="A77" s="10"/>
      <c r="B77" s="27"/>
      <c r="C77" s="27"/>
      <c r="D77" s="11"/>
      <c r="E77" s="12"/>
      <c r="F77" s="13"/>
    </row>
    <row r="78" spans="1:6" ht="15" customHeight="1" x14ac:dyDescent="0.25">
      <c r="A78" s="10"/>
      <c r="B78" s="27"/>
      <c r="C78" s="27"/>
      <c r="D78" s="11"/>
      <c r="E78" s="12"/>
      <c r="F78" s="13"/>
    </row>
    <row r="79" spans="1:6" x14ac:dyDescent="0.25">
      <c r="A79" s="10"/>
      <c r="B79" s="27"/>
      <c r="C79" s="27"/>
      <c r="D79" s="11"/>
      <c r="E79" s="12"/>
      <c r="F79" s="13"/>
    </row>
    <row r="80" spans="1:6" x14ac:dyDescent="0.25">
      <c r="A80" s="20" t="s">
        <v>97</v>
      </c>
      <c r="B80" s="29"/>
      <c r="C80" s="29"/>
      <c r="D80" s="21"/>
      <c r="E80" s="16">
        <v>5309.54</v>
      </c>
      <c r="F80" s="17">
        <v>6.6723000000000005E-2</v>
      </c>
    </row>
    <row r="81" spans="1:6" x14ac:dyDescent="0.25">
      <c r="A81" s="10"/>
      <c r="B81" s="27"/>
      <c r="C81" s="27"/>
      <c r="D81" s="11"/>
      <c r="E81" s="12"/>
      <c r="F81" s="13"/>
    </row>
    <row r="82" spans="1:6" x14ac:dyDescent="0.25">
      <c r="A82" s="14" t="s">
        <v>66</v>
      </c>
      <c r="B82" s="27"/>
      <c r="C82" s="27"/>
      <c r="D82" s="11"/>
      <c r="E82" s="12"/>
      <c r="F82" s="13"/>
    </row>
    <row r="83" spans="1:6" x14ac:dyDescent="0.25">
      <c r="A83" s="14" t="s">
        <v>67</v>
      </c>
      <c r="B83" s="27"/>
      <c r="C83" s="27"/>
      <c r="D83" s="11"/>
      <c r="E83" s="12"/>
      <c r="F83" s="13"/>
    </row>
    <row r="84" spans="1:6" x14ac:dyDescent="0.25">
      <c r="A84" s="10" t="s">
        <v>817</v>
      </c>
      <c r="B84" s="27" t="s">
        <v>818</v>
      </c>
      <c r="C84" s="27" t="s">
        <v>195</v>
      </c>
      <c r="D84" s="11">
        <v>2638.8</v>
      </c>
      <c r="E84" s="12">
        <v>2.65</v>
      </c>
      <c r="F84" s="13">
        <v>0</v>
      </c>
    </row>
    <row r="85" spans="1:6" x14ac:dyDescent="0.25">
      <c r="A85" s="14" t="s">
        <v>88</v>
      </c>
      <c r="B85" s="28"/>
      <c r="C85" s="28"/>
      <c r="D85" s="15"/>
      <c r="E85" s="35">
        <v>2.65</v>
      </c>
      <c r="F85" s="36">
        <v>0</v>
      </c>
    </row>
    <row r="86" spans="1:6" x14ac:dyDescent="0.25">
      <c r="A86" s="10"/>
      <c r="B86" s="27"/>
      <c r="C86" s="27"/>
      <c r="D86" s="11"/>
      <c r="E86" s="12"/>
      <c r="F86" s="13"/>
    </row>
    <row r="87" spans="1:6" x14ac:dyDescent="0.25">
      <c r="A87" s="14" t="s">
        <v>95</v>
      </c>
      <c r="B87" s="27"/>
      <c r="C87" s="27"/>
      <c r="D87" s="11"/>
      <c r="E87" s="12"/>
      <c r="F87" s="13"/>
    </row>
    <row r="88" spans="1:6" x14ac:dyDescent="0.25">
      <c r="A88" s="14" t="s">
        <v>88</v>
      </c>
      <c r="B88" s="27"/>
      <c r="C88" s="27"/>
      <c r="D88" s="11"/>
      <c r="E88" s="37" t="s">
        <v>65</v>
      </c>
      <c r="F88" s="38" t="s">
        <v>65</v>
      </c>
    </row>
    <row r="89" spans="1:6" x14ac:dyDescent="0.25">
      <c r="A89" s="10"/>
      <c r="B89" s="27"/>
      <c r="C89" s="27"/>
      <c r="D89" s="11"/>
      <c r="E89" s="12"/>
      <c r="F89" s="13"/>
    </row>
    <row r="90" spans="1:6" x14ac:dyDescent="0.25">
      <c r="A90" s="14" t="s">
        <v>96</v>
      </c>
      <c r="B90" s="27"/>
      <c r="C90" s="27"/>
      <c r="D90" s="11"/>
      <c r="E90" s="12"/>
      <c r="F90" s="13"/>
    </row>
    <row r="91" spans="1:6" x14ac:dyDescent="0.25">
      <c r="A91" s="14" t="s">
        <v>88</v>
      </c>
      <c r="B91" s="27"/>
      <c r="C91" s="27"/>
      <c r="D91" s="11"/>
      <c r="E91" s="37" t="s">
        <v>65</v>
      </c>
      <c r="F91" s="38" t="s">
        <v>65</v>
      </c>
    </row>
    <row r="92" spans="1:6" x14ac:dyDescent="0.25">
      <c r="A92" s="10"/>
      <c r="B92" s="27"/>
      <c r="C92" s="27"/>
      <c r="D92" s="11"/>
      <c r="E92" s="12"/>
      <c r="F92" s="13"/>
    </row>
    <row r="93" spans="1:6" x14ac:dyDescent="0.25">
      <c r="A93" s="20" t="s">
        <v>97</v>
      </c>
      <c r="B93" s="29"/>
      <c r="C93" s="29"/>
      <c r="D93" s="21"/>
      <c r="E93" s="16">
        <v>2.65</v>
      </c>
      <c r="F93" s="17">
        <v>0</v>
      </c>
    </row>
    <row r="94" spans="1:6" x14ac:dyDescent="0.25">
      <c r="A94" s="10"/>
      <c r="B94" s="27"/>
      <c r="C94" s="27"/>
      <c r="D94" s="11"/>
      <c r="E94" s="12"/>
      <c r="F94" s="13"/>
    </row>
    <row r="95" spans="1:6" x14ac:dyDescent="0.25">
      <c r="A95" s="14" t="s">
        <v>512</v>
      </c>
      <c r="B95" s="28"/>
      <c r="C95" s="28"/>
      <c r="D95" s="15"/>
      <c r="E95" s="31"/>
      <c r="F95" s="32"/>
    </row>
    <row r="96" spans="1:6" x14ac:dyDescent="0.25">
      <c r="A96" s="14" t="s">
        <v>513</v>
      </c>
      <c r="B96" s="28"/>
      <c r="C96" s="28"/>
      <c r="D96" s="15"/>
      <c r="E96" s="31"/>
      <c r="F96" s="32"/>
    </row>
    <row r="97" spans="1:6" x14ac:dyDescent="0.25">
      <c r="A97" s="10" t="s">
        <v>819</v>
      </c>
      <c r="B97" s="27"/>
      <c r="C97" s="27" t="s">
        <v>577</v>
      </c>
      <c r="D97" s="11">
        <v>60000000</v>
      </c>
      <c r="E97" s="12">
        <v>600</v>
      </c>
      <c r="F97" s="13">
        <v>7.4999999999999997E-3</v>
      </c>
    </row>
    <row r="98" spans="1:6" x14ac:dyDescent="0.25">
      <c r="A98" s="10" t="s">
        <v>937</v>
      </c>
      <c r="B98" s="27"/>
      <c r="C98" s="27" t="s">
        <v>795</v>
      </c>
      <c r="D98" s="11">
        <v>49500000</v>
      </c>
      <c r="E98" s="12">
        <v>495</v>
      </c>
      <c r="F98" s="13">
        <v>6.1999999999999998E-3</v>
      </c>
    </row>
    <row r="99" spans="1:6" x14ac:dyDescent="0.25">
      <c r="A99" s="10" t="s">
        <v>821</v>
      </c>
      <c r="B99" s="27"/>
      <c r="C99" s="27" t="s">
        <v>577</v>
      </c>
      <c r="D99" s="11">
        <v>40000000</v>
      </c>
      <c r="E99" s="12">
        <v>400</v>
      </c>
      <c r="F99" s="13">
        <v>5.0000000000000001E-3</v>
      </c>
    </row>
    <row r="100" spans="1:6" x14ac:dyDescent="0.25">
      <c r="A100" s="10" t="s">
        <v>822</v>
      </c>
      <c r="B100" s="27"/>
      <c r="C100" s="27" t="s">
        <v>795</v>
      </c>
      <c r="D100" s="11">
        <v>30100000</v>
      </c>
      <c r="E100" s="12">
        <v>301</v>
      </c>
      <c r="F100" s="13">
        <v>3.8E-3</v>
      </c>
    </row>
    <row r="101" spans="1:6" x14ac:dyDescent="0.25">
      <c r="A101" s="10" t="s">
        <v>794</v>
      </c>
      <c r="B101" s="27"/>
      <c r="C101" s="27" t="s">
        <v>795</v>
      </c>
      <c r="D101" s="11">
        <v>26000000</v>
      </c>
      <c r="E101" s="12">
        <v>260</v>
      </c>
      <c r="F101" s="13">
        <v>3.3E-3</v>
      </c>
    </row>
    <row r="102" spans="1:6" x14ac:dyDescent="0.25">
      <c r="A102" s="10" t="s">
        <v>938</v>
      </c>
      <c r="B102" s="27"/>
      <c r="C102" s="27" t="s">
        <v>795</v>
      </c>
      <c r="D102" s="11">
        <v>25500000</v>
      </c>
      <c r="E102" s="12">
        <v>255</v>
      </c>
      <c r="F102" s="13">
        <v>3.2000000000000002E-3</v>
      </c>
    </row>
    <row r="103" spans="1:6" x14ac:dyDescent="0.25">
      <c r="A103" s="10" t="s">
        <v>939</v>
      </c>
      <c r="B103" s="27"/>
      <c r="C103" s="27" t="s">
        <v>795</v>
      </c>
      <c r="D103" s="11">
        <v>24000000</v>
      </c>
      <c r="E103" s="12">
        <v>240</v>
      </c>
      <c r="F103" s="13">
        <v>3.0000000000000001E-3</v>
      </c>
    </row>
    <row r="104" spans="1:6" x14ac:dyDescent="0.25">
      <c r="A104" s="14" t="s">
        <v>88</v>
      </c>
      <c r="B104" s="28"/>
      <c r="C104" s="28"/>
      <c r="D104" s="15"/>
      <c r="E104" s="35">
        <v>2551</v>
      </c>
      <c r="F104" s="36">
        <v>3.2000000000000001E-2</v>
      </c>
    </row>
    <row r="105" spans="1:6" x14ac:dyDescent="0.25">
      <c r="A105" s="20" t="s">
        <v>97</v>
      </c>
      <c r="B105" s="29"/>
      <c r="C105" s="29"/>
      <c r="D105" s="21"/>
      <c r="E105" s="24">
        <v>2551</v>
      </c>
      <c r="F105" s="25">
        <v>3.2000000000000001E-2</v>
      </c>
    </row>
    <row r="106" spans="1:6" x14ac:dyDescent="0.25">
      <c r="A106" s="10"/>
      <c r="B106" s="27"/>
      <c r="C106" s="27"/>
      <c r="D106" s="11"/>
      <c r="E106" s="12"/>
      <c r="F106" s="13"/>
    </row>
    <row r="107" spans="1:6" x14ac:dyDescent="0.25">
      <c r="A107" s="10"/>
      <c r="B107" s="27"/>
      <c r="C107" s="27"/>
      <c r="D107" s="11"/>
      <c r="E107" s="12"/>
      <c r="F107" s="13"/>
    </row>
    <row r="108" spans="1:6" x14ac:dyDescent="0.25">
      <c r="A108" s="14" t="s">
        <v>98</v>
      </c>
      <c r="B108" s="27"/>
      <c r="C108" s="27"/>
      <c r="D108" s="11"/>
      <c r="E108" s="12"/>
      <c r="F108" s="13"/>
    </row>
    <row r="109" spans="1:6" x14ac:dyDescent="0.25">
      <c r="A109" s="10" t="s">
        <v>99</v>
      </c>
      <c r="B109" s="27"/>
      <c r="C109" s="27"/>
      <c r="D109" s="11"/>
      <c r="E109" s="12">
        <v>12375.84</v>
      </c>
      <c r="F109" s="13">
        <v>0.1555</v>
      </c>
    </row>
    <row r="110" spans="1:6" x14ac:dyDescent="0.25">
      <c r="A110" s="14" t="s">
        <v>88</v>
      </c>
      <c r="B110" s="28"/>
      <c r="C110" s="28"/>
      <c r="D110" s="15"/>
      <c r="E110" s="35">
        <v>12375.84</v>
      </c>
      <c r="F110" s="36">
        <v>0.1555</v>
      </c>
    </row>
    <row r="111" spans="1:6" x14ac:dyDescent="0.25">
      <c r="A111" s="10"/>
      <c r="B111" s="27"/>
      <c r="C111" s="27"/>
      <c r="D111" s="11"/>
      <c r="E111" s="12"/>
      <c r="F111" s="13"/>
    </row>
    <row r="112" spans="1:6" x14ac:dyDescent="0.25">
      <c r="A112" s="20" t="s">
        <v>97</v>
      </c>
      <c r="B112" s="29"/>
      <c r="C112" s="29"/>
      <c r="D112" s="21"/>
      <c r="E112" s="16">
        <v>12375.84</v>
      </c>
      <c r="F112" s="17">
        <v>0.1555</v>
      </c>
    </row>
    <row r="113" spans="1:6" x14ac:dyDescent="0.25">
      <c r="A113" s="10" t="s">
        <v>100</v>
      </c>
      <c r="B113" s="27"/>
      <c r="C113" s="27"/>
      <c r="D113" s="11"/>
      <c r="E113" s="33">
        <v>-4870.24</v>
      </c>
      <c r="F113" s="34">
        <v>-6.0900000000000003E-2</v>
      </c>
    </row>
    <row r="114" spans="1:6" x14ac:dyDescent="0.25">
      <c r="A114" s="22" t="s">
        <v>101</v>
      </c>
      <c r="B114" s="30"/>
      <c r="C114" s="30"/>
      <c r="D114" s="23"/>
      <c r="E114" s="24">
        <v>79572.06</v>
      </c>
      <c r="F114" s="25">
        <v>1</v>
      </c>
    </row>
    <row r="116" spans="1:6" x14ac:dyDescent="0.25">
      <c r="A116" s="1" t="s">
        <v>578</v>
      </c>
    </row>
    <row r="117" spans="1:6" x14ac:dyDescent="0.25">
      <c r="A117" s="1" t="s">
        <v>102</v>
      </c>
    </row>
    <row r="123" spans="1:6" x14ac:dyDescent="0.25">
      <c r="A123" s="1" t="s">
        <v>1143</v>
      </c>
    </row>
    <row r="124" spans="1:6" ht="30" x14ac:dyDescent="0.25">
      <c r="A124" s="44" t="s">
        <v>1144</v>
      </c>
      <c r="B124" t="s">
        <v>65</v>
      </c>
    </row>
    <row r="125" spans="1:6" x14ac:dyDescent="0.25">
      <c r="A125" t="s">
        <v>1145</v>
      </c>
    </row>
    <row r="126" spans="1:6" x14ac:dyDescent="0.25">
      <c r="A126" t="s">
        <v>1146</v>
      </c>
      <c r="B126" t="s">
        <v>1147</v>
      </c>
      <c r="C126" t="s">
        <v>1147</v>
      </c>
    </row>
    <row r="127" spans="1:6" x14ac:dyDescent="0.25">
      <c r="B127" s="45">
        <v>43465</v>
      </c>
      <c r="C127" s="45">
        <v>43496</v>
      </c>
    </row>
    <row r="128" spans="1:6" x14ac:dyDescent="0.25">
      <c r="A128" t="s">
        <v>1151</v>
      </c>
      <c r="B128">
        <v>23.173999999999999</v>
      </c>
      <c r="C128">
        <v>22.312999999999999</v>
      </c>
    </row>
    <row r="129" spans="1:3" x14ac:dyDescent="0.25">
      <c r="A129" t="s">
        <v>1152</v>
      </c>
      <c r="B129">
        <v>27.143999999999998</v>
      </c>
      <c r="C129">
        <v>26.135999999999999</v>
      </c>
    </row>
    <row r="130" spans="1:3" x14ac:dyDescent="0.25">
      <c r="A130" t="s">
        <v>1173</v>
      </c>
      <c r="B130">
        <v>20.702999999999999</v>
      </c>
      <c r="C130">
        <v>19.907</v>
      </c>
    </row>
    <row r="131" spans="1:3" x14ac:dyDescent="0.25">
      <c r="A131" t="s">
        <v>1175</v>
      </c>
      <c r="B131">
        <v>25.626000000000001</v>
      </c>
      <c r="C131">
        <v>24.640999999999998</v>
      </c>
    </row>
    <row r="133" spans="1:3" x14ac:dyDescent="0.25">
      <c r="A133" t="s">
        <v>1162</v>
      </c>
      <c r="B133" t="s">
        <v>65</v>
      </c>
    </row>
    <row r="134" spans="1:3" x14ac:dyDescent="0.25">
      <c r="A134" t="s">
        <v>1163</v>
      </c>
      <c r="B134" t="s">
        <v>65</v>
      </c>
    </row>
    <row r="135" spans="1:3" ht="30" x14ac:dyDescent="0.25">
      <c r="A135" s="44" t="s">
        <v>1164</v>
      </c>
      <c r="B135" t="s">
        <v>65</v>
      </c>
    </row>
    <row r="136" spans="1:3" ht="30" x14ac:dyDescent="0.25">
      <c r="A136" s="44" t="s">
        <v>1165</v>
      </c>
      <c r="B136" t="s">
        <v>65</v>
      </c>
    </row>
    <row r="137" spans="1:3" x14ac:dyDescent="0.25">
      <c r="A137" t="s">
        <v>1166</v>
      </c>
      <c r="B137" t="s">
        <v>65</v>
      </c>
    </row>
    <row r="138" spans="1:3" x14ac:dyDescent="0.25">
      <c r="A138" t="s">
        <v>1167</v>
      </c>
      <c r="B138" s="2">
        <v>3.62</v>
      </c>
    </row>
    <row r="139" spans="1:3" ht="45" x14ac:dyDescent="0.25">
      <c r="A139" s="44" t="s">
        <v>1168</v>
      </c>
      <c r="B139">
        <v>5309.5234</v>
      </c>
    </row>
    <row r="140" spans="1:3" ht="30" x14ac:dyDescent="0.25">
      <c r="A140" s="44" t="s">
        <v>1169</v>
      </c>
      <c r="B140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workbookViewId="0">
      <pane ySplit="4" topLeftCell="A80" activePane="bottomLeft" state="frozen"/>
      <selection pane="bottomLeft" activeCell="B92" sqref="B92"/>
    </sheetView>
  </sheetViews>
  <sheetFormatPr defaultRowHeight="15" x14ac:dyDescent="0.25"/>
  <cols>
    <col min="1" max="1" width="50.5703125" customWidth="1"/>
    <col min="2" max="2" width="17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43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27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220</v>
      </c>
      <c r="B7" s="27"/>
      <c r="C7" s="27"/>
      <c r="D7" s="11"/>
      <c r="E7" s="12"/>
      <c r="F7" s="13"/>
    </row>
    <row r="8" spans="1:8" x14ac:dyDescent="0.25">
      <c r="A8" s="10" t="s">
        <v>579</v>
      </c>
      <c r="B8" s="27" t="s">
        <v>580</v>
      </c>
      <c r="C8" s="27" t="s">
        <v>241</v>
      </c>
      <c r="D8" s="11">
        <v>4398</v>
      </c>
      <c r="E8" s="12">
        <v>91.48</v>
      </c>
      <c r="F8" s="13">
        <v>9.6199999999999994E-2</v>
      </c>
    </row>
    <row r="9" spans="1:8" x14ac:dyDescent="0.25">
      <c r="A9" s="10" t="s">
        <v>221</v>
      </c>
      <c r="B9" s="27" t="s">
        <v>222</v>
      </c>
      <c r="C9" s="27" t="s">
        <v>223</v>
      </c>
      <c r="D9" s="11">
        <v>5892</v>
      </c>
      <c r="E9" s="12">
        <v>72.3</v>
      </c>
      <c r="F9" s="13">
        <v>7.5999999999999998E-2</v>
      </c>
    </row>
    <row r="10" spans="1:8" x14ac:dyDescent="0.25">
      <c r="A10" s="10" t="s">
        <v>224</v>
      </c>
      <c r="B10" s="27" t="s">
        <v>225</v>
      </c>
      <c r="C10" s="27" t="s">
        <v>226</v>
      </c>
      <c r="D10" s="11">
        <v>3566</v>
      </c>
      <c r="E10" s="12">
        <v>68.55</v>
      </c>
      <c r="F10" s="13">
        <v>7.2099999999999997E-2</v>
      </c>
    </row>
    <row r="11" spans="1:8" x14ac:dyDescent="0.25">
      <c r="A11" s="10" t="s">
        <v>298</v>
      </c>
      <c r="B11" s="27" t="s">
        <v>299</v>
      </c>
      <c r="C11" s="27" t="s">
        <v>241</v>
      </c>
      <c r="D11" s="11">
        <v>16911</v>
      </c>
      <c r="E11" s="12">
        <v>61.63</v>
      </c>
      <c r="F11" s="13">
        <v>6.4799999999999996E-2</v>
      </c>
    </row>
    <row r="12" spans="1:8" x14ac:dyDescent="0.25">
      <c r="A12" s="10" t="s">
        <v>283</v>
      </c>
      <c r="B12" s="27" t="s">
        <v>284</v>
      </c>
      <c r="C12" s="27" t="s">
        <v>229</v>
      </c>
      <c r="D12" s="11">
        <v>7247</v>
      </c>
      <c r="E12" s="12">
        <v>54.32</v>
      </c>
      <c r="F12" s="13">
        <v>5.7099999999999998E-2</v>
      </c>
    </row>
    <row r="13" spans="1:8" x14ac:dyDescent="0.25">
      <c r="A13" s="10" t="s">
        <v>239</v>
      </c>
      <c r="B13" s="27" t="s">
        <v>240</v>
      </c>
      <c r="C13" s="27" t="s">
        <v>241</v>
      </c>
      <c r="D13" s="11">
        <v>13411</v>
      </c>
      <c r="E13" s="12">
        <v>39.380000000000003</v>
      </c>
      <c r="F13" s="13">
        <v>4.1399999999999999E-2</v>
      </c>
    </row>
    <row r="14" spans="1:8" x14ac:dyDescent="0.25">
      <c r="A14" s="10" t="s">
        <v>252</v>
      </c>
      <c r="B14" s="27" t="s">
        <v>253</v>
      </c>
      <c r="C14" s="27" t="s">
        <v>244</v>
      </c>
      <c r="D14" s="11">
        <v>13957</v>
      </c>
      <c r="E14" s="12">
        <v>38.89</v>
      </c>
      <c r="F14" s="13">
        <v>4.0899999999999999E-2</v>
      </c>
    </row>
    <row r="15" spans="1:8" x14ac:dyDescent="0.25">
      <c r="A15" s="10" t="s">
        <v>585</v>
      </c>
      <c r="B15" s="27" t="s">
        <v>586</v>
      </c>
      <c r="C15" s="27" t="s">
        <v>302</v>
      </c>
      <c r="D15" s="11">
        <v>2904</v>
      </c>
      <c r="E15" s="12">
        <v>38.17</v>
      </c>
      <c r="F15" s="13">
        <v>4.0099999999999997E-2</v>
      </c>
    </row>
    <row r="16" spans="1:8" x14ac:dyDescent="0.25">
      <c r="A16" s="10" t="s">
        <v>591</v>
      </c>
      <c r="B16" s="27" t="s">
        <v>592</v>
      </c>
      <c r="C16" s="27" t="s">
        <v>241</v>
      </c>
      <c r="D16" s="11">
        <v>4758</v>
      </c>
      <c r="E16" s="12">
        <v>34.39</v>
      </c>
      <c r="F16" s="13">
        <v>3.6200000000000003E-2</v>
      </c>
    </row>
    <row r="17" spans="1:6" x14ac:dyDescent="0.25">
      <c r="A17" s="10" t="s">
        <v>242</v>
      </c>
      <c r="B17" s="27" t="s">
        <v>243</v>
      </c>
      <c r="C17" s="27" t="s">
        <v>244</v>
      </c>
      <c r="D17" s="11">
        <v>1880</v>
      </c>
      <c r="E17" s="12">
        <v>33.15</v>
      </c>
      <c r="F17" s="13">
        <v>3.49E-2</v>
      </c>
    </row>
    <row r="18" spans="1:6" x14ac:dyDescent="0.25">
      <c r="A18" s="10" t="s">
        <v>227</v>
      </c>
      <c r="B18" s="27" t="s">
        <v>228</v>
      </c>
      <c r="C18" s="27" t="s">
        <v>229</v>
      </c>
      <c r="D18" s="11">
        <v>1501</v>
      </c>
      <c r="E18" s="12">
        <v>30.23</v>
      </c>
      <c r="F18" s="13">
        <v>3.1800000000000002E-2</v>
      </c>
    </row>
    <row r="19" spans="1:6" x14ac:dyDescent="0.25">
      <c r="A19" s="10" t="s">
        <v>296</v>
      </c>
      <c r="B19" s="27" t="s">
        <v>297</v>
      </c>
      <c r="C19" s="27" t="s">
        <v>244</v>
      </c>
      <c r="D19" s="11">
        <v>714</v>
      </c>
      <c r="E19" s="12">
        <v>22.83</v>
      </c>
      <c r="F19" s="13">
        <v>2.4E-2</v>
      </c>
    </row>
    <row r="20" spans="1:6" x14ac:dyDescent="0.25">
      <c r="A20" s="10" t="s">
        <v>745</v>
      </c>
      <c r="B20" s="27" t="s">
        <v>746</v>
      </c>
      <c r="C20" s="27" t="s">
        <v>244</v>
      </c>
      <c r="D20" s="11">
        <v>4993</v>
      </c>
      <c r="E20" s="12">
        <v>22.29</v>
      </c>
      <c r="F20" s="13">
        <v>2.3400000000000001E-2</v>
      </c>
    </row>
    <row r="21" spans="1:6" x14ac:dyDescent="0.25">
      <c r="A21" s="10" t="s">
        <v>598</v>
      </c>
      <c r="B21" s="27" t="s">
        <v>599</v>
      </c>
      <c r="C21" s="27" t="s">
        <v>241</v>
      </c>
      <c r="D21" s="11">
        <v>3629</v>
      </c>
      <c r="E21" s="12">
        <v>20.64</v>
      </c>
      <c r="F21" s="13">
        <v>2.1700000000000001E-2</v>
      </c>
    </row>
    <row r="22" spans="1:6" x14ac:dyDescent="0.25">
      <c r="A22" s="10" t="s">
        <v>747</v>
      </c>
      <c r="B22" s="27" t="s">
        <v>748</v>
      </c>
      <c r="C22" s="27" t="s">
        <v>405</v>
      </c>
      <c r="D22" s="11">
        <v>1270</v>
      </c>
      <c r="E22" s="12">
        <v>19.170000000000002</v>
      </c>
      <c r="F22" s="13">
        <v>2.0199999999999999E-2</v>
      </c>
    </row>
    <row r="23" spans="1:6" x14ac:dyDescent="0.25">
      <c r="A23" s="10" t="s">
        <v>758</v>
      </c>
      <c r="B23" s="27" t="s">
        <v>759</v>
      </c>
      <c r="C23" s="27" t="s">
        <v>633</v>
      </c>
      <c r="D23" s="11">
        <v>1795</v>
      </c>
      <c r="E23" s="12">
        <v>18.100000000000001</v>
      </c>
      <c r="F23" s="13">
        <v>1.9E-2</v>
      </c>
    </row>
    <row r="24" spans="1:6" x14ac:dyDescent="0.25">
      <c r="A24" s="10" t="s">
        <v>357</v>
      </c>
      <c r="B24" s="27" t="s">
        <v>358</v>
      </c>
      <c r="C24" s="27" t="s">
        <v>226</v>
      </c>
      <c r="D24" s="11">
        <v>609</v>
      </c>
      <c r="E24" s="12">
        <v>15.68</v>
      </c>
      <c r="F24" s="13">
        <v>1.6500000000000001E-2</v>
      </c>
    </row>
    <row r="25" spans="1:6" x14ac:dyDescent="0.25">
      <c r="A25" s="10" t="s">
        <v>270</v>
      </c>
      <c r="B25" s="27" t="s">
        <v>271</v>
      </c>
      <c r="C25" s="27" t="s">
        <v>272</v>
      </c>
      <c r="D25" s="11">
        <v>232</v>
      </c>
      <c r="E25" s="12">
        <v>15.41</v>
      </c>
      <c r="F25" s="13">
        <v>1.6199999999999999E-2</v>
      </c>
    </row>
    <row r="26" spans="1:6" x14ac:dyDescent="0.25">
      <c r="A26" s="10" t="s">
        <v>734</v>
      </c>
      <c r="B26" s="27" t="s">
        <v>735</v>
      </c>
      <c r="C26" s="27" t="s">
        <v>241</v>
      </c>
      <c r="D26" s="11">
        <v>7685</v>
      </c>
      <c r="E26" s="12">
        <v>14.68</v>
      </c>
      <c r="F26" s="13">
        <v>1.54E-2</v>
      </c>
    </row>
    <row r="27" spans="1:6" x14ac:dyDescent="0.25">
      <c r="A27" s="10" t="s">
        <v>367</v>
      </c>
      <c r="B27" s="27" t="s">
        <v>368</v>
      </c>
      <c r="C27" s="27" t="s">
        <v>241</v>
      </c>
      <c r="D27" s="11">
        <v>905</v>
      </c>
      <c r="E27" s="12">
        <v>13.63</v>
      </c>
      <c r="F27" s="13">
        <v>1.43E-2</v>
      </c>
    </row>
    <row r="28" spans="1:6" x14ac:dyDescent="0.25">
      <c r="A28" s="10" t="s">
        <v>315</v>
      </c>
      <c r="B28" s="27" t="s">
        <v>316</v>
      </c>
      <c r="C28" s="27" t="s">
        <v>272</v>
      </c>
      <c r="D28" s="11">
        <v>1967</v>
      </c>
      <c r="E28" s="12">
        <v>13.38</v>
      </c>
      <c r="F28" s="13">
        <v>1.41E-2</v>
      </c>
    </row>
    <row r="29" spans="1:6" x14ac:dyDescent="0.25">
      <c r="A29" s="10" t="s">
        <v>640</v>
      </c>
      <c r="B29" s="27" t="s">
        <v>641</v>
      </c>
      <c r="C29" s="27" t="s">
        <v>261</v>
      </c>
      <c r="D29" s="11">
        <v>6283</v>
      </c>
      <c r="E29" s="12">
        <v>11.85</v>
      </c>
      <c r="F29" s="13">
        <v>1.2500000000000001E-2</v>
      </c>
    </row>
    <row r="30" spans="1:6" x14ac:dyDescent="0.25">
      <c r="A30" s="10" t="s">
        <v>742</v>
      </c>
      <c r="B30" s="27" t="s">
        <v>743</v>
      </c>
      <c r="C30" s="27" t="s">
        <v>744</v>
      </c>
      <c r="D30" s="11">
        <v>1146</v>
      </c>
      <c r="E30" s="12">
        <v>11.82</v>
      </c>
      <c r="F30" s="13">
        <v>1.24E-2</v>
      </c>
    </row>
    <row r="31" spans="1:6" x14ac:dyDescent="0.25">
      <c r="A31" s="10" t="s">
        <v>293</v>
      </c>
      <c r="B31" s="27" t="s">
        <v>294</v>
      </c>
      <c r="C31" s="27" t="s">
        <v>295</v>
      </c>
      <c r="D31" s="11">
        <v>2370</v>
      </c>
      <c r="E31" s="12">
        <v>11.68</v>
      </c>
      <c r="F31" s="13">
        <v>1.23E-2</v>
      </c>
    </row>
    <row r="32" spans="1:6" x14ac:dyDescent="0.25">
      <c r="A32" s="10" t="s">
        <v>736</v>
      </c>
      <c r="B32" s="27" t="s">
        <v>737</v>
      </c>
      <c r="C32" s="27" t="s">
        <v>669</v>
      </c>
      <c r="D32" s="11">
        <v>842</v>
      </c>
      <c r="E32" s="12">
        <v>11.16</v>
      </c>
      <c r="F32" s="13">
        <v>1.17E-2</v>
      </c>
    </row>
    <row r="33" spans="1:6" x14ac:dyDescent="0.25">
      <c r="A33" s="10" t="s">
        <v>749</v>
      </c>
      <c r="B33" s="27" t="s">
        <v>750</v>
      </c>
      <c r="C33" s="27" t="s">
        <v>373</v>
      </c>
      <c r="D33" s="11">
        <v>5292</v>
      </c>
      <c r="E33" s="12">
        <v>10.81</v>
      </c>
      <c r="F33" s="13">
        <v>1.14E-2</v>
      </c>
    </row>
    <row r="34" spans="1:6" x14ac:dyDescent="0.25">
      <c r="A34" s="10" t="s">
        <v>363</v>
      </c>
      <c r="B34" s="27" t="s">
        <v>364</v>
      </c>
      <c r="C34" s="27" t="s">
        <v>244</v>
      </c>
      <c r="D34" s="11">
        <v>778</v>
      </c>
      <c r="E34" s="12">
        <v>9.7899999999999991</v>
      </c>
      <c r="F34" s="13">
        <v>1.03E-2</v>
      </c>
    </row>
    <row r="35" spans="1:6" x14ac:dyDescent="0.25">
      <c r="A35" s="10" t="s">
        <v>327</v>
      </c>
      <c r="B35" s="27" t="s">
        <v>328</v>
      </c>
      <c r="C35" s="27" t="s">
        <v>226</v>
      </c>
      <c r="D35" s="11">
        <v>2409</v>
      </c>
      <c r="E35" s="12">
        <v>9.74</v>
      </c>
      <c r="F35" s="13">
        <v>1.0200000000000001E-2</v>
      </c>
    </row>
    <row r="36" spans="1:6" x14ac:dyDescent="0.25">
      <c r="A36" s="10" t="s">
        <v>755</v>
      </c>
      <c r="B36" s="27" t="s">
        <v>756</v>
      </c>
      <c r="C36" s="27" t="s">
        <v>757</v>
      </c>
      <c r="D36" s="11">
        <v>6853</v>
      </c>
      <c r="E36" s="12">
        <v>9.73</v>
      </c>
      <c r="F36" s="13">
        <v>1.0200000000000001E-2</v>
      </c>
    </row>
    <row r="37" spans="1:6" x14ac:dyDescent="0.25">
      <c r="A37" s="10" t="s">
        <v>775</v>
      </c>
      <c r="B37" s="27" t="s">
        <v>776</v>
      </c>
      <c r="C37" s="27" t="s">
        <v>777</v>
      </c>
      <c r="D37" s="11">
        <v>3509</v>
      </c>
      <c r="E37" s="12">
        <v>8.65</v>
      </c>
      <c r="F37" s="13">
        <v>9.1000000000000004E-3</v>
      </c>
    </row>
    <row r="38" spans="1:6" x14ac:dyDescent="0.25">
      <c r="A38" s="10" t="s">
        <v>410</v>
      </c>
      <c r="B38" s="27" t="s">
        <v>411</v>
      </c>
      <c r="C38" s="27" t="s">
        <v>272</v>
      </c>
      <c r="D38" s="11">
        <v>1296</v>
      </c>
      <c r="E38" s="12">
        <v>8.5500000000000007</v>
      </c>
      <c r="F38" s="13">
        <v>8.9999999999999993E-3</v>
      </c>
    </row>
    <row r="39" spans="1:6" x14ac:dyDescent="0.25">
      <c r="A39" s="10" t="s">
        <v>653</v>
      </c>
      <c r="B39" s="27" t="s">
        <v>654</v>
      </c>
      <c r="C39" s="27" t="s">
        <v>405</v>
      </c>
      <c r="D39" s="11">
        <v>1197</v>
      </c>
      <c r="E39" s="12">
        <v>8.5399999999999991</v>
      </c>
      <c r="F39" s="13">
        <v>8.9999999999999993E-3</v>
      </c>
    </row>
    <row r="40" spans="1:6" x14ac:dyDescent="0.25">
      <c r="A40" s="10" t="s">
        <v>760</v>
      </c>
      <c r="B40" s="27" t="s">
        <v>761</v>
      </c>
      <c r="C40" s="27" t="s">
        <v>630</v>
      </c>
      <c r="D40" s="11">
        <v>1959</v>
      </c>
      <c r="E40" s="12">
        <v>8.42</v>
      </c>
      <c r="F40" s="13">
        <v>8.8999999999999999E-3</v>
      </c>
    </row>
    <row r="41" spans="1:6" x14ac:dyDescent="0.25">
      <c r="A41" s="10" t="s">
        <v>602</v>
      </c>
      <c r="B41" s="27" t="s">
        <v>603</v>
      </c>
      <c r="C41" s="27" t="s">
        <v>226</v>
      </c>
      <c r="D41" s="11">
        <v>668</v>
      </c>
      <c r="E41" s="12">
        <v>7.83</v>
      </c>
      <c r="F41" s="13">
        <v>8.2000000000000007E-3</v>
      </c>
    </row>
    <row r="42" spans="1:6" x14ac:dyDescent="0.25">
      <c r="A42" s="10" t="s">
        <v>321</v>
      </c>
      <c r="B42" s="27" t="s">
        <v>322</v>
      </c>
      <c r="C42" s="27" t="s">
        <v>232</v>
      </c>
      <c r="D42" s="11">
        <v>249</v>
      </c>
      <c r="E42" s="12">
        <v>6.77</v>
      </c>
      <c r="F42" s="13">
        <v>7.1000000000000004E-3</v>
      </c>
    </row>
    <row r="43" spans="1:6" x14ac:dyDescent="0.25">
      <c r="A43" s="10" t="s">
        <v>940</v>
      </c>
      <c r="B43" s="27" t="s">
        <v>941</v>
      </c>
      <c r="C43" s="27" t="s">
        <v>295</v>
      </c>
      <c r="D43" s="11">
        <v>4833</v>
      </c>
      <c r="E43" s="12">
        <v>6.76</v>
      </c>
      <c r="F43" s="13">
        <v>7.1000000000000004E-3</v>
      </c>
    </row>
    <row r="44" spans="1:6" x14ac:dyDescent="0.25">
      <c r="A44" s="10" t="s">
        <v>784</v>
      </c>
      <c r="B44" s="27" t="s">
        <v>785</v>
      </c>
      <c r="C44" s="27" t="s">
        <v>251</v>
      </c>
      <c r="D44" s="11">
        <v>2187</v>
      </c>
      <c r="E44" s="12">
        <v>6.12</v>
      </c>
      <c r="F44" s="13">
        <v>6.4000000000000003E-3</v>
      </c>
    </row>
    <row r="45" spans="1:6" x14ac:dyDescent="0.25">
      <c r="A45" s="10" t="s">
        <v>942</v>
      </c>
      <c r="B45" s="27" t="s">
        <v>943</v>
      </c>
      <c r="C45" s="27" t="s">
        <v>595</v>
      </c>
      <c r="D45" s="11">
        <v>2608</v>
      </c>
      <c r="E45" s="12">
        <v>4.95</v>
      </c>
      <c r="F45" s="13">
        <v>5.1999999999999998E-3</v>
      </c>
    </row>
    <row r="46" spans="1:6" x14ac:dyDescent="0.25">
      <c r="A46" s="10" t="s">
        <v>371</v>
      </c>
      <c r="B46" s="27" t="s">
        <v>372</v>
      </c>
      <c r="C46" s="27" t="s">
        <v>373</v>
      </c>
      <c r="D46" s="11">
        <v>8</v>
      </c>
      <c r="E46" s="12">
        <v>4.9000000000000004</v>
      </c>
      <c r="F46" s="13">
        <v>5.1999999999999998E-3</v>
      </c>
    </row>
    <row r="47" spans="1:6" x14ac:dyDescent="0.25">
      <c r="A47" s="10" t="s">
        <v>944</v>
      </c>
      <c r="B47" s="27" t="s">
        <v>945</v>
      </c>
      <c r="C47" s="27" t="s">
        <v>302</v>
      </c>
      <c r="D47" s="11">
        <v>2300</v>
      </c>
      <c r="E47" s="12">
        <v>4.51</v>
      </c>
      <c r="F47" s="13">
        <v>4.7000000000000002E-3</v>
      </c>
    </row>
    <row r="48" spans="1:6" x14ac:dyDescent="0.25">
      <c r="A48" s="10" t="s">
        <v>790</v>
      </c>
      <c r="B48" s="27" t="s">
        <v>791</v>
      </c>
      <c r="C48" s="27" t="s">
        <v>331</v>
      </c>
      <c r="D48" s="11">
        <v>3808</v>
      </c>
      <c r="E48" s="12">
        <v>3.35</v>
      </c>
      <c r="F48" s="13">
        <v>3.5000000000000001E-3</v>
      </c>
    </row>
    <row r="49" spans="1:6" x14ac:dyDescent="0.25">
      <c r="A49" s="10" t="s">
        <v>803</v>
      </c>
      <c r="B49" s="27" t="s">
        <v>804</v>
      </c>
      <c r="C49" s="27" t="s">
        <v>777</v>
      </c>
      <c r="D49" s="11">
        <v>1824</v>
      </c>
      <c r="E49" s="12">
        <v>2.92</v>
      </c>
      <c r="F49" s="13">
        <v>3.0999999999999999E-3</v>
      </c>
    </row>
    <row r="50" spans="1:6" x14ac:dyDescent="0.25">
      <c r="A50" s="10" t="s">
        <v>946</v>
      </c>
      <c r="B50" s="27" t="s">
        <v>947</v>
      </c>
      <c r="C50" s="27" t="s">
        <v>331</v>
      </c>
      <c r="D50" s="11">
        <v>1163</v>
      </c>
      <c r="E50" s="12">
        <v>2.78</v>
      </c>
      <c r="F50" s="13">
        <v>2.8999999999999998E-3</v>
      </c>
    </row>
    <row r="51" spans="1:6" x14ac:dyDescent="0.25">
      <c r="A51" s="10" t="s">
        <v>350</v>
      </c>
      <c r="B51" s="27" t="s">
        <v>351</v>
      </c>
      <c r="C51" s="27" t="s">
        <v>302</v>
      </c>
      <c r="D51" s="11">
        <v>2743</v>
      </c>
      <c r="E51" s="12">
        <v>2.1800000000000002</v>
      </c>
      <c r="F51" s="13">
        <v>2.3E-3</v>
      </c>
    </row>
    <row r="52" spans="1:6" x14ac:dyDescent="0.25">
      <c r="A52" s="10" t="s">
        <v>874</v>
      </c>
      <c r="B52" s="27" t="s">
        <v>875</v>
      </c>
      <c r="C52" s="27" t="s">
        <v>244</v>
      </c>
      <c r="D52" s="11">
        <v>1265</v>
      </c>
      <c r="E52" s="12">
        <v>2.11</v>
      </c>
      <c r="F52" s="13">
        <v>2.2000000000000001E-3</v>
      </c>
    </row>
    <row r="53" spans="1:6" x14ac:dyDescent="0.25">
      <c r="A53" s="10" t="s">
        <v>948</v>
      </c>
      <c r="B53" s="27" t="s">
        <v>949</v>
      </c>
      <c r="C53" s="27" t="s">
        <v>295</v>
      </c>
      <c r="D53" s="11">
        <v>780</v>
      </c>
      <c r="E53" s="12">
        <v>0.77</v>
      </c>
      <c r="F53" s="13">
        <v>8.0000000000000004E-4</v>
      </c>
    </row>
    <row r="54" spans="1:6" x14ac:dyDescent="0.25">
      <c r="A54" s="14" t="s">
        <v>88</v>
      </c>
      <c r="B54" s="28"/>
      <c r="C54" s="28"/>
      <c r="D54" s="15"/>
      <c r="E54" s="35">
        <v>914.99</v>
      </c>
      <c r="F54" s="36">
        <v>0.96199999999999997</v>
      </c>
    </row>
    <row r="55" spans="1:6" x14ac:dyDescent="0.25">
      <c r="A55" s="14" t="s">
        <v>412</v>
      </c>
      <c r="B55" s="27"/>
      <c r="C55" s="27"/>
      <c r="D55" s="11"/>
      <c r="E55" s="12"/>
      <c r="F55" s="13"/>
    </row>
    <row r="56" spans="1:6" x14ac:dyDescent="0.25">
      <c r="A56" s="14" t="s">
        <v>88</v>
      </c>
      <c r="B56" s="27"/>
      <c r="C56" s="27"/>
      <c r="D56" s="11"/>
      <c r="E56" s="37" t="s">
        <v>65</v>
      </c>
      <c r="F56" s="38" t="s">
        <v>65</v>
      </c>
    </row>
    <row r="57" spans="1:6" x14ac:dyDescent="0.25">
      <c r="A57" s="20" t="s">
        <v>97</v>
      </c>
      <c r="B57" s="29"/>
      <c r="C57" s="29"/>
      <c r="D57" s="21"/>
      <c r="E57" s="24">
        <v>914.99</v>
      </c>
      <c r="F57" s="25">
        <v>0.96199999999999997</v>
      </c>
    </row>
    <row r="58" spans="1:6" x14ac:dyDescent="0.25">
      <c r="A58" s="10"/>
      <c r="B58" s="27"/>
      <c r="C58" s="27"/>
      <c r="D58" s="11"/>
      <c r="E58" s="12"/>
      <c r="F58" s="13"/>
    </row>
    <row r="59" spans="1:6" x14ac:dyDescent="0.25">
      <c r="A59" s="14" t="s">
        <v>66</v>
      </c>
      <c r="B59" s="27"/>
      <c r="C59" s="27"/>
      <c r="D59" s="11"/>
      <c r="E59" s="12"/>
      <c r="F59" s="13"/>
    </row>
    <row r="60" spans="1:6" x14ac:dyDescent="0.25">
      <c r="A60" s="14" t="s">
        <v>67</v>
      </c>
      <c r="B60" s="27"/>
      <c r="C60" s="27"/>
      <c r="D60" s="11"/>
      <c r="E60" s="12"/>
      <c r="F60" s="13"/>
    </row>
    <row r="61" spans="1:6" x14ac:dyDescent="0.25">
      <c r="A61" s="10" t="s">
        <v>817</v>
      </c>
      <c r="B61" s="27" t="s">
        <v>818</v>
      </c>
      <c r="C61" s="27" t="s">
        <v>195</v>
      </c>
      <c r="D61" s="11">
        <v>68.7</v>
      </c>
      <c r="E61" s="12">
        <v>7.0000000000000007E-2</v>
      </c>
      <c r="F61" s="13">
        <v>1E-4</v>
      </c>
    </row>
    <row r="62" spans="1:6" x14ac:dyDescent="0.25">
      <c r="A62" s="14" t="s">
        <v>88</v>
      </c>
      <c r="B62" s="28"/>
      <c r="C62" s="28"/>
      <c r="D62" s="15"/>
      <c r="E62" s="35">
        <v>7.0000000000000007E-2</v>
      </c>
      <c r="F62" s="36">
        <v>1E-4</v>
      </c>
    </row>
    <row r="63" spans="1:6" x14ac:dyDescent="0.25">
      <c r="A63" s="10"/>
      <c r="B63" s="27"/>
      <c r="C63" s="27"/>
      <c r="D63" s="11"/>
      <c r="E63" s="12"/>
      <c r="F63" s="13"/>
    </row>
    <row r="64" spans="1:6" x14ac:dyDescent="0.25">
      <c r="A64" s="14" t="s">
        <v>95</v>
      </c>
      <c r="B64" s="27"/>
      <c r="C64" s="27"/>
      <c r="D64" s="11"/>
      <c r="E64" s="12"/>
      <c r="F64" s="13"/>
    </row>
    <row r="65" spans="1:6" x14ac:dyDescent="0.25">
      <c r="A65" s="14" t="s">
        <v>88</v>
      </c>
      <c r="B65" s="27"/>
      <c r="C65" s="27"/>
      <c r="D65" s="11"/>
      <c r="E65" s="37" t="s">
        <v>65</v>
      </c>
      <c r="F65" s="38" t="s">
        <v>65</v>
      </c>
    </row>
    <row r="66" spans="1:6" x14ac:dyDescent="0.25">
      <c r="A66" s="10"/>
      <c r="B66" s="27"/>
      <c r="C66" s="27"/>
      <c r="D66" s="11"/>
      <c r="E66" s="12"/>
      <c r="F66" s="13"/>
    </row>
    <row r="67" spans="1:6" x14ac:dyDescent="0.25">
      <c r="A67" s="14" t="s">
        <v>96</v>
      </c>
      <c r="B67" s="27"/>
      <c r="C67" s="27"/>
      <c r="D67" s="11"/>
      <c r="E67" s="12"/>
      <c r="F67" s="13"/>
    </row>
    <row r="68" spans="1:6" x14ac:dyDescent="0.25">
      <c r="A68" s="14" t="s">
        <v>88</v>
      </c>
      <c r="B68" s="27"/>
      <c r="C68" s="27"/>
      <c r="D68" s="11"/>
      <c r="E68" s="37" t="s">
        <v>65</v>
      </c>
      <c r="F68" s="38" t="s">
        <v>65</v>
      </c>
    </row>
    <row r="69" spans="1:6" x14ac:dyDescent="0.25">
      <c r="A69" s="10"/>
      <c r="B69" s="27"/>
      <c r="C69" s="27"/>
      <c r="D69" s="11"/>
      <c r="E69" s="12"/>
      <c r="F69" s="13"/>
    </row>
    <row r="70" spans="1:6" x14ac:dyDescent="0.25">
      <c r="A70" s="20" t="s">
        <v>97</v>
      </c>
      <c r="B70" s="29"/>
      <c r="C70" s="29"/>
      <c r="D70" s="21"/>
      <c r="E70" s="16">
        <v>7.0000000000000007E-2</v>
      </c>
      <c r="F70" s="17">
        <v>1E-4</v>
      </c>
    </row>
    <row r="71" spans="1:6" x14ac:dyDescent="0.25">
      <c r="A71" s="10"/>
      <c r="B71" s="27"/>
      <c r="C71" s="27"/>
      <c r="D71" s="11"/>
      <c r="E71" s="12"/>
      <c r="F71" s="13"/>
    </row>
    <row r="72" spans="1:6" x14ac:dyDescent="0.25">
      <c r="A72" s="10"/>
      <c r="B72" s="27"/>
      <c r="C72" s="27"/>
      <c r="D72" s="11"/>
      <c r="E72" s="12"/>
      <c r="F72" s="13"/>
    </row>
    <row r="73" spans="1:6" x14ac:dyDescent="0.25">
      <c r="A73" s="14" t="s">
        <v>98</v>
      </c>
      <c r="B73" s="27"/>
      <c r="C73" s="27"/>
      <c r="D73" s="11"/>
      <c r="E73" s="12"/>
      <c r="F73" s="13"/>
    </row>
    <row r="74" spans="1:6" x14ac:dyDescent="0.25">
      <c r="A74" s="10" t="s">
        <v>99</v>
      </c>
      <c r="B74" s="27"/>
      <c r="C74" s="27"/>
      <c r="D74" s="11"/>
      <c r="E74" s="12">
        <v>45.99</v>
      </c>
      <c r="F74" s="13">
        <v>4.8399999999999999E-2</v>
      </c>
    </row>
    <row r="75" spans="1:6" x14ac:dyDescent="0.25">
      <c r="A75" s="14" t="s">
        <v>88</v>
      </c>
      <c r="B75" s="28"/>
      <c r="C75" s="28"/>
      <c r="D75" s="15"/>
      <c r="E75" s="35">
        <v>45.99</v>
      </c>
      <c r="F75" s="36">
        <v>4.8399999999999999E-2</v>
      </c>
    </row>
    <row r="76" spans="1:6" x14ac:dyDescent="0.25">
      <c r="A76" s="10"/>
      <c r="B76" s="27"/>
      <c r="C76" s="27"/>
      <c r="D76" s="11"/>
      <c r="E76" s="12"/>
      <c r="F76" s="13"/>
    </row>
    <row r="77" spans="1:6" x14ac:dyDescent="0.25">
      <c r="A77" s="20" t="s">
        <v>97</v>
      </c>
      <c r="B77" s="29"/>
      <c r="C77" s="29"/>
      <c r="D77" s="21"/>
      <c r="E77" s="16">
        <v>45.99</v>
      </c>
      <c r="F77" s="17">
        <v>4.8399999999999999E-2</v>
      </c>
    </row>
    <row r="78" spans="1:6" ht="15" customHeight="1" x14ac:dyDescent="0.25">
      <c r="A78" s="10" t="s">
        <v>100</v>
      </c>
      <c r="B78" s="27"/>
      <c r="C78" s="27"/>
      <c r="D78" s="11"/>
      <c r="E78" s="33">
        <v>-10.15</v>
      </c>
      <c r="F78" s="34">
        <v>-1.0500000000000001E-2</v>
      </c>
    </row>
    <row r="79" spans="1:6" x14ac:dyDescent="0.25">
      <c r="A79" s="22" t="s">
        <v>101</v>
      </c>
      <c r="B79" s="30"/>
      <c r="C79" s="30"/>
      <c r="D79" s="23"/>
      <c r="E79" s="24">
        <v>950.9</v>
      </c>
      <c r="F79" s="25">
        <v>1</v>
      </c>
    </row>
    <row r="81" spans="1:3" x14ac:dyDescent="0.25">
      <c r="A81" s="1" t="s">
        <v>102</v>
      </c>
    </row>
    <row r="88" spans="1:3" x14ac:dyDescent="0.25">
      <c r="A88" s="1" t="s">
        <v>1143</v>
      </c>
    </row>
    <row r="89" spans="1:3" ht="30" x14ac:dyDescent="0.25">
      <c r="A89" s="44" t="s">
        <v>1144</v>
      </c>
      <c r="B89" t="s">
        <v>65</v>
      </c>
    </row>
    <row r="90" spans="1:3" x14ac:dyDescent="0.25">
      <c r="A90" t="s">
        <v>1145</v>
      </c>
    </row>
    <row r="91" spans="1:3" x14ac:dyDescent="0.25">
      <c r="A91" t="s">
        <v>1146</v>
      </c>
      <c r="B91" t="s">
        <v>1147</v>
      </c>
      <c r="C91" t="s">
        <v>1147</v>
      </c>
    </row>
    <row r="92" spans="1:3" x14ac:dyDescent="0.25">
      <c r="B92" s="45">
        <v>43465</v>
      </c>
      <c r="C92" s="45">
        <v>43496</v>
      </c>
    </row>
    <row r="93" spans="1:3" x14ac:dyDescent="0.25">
      <c r="A93" t="s">
        <v>1151</v>
      </c>
      <c r="B93">
        <v>30.495000000000001</v>
      </c>
      <c r="C93">
        <v>30.099</v>
      </c>
    </row>
    <row r="94" spans="1:3" x14ac:dyDescent="0.25">
      <c r="A94" t="s">
        <v>1152</v>
      </c>
      <c r="B94">
        <v>40.781999999999996</v>
      </c>
      <c r="C94">
        <v>40.252000000000002</v>
      </c>
    </row>
    <row r="95" spans="1:3" x14ac:dyDescent="0.25">
      <c r="A95" t="s">
        <v>1173</v>
      </c>
      <c r="B95">
        <v>29.128</v>
      </c>
      <c r="C95">
        <v>28.71</v>
      </c>
    </row>
    <row r="96" spans="1:3" x14ac:dyDescent="0.25">
      <c r="A96" t="s">
        <v>1175</v>
      </c>
      <c r="B96">
        <v>38.64</v>
      </c>
      <c r="C96">
        <v>38.085000000000001</v>
      </c>
    </row>
    <row r="98" spans="1:2" x14ac:dyDescent="0.25">
      <c r="A98" t="s">
        <v>1162</v>
      </c>
      <c r="B98" t="s">
        <v>65</v>
      </c>
    </row>
    <row r="99" spans="1:2" x14ac:dyDescent="0.25">
      <c r="A99" t="s">
        <v>1163</v>
      </c>
      <c r="B99" t="s">
        <v>65</v>
      </c>
    </row>
    <row r="100" spans="1:2" ht="30" x14ac:dyDescent="0.25">
      <c r="A100" s="44" t="s">
        <v>1164</v>
      </c>
      <c r="B100" t="s">
        <v>65</v>
      </c>
    </row>
    <row r="101" spans="1:2" ht="30" x14ac:dyDescent="0.25">
      <c r="A101" s="44" t="s">
        <v>1165</v>
      </c>
      <c r="B101" t="s">
        <v>65</v>
      </c>
    </row>
    <row r="102" spans="1:2" x14ac:dyDescent="0.25">
      <c r="A102" t="s">
        <v>1166</v>
      </c>
      <c r="B102" t="s">
        <v>65</v>
      </c>
    </row>
    <row r="103" spans="1:2" x14ac:dyDescent="0.25">
      <c r="A103" t="s">
        <v>1167</v>
      </c>
      <c r="B103" s="2">
        <v>0.61</v>
      </c>
    </row>
    <row r="104" spans="1:2" ht="45" x14ac:dyDescent="0.25">
      <c r="A104" s="44" t="s">
        <v>1168</v>
      </c>
      <c r="B104" t="s">
        <v>65</v>
      </c>
    </row>
    <row r="105" spans="1:2" ht="30" x14ac:dyDescent="0.25">
      <c r="A105" s="44" t="s">
        <v>1169</v>
      </c>
      <c r="B105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pane ySplit="4" topLeftCell="A47" activePane="bottomLeft" state="frozen"/>
      <selection pane="bottomLeft" activeCell="A54" sqref="A54:C54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44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45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64</v>
      </c>
      <c r="B7" s="27"/>
      <c r="C7" s="27"/>
      <c r="D7" s="11"/>
      <c r="E7" s="12" t="s">
        <v>65</v>
      </c>
      <c r="F7" s="13" t="s">
        <v>65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66</v>
      </c>
      <c r="B9" s="27"/>
      <c r="C9" s="27"/>
      <c r="D9" s="11"/>
      <c r="E9" s="12"/>
      <c r="F9" s="13"/>
    </row>
    <row r="10" spans="1:8" x14ac:dyDescent="0.25">
      <c r="A10" s="14" t="s">
        <v>67</v>
      </c>
      <c r="B10" s="27"/>
      <c r="C10" s="27"/>
      <c r="D10" s="11"/>
      <c r="E10" s="12"/>
      <c r="F10" s="13"/>
    </row>
    <row r="11" spans="1:8" x14ac:dyDescent="0.25">
      <c r="A11" s="10" t="s">
        <v>204</v>
      </c>
      <c r="B11" s="27" t="s">
        <v>205</v>
      </c>
      <c r="C11" s="27" t="s">
        <v>114</v>
      </c>
      <c r="D11" s="11">
        <v>1150000</v>
      </c>
      <c r="E11" s="12">
        <v>1151.44</v>
      </c>
      <c r="F11" s="13">
        <v>9.5399999999999999E-2</v>
      </c>
    </row>
    <row r="12" spans="1:8" x14ac:dyDescent="0.25">
      <c r="A12" s="10" t="s">
        <v>950</v>
      </c>
      <c r="B12" s="27" t="s">
        <v>951</v>
      </c>
      <c r="C12" s="27" t="s">
        <v>114</v>
      </c>
      <c r="D12" s="11">
        <v>1100000</v>
      </c>
      <c r="E12" s="12">
        <v>1100.22</v>
      </c>
      <c r="F12" s="13">
        <v>9.1200000000000003E-2</v>
      </c>
    </row>
    <row r="13" spans="1:8" x14ac:dyDescent="0.25">
      <c r="A13" s="10" t="s">
        <v>952</v>
      </c>
      <c r="B13" s="27" t="s">
        <v>953</v>
      </c>
      <c r="C13" s="27" t="s">
        <v>79</v>
      </c>
      <c r="D13" s="11">
        <v>680000</v>
      </c>
      <c r="E13" s="12">
        <v>680.39</v>
      </c>
      <c r="F13" s="13">
        <v>5.6399999999999999E-2</v>
      </c>
    </row>
    <row r="14" spans="1:8" x14ac:dyDescent="0.25">
      <c r="A14" s="10" t="s">
        <v>202</v>
      </c>
      <c r="B14" s="27" t="s">
        <v>203</v>
      </c>
      <c r="C14" s="27" t="s">
        <v>79</v>
      </c>
      <c r="D14" s="11">
        <v>640000</v>
      </c>
      <c r="E14" s="12">
        <v>641.29</v>
      </c>
      <c r="F14" s="13">
        <v>5.3199999999999997E-2</v>
      </c>
    </row>
    <row r="15" spans="1:8" x14ac:dyDescent="0.25">
      <c r="A15" s="10" t="s">
        <v>126</v>
      </c>
      <c r="B15" s="27" t="s">
        <v>127</v>
      </c>
      <c r="C15" s="27" t="s">
        <v>79</v>
      </c>
      <c r="D15" s="11">
        <v>400000</v>
      </c>
      <c r="E15" s="12">
        <v>401.36</v>
      </c>
      <c r="F15" s="13">
        <v>3.3300000000000003E-2</v>
      </c>
    </row>
    <row r="16" spans="1:8" x14ac:dyDescent="0.25">
      <c r="A16" s="10" t="s">
        <v>954</v>
      </c>
      <c r="B16" s="27" t="s">
        <v>955</v>
      </c>
      <c r="C16" s="27" t="s">
        <v>79</v>
      </c>
      <c r="D16" s="11">
        <v>400000</v>
      </c>
      <c r="E16" s="12">
        <v>400.29</v>
      </c>
      <c r="F16" s="13">
        <v>3.32E-2</v>
      </c>
    </row>
    <row r="17" spans="1:6" x14ac:dyDescent="0.25">
      <c r="A17" s="10" t="s">
        <v>956</v>
      </c>
      <c r="B17" s="27" t="s">
        <v>957</v>
      </c>
      <c r="C17" s="27" t="s">
        <v>79</v>
      </c>
      <c r="D17" s="11">
        <v>400000</v>
      </c>
      <c r="E17" s="12">
        <v>400.09</v>
      </c>
      <c r="F17" s="13">
        <v>3.32E-2</v>
      </c>
    </row>
    <row r="18" spans="1:6" x14ac:dyDescent="0.25">
      <c r="A18" s="14" t="s">
        <v>88</v>
      </c>
      <c r="B18" s="28"/>
      <c r="C18" s="28"/>
      <c r="D18" s="15"/>
      <c r="E18" s="16">
        <v>4775.08</v>
      </c>
      <c r="F18" s="17">
        <v>0.39589999999999997</v>
      </c>
    </row>
    <row r="19" spans="1:6" x14ac:dyDescent="0.25">
      <c r="A19" s="14" t="s">
        <v>958</v>
      </c>
      <c r="B19" s="27"/>
      <c r="C19" s="27"/>
      <c r="D19" s="11"/>
      <c r="E19" s="12"/>
      <c r="F19" s="13"/>
    </row>
    <row r="20" spans="1:6" x14ac:dyDescent="0.25">
      <c r="A20" s="10" t="s">
        <v>959</v>
      </c>
      <c r="B20" s="27" t="s">
        <v>960</v>
      </c>
      <c r="C20" s="27" t="s">
        <v>92</v>
      </c>
      <c r="D20" s="11">
        <v>3200000</v>
      </c>
      <c r="E20" s="12">
        <v>3207.13</v>
      </c>
      <c r="F20" s="13">
        <v>0.26579999999999998</v>
      </c>
    </row>
    <row r="21" spans="1:6" x14ac:dyDescent="0.25">
      <c r="A21" s="10" t="s">
        <v>961</v>
      </c>
      <c r="B21" s="27" t="s">
        <v>962</v>
      </c>
      <c r="C21" s="27" t="s">
        <v>92</v>
      </c>
      <c r="D21" s="11">
        <v>1875000</v>
      </c>
      <c r="E21" s="12">
        <v>1880.06</v>
      </c>
      <c r="F21" s="13">
        <v>0.15579999999999999</v>
      </c>
    </row>
    <row r="22" spans="1:6" x14ac:dyDescent="0.25">
      <c r="A22" s="14" t="s">
        <v>88</v>
      </c>
      <c r="B22" s="28"/>
      <c r="C22" s="28"/>
      <c r="D22" s="15"/>
      <c r="E22" s="16">
        <v>5087.1899999999996</v>
      </c>
      <c r="F22" s="17">
        <v>0.42159999999999997</v>
      </c>
    </row>
    <row r="23" spans="1:6" x14ac:dyDescent="0.25">
      <c r="A23" s="10"/>
      <c r="B23" s="27"/>
      <c r="C23" s="27"/>
      <c r="D23" s="11"/>
      <c r="E23" s="12"/>
      <c r="F23" s="13"/>
    </row>
    <row r="24" spans="1:6" x14ac:dyDescent="0.25">
      <c r="A24" s="10"/>
      <c r="B24" s="27"/>
      <c r="C24" s="27"/>
      <c r="D24" s="11"/>
      <c r="E24" s="12"/>
      <c r="F24" s="13"/>
    </row>
    <row r="25" spans="1:6" x14ac:dyDescent="0.25">
      <c r="A25" s="14" t="s">
        <v>95</v>
      </c>
      <c r="B25" s="27"/>
      <c r="C25" s="27"/>
      <c r="D25" s="11"/>
      <c r="E25" s="12"/>
      <c r="F25" s="13"/>
    </row>
    <row r="26" spans="1:6" x14ac:dyDescent="0.25">
      <c r="A26" s="14" t="s">
        <v>88</v>
      </c>
      <c r="B26" s="27"/>
      <c r="C26" s="27"/>
      <c r="D26" s="11"/>
      <c r="E26" s="18" t="s">
        <v>65</v>
      </c>
      <c r="F26" s="19" t="s">
        <v>65</v>
      </c>
    </row>
    <row r="27" spans="1:6" x14ac:dyDescent="0.25">
      <c r="A27" s="10"/>
      <c r="B27" s="27"/>
      <c r="C27" s="27"/>
      <c r="D27" s="11"/>
      <c r="E27" s="12"/>
      <c r="F27" s="13"/>
    </row>
    <row r="28" spans="1:6" x14ac:dyDescent="0.25">
      <c r="A28" s="14" t="s">
        <v>96</v>
      </c>
      <c r="B28" s="27"/>
      <c r="C28" s="27"/>
      <c r="D28" s="11"/>
      <c r="E28" s="12"/>
      <c r="F28" s="13"/>
    </row>
    <row r="29" spans="1:6" x14ac:dyDescent="0.25">
      <c r="A29" s="14" t="s">
        <v>88</v>
      </c>
      <c r="B29" s="27"/>
      <c r="C29" s="27"/>
      <c r="D29" s="11"/>
      <c r="E29" s="18" t="s">
        <v>65</v>
      </c>
      <c r="F29" s="19" t="s">
        <v>65</v>
      </c>
    </row>
    <row r="30" spans="1:6" x14ac:dyDescent="0.25">
      <c r="A30" s="10"/>
      <c r="B30" s="27"/>
      <c r="C30" s="27"/>
      <c r="D30" s="11"/>
      <c r="E30" s="12"/>
      <c r="F30" s="13"/>
    </row>
    <row r="31" spans="1:6" x14ac:dyDescent="0.25">
      <c r="A31" s="20" t="s">
        <v>97</v>
      </c>
      <c r="B31" s="29"/>
      <c r="C31" s="29"/>
      <c r="D31" s="21"/>
      <c r="E31" s="16">
        <v>9862.27</v>
      </c>
      <c r="F31" s="17">
        <v>0.8175</v>
      </c>
    </row>
    <row r="32" spans="1:6" x14ac:dyDescent="0.25">
      <c r="A32" s="10"/>
      <c r="B32" s="27"/>
      <c r="C32" s="27"/>
      <c r="D32" s="11"/>
      <c r="E32" s="12"/>
      <c r="F32" s="13"/>
    </row>
    <row r="33" spans="1:6" x14ac:dyDescent="0.25">
      <c r="A33" s="10"/>
      <c r="B33" s="27"/>
      <c r="C33" s="27"/>
      <c r="D33" s="11"/>
      <c r="E33" s="12"/>
      <c r="F33" s="13"/>
    </row>
    <row r="34" spans="1:6" x14ac:dyDescent="0.25">
      <c r="A34" s="14" t="s">
        <v>98</v>
      </c>
      <c r="B34" s="27"/>
      <c r="C34" s="27"/>
      <c r="D34" s="11"/>
      <c r="E34" s="12"/>
      <c r="F34" s="13"/>
    </row>
    <row r="35" spans="1:6" x14ac:dyDescent="0.25">
      <c r="A35" s="10" t="s">
        <v>99</v>
      </c>
      <c r="B35" s="27"/>
      <c r="C35" s="27"/>
      <c r="D35" s="11"/>
      <c r="E35" s="12">
        <v>1785.69</v>
      </c>
      <c r="F35" s="13">
        <v>0.14799999999999999</v>
      </c>
    </row>
    <row r="36" spans="1:6" x14ac:dyDescent="0.25">
      <c r="A36" s="14" t="s">
        <v>88</v>
      </c>
      <c r="B36" s="28"/>
      <c r="C36" s="28"/>
      <c r="D36" s="15"/>
      <c r="E36" s="16">
        <v>1785.69</v>
      </c>
      <c r="F36" s="17">
        <v>0.14799999999999999</v>
      </c>
    </row>
    <row r="37" spans="1:6" x14ac:dyDescent="0.25">
      <c r="A37" s="10"/>
      <c r="B37" s="27"/>
      <c r="C37" s="27"/>
      <c r="D37" s="11"/>
      <c r="E37" s="12"/>
      <c r="F37" s="13"/>
    </row>
    <row r="38" spans="1:6" x14ac:dyDescent="0.25">
      <c r="A38" s="20" t="s">
        <v>97</v>
      </c>
      <c r="B38" s="29"/>
      <c r="C38" s="29"/>
      <c r="D38" s="21"/>
      <c r="E38" s="16">
        <v>1785.69</v>
      </c>
      <c r="F38" s="17">
        <v>0.14799999999999999</v>
      </c>
    </row>
    <row r="39" spans="1:6" x14ac:dyDescent="0.25">
      <c r="A39" s="10" t="s">
        <v>100</v>
      </c>
      <c r="B39" s="27"/>
      <c r="C39" s="27"/>
      <c r="D39" s="11"/>
      <c r="E39" s="12">
        <v>417.37</v>
      </c>
      <c r="F39" s="13">
        <v>3.4500000000000003E-2</v>
      </c>
    </row>
    <row r="40" spans="1:6" x14ac:dyDescent="0.25">
      <c r="A40" s="22" t="s">
        <v>101</v>
      </c>
      <c r="B40" s="30"/>
      <c r="C40" s="30"/>
      <c r="D40" s="23"/>
      <c r="E40" s="24">
        <v>12065.33</v>
      </c>
      <c r="F40" s="25">
        <v>1</v>
      </c>
    </row>
    <row r="42" spans="1:6" x14ac:dyDescent="0.25">
      <c r="A42" s="1" t="s">
        <v>102</v>
      </c>
    </row>
    <row r="49" spans="1:3" x14ac:dyDescent="0.25">
      <c r="A49" s="1" t="s">
        <v>1143</v>
      </c>
    </row>
    <row r="50" spans="1:3" ht="30" x14ac:dyDescent="0.25">
      <c r="A50" s="44" t="s">
        <v>1144</v>
      </c>
      <c r="B50" t="s">
        <v>65</v>
      </c>
    </row>
    <row r="51" spans="1:3" x14ac:dyDescent="0.25">
      <c r="A51" t="s">
        <v>1145</v>
      </c>
    </row>
    <row r="52" spans="1:3" x14ac:dyDescent="0.25">
      <c r="A52" t="s">
        <v>1146</v>
      </c>
      <c r="B52" t="s">
        <v>1147</v>
      </c>
      <c r="C52" t="s">
        <v>1147</v>
      </c>
    </row>
    <row r="53" spans="1:3" x14ac:dyDescent="0.25">
      <c r="B53" s="45">
        <v>43465</v>
      </c>
      <c r="C53" s="45">
        <v>43496</v>
      </c>
    </row>
    <row r="54" spans="1:3" x14ac:dyDescent="0.25">
      <c r="A54" t="s">
        <v>1151</v>
      </c>
      <c r="B54" t="s">
        <v>1149</v>
      </c>
      <c r="C54" t="s">
        <v>1149</v>
      </c>
    </row>
    <row r="55" spans="1:3" x14ac:dyDescent="0.25">
      <c r="A55" t="s">
        <v>1152</v>
      </c>
      <c r="B55">
        <v>15.297599999999999</v>
      </c>
      <c r="C55">
        <v>15.3901</v>
      </c>
    </row>
    <row r="56" spans="1:3" x14ac:dyDescent="0.25">
      <c r="A56" t="s">
        <v>1173</v>
      </c>
      <c r="B56">
        <v>15.0251</v>
      </c>
      <c r="C56">
        <v>15.116</v>
      </c>
    </row>
    <row r="57" spans="1:3" x14ac:dyDescent="0.25">
      <c r="A57" t="s">
        <v>1175</v>
      </c>
      <c r="B57">
        <v>15.0251</v>
      </c>
      <c r="C57">
        <v>15.116</v>
      </c>
    </row>
    <row r="59" spans="1:3" x14ac:dyDescent="0.25">
      <c r="A59" t="s">
        <v>1162</v>
      </c>
      <c r="B59" t="s">
        <v>65</v>
      </c>
    </row>
    <row r="60" spans="1:3" x14ac:dyDescent="0.25">
      <c r="A60" t="s">
        <v>1163</v>
      </c>
      <c r="B60" t="s">
        <v>65</v>
      </c>
    </row>
    <row r="61" spans="1:3" ht="30" x14ac:dyDescent="0.25">
      <c r="A61" s="44" t="s">
        <v>1164</v>
      </c>
      <c r="B61" t="s">
        <v>65</v>
      </c>
    </row>
    <row r="62" spans="1:3" ht="30" x14ac:dyDescent="0.25">
      <c r="A62" s="44" t="s">
        <v>1165</v>
      </c>
      <c r="B62" t="s">
        <v>65</v>
      </c>
    </row>
    <row r="63" spans="1:3" x14ac:dyDescent="0.25">
      <c r="A63" t="s">
        <v>1166</v>
      </c>
      <c r="B63" s="2">
        <v>8.6587999999999998E-2</v>
      </c>
    </row>
    <row r="64" spans="1:3" x14ac:dyDescent="0.25">
      <c r="A64" t="s">
        <v>1167</v>
      </c>
      <c r="B64" s="2" t="s">
        <v>65</v>
      </c>
    </row>
    <row r="65" spans="1:2" ht="45" x14ac:dyDescent="0.25">
      <c r="A65" s="44" t="s">
        <v>1168</v>
      </c>
      <c r="B65" t="s">
        <v>65</v>
      </c>
    </row>
    <row r="66" spans="1:2" ht="30" x14ac:dyDescent="0.25">
      <c r="A66" s="44" t="s">
        <v>1169</v>
      </c>
      <c r="B66" t="s">
        <v>65</v>
      </c>
    </row>
    <row r="79" spans="1:2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pane ySplit="4" topLeftCell="A47" activePane="bottomLeft" state="frozen"/>
      <selection pane="bottomLeft" activeCell="A55" sqref="A55:C55"/>
    </sheetView>
  </sheetViews>
  <sheetFormatPr defaultRowHeight="15" x14ac:dyDescent="0.25"/>
  <cols>
    <col min="1" max="1" width="50.5703125" customWidth="1"/>
    <col min="2" max="2" width="17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46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47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64</v>
      </c>
      <c r="B7" s="27"/>
      <c r="C7" s="27"/>
      <c r="D7" s="11"/>
      <c r="E7" s="12" t="s">
        <v>65</v>
      </c>
      <c r="F7" s="13" t="s">
        <v>65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66</v>
      </c>
      <c r="B9" s="27"/>
      <c r="C9" s="27"/>
      <c r="D9" s="11"/>
      <c r="E9" s="12"/>
      <c r="F9" s="13"/>
    </row>
    <row r="10" spans="1:8" x14ac:dyDescent="0.25">
      <c r="A10" s="14" t="s">
        <v>67</v>
      </c>
      <c r="B10" s="27"/>
      <c r="C10" s="27"/>
      <c r="D10" s="11"/>
      <c r="E10" s="12"/>
      <c r="F10" s="13"/>
    </row>
    <row r="11" spans="1:8" x14ac:dyDescent="0.25">
      <c r="A11" s="10" t="s">
        <v>950</v>
      </c>
      <c r="B11" s="27" t="s">
        <v>951</v>
      </c>
      <c r="C11" s="27" t="s">
        <v>114</v>
      </c>
      <c r="D11" s="11">
        <v>500000</v>
      </c>
      <c r="E11" s="12">
        <v>500.1</v>
      </c>
      <c r="F11" s="13">
        <v>0.1153</v>
      </c>
    </row>
    <row r="12" spans="1:8" x14ac:dyDescent="0.25">
      <c r="A12" s="10" t="s">
        <v>153</v>
      </c>
      <c r="B12" s="27" t="s">
        <v>154</v>
      </c>
      <c r="C12" s="27" t="s">
        <v>79</v>
      </c>
      <c r="D12" s="11">
        <v>400000</v>
      </c>
      <c r="E12" s="12">
        <v>400.18</v>
      </c>
      <c r="F12" s="13">
        <v>9.2299999999999993E-2</v>
      </c>
    </row>
    <row r="13" spans="1:8" x14ac:dyDescent="0.25">
      <c r="A13" s="10" t="s">
        <v>202</v>
      </c>
      <c r="B13" s="27" t="s">
        <v>203</v>
      </c>
      <c r="C13" s="27" t="s">
        <v>79</v>
      </c>
      <c r="D13" s="11">
        <v>340000</v>
      </c>
      <c r="E13" s="12">
        <v>340.69</v>
      </c>
      <c r="F13" s="13">
        <v>7.85E-2</v>
      </c>
    </row>
    <row r="14" spans="1:8" x14ac:dyDescent="0.25">
      <c r="A14" s="10" t="s">
        <v>204</v>
      </c>
      <c r="B14" s="27" t="s">
        <v>205</v>
      </c>
      <c r="C14" s="27" t="s">
        <v>114</v>
      </c>
      <c r="D14" s="11">
        <v>340000</v>
      </c>
      <c r="E14" s="12">
        <v>340.43</v>
      </c>
      <c r="F14" s="13">
        <v>7.85E-2</v>
      </c>
    </row>
    <row r="15" spans="1:8" x14ac:dyDescent="0.25">
      <c r="A15" s="10" t="s">
        <v>952</v>
      </c>
      <c r="B15" s="27" t="s">
        <v>953</v>
      </c>
      <c r="C15" s="27" t="s">
        <v>79</v>
      </c>
      <c r="D15" s="11">
        <v>310000</v>
      </c>
      <c r="E15" s="12">
        <v>310.18</v>
      </c>
      <c r="F15" s="13">
        <v>7.1499999999999994E-2</v>
      </c>
    </row>
    <row r="16" spans="1:8" x14ac:dyDescent="0.25">
      <c r="A16" s="10" t="s">
        <v>504</v>
      </c>
      <c r="B16" s="27" t="s">
        <v>505</v>
      </c>
      <c r="C16" s="27" t="s">
        <v>79</v>
      </c>
      <c r="D16" s="11">
        <v>170000</v>
      </c>
      <c r="E16" s="12">
        <v>170.11</v>
      </c>
      <c r="F16" s="13">
        <v>3.9199999999999999E-2</v>
      </c>
    </row>
    <row r="17" spans="1:6" x14ac:dyDescent="0.25">
      <c r="A17" s="10" t="s">
        <v>954</v>
      </c>
      <c r="B17" s="27" t="s">
        <v>955</v>
      </c>
      <c r="C17" s="27" t="s">
        <v>79</v>
      </c>
      <c r="D17" s="11">
        <v>100000</v>
      </c>
      <c r="E17" s="12">
        <v>100.07</v>
      </c>
      <c r="F17" s="13">
        <v>2.3099999999999999E-2</v>
      </c>
    </row>
    <row r="18" spans="1:6" x14ac:dyDescent="0.25">
      <c r="A18" s="10" t="s">
        <v>956</v>
      </c>
      <c r="B18" s="27" t="s">
        <v>957</v>
      </c>
      <c r="C18" s="27" t="s">
        <v>79</v>
      </c>
      <c r="D18" s="11">
        <v>100000</v>
      </c>
      <c r="E18" s="12">
        <v>100.02</v>
      </c>
      <c r="F18" s="13">
        <v>2.3099999999999999E-2</v>
      </c>
    </row>
    <row r="19" spans="1:6" x14ac:dyDescent="0.25">
      <c r="A19" s="14" t="s">
        <v>88</v>
      </c>
      <c r="B19" s="28"/>
      <c r="C19" s="28"/>
      <c r="D19" s="15"/>
      <c r="E19" s="16">
        <v>2261.7800000000002</v>
      </c>
      <c r="F19" s="17">
        <v>0.52149999999999996</v>
      </c>
    </row>
    <row r="20" spans="1:6" x14ac:dyDescent="0.25">
      <c r="A20" s="14" t="s">
        <v>958</v>
      </c>
      <c r="B20" s="27"/>
      <c r="C20" s="27"/>
      <c r="D20" s="11"/>
      <c r="E20" s="12"/>
      <c r="F20" s="13"/>
    </row>
    <row r="21" spans="1:6" x14ac:dyDescent="0.25">
      <c r="A21" s="10" t="s">
        <v>959</v>
      </c>
      <c r="B21" s="27" t="s">
        <v>960</v>
      </c>
      <c r="C21" s="27" t="s">
        <v>92</v>
      </c>
      <c r="D21" s="11">
        <v>800000</v>
      </c>
      <c r="E21" s="12">
        <v>801.78</v>
      </c>
      <c r="F21" s="13">
        <v>0.18479999999999999</v>
      </c>
    </row>
    <row r="22" spans="1:6" x14ac:dyDescent="0.25">
      <c r="A22" s="10" t="s">
        <v>961</v>
      </c>
      <c r="B22" s="27" t="s">
        <v>962</v>
      </c>
      <c r="C22" s="27" t="s">
        <v>92</v>
      </c>
      <c r="D22" s="11">
        <v>625000</v>
      </c>
      <c r="E22" s="12">
        <v>626.69000000000005</v>
      </c>
      <c r="F22" s="13">
        <v>0.14449999999999999</v>
      </c>
    </row>
    <row r="23" spans="1:6" x14ac:dyDescent="0.25">
      <c r="A23" s="14" t="s">
        <v>88</v>
      </c>
      <c r="B23" s="28"/>
      <c r="C23" s="28"/>
      <c r="D23" s="15"/>
      <c r="E23" s="16">
        <v>1428.47</v>
      </c>
      <c r="F23" s="17">
        <v>0.32929999999999998</v>
      </c>
    </row>
    <row r="24" spans="1:6" x14ac:dyDescent="0.25">
      <c r="A24" s="10"/>
      <c r="B24" s="27"/>
      <c r="C24" s="27"/>
      <c r="D24" s="11"/>
      <c r="E24" s="12"/>
      <c r="F24" s="13"/>
    </row>
    <row r="25" spans="1:6" x14ac:dyDescent="0.25">
      <c r="A25" s="10"/>
      <c r="B25" s="27"/>
      <c r="C25" s="27"/>
      <c r="D25" s="11"/>
      <c r="E25" s="12"/>
      <c r="F25" s="13"/>
    </row>
    <row r="26" spans="1:6" x14ac:dyDescent="0.25">
      <c r="A26" s="14" t="s">
        <v>95</v>
      </c>
      <c r="B26" s="27"/>
      <c r="C26" s="27"/>
      <c r="D26" s="11"/>
      <c r="E26" s="12"/>
      <c r="F26" s="13"/>
    </row>
    <row r="27" spans="1:6" x14ac:dyDescent="0.25">
      <c r="A27" s="14" t="s">
        <v>88</v>
      </c>
      <c r="B27" s="27"/>
      <c r="C27" s="27"/>
      <c r="D27" s="11"/>
      <c r="E27" s="18" t="s">
        <v>65</v>
      </c>
      <c r="F27" s="19" t="s">
        <v>65</v>
      </c>
    </row>
    <row r="28" spans="1:6" x14ac:dyDescent="0.25">
      <c r="A28" s="10"/>
      <c r="B28" s="27"/>
      <c r="C28" s="27"/>
      <c r="D28" s="11"/>
      <c r="E28" s="12"/>
      <c r="F28" s="13"/>
    </row>
    <row r="29" spans="1:6" x14ac:dyDescent="0.25">
      <c r="A29" s="14" t="s">
        <v>96</v>
      </c>
      <c r="B29" s="27"/>
      <c r="C29" s="27"/>
      <c r="D29" s="11"/>
      <c r="E29" s="12"/>
      <c r="F29" s="13"/>
    </row>
    <row r="30" spans="1:6" x14ac:dyDescent="0.25">
      <c r="A30" s="14" t="s">
        <v>88</v>
      </c>
      <c r="B30" s="27"/>
      <c r="C30" s="27"/>
      <c r="D30" s="11"/>
      <c r="E30" s="18" t="s">
        <v>65</v>
      </c>
      <c r="F30" s="19" t="s">
        <v>65</v>
      </c>
    </row>
    <row r="31" spans="1:6" x14ac:dyDescent="0.25">
      <c r="A31" s="10"/>
      <c r="B31" s="27"/>
      <c r="C31" s="27"/>
      <c r="D31" s="11"/>
      <c r="E31" s="12"/>
      <c r="F31" s="13"/>
    </row>
    <row r="32" spans="1:6" x14ac:dyDescent="0.25">
      <c r="A32" s="20" t="s">
        <v>97</v>
      </c>
      <c r="B32" s="29"/>
      <c r="C32" s="29"/>
      <c r="D32" s="21"/>
      <c r="E32" s="16">
        <v>3690.25</v>
      </c>
      <c r="F32" s="17">
        <v>0.8508</v>
      </c>
    </row>
    <row r="33" spans="1:6" x14ac:dyDescent="0.25">
      <c r="A33" s="10"/>
      <c r="B33" s="27"/>
      <c r="C33" s="27"/>
      <c r="D33" s="11"/>
      <c r="E33" s="12"/>
      <c r="F33" s="13"/>
    </row>
    <row r="34" spans="1:6" x14ac:dyDescent="0.25">
      <c r="A34" s="10"/>
      <c r="B34" s="27"/>
      <c r="C34" s="27"/>
      <c r="D34" s="11"/>
      <c r="E34" s="12"/>
      <c r="F34" s="13"/>
    </row>
    <row r="35" spans="1:6" x14ac:dyDescent="0.25">
      <c r="A35" s="14" t="s">
        <v>98</v>
      </c>
      <c r="B35" s="27"/>
      <c r="C35" s="27"/>
      <c r="D35" s="11"/>
      <c r="E35" s="12"/>
      <c r="F35" s="13"/>
    </row>
    <row r="36" spans="1:6" x14ac:dyDescent="0.25">
      <c r="A36" s="10" t="s">
        <v>99</v>
      </c>
      <c r="B36" s="27"/>
      <c r="C36" s="27"/>
      <c r="D36" s="11"/>
      <c r="E36" s="12">
        <v>474.92</v>
      </c>
      <c r="F36" s="13">
        <v>0.1095</v>
      </c>
    </row>
    <row r="37" spans="1:6" x14ac:dyDescent="0.25">
      <c r="A37" s="14" t="s">
        <v>88</v>
      </c>
      <c r="B37" s="28"/>
      <c r="C37" s="28"/>
      <c r="D37" s="15"/>
      <c r="E37" s="16">
        <v>474.92</v>
      </c>
      <c r="F37" s="17">
        <v>0.1095</v>
      </c>
    </row>
    <row r="38" spans="1:6" x14ac:dyDescent="0.25">
      <c r="A38" s="10"/>
      <c r="B38" s="27"/>
      <c r="C38" s="27"/>
      <c r="D38" s="11"/>
      <c r="E38" s="12"/>
      <c r="F38" s="13"/>
    </row>
    <row r="39" spans="1:6" x14ac:dyDescent="0.25">
      <c r="A39" s="20" t="s">
        <v>97</v>
      </c>
      <c r="B39" s="29"/>
      <c r="C39" s="29"/>
      <c r="D39" s="21"/>
      <c r="E39" s="16">
        <v>474.92</v>
      </c>
      <c r="F39" s="17">
        <v>0.1095</v>
      </c>
    </row>
    <row r="40" spans="1:6" x14ac:dyDescent="0.25">
      <c r="A40" s="10" t="s">
        <v>100</v>
      </c>
      <c r="B40" s="27"/>
      <c r="C40" s="27"/>
      <c r="D40" s="11"/>
      <c r="E40" s="12">
        <v>172.4</v>
      </c>
      <c r="F40" s="13">
        <v>3.9699999999999999E-2</v>
      </c>
    </row>
    <row r="41" spans="1:6" x14ac:dyDescent="0.25">
      <c r="A41" s="22" t="s">
        <v>101</v>
      </c>
      <c r="B41" s="30"/>
      <c r="C41" s="30"/>
      <c r="D41" s="23"/>
      <c r="E41" s="24">
        <v>4337.57</v>
      </c>
      <c r="F41" s="25">
        <v>1</v>
      </c>
    </row>
    <row r="43" spans="1:6" x14ac:dyDescent="0.25">
      <c r="A43" s="1" t="s">
        <v>102</v>
      </c>
    </row>
    <row r="50" spans="1:3" x14ac:dyDescent="0.25">
      <c r="A50" s="1" t="s">
        <v>1143</v>
      </c>
    </row>
    <row r="51" spans="1:3" ht="30" x14ac:dyDescent="0.25">
      <c r="A51" s="44" t="s">
        <v>1144</v>
      </c>
      <c r="B51" t="s">
        <v>65</v>
      </c>
    </row>
    <row r="52" spans="1:3" x14ac:dyDescent="0.25">
      <c r="A52" t="s">
        <v>1145</v>
      </c>
    </row>
    <row r="53" spans="1:3" x14ac:dyDescent="0.25">
      <c r="A53" t="s">
        <v>1146</v>
      </c>
      <c r="B53" t="s">
        <v>1147</v>
      </c>
      <c r="C53" t="s">
        <v>1147</v>
      </c>
    </row>
    <row r="54" spans="1:3" x14ac:dyDescent="0.25">
      <c r="B54" s="45">
        <v>43465</v>
      </c>
      <c r="C54" s="45">
        <v>43496</v>
      </c>
    </row>
    <row r="55" spans="1:3" x14ac:dyDescent="0.25">
      <c r="A55" t="s">
        <v>1151</v>
      </c>
      <c r="B55" t="s">
        <v>1149</v>
      </c>
      <c r="C55" t="s">
        <v>1149</v>
      </c>
    </row>
    <row r="56" spans="1:3" x14ac:dyDescent="0.25">
      <c r="A56" t="s">
        <v>1152</v>
      </c>
      <c r="B56">
        <v>14.9992</v>
      </c>
      <c r="C56">
        <v>15.093299999999999</v>
      </c>
    </row>
    <row r="57" spans="1:3" x14ac:dyDescent="0.25">
      <c r="A57" t="s">
        <v>1173</v>
      </c>
      <c r="B57">
        <v>14.7418</v>
      </c>
      <c r="C57">
        <v>14.834300000000001</v>
      </c>
    </row>
    <row r="58" spans="1:3" x14ac:dyDescent="0.25">
      <c r="A58" t="s">
        <v>1175</v>
      </c>
      <c r="B58">
        <v>14.742699999999999</v>
      </c>
      <c r="C58">
        <v>14.8352</v>
      </c>
    </row>
    <row r="60" spans="1:3" x14ac:dyDescent="0.25">
      <c r="A60" t="s">
        <v>1162</v>
      </c>
      <c r="B60" t="s">
        <v>65</v>
      </c>
    </row>
    <row r="61" spans="1:3" x14ac:dyDescent="0.25">
      <c r="A61" t="s">
        <v>1163</v>
      </c>
      <c r="B61" t="s">
        <v>65</v>
      </c>
    </row>
    <row r="62" spans="1:3" ht="30" x14ac:dyDescent="0.25">
      <c r="A62" s="44" t="s">
        <v>1164</v>
      </c>
      <c r="B62" t="s">
        <v>65</v>
      </c>
    </row>
    <row r="63" spans="1:3" ht="30" x14ac:dyDescent="0.25">
      <c r="A63" s="44" t="s">
        <v>1165</v>
      </c>
      <c r="B63" t="s">
        <v>65</v>
      </c>
    </row>
    <row r="64" spans="1:3" x14ac:dyDescent="0.25">
      <c r="A64" t="s">
        <v>1166</v>
      </c>
      <c r="B64" s="2">
        <v>9.7410999999999998E-2</v>
      </c>
    </row>
    <row r="65" spans="1:2" x14ac:dyDescent="0.25">
      <c r="A65" t="s">
        <v>1167</v>
      </c>
      <c r="B65" s="2" t="s">
        <v>65</v>
      </c>
    </row>
    <row r="66" spans="1:2" ht="45" x14ac:dyDescent="0.25">
      <c r="A66" s="44" t="s">
        <v>1168</v>
      </c>
      <c r="B66" t="s">
        <v>65</v>
      </c>
    </row>
    <row r="67" spans="1:2" ht="30" x14ac:dyDescent="0.25">
      <c r="A67" s="44" t="s">
        <v>1169</v>
      </c>
      <c r="B67" t="s">
        <v>65</v>
      </c>
    </row>
    <row r="79" spans="1:2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47" activePane="bottomLeft" state="frozen"/>
      <selection pane="bottomLeft" activeCell="A52" sqref="A52"/>
    </sheetView>
  </sheetViews>
  <sheetFormatPr defaultRowHeight="15" x14ac:dyDescent="0.25"/>
  <cols>
    <col min="1" max="1" width="50.5703125" customWidth="1"/>
    <col min="2" max="2" width="17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48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49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64</v>
      </c>
      <c r="B7" s="27"/>
      <c r="C7" s="27"/>
      <c r="D7" s="11"/>
      <c r="E7" s="12" t="s">
        <v>65</v>
      </c>
      <c r="F7" s="13" t="s">
        <v>65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66</v>
      </c>
      <c r="B9" s="27"/>
      <c r="C9" s="27"/>
      <c r="D9" s="11"/>
      <c r="E9" s="12"/>
      <c r="F9" s="13"/>
    </row>
    <row r="10" spans="1:8" x14ac:dyDescent="0.25">
      <c r="A10" s="14" t="s">
        <v>67</v>
      </c>
      <c r="B10" s="27"/>
      <c r="C10" s="27"/>
      <c r="D10" s="11"/>
      <c r="E10" s="12"/>
      <c r="F10" s="13"/>
    </row>
    <row r="11" spans="1:8" x14ac:dyDescent="0.25">
      <c r="A11" s="10" t="s">
        <v>963</v>
      </c>
      <c r="B11" s="27" t="s">
        <v>964</v>
      </c>
      <c r="C11" s="27" t="s">
        <v>82</v>
      </c>
      <c r="D11" s="11">
        <v>220000</v>
      </c>
      <c r="E11" s="12">
        <v>256.01</v>
      </c>
      <c r="F11" s="13">
        <v>9.9099999999999994E-2</v>
      </c>
    </row>
    <row r="12" spans="1:8" x14ac:dyDescent="0.25">
      <c r="A12" s="10" t="s">
        <v>965</v>
      </c>
      <c r="B12" s="27" t="s">
        <v>966</v>
      </c>
      <c r="C12" s="27" t="s">
        <v>195</v>
      </c>
      <c r="D12" s="11">
        <v>220000</v>
      </c>
      <c r="E12" s="12">
        <v>250.15</v>
      </c>
      <c r="F12" s="13">
        <v>9.69E-2</v>
      </c>
    </row>
    <row r="13" spans="1:8" x14ac:dyDescent="0.25">
      <c r="A13" s="10" t="s">
        <v>147</v>
      </c>
      <c r="B13" s="27" t="s">
        <v>148</v>
      </c>
      <c r="C13" s="27" t="s">
        <v>114</v>
      </c>
      <c r="D13" s="11">
        <v>220000</v>
      </c>
      <c r="E13" s="12">
        <v>218.8</v>
      </c>
      <c r="F13" s="13">
        <v>8.4699999999999998E-2</v>
      </c>
    </row>
    <row r="14" spans="1:8" x14ac:dyDescent="0.25">
      <c r="A14" s="10" t="s">
        <v>500</v>
      </c>
      <c r="B14" s="27" t="s">
        <v>501</v>
      </c>
      <c r="C14" s="27" t="s">
        <v>82</v>
      </c>
      <c r="D14" s="11">
        <v>220000</v>
      </c>
      <c r="E14" s="12">
        <v>217.28</v>
      </c>
      <c r="F14" s="13">
        <v>8.4099999999999994E-2</v>
      </c>
    </row>
    <row r="15" spans="1:8" x14ac:dyDescent="0.25">
      <c r="A15" s="10" t="s">
        <v>178</v>
      </c>
      <c r="B15" s="27" t="s">
        <v>179</v>
      </c>
      <c r="C15" s="27" t="s">
        <v>114</v>
      </c>
      <c r="D15" s="11">
        <v>210000</v>
      </c>
      <c r="E15" s="12">
        <v>207.02</v>
      </c>
      <c r="F15" s="13">
        <v>8.0199999999999994E-2</v>
      </c>
    </row>
    <row r="16" spans="1:8" x14ac:dyDescent="0.25">
      <c r="A16" s="10" t="s">
        <v>967</v>
      </c>
      <c r="B16" s="27" t="s">
        <v>968</v>
      </c>
      <c r="C16" s="27" t="s">
        <v>79</v>
      </c>
      <c r="D16" s="11">
        <v>60000</v>
      </c>
      <c r="E16" s="12">
        <v>60.24</v>
      </c>
      <c r="F16" s="13">
        <v>2.3300000000000001E-2</v>
      </c>
    </row>
    <row r="17" spans="1:6" x14ac:dyDescent="0.25">
      <c r="A17" s="14" t="s">
        <v>88</v>
      </c>
      <c r="B17" s="28"/>
      <c r="C17" s="28"/>
      <c r="D17" s="15"/>
      <c r="E17" s="16">
        <v>1209.5</v>
      </c>
      <c r="F17" s="17">
        <v>0.46829999999999999</v>
      </c>
    </row>
    <row r="18" spans="1:6" x14ac:dyDescent="0.25">
      <c r="A18" s="14" t="s">
        <v>958</v>
      </c>
      <c r="B18" s="27"/>
      <c r="C18" s="27"/>
      <c r="D18" s="11"/>
      <c r="E18" s="12"/>
      <c r="F18" s="13"/>
    </row>
    <row r="19" spans="1:6" x14ac:dyDescent="0.25">
      <c r="A19" s="10" t="s">
        <v>969</v>
      </c>
      <c r="B19" s="27" t="s">
        <v>970</v>
      </c>
      <c r="C19" s="27" t="s">
        <v>92</v>
      </c>
      <c r="D19" s="11">
        <v>1250000</v>
      </c>
      <c r="E19" s="12">
        <v>1261.99</v>
      </c>
      <c r="F19" s="13">
        <v>0.48859999999999998</v>
      </c>
    </row>
    <row r="20" spans="1:6" x14ac:dyDescent="0.25">
      <c r="A20" s="14" t="s">
        <v>88</v>
      </c>
      <c r="B20" s="28"/>
      <c r="C20" s="28"/>
      <c r="D20" s="15"/>
      <c r="E20" s="16">
        <v>1261.99</v>
      </c>
      <c r="F20" s="17">
        <v>0.48859999999999998</v>
      </c>
    </row>
    <row r="21" spans="1:6" x14ac:dyDescent="0.25">
      <c r="A21" s="10"/>
      <c r="B21" s="27"/>
      <c r="C21" s="27"/>
      <c r="D21" s="11"/>
      <c r="E21" s="12"/>
      <c r="F21" s="13"/>
    </row>
    <row r="22" spans="1:6" x14ac:dyDescent="0.25">
      <c r="A22" s="10"/>
      <c r="B22" s="27"/>
      <c r="C22" s="27"/>
      <c r="D22" s="11"/>
      <c r="E22" s="12"/>
      <c r="F22" s="13"/>
    </row>
    <row r="23" spans="1:6" x14ac:dyDescent="0.25">
      <c r="A23" s="14" t="s">
        <v>95</v>
      </c>
      <c r="B23" s="27"/>
      <c r="C23" s="27"/>
      <c r="D23" s="11"/>
      <c r="E23" s="12"/>
      <c r="F23" s="13"/>
    </row>
    <row r="24" spans="1:6" x14ac:dyDescent="0.25">
      <c r="A24" s="14" t="s">
        <v>88</v>
      </c>
      <c r="B24" s="27"/>
      <c r="C24" s="27"/>
      <c r="D24" s="11"/>
      <c r="E24" s="18" t="s">
        <v>65</v>
      </c>
      <c r="F24" s="19" t="s">
        <v>65</v>
      </c>
    </row>
    <row r="25" spans="1:6" x14ac:dyDescent="0.25">
      <c r="A25" s="10"/>
      <c r="B25" s="27"/>
      <c r="C25" s="27"/>
      <c r="D25" s="11"/>
      <c r="E25" s="12"/>
      <c r="F25" s="13"/>
    </row>
    <row r="26" spans="1:6" x14ac:dyDescent="0.25">
      <c r="A26" s="14" t="s">
        <v>96</v>
      </c>
      <c r="B26" s="27"/>
      <c r="C26" s="27"/>
      <c r="D26" s="11"/>
      <c r="E26" s="12"/>
      <c r="F26" s="13"/>
    </row>
    <row r="27" spans="1:6" x14ac:dyDescent="0.25">
      <c r="A27" s="14" t="s">
        <v>88</v>
      </c>
      <c r="B27" s="27"/>
      <c r="C27" s="27"/>
      <c r="D27" s="11"/>
      <c r="E27" s="18" t="s">
        <v>65</v>
      </c>
      <c r="F27" s="19" t="s">
        <v>65</v>
      </c>
    </row>
    <row r="28" spans="1:6" x14ac:dyDescent="0.25">
      <c r="A28" s="10"/>
      <c r="B28" s="27"/>
      <c r="C28" s="27"/>
      <c r="D28" s="11"/>
      <c r="E28" s="12"/>
      <c r="F28" s="13"/>
    </row>
    <row r="29" spans="1:6" x14ac:dyDescent="0.25">
      <c r="A29" s="20" t="s">
        <v>97</v>
      </c>
      <c r="B29" s="29"/>
      <c r="C29" s="29"/>
      <c r="D29" s="21"/>
      <c r="E29" s="16">
        <v>2471.4899999999998</v>
      </c>
      <c r="F29" s="17">
        <v>0.95689999999999997</v>
      </c>
    </row>
    <row r="30" spans="1:6" x14ac:dyDescent="0.25">
      <c r="A30" s="10"/>
      <c r="B30" s="27"/>
      <c r="C30" s="27"/>
      <c r="D30" s="11"/>
      <c r="E30" s="12"/>
      <c r="F30" s="13"/>
    </row>
    <row r="31" spans="1:6" x14ac:dyDescent="0.25">
      <c r="A31" s="10"/>
      <c r="B31" s="27"/>
      <c r="C31" s="27"/>
      <c r="D31" s="11"/>
      <c r="E31" s="12"/>
      <c r="F31" s="13"/>
    </row>
    <row r="32" spans="1:6" x14ac:dyDescent="0.25">
      <c r="A32" s="14" t="s">
        <v>98</v>
      </c>
      <c r="B32" s="27"/>
      <c r="C32" s="27"/>
      <c r="D32" s="11"/>
      <c r="E32" s="12"/>
      <c r="F32" s="13"/>
    </row>
    <row r="33" spans="1:6" x14ac:dyDescent="0.25">
      <c r="A33" s="10" t="s">
        <v>99</v>
      </c>
      <c r="B33" s="27"/>
      <c r="C33" s="27"/>
      <c r="D33" s="11"/>
      <c r="E33" s="12">
        <v>45.99</v>
      </c>
      <c r="F33" s="13">
        <v>1.78E-2</v>
      </c>
    </row>
    <row r="34" spans="1:6" x14ac:dyDescent="0.25">
      <c r="A34" s="14" t="s">
        <v>88</v>
      </c>
      <c r="B34" s="28"/>
      <c r="C34" s="28"/>
      <c r="D34" s="15"/>
      <c r="E34" s="16">
        <v>45.99</v>
      </c>
      <c r="F34" s="17">
        <v>1.78E-2</v>
      </c>
    </row>
    <row r="35" spans="1:6" x14ac:dyDescent="0.25">
      <c r="A35" s="10"/>
      <c r="B35" s="27"/>
      <c r="C35" s="27"/>
      <c r="D35" s="11"/>
      <c r="E35" s="12"/>
      <c r="F35" s="13"/>
    </row>
    <row r="36" spans="1:6" x14ac:dyDescent="0.25">
      <c r="A36" s="20" t="s">
        <v>97</v>
      </c>
      <c r="B36" s="29"/>
      <c r="C36" s="29"/>
      <c r="D36" s="21"/>
      <c r="E36" s="16">
        <v>45.99</v>
      </c>
      <c r="F36" s="17">
        <v>1.78E-2</v>
      </c>
    </row>
    <row r="37" spans="1:6" x14ac:dyDescent="0.25">
      <c r="A37" s="10" t="s">
        <v>100</v>
      </c>
      <c r="B37" s="27"/>
      <c r="C37" s="27"/>
      <c r="D37" s="11"/>
      <c r="E37" s="12">
        <v>65.209999999999994</v>
      </c>
      <c r="F37" s="13">
        <v>2.53E-2</v>
      </c>
    </row>
    <row r="38" spans="1:6" x14ac:dyDescent="0.25">
      <c r="A38" s="22" t="s">
        <v>101</v>
      </c>
      <c r="B38" s="30"/>
      <c r="C38" s="30"/>
      <c r="D38" s="23"/>
      <c r="E38" s="24">
        <v>2582.69</v>
      </c>
      <c r="F38" s="25">
        <v>1</v>
      </c>
    </row>
    <row r="40" spans="1:6" x14ac:dyDescent="0.25">
      <c r="A40" s="1" t="s">
        <v>102</v>
      </c>
    </row>
    <row r="47" spans="1:6" x14ac:dyDescent="0.25">
      <c r="A47" s="1" t="s">
        <v>1143</v>
      </c>
    </row>
    <row r="48" spans="1:6" ht="30" x14ac:dyDescent="0.25">
      <c r="A48" s="44" t="s">
        <v>1144</v>
      </c>
      <c r="B48" t="s">
        <v>65</v>
      </c>
    </row>
    <row r="49" spans="1:3" x14ac:dyDescent="0.25">
      <c r="A49" t="s">
        <v>1145</v>
      </c>
    </row>
    <row r="50" spans="1:3" x14ac:dyDescent="0.25">
      <c r="A50" t="s">
        <v>1146</v>
      </c>
      <c r="B50" t="s">
        <v>1147</v>
      </c>
      <c r="C50" t="s">
        <v>1147</v>
      </c>
    </row>
    <row r="51" spans="1:3" x14ac:dyDescent="0.25">
      <c r="B51" s="45">
        <v>43465</v>
      </c>
      <c r="C51" s="45">
        <v>43496</v>
      </c>
    </row>
    <row r="52" spans="1:3" x14ac:dyDescent="0.25">
      <c r="A52" t="s">
        <v>1151</v>
      </c>
      <c r="B52">
        <v>11.353400000000001</v>
      </c>
      <c r="C52">
        <v>11.4305</v>
      </c>
    </row>
    <row r="53" spans="1:3" x14ac:dyDescent="0.25">
      <c r="A53" t="s">
        <v>1152</v>
      </c>
      <c r="B53">
        <v>11.3536</v>
      </c>
      <c r="C53">
        <v>11.4308</v>
      </c>
    </row>
    <row r="54" spans="1:3" x14ac:dyDescent="0.25">
      <c r="A54" t="s">
        <v>1173</v>
      </c>
      <c r="B54">
        <v>11.2736</v>
      </c>
      <c r="C54">
        <v>11.346399999999999</v>
      </c>
    </row>
    <row r="55" spans="1:3" x14ac:dyDescent="0.25">
      <c r="A55" t="s">
        <v>1175</v>
      </c>
      <c r="B55">
        <v>11.273899999999999</v>
      </c>
      <c r="C55">
        <v>11.3466</v>
      </c>
    </row>
    <row r="57" spans="1:3" x14ac:dyDescent="0.25">
      <c r="A57" t="s">
        <v>1162</v>
      </c>
      <c r="B57" t="s">
        <v>65</v>
      </c>
    </row>
    <row r="58" spans="1:3" x14ac:dyDescent="0.25">
      <c r="A58" t="s">
        <v>1163</v>
      </c>
      <c r="B58" t="s">
        <v>65</v>
      </c>
    </row>
    <row r="59" spans="1:3" ht="30" x14ac:dyDescent="0.25">
      <c r="A59" s="44" t="s">
        <v>1164</v>
      </c>
      <c r="B59" t="s">
        <v>65</v>
      </c>
    </row>
    <row r="60" spans="1:3" ht="30" x14ac:dyDescent="0.25">
      <c r="A60" s="44" t="s">
        <v>1165</v>
      </c>
      <c r="B60" t="s">
        <v>65</v>
      </c>
    </row>
    <row r="61" spans="1:3" x14ac:dyDescent="0.25">
      <c r="A61" t="s">
        <v>1166</v>
      </c>
      <c r="B61" s="2">
        <v>0.99927500000000002</v>
      </c>
    </row>
    <row r="62" spans="1:3" x14ac:dyDescent="0.25">
      <c r="A62" t="s">
        <v>1167</v>
      </c>
      <c r="B62" s="2" t="s">
        <v>65</v>
      </c>
    </row>
    <row r="63" spans="1:3" ht="45" x14ac:dyDescent="0.25">
      <c r="A63" s="44" t="s">
        <v>1168</v>
      </c>
      <c r="B63" t="s">
        <v>65</v>
      </c>
    </row>
    <row r="64" spans="1:3" ht="30" x14ac:dyDescent="0.25">
      <c r="A64" s="44" t="s">
        <v>1169</v>
      </c>
      <c r="B64" t="s">
        <v>65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17" activePane="bottomLeft" state="frozen"/>
      <selection pane="bottomLeft" activeCell="A25" sqref="A25"/>
    </sheetView>
  </sheetViews>
  <sheetFormatPr defaultRowHeight="15" x14ac:dyDescent="0.25"/>
  <cols>
    <col min="1" max="1" width="50.5703125" customWidth="1"/>
    <col min="2" max="2" width="17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50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51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64</v>
      </c>
      <c r="B7" s="27"/>
      <c r="C7" s="27"/>
      <c r="D7" s="11"/>
      <c r="E7" s="12" t="s">
        <v>65</v>
      </c>
      <c r="F7" s="13" t="s">
        <v>65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66</v>
      </c>
      <c r="B9" s="27"/>
      <c r="C9" s="27"/>
      <c r="D9" s="11"/>
      <c r="E9" s="12"/>
      <c r="F9" s="13"/>
    </row>
    <row r="10" spans="1:8" x14ac:dyDescent="0.25">
      <c r="A10" s="14" t="s">
        <v>67</v>
      </c>
      <c r="B10" s="27"/>
      <c r="C10" s="27"/>
      <c r="D10" s="11"/>
      <c r="E10" s="12"/>
      <c r="F10" s="13"/>
    </row>
    <row r="11" spans="1:8" x14ac:dyDescent="0.25">
      <c r="A11" s="10" t="s">
        <v>971</v>
      </c>
      <c r="B11" s="27" t="s">
        <v>972</v>
      </c>
      <c r="C11" s="27" t="s">
        <v>79</v>
      </c>
      <c r="D11" s="11">
        <v>220000</v>
      </c>
      <c r="E11" s="12">
        <v>228.46</v>
      </c>
      <c r="F11" s="13">
        <v>9.7500000000000003E-2</v>
      </c>
    </row>
    <row r="12" spans="1:8" x14ac:dyDescent="0.25">
      <c r="A12" s="10" t="s">
        <v>973</v>
      </c>
      <c r="B12" s="27" t="s">
        <v>974</v>
      </c>
      <c r="C12" s="27" t="s">
        <v>114</v>
      </c>
      <c r="D12" s="11">
        <v>220000</v>
      </c>
      <c r="E12" s="12">
        <v>218.68</v>
      </c>
      <c r="F12" s="13">
        <v>9.3299999999999994E-2</v>
      </c>
    </row>
    <row r="13" spans="1:8" x14ac:dyDescent="0.25">
      <c r="A13" s="10" t="s">
        <v>85</v>
      </c>
      <c r="B13" s="27" t="s">
        <v>86</v>
      </c>
      <c r="C13" s="27" t="s">
        <v>87</v>
      </c>
      <c r="D13" s="11">
        <v>220000</v>
      </c>
      <c r="E13" s="12">
        <v>217.79</v>
      </c>
      <c r="F13" s="13">
        <v>9.2999999999999999E-2</v>
      </c>
    </row>
    <row r="14" spans="1:8" x14ac:dyDescent="0.25">
      <c r="A14" s="10" t="s">
        <v>975</v>
      </c>
      <c r="B14" s="27" t="s">
        <v>976</v>
      </c>
      <c r="C14" s="27" t="s">
        <v>114</v>
      </c>
      <c r="D14" s="11">
        <v>200000</v>
      </c>
      <c r="E14" s="12">
        <v>201.58</v>
      </c>
      <c r="F14" s="13">
        <v>8.5999999999999993E-2</v>
      </c>
    </row>
    <row r="15" spans="1:8" x14ac:dyDescent="0.25">
      <c r="A15" s="10" t="s">
        <v>977</v>
      </c>
      <c r="B15" s="27" t="s">
        <v>978</v>
      </c>
      <c r="C15" s="27" t="s">
        <v>79</v>
      </c>
      <c r="D15" s="11">
        <v>200000</v>
      </c>
      <c r="E15" s="12">
        <v>198.55</v>
      </c>
      <c r="F15" s="13">
        <v>8.4699999999999998E-2</v>
      </c>
    </row>
    <row r="16" spans="1:8" x14ac:dyDescent="0.25">
      <c r="A16" s="10" t="s">
        <v>979</v>
      </c>
      <c r="B16" s="27" t="s">
        <v>980</v>
      </c>
      <c r="C16" s="27" t="s">
        <v>79</v>
      </c>
      <c r="D16" s="11">
        <v>200000</v>
      </c>
      <c r="E16" s="12">
        <v>198.1</v>
      </c>
      <c r="F16" s="13">
        <v>8.4599999999999995E-2</v>
      </c>
    </row>
    <row r="17" spans="1:6" x14ac:dyDescent="0.25">
      <c r="A17" s="10" t="s">
        <v>981</v>
      </c>
      <c r="B17" s="27" t="s">
        <v>982</v>
      </c>
      <c r="C17" s="27" t="s">
        <v>114</v>
      </c>
      <c r="D17" s="11">
        <v>200000</v>
      </c>
      <c r="E17" s="12">
        <v>196.88</v>
      </c>
      <c r="F17" s="13">
        <v>8.4000000000000005E-2</v>
      </c>
    </row>
    <row r="18" spans="1:6" x14ac:dyDescent="0.25">
      <c r="A18" s="10" t="s">
        <v>155</v>
      </c>
      <c r="B18" s="27" t="s">
        <v>156</v>
      </c>
      <c r="C18" s="27" t="s">
        <v>79</v>
      </c>
      <c r="D18" s="11">
        <v>190000</v>
      </c>
      <c r="E18" s="12">
        <v>195.75</v>
      </c>
      <c r="F18" s="13">
        <v>8.3599999999999994E-2</v>
      </c>
    </row>
    <row r="19" spans="1:6" x14ac:dyDescent="0.25">
      <c r="A19" s="10" t="s">
        <v>141</v>
      </c>
      <c r="B19" s="27" t="s">
        <v>142</v>
      </c>
      <c r="C19" s="27" t="s">
        <v>114</v>
      </c>
      <c r="D19" s="11">
        <v>200000</v>
      </c>
      <c r="E19" s="12">
        <v>186.82</v>
      </c>
      <c r="F19" s="13">
        <v>7.9699999999999993E-2</v>
      </c>
    </row>
    <row r="20" spans="1:6" x14ac:dyDescent="0.25">
      <c r="A20" s="10" t="s">
        <v>983</v>
      </c>
      <c r="B20" s="27" t="s">
        <v>984</v>
      </c>
      <c r="C20" s="27" t="s">
        <v>79</v>
      </c>
      <c r="D20" s="11">
        <v>140000</v>
      </c>
      <c r="E20" s="12">
        <v>137.86000000000001</v>
      </c>
      <c r="F20" s="13">
        <v>5.8799999999999998E-2</v>
      </c>
    </row>
    <row r="21" spans="1:6" x14ac:dyDescent="0.25">
      <c r="A21" s="10" t="s">
        <v>985</v>
      </c>
      <c r="B21" s="27" t="s">
        <v>986</v>
      </c>
      <c r="C21" s="27" t="s">
        <v>79</v>
      </c>
      <c r="D21" s="11">
        <v>20000</v>
      </c>
      <c r="E21" s="12">
        <v>16.54</v>
      </c>
      <c r="F21" s="13">
        <v>7.1000000000000004E-3</v>
      </c>
    </row>
    <row r="22" spans="1:6" x14ac:dyDescent="0.25">
      <c r="A22" s="14" t="s">
        <v>88</v>
      </c>
      <c r="B22" s="28"/>
      <c r="C22" s="28"/>
      <c r="D22" s="15"/>
      <c r="E22" s="16">
        <v>1997.01</v>
      </c>
      <c r="F22" s="17">
        <v>0.85229999999999995</v>
      </c>
    </row>
    <row r="23" spans="1:6" x14ac:dyDescent="0.25">
      <c r="A23" s="10"/>
      <c r="B23" s="27"/>
      <c r="C23" s="27"/>
      <c r="D23" s="11"/>
      <c r="E23" s="12"/>
      <c r="F23" s="13"/>
    </row>
    <row r="24" spans="1:6" x14ac:dyDescent="0.25">
      <c r="A24" s="14" t="s">
        <v>95</v>
      </c>
      <c r="B24" s="28"/>
      <c r="C24" s="28"/>
      <c r="D24" s="15"/>
      <c r="E24" s="31"/>
      <c r="F24" s="32"/>
    </row>
    <row r="25" spans="1:6" x14ac:dyDescent="0.25">
      <c r="A25" s="10" t="s">
        <v>157</v>
      </c>
      <c r="B25" s="27" t="s">
        <v>158</v>
      </c>
      <c r="C25" s="27" t="s">
        <v>79</v>
      </c>
      <c r="D25" s="11">
        <v>220000</v>
      </c>
      <c r="E25" s="12">
        <v>215.59</v>
      </c>
      <c r="F25" s="13">
        <v>9.1999999999999998E-2</v>
      </c>
    </row>
    <row r="26" spans="1:6" x14ac:dyDescent="0.25">
      <c r="A26" s="14" t="s">
        <v>88</v>
      </c>
      <c r="B26" s="28"/>
      <c r="C26" s="28"/>
      <c r="D26" s="15"/>
      <c r="E26" s="16">
        <v>215.59</v>
      </c>
      <c r="F26" s="17">
        <v>9.1999999999999998E-2</v>
      </c>
    </row>
    <row r="27" spans="1:6" x14ac:dyDescent="0.25">
      <c r="A27" s="14" t="s">
        <v>96</v>
      </c>
      <c r="B27" s="27"/>
      <c r="C27" s="27"/>
      <c r="D27" s="11"/>
      <c r="E27" s="12"/>
      <c r="F27" s="13"/>
    </row>
    <row r="28" spans="1:6" x14ac:dyDescent="0.25">
      <c r="A28" s="14" t="s">
        <v>88</v>
      </c>
      <c r="B28" s="27"/>
      <c r="C28" s="27"/>
      <c r="D28" s="11"/>
      <c r="E28" s="18" t="s">
        <v>65</v>
      </c>
      <c r="F28" s="19" t="s">
        <v>65</v>
      </c>
    </row>
    <row r="29" spans="1:6" x14ac:dyDescent="0.25">
      <c r="A29" s="10"/>
      <c r="B29" s="27"/>
      <c r="C29" s="27"/>
      <c r="D29" s="11"/>
      <c r="E29" s="12"/>
      <c r="F29" s="13"/>
    </row>
    <row r="30" spans="1:6" x14ac:dyDescent="0.25">
      <c r="A30" s="20" t="s">
        <v>97</v>
      </c>
      <c r="B30" s="29"/>
      <c r="C30" s="29"/>
      <c r="D30" s="21"/>
      <c r="E30" s="16">
        <v>2212.6</v>
      </c>
      <c r="F30" s="17">
        <v>0.94430000000000003</v>
      </c>
    </row>
    <row r="31" spans="1:6" x14ac:dyDescent="0.25">
      <c r="A31" s="10"/>
      <c r="B31" s="27"/>
      <c r="C31" s="27"/>
      <c r="D31" s="11"/>
      <c r="E31" s="12"/>
      <c r="F31" s="13"/>
    </row>
    <row r="32" spans="1:6" x14ac:dyDescent="0.25">
      <c r="A32" s="10"/>
      <c r="B32" s="27"/>
      <c r="C32" s="27"/>
      <c r="D32" s="11"/>
      <c r="E32" s="12"/>
      <c r="F32" s="13"/>
    </row>
    <row r="33" spans="1:6" x14ac:dyDescent="0.25">
      <c r="A33" s="14" t="s">
        <v>98</v>
      </c>
      <c r="B33" s="27"/>
      <c r="C33" s="27"/>
      <c r="D33" s="11"/>
      <c r="E33" s="12"/>
      <c r="F33" s="13"/>
    </row>
    <row r="34" spans="1:6" x14ac:dyDescent="0.25">
      <c r="A34" s="10" t="s">
        <v>99</v>
      </c>
      <c r="B34" s="27"/>
      <c r="C34" s="27"/>
      <c r="D34" s="11"/>
      <c r="E34" s="12">
        <v>21</v>
      </c>
      <c r="F34" s="13">
        <v>8.9999999999999993E-3</v>
      </c>
    </row>
    <row r="35" spans="1:6" x14ac:dyDescent="0.25">
      <c r="A35" s="14" t="s">
        <v>88</v>
      </c>
      <c r="B35" s="28"/>
      <c r="C35" s="28"/>
      <c r="D35" s="15"/>
      <c r="E35" s="16">
        <v>21</v>
      </c>
      <c r="F35" s="17">
        <v>8.9999999999999993E-3</v>
      </c>
    </row>
    <row r="36" spans="1:6" x14ac:dyDescent="0.25">
      <c r="A36" s="10"/>
      <c r="B36" s="27"/>
      <c r="C36" s="27"/>
      <c r="D36" s="11"/>
      <c r="E36" s="12"/>
      <c r="F36" s="13"/>
    </row>
    <row r="37" spans="1:6" x14ac:dyDescent="0.25">
      <c r="A37" s="20" t="s">
        <v>97</v>
      </c>
      <c r="B37" s="29"/>
      <c r="C37" s="29"/>
      <c r="D37" s="21"/>
      <c r="E37" s="16">
        <v>21</v>
      </c>
      <c r="F37" s="17">
        <v>8.9999999999999993E-3</v>
      </c>
    </row>
    <row r="38" spans="1:6" x14ac:dyDescent="0.25">
      <c r="A38" s="10" t="s">
        <v>100</v>
      </c>
      <c r="B38" s="27"/>
      <c r="C38" s="27"/>
      <c r="D38" s="11"/>
      <c r="E38" s="12">
        <v>109.28</v>
      </c>
      <c r="F38" s="13">
        <v>4.6699999999999998E-2</v>
      </c>
    </row>
    <row r="39" spans="1:6" x14ac:dyDescent="0.25">
      <c r="A39" s="22" t="s">
        <v>101</v>
      </c>
      <c r="B39" s="30"/>
      <c r="C39" s="30"/>
      <c r="D39" s="23"/>
      <c r="E39" s="24">
        <v>2342.88</v>
      </c>
      <c r="F39" s="25">
        <v>1</v>
      </c>
    </row>
    <row r="41" spans="1:6" x14ac:dyDescent="0.25">
      <c r="A41" s="1" t="s">
        <v>133</v>
      </c>
    </row>
    <row r="42" spans="1:6" x14ac:dyDescent="0.25">
      <c r="A42" s="1" t="s">
        <v>102</v>
      </c>
    </row>
    <row r="48" spans="1:6" x14ac:dyDescent="0.25">
      <c r="A48" s="1" t="s">
        <v>1143</v>
      </c>
    </row>
    <row r="49" spans="1:3" ht="30" x14ac:dyDescent="0.25">
      <c r="A49" s="44" t="s">
        <v>1144</v>
      </c>
      <c r="B49" t="s">
        <v>65</v>
      </c>
    </row>
    <row r="50" spans="1:3" x14ac:dyDescent="0.25">
      <c r="A50" t="s">
        <v>1145</v>
      </c>
    </row>
    <row r="51" spans="1:3" x14ac:dyDescent="0.25">
      <c r="A51" t="s">
        <v>1146</v>
      </c>
      <c r="B51" t="s">
        <v>1147</v>
      </c>
      <c r="C51" t="s">
        <v>1147</v>
      </c>
    </row>
    <row r="52" spans="1:3" x14ac:dyDescent="0.25">
      <c r="B52" s="45">
        <v>43465</v>
      </c>
      <c r="C52" s="45">
        <v>43496</v>
      </c>
    </row>
    <row r="53" spans="1:3" x14ac:dyDescent="0.25">
      <c r="A53" t="s">
        <v>1151</v>
      </c>
      <c r="B53">
        <v>10.3721</v>
      </c>
      <c r="C53">
        <v>10.4427</v>
      </c>
    </row>
    <row r="54" spans="1:3" x14ac:dyDescent="0.25">
      <c r="A54" t="s">
        <v>1152</v>
      </c>
      <c r="B54">
        <v>10.3721</v>
      </c>
      <c r="C54">
        <v>10.4429</v>
      </c>
    </row>
    <row r="55" spans="1:3" x14ac:dyDescent="0.25">
      <c r="A55" t="s">
        <v>1173</v>
      </c>
      <c r="B55">
        <v>10.356299999999999</v>
      </c>
      <c r="C55">
        <v>10.424300000000001</v>
      </c>
    </row>
    <row r="56" spans="1:3" x14ac:dyDescent="0.25">
      <c r="A56" t="s">
        <v>1175</v>
      </c>
      <c r="B56">
        <v>10.356400000000001</v>
      </c>
      <c r="C56">
        <v>10.4244</v>
      </c>
    </row>
    <row r="58" spans="1:3" x14ac:dyDescent="0.25">
      <c r="A58" t="s">
        <v>1162</v>
      </c>
      <c r="B58" t="s">
        <v>65</v>
      </c>
    </row>
    <row r="59" spans="1:3" x14ac:dyDescent="0.25">
      <c r="A59" t="s">
        <v>1163</v>
      </c>
      <c r="B59" t="s">
        <v>65</v>
      </c>
    </row>
    <row r="60" spans="1:3" ht="30" x14ac:dyDescent="0.25">
      <c r="A60" s="44" t="s">
        <v>1164</v>
      </c>
      <c r="B60" t="s">
        <v>65</v>
      </c>
    </row>
    <row r="61" spans="1:3" ht="30" x14ac:dyDescent="0.25">
      <c r="A61" s="44" t="s">
        <v>1165</v>
      </c>
      <c r="B61" t="s">
        <v>65</v>
      </c>
    </row>
    <row r="62" spans="1:3" x14ac:dyDescent="0.25">
      <c r="A62" t="s">
        <v>1166</v>
      </c>
      <c r="B62" s="2">
        <v>2.1994280000000002</v>
      </c>
    </row>
    <row r="63" spans="1:3" x14ac:dyDescent="0.25">
      <c r="A63" t="s">
        <v>1167</v>
      </c>
      <c r="B63" s="2" t="s">
        <v>65</v>
      </c>
    </row>
    <row r="64" spans="1:3" ht="45" x14ac:dyDescent="0.25">
      <c r="A64" s="44" t="s">
        <v>1168</v>
      </c>
      <c r="B64" t="s">
        <v>65</v>
      </c>
    </row>
    <row r="65" spans="1:2" ht="30" x14ac:dyDescent="0.25">
      <c r="A65" s="44" t="s">
        <v>1169</v>
      </c>
      <c r="B65" t="s">
        <v>65</v>
      </c>
    </row>
    <row r="78" spans="1:2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workbookViewId="0">
      <pane ySplit="4" topLeftCell="A128" activePane="bottomLeft" state="frozen"/>
      <selection pane="bottomLeft" activeCell="B151" sqref="B151"/>
    </sheetView>
  </sheetViews>
  <sheetFormatPr defaultRowHeight="15" x14ac:dyDescent="0.25"/>
  <cols>
    <col min="1" max="1" width="50.5703125" customWidth="1"/>
    <col min="2" max="2" width="17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52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53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64</v>
      </c>
      <c r="B7" s="27"/>
      <c r="C7" s="27"/>
      <c r="D7" s="11"/>
      <c r="E7" s="12" t="s">
        <v>65</v>
      </c>
      <c r="F7" s="13" t="s">
        <v>65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66</v>
      </c>
      <c r="B9" s="27"/>
      <c r="C9" s="27"/>
      <c r="D9" s="11"/>
      <c r="E9" s="12"/>
      <c r="F9" s="13"/>
    </row>
    <row r="10" spans="1:8" x14ac:dyDescent="0.25">
      <c r="A10" s="14" t="s">
        <v>67</v>
      </c>
      <c r="B10" s="27"/>
      <c r="C10" s="27"/>
      <c r="D10" s="11"/>
      <c r="E10" s="12"/>
      <c r="F10" s="13"/>
    </row>
    <row r="11" spans="1:8" x14ac:dyDescent="0.25">
      <c r="A11" s="10" t="s">
        <v>952</v>
      </c>
      <c r="B11" s="27" t="s">
        <v>953</v>
      </c>
      <c r="C11" s="27" t="s">
        <v>79</v>
      </c>
      <c r="D11" s="11">
        <v>1010000</v>
      </c>
      <c r="E11" s="12">
        <v>1010.59</v>
      </c>
      <c r="F11" s="13">
        <v>2.3999999999999998E-3</v>
      </c>
    </row>
    <row r="12" spans="1:8" x14ac:dyDescent="0.25">
      <c r="A12" s="14" t="s">
        <v>88</v>
      </c>
      <c r="B12" s="28"/>
      <c r="C12" s="28"/>
      <c r="D12" s="15"/>
      <c r="E12" s="16">
        <v>1010.59</v>
      </c>
      <c r="F12" s="17">
        <v>2.3999999999999998E-3</v>
      </c>
    </row>
    <row r="13" spans="1:8" x14ac:dyDescent="0.25">
      <c r="A13" s="10"/>
      <c r="B13" s="27"/>
      <c r="C13" s="27"/>
      <c r="D13" s="11"/>
      <c r="E13" s="12"/>
      <c r="F13" s="13"/>
    </row>
    <row r="14" spans="1:8" x14ac:dyDescent="0.25">
      <c r="A14" s="14" t="s">
        <v>95</v>
      </c>
      <c r="B14" s="27"/>
      <c r="C14" s="27"/>
      <c r="D14" s="11"/>
      <c r="E14" s="12"/>
      <c r="F14" s="13"/>
    </row>
    <row r="15" spans="1:8" x14ac:dyDescent="0.25">
      <c r="A15" s="14" t="s">
        <v>88</v>
      </c>
      <c r="B15" s="27"/>
      <c r="C15" s="27"/>
      <c r="D15" s="11"/>
      <c r="E15" s="18" t="s">
        <v>65</v>
      </c>
      <c r="F15" s="19" t="s">
        <v>65</v>
      </c>
    </row>
    <row r="16" spans="1:8" x14ac:dyDescent="0.25">
      <c r="A16" s="10"/>
      <c r="B16" s="27"/>
      <c r="C16" s="27"/>
      <c r="D16" s="11"/>
      <c r="E16" s="12"/>
      <c r="F16" s="13"/>
    </row>
    <row r="17" spans="1:6" x14ac:dyDescent="0.25">
      <c r="A17" s="14" t="s">
        <v>96</v>
      </c>
      <c r="B17" s="27"/>
      <c r="C17" s="27"/>
      <c r="D17" s="11"/>
      <c r="E17" s="12"/>
      <c r="F17" s="13"/>
    </row>
    <row r="18" spans="1:6" x14ac:dyDescent="0.25">
      <c r="A18" s="14" t="s">
        <v>88</v>
      </c>
      <c r="B18" s="27"/>
      <c r="C18" s="27"/>
      <c r="D18" s="11"/>
      <c r="E18" s="18" t="s">
        <v>65</v>
      </c>
      <c r="F18" s="19" t="s">
        <v>65</v>
      </c>
    </row>
    <row r="19" spans="1:6" x14ac:dyDescent="0.25">
      <c r="A19" s="10"/>
      <c r="B19" s="27"/>
      <c r="C19" s="27"/>
      <c r="D19" s="11"/>
      <c r="E19" s="12"/>
      <c r="F19" s="13"/>
    </row>
    <row r="20" spans="1:6" x14ac:dyDescent="0.25">
      <c r="A20" s="20" t="s">
        <v>97</v>
      </c>
      <c r="B20" s="29"/>
      <c r="C20" s="29"/>
      <c r="D20" s="21"/>
      <c r="E20" s="16">
        <v>1010.59</v>
      </c>
      <c r="F20" s="17">
        <v>2.3999999999999998E-3</v>
      </c>
    </row>
    <row r="21" spans="1:6" x14ac:dyDescent="0.25">
      <c r="A21" s="10"/>
      <c r="B21" s="27"/>
      <c r="C21" s="27"/>
      <c r="D21" s="11"/>
      <c r="E21" s="12"/>
      <c r="F21" s="13"/>
    </row>
    <row r="22" spans="1:6" x14ac:dyDescent="0.25">
      <c r="A22" s="14" t="s">
        <v>128</v>
      </c>
      <c r="B22" s="27"/>
      <c r="C22" s="27"/>
      <c r="D22" s="11"/>
      <c r="E22" s="12"/>
      <c r="F22" s="13"/>
    </row>
    <row r="23" spans="1:6" x14ac:dyDescent="0.25">
      <c r="A23" s="10"/>
      <c r="B23" s="27"/>
      <c r="C23" s="27"/>
      <c r="D23" s="11"/>
      <c r="E23" s="12"/>
      <c r="F23" s="13"/>
    </row>
    <row r="24" spans="1:6" x14ac:dyDescent="0.25">
      <c r="A24" s="14" t="s">
        <v>987</v>
      </c>
      <c r="B24" s="27"/>
      <c r="C24" s="27"/>
      <c r="D24" s="11"/>
      <c r="E24" s="12"/>
      <c r="F24" s="13"/>
    </row>
    <row r="25" spans="1:6" x14ac:dyDescent="0.25">
      <c r="A25" s="10" t="s">
        <v>988</v>
      </c>
      <c r="B25" s="27" t="s">
        <v>989</v>
      </c>
      <c r="C25" s="27" t="s">
        <v>92</v>
      </c>
      <c r="D25" s="11">
        <v>1500000</v>
      </c>
      <c r="E25" s="12">
        <v>1496.49</v>
      </c>
      <c r="F25" s="13">
        <v>3.5999999999999999E-3</v>
      </c>
    </row>
    <row r="26" spans="1:6" x14ac:dyDescent="0.25">
      <c r="A26" s="14" t="s">
        <v>88</v>
      </c>
      <c r="B26" s="28"/>
      <c r="C26" s="28"/>
      <c r="D26" s="15"/>
      <c r="E26" s="16">
        <v>1496.49</v>
      </c>
      <c r="F26" s="17">
        <v>3.5999999999999999E-3</v>
      </c>
    </row>
    <row r="27" spans="1:6" x14ac:dyDescent="0.25">
      <c r="A27" s="14" t="s">
        <v>129</v>
      </c>
      <c r="B27" s="27"/>
      <c r="C27" s="27"/>
      <c r="D27" s="11"/>
      <c r="E27" s="12"/>
      <c r="F27" s="13"/>
    </row>
    <row r="28" spans="1:6" x14ac:dyDescent="0.25">
      <c r="A28" s="10" t="s">
        <v>990</v>
      </c>
      <c r="B28" s="27" t="s">
        <v>991</v>
      </c>
      <c r="C28" s="27" t="s">
        <v>132</v>
      </c>
      <c r="D28" s="11">
        <v>10000000</v>
      </c>
      <c r="E28" s="12">
        <v>9971.43</v>
      </c>
      <c r="F28" s="13">
        <v>2.3699999999999999E-2</v>
      </c>
    </row>
    <row r="29" spans="1:6" x14ac:dyDescent="0.25">
      <c r="A29" s="10" t="s">
        <v>992</v>
      </c>
      <c r="B29" s="27" t="s">
        <v>993</v>
      </c>
      <c r="C29" s="27" t="s">
        <v>216</v>
      </c>
      <c r="D29" s="11">
        <v>10000000</v>
      </c>
      <c r="E29" s="12">
        <v>9959.6200000000008</v>
      </c>
      <c r="F29" s="13">
        <v>2.3699999999999999E-2</v>
      </c>
    </row>
    <row r="30" spans="1:6" x14ac:dyDescent="0.25">
      <c r="A30" s="10" t="s">
        <v>994</v>
      </c>
      <c r="B30" s="27" t="s">
        <v>995</v>
      </c>
      <c r="C30" s="27" t="s">
        <v>996</v>
      </c>
      <c r="D30" s="11">
        <v>10000000</v>
      </c>
      <c r="E30" s="12">
        <v>9941.09</v>
      </c>
      <c r="F30" s="13">
        <v>2.3699999999999999E-2</v>
      </c>
    </row>
    <row r="31" spans="1:6" x14ac:dyDescent="0.25">
      <c r="A31" s="10" t="s">
        <v>997</v>
      </c>
      <c r="B31" s="27" t="s">
        <v>998</v>
      </c>
      <c r="C31" s="27" t="s">
        <v>216</v>
      </c>
      <c r="D31" s="11">
        <v>10000000</v>
      </c>
      <c r="E31" s="12">
        <v>9930.5</v>
      </c>
      <c r="F31" s="13">
        <v>2.3599999999999999E-2</v>
      </c>
    </row>
    <row r="32" spans="1:6" x14ac:dyDescent="0.25">
      <c r="A32" s="10" t="s">
        <v>999</v>
      </c>
      <c r="B32" s="27" t="s">
        <v>1000</v>
      </c>
      <c r="C32" s="27" t="s">
        <v>132</v>
      </c>
      <c r="D32" s="11">
        <v>10000000</v>
      </c>
      <c r="E32" s="12">
        <v>9928.7199999999993</v>
      </c>
      <c r="F32" s="13">
        <v>2.3599999999999999E-2</v>
      </c>
    </row>
    <row r="33" spans="1:6" x14ac:dyDescent="0.25">
      <c r="A33" s="10" t="s">
        <v>1001</v>
      </c>
      <c r="B33" s="27" t="s">
        <v>1002</v>
      </c>
      <c r="C33" s="27" t="s">
        <v>211</v>
      </c>
      <c r="D33" s="11">
        <v>10000000</v>
      </c>
      <c r="E33" s="12">
        <v>9918.68</v>
      </c>
      <c r="F33" s="13">
        <v>2.3599999999999999E-2</v>
      </c>
    </row>
    <row r="34" spans="1:6" x14ac:dyDescent="0.25">
      <c r="A34" s="10" t="s">
        <v>1003</v>
      </c>
      <c r="B34" s="27" t="s">
        <v>1004</v>
      </c>
      <c r="C34" s="27" t="s">
        <v>132</v>
      </c>
      <c r="D34" s="11">
        <v>10000000</v>
      </c>
      <c r="E34" s="12">
        <v>9830.1299999999992</v>
      </c>
      <c r="F34" s="13">
        <v>2.3400000000000001E-2</v>
      </c>
    </row>
    <row r="35" spans="1:6" x14ac:dyDescent="0.25">
      <c r="A35" s="10" t="s">
        <v>1005</v>
      </c>
      <c r="B35" s="27" t="s">
        <v>1006</v>
      </c>
      <c r="C35" s="27" t="s">
        <v>211</v>
      </c>
      <c r="D35" s="11">
        <v>10000000</v>
      </c>
      <c r="E35" s="12">
        <v>9829.14</v>
      </c>
      <c r="F35" s="13">
        <v>2.3400000000000001E-2</v>
      </c>
    </row>
    <row r="36" spans="1:6" x14ac:dyDescent="0.25">
      <c r="A36" s="10" t="s">
        <v>1007</v>
      </c>
      <c r="B36" s="27" t="s">
        <v>1008</v>
      </c>
      <c r="C36" s="27" t="s">
        <v>211</v>
      </c>
      <c r="D36" s="11">
        <v>7500000</v>
      </c>
      <c r="E36" s="12">
        <v>7446.42</v>
      </c>
      <c r="F36" s="13">
        <v>1.77E-2</v>
      </c>
    </row>
    <row r="37" spans="1:6" x14ac:dyDescent="0.25">
      <c r="A37" s="10" t="s">
        <v>1009</v>
      </c>
      <c r="B37" s="27" t="s">
        <v>1010</v>
      </c>
      <c r="C37" s="27" t="s">
        <v>216</v>
      </c>
      <c r="D37" s="11">
        <v>2500000</v>
      </c>
      <c r="E37" s="12">
        <v>2483.8200000000002</v>
      </c>
      <c r="F37" s="13">
        <v>5.8999999999999999E-3</v>
      </c>
    </row>
    <row r="38" spans="1:6" x14ac:dyDescent="0.25">
      <c r="A38" s="10" t="s">
        <v>1011</v>
      </c>
      <c r="B38" s="27" t="s">
        <v>1012</v>
      </c>
      <c r="C38" s="27" t="s">
        <v>211</v>
      </c>
      <c r="D38" s="11">
        <v>500000</v>
      </c>
      <c r="E38" s="12">
        <v>499.69</v>
      </c>
      <c r="F38" s="13">
        <v>1.1999999999999999E-3</v>
      </c>
    </row>
    <row r="39" spans="1:6" x14ac:dyDescent="0.25">
      <c r="A39" s="10" t="s">
        <v>1013</v>
      </c>
      <c r="B39" s="27" t="s">
        <v>1014</v>
      </c>
      <c r="C39" s="27" t="s">
        <v>132</v>
      </c>
      <c r="D39" s="11">
        <v>500000</v>
      </c>
      <c r="E39" s="12">
        <v>498.97</v>
      </c>
      <c r="F39" s="13">
        <v>1.1999999999999999E-3</v>
      </c>
    </row>
    <row r="40" spans="1:6" x14ac:dyDescent="0.25">
      <c r="A40" s="10" t="s">
        <v>1015</v>
      </c>
      <c r="B40" s="27" t="s">
        <v>1016</v>
      </c>
      <c r="C40" s="27" t="s">
        <v>211</v>
      </c>
      <c r="D40" s="11">
        <v>500000</v>
      </c>
      <c r="E40" s="12">
        <v>497.46</v>
      </c>
      <c r="F40" s="13">
        <v>1.1999999999999999E-3</v>
      </c>
    </row>
    <row r="41" spans="1:6" x14ac:dyDescent="0.25">
      <c r="A41" s="10" t="s">
        <v>1017</v>
      </c>
      <c r="B41" s="27" t="s">
        <v>1018</v>
      </c>
      <c r="C41" s="27" t="s">
        <v>211</v>
      </c>
      <c r="D41" s="11">
        <v>500000</v>
      </c>
      <c r="E41" s="12">
        <v>497.36</v>
      </c>
      <c r="F41" s="13">
        <v>1.1999999999999999E-3</v>
      </c>
    </row>
    <row r="42" spans="1:6" x14ac:dyDescent="0.25">
      <c r="A42" s="10" t="s">
        <v>1019</v>
      </c>
      <c r="B42" s="27" t="s">
        <v>1020</v>
      </c>
      <c r="C42" s="27" t="s">
        <v>211</v>
      </c>
      <c r="D42" s="11">
        <v>500000</v>
      </c>
      <c r="E42" s="12">
        <v>497.26</v>
      </c>
      <c r="F42" s="13">
        <v>1.1999999999999999E-3</v>
      </c>
    </row>
    <row r="43" spans="1:6" x14ac:dyDescent="0.25">
      <c r="A43" s="10" t="s">
        <v>1021</v>
      </c>
      <c r="B43" s="27" t="s">
        <v>1022</v>
      </c>
      <c r="C43" s="27" t="s">
        <v>996</v>
      </c>
      <c r="D43" s="11">
        <v>500000</v>
      </c>
      <c r="E43" s="12">
        <v>496.19</v>
      </c>
      <c r="F43" s="13">
        <v>1.1999999999999999E-3</v>
      </c>
    </row>
    <row r="44" spans="1:6" x14ac:dyDescent="0.25">
      <c r="A44" s="10"/>
      <c r="B44" s="27"/>
      <c r="C44" s="27"/>
      <c r="D44" s="11"/>
      <c r="E44" s="12"/>
      <c r="F44" s="13"/>
    </row>
    <row r="45" spans="1:6" x14ac:dyDescent="0.25">
      <c r="A45" s="14" t="s">
        <v>217</v>
      </c>
      <c r="B45" s="27"/>
      <c r="C45" s="27"/>
      <c r="D45" s="11"/>
      <c r="E45" s="12"/>
      <c r="F45" s="13"/>
    </row>
    <row r="46" spans="1:6" x14ac:dyDescent="0.25">
      <c r="A46" s="10" t="s">
        <v>1023</v>
      </c>
      <c r="B46" s="27" t="s">
        <v>1024</v>
      </c>
      <c r="C46" s="27" t="s">
        <v>211</v>
      </c>
      <c r="D46" s="11">
        <v>19500000</v>
      </c>
      <c r="E46" s="12">
        <v>19500</v>
      </c>
      <c r="F46" s="13">
        <v>4.6399999999999997E-2</v>
      </c>
    </row>
    <row r="47" spans="1:6" x14ac:dyDescent="0.25">
      <c r="A47" s="10" t="s">
        <v>218</v>
      </c>
      <c r="B47" s="27" t="s">
        <v>219</v>
      </c>
      <c r="C47" s="27" t="s">
        <v>211</v>
      </c>
      <c r="D47" s="11">
        <v>16000000</v>
      </c>
      <c r="E47" s="12">
        <v>16000</v>
      </c>
      <c r="F47" s="13">
        <v>3.8100000000000002E-2</v>
      </c>
    </row>
    <row r="48" spans="1:6" x14ac:dyDescent="0.25">
      <c r="A48" s="10" t="s">
        <v>1025</v>
      </c>
      <c r="B48" s="27" t="s">
        <v>1026</v>
      </c>
      <c r="C48" s="27" t="s">
        <v>132</v>
      </c>
      <c r="D48" s="11">
        <v>15000000</v>
      </c>
      <c r="E48" s="12">
        <v>14847.08</v>
      </c>
      <c r="F48" s="13">
        <v>3.5299999999999998E-2</v>
      </c>
    </row>
    <row r="49" spans="1:6" x14ac:dyDescent="0.25">
      <c r="A49" s="10" t="s">
        <v>1027</v>
      </c>
      <c r="B49" s="27" t="s">
        <v>1028</v>
      </c>
      <c r="C49" s="27" t="s">
        <v>132</v>
      </c>
      <c r="D49" s="11">
        <v>12500000</v>
      </c>
      <c r="E49" s="12">
        <v>12398.37</v>
      </c>
      <c r="F49" s="13">
        <v>2.9499999999999998E-2</v>
      </c>
    </row>
    <row r="50" spans="1:6" x14ac:dyDescent="0.25">
      <c r="A50" s="10" t="s">
        <v>1029</v>
      </c>
      <c r="B50" s="27" t="s">
        <v>1030</v>
      </c>
      <c r="C50" s="27" t="s">
        <v>211</v>
      </c>
      <c r="D50" s="11">
        <v>12500000</v>
      </c>
      <c r="E50" s="12">
        <v>12391.44</v>
      </c>
      <c r="F50" s="13">
        <v>2.9499999999999998E-2</v>
      </c>
    </row>
    <row r="51" spans="1:6" x14ac:dyDescent="0.25">
      <c r="A51" s="10" t="s">
        <v>1031</v>
      </c>
      <c r="B51" s="27" t="s">
        <v>1032</v>
      </c>
      <c r="C51" s="27" t="s">
        <v>211</v>
      </c>
      <c r="D51" s="11">
        <v>10000000</v>
      </c>
      <c r="E51" s="12">
        <v>9954.3700000000008</v>
      </c>
      <c r="F51" s="13">
        <v>2.3699999999999999E-2</v>
      </c>
    </row>
    <row r="52" spans="1:6" x14ac:dyDescent="0.25">
      <c r="A52" s="10" t="s">
        <v>1033</v>
      </c>
      <c r="B52" s="27" t="s">
        <v>1034</v>
      </c>
      <c r="C52" s="27" t="s">
        <v>211</v>
      </c>
      <c r="D52" s="11">
        <v>10000000</v>
      </c>
      <c r="E52" s="12">
        <v>9948</v>
      </c>
      <c r="F52" s="13">
        <v>2.3699999999999999E-2</v>
      </c>
    </row>
    <row r="53" spans="1:6" x14ac:dyDescent="0.25">
      <c r="A53" s="10" t="s">
        <v>1035</v>
      </c>
      <c r="B53" s="27" t="s">
        <v>1036</v>
      </c>
      <c r="C53" s="27" t="s">
        <v>211</v>
      </c>
      <c r="D53" s="11">
        <v>10000000</v>
      </c>
      <c r="E53" s="12">
        <v>9942.1</v>
      </c>
      <c r="F53" s="13">
        <v>2.3699999999999999E-2</v>
      </c>
    </row>
    <row r="54" spans="1:6" x14ac:dyDescent="0.25">
      <c r="A54" s="10" t="s">
        <v>1037</v>
      </c>
      <c r="B54" s="27" t="s">
        <v>1038</v>
      </c>
      <c r="C54" s="27" t="s">
        <v>216</v>
      </c>
      <c r="D54" s="11">
        <v>10000000</v>
      </c>
      <c r="E54" s="12">
        <v>9937.08</v>
      </c>
      <c r="F54" s="13">
        <v>2.3699999999999999E-2</v>
      </c>
    </row>
    <row r="55" spans="1:6" x14ac:dyDescent="0.25">
      <c r="A55" s="10" t="s">
        <v>1039</v>
      </c>
      <c r="B55" s="27" t="s">
        <v>1040</v>
      </c>
      <c r="C55" s="27" t="s">
        <v>132</v>
      </c>
      <c r="D55" s="11">
        <v>10000000</v>
      </c>
      <c r="E55" s="12">
        <v>9932.49</v>
      </c>
      <c r="F55" s="13">
        <v>2.3599999999999999E-2</v>
      </c>
    </row>
    <row r="56" spans="1:6" x14ac:dyDescent="0.25">
      <c r="A56" s="10" t="s">
        <v>1041</v>
      </c>
      <c r="B56" s="27" t="s">
        <v>1042</v>
      </c>
      <c r="C56" s="27" t="s">
        <v>211</v>
      </c>
      <c r="D56" s="11">
        <v>10000000</v>
      </c>
      <c r="E56" s="12">
        <v>9917.39</v>
      </c>
      <c r="F56" s="13">
        <v>2.3599999999999999E-2</v>
      </c>
    </row>
    <row r="57" spans="1:6" x14ac:dyDescent="0.25">
      <c r="A57" s="10" t="s">
        <v>1043</v>
      </c>
      <c r="B57" s="27" t="s">
        <v>1044</v>
      </c>
      <c r="C57" s="27" t="s">
        <v>132</v>
      </c>
      <c r="D57" s="11">
        <v>10000000</v>
      </c>
      <c r="E57" s="12">
        <v>9907.75</v>
      </c>
      <c r="F57" s="13">
        <v>2.3599999999999999E-2</v>
      </c>
    </row>
    <row r="58" spans="1:6" x14ac:dyDescent="0.25">
      <c r="A58" s="10" t="s">
        <v>1045</v>
      </c>
      <c r="B58" s="27" t="s">
        <v>1046</v>
      </c>
      <c r="C58" s="27" t="s">
        <v>132</v>
      </c>
      <c r="D58" s="11">
        <v>10000000</v>
      </c>
      <c r="E58" s="12">
        <v>9901.08</v>
      </c>
      <c r="F58" s="13">
        <v>2.3599999999999999E-2</v>
      </c>
    </row>
    <row r="59" spans="1:6" x14ac:dyDescent="0.25">
      <c r="A59" s="10" t="s">
        <v>1047</v>
      </c>
      <c r="B59" s="27" t="s">
        <v>1048</v>
      </c>
      <c r="C59" s="27" t="s">
        <v>211</v>
      </c>
      <c r="D59" s="11">
        <v>10000000</v>
      </c>
      <c r="E59" s="12">
        <v>9833.41</v>
      </c>
      <c r="F59" s="13">
        <v>2.3400000000000001E-2</v>
      </c>
    </row>
    <row r="60" spans="1:6" x14ac:dyDescent="0.25">
      <c r="A60" s="10" t="s">
        <v>1049</v>
      </c>
      <c r="B60" s="27" t="s">
        <v>1050</v>
      </c>
      <c r="C60" s="27" t="s">
        <v>211</v>
      </c>
      <c r="D60" s="11">
        <v>9500000</v>
      </c>
      <c r="E60" s="12">
        <v>9500</v>
      </c>
      <c r="F60" s="13">
        <v>2.2599999999999999E-2</v>
      </c>
    </row>
    <row r="61" spans="1:6" x14ac:dyDescent="0.25">
      <c r="A61" s="10" t="s">
        <v>1051</v>
      </c>
      <c r="B61" s="27" t="s">
        <v>1052</v>
      </c>
      <c r="C61" s="27" t="s">
        <v>211</v>
      </c>
      <c r="D61" s="11">
        <v>9500000</v>
      </c>
      <c r="E61" s="12">
        <v>9472.92</v>
      </c>
      <c r="F61" s="13">
        <v>2.2499999999999999E-2</v>
      </c>
    </row>
    <row r="62" spans="1:6" x14ac:dyDescent="0.25">
      <c r="A62" s="10" t="s">
        <v>1053</v>
      </c>
      <c r="B62" s="27" t="s">
        <v>1054</v>
      </c>
      <c r="C62" s="27" t="s">
        <v>132</v>
      </c>
      <c r="D62" s="11">
        <v>9500000</v>
      </c>
      <c r="E62" s="12">
        <v>9446.82</v>
      </c>
      <c r="F62" s="13">
        <v>2.2499999999999999E-2</v>
      </c>
    </row>
    <row r="63" spans="1:6" x14ac:dyDescent="0.25">
      <c r="A63" s="10" t="s">
        <v>1055</v>
      </c>
      <c r="B63" s="27" t="s">
        <v>1056</v>
      </c>
      <c r="C63" s="27" t="s">
        <v>211</v>
      </c>
      <c r="D63" s="11">
        <v>9500000</v>
      </c>
      <c r="E63" s="12">
        <v>9436.2999999999993</v>
      </c>
      <c r="F63" s="13">
        <v>2.2499999999999999E-2</v>
      </c>
    </row>
    <row r="64" spans="1:6" x14ac:dyDescent="0.25">
      <c r="A64" s="10" t="s">
        <v>1057</v>
      </c>
      <c r="B64" s="27" t="s">
        <v>1058</v>
      </c>
      <c r="C64" s="27" t="s">
        <v>132</v>
      </c>
      <c r="D64" s="11">
        <v>9500000</v>
      </c>
      <c r="E64" s="12">
        <v>9419.48</v>
      </c>
      <c r="F64" s="13">
        <v>2.24E-2</v>
      </c>
    </row>
    <row r="65" spans="1:6" x14ac:dyDescent="0.25">
      <c r="A65" s="10" t="s">
        <v>1059</v>
      </c>
      <c r="B65" s="27" t="s">
        <v>1060</v>
      </c>
      <c r="C65" s="27" t="s">
        <v>132</v>
      </c>
      <c r="D65" s="11">
        <v>7500000</v>
      </c>
      <c r="E65" s="12">
        <v>7474.06</v>
      </c>
      <c r="F65" s="13">
        <v>1.78E-2</v>
      </c>
    </row>
    <row r="66" spans="1:6" x14ac:dyDescent="0.25">
      <c r="A66" s="10" t="s">
        <v>1061</v>
      </c>
      <c r="B66" s="27" t="s">
        <v>1062</v>
      </c>
      <c r="C66" s="27" t="s">
        <v>211</v>
      </c>
      <c r="D66" s="11">
        <v>7500000</v>
      </c>
      <c r="E66" s="12">
        <v>7446.04</v>
      </c>
      <c r="F66" s="13">
        <v>1.77E-2</v>
      </c>
    </row>
    <row r="67" spans="1:6" x14ac:dyDescent="0.25">
      <c r="A67" s="10" t="s">
        <v>1063</v>
      </c>
      <c r="B67" s="27" t="s">
        <v>1064</v>
      </c>
      <c r="C67" s="27" t="s">
        <v>211</v>
      </c>
      <c r="D67" s="11">
        <v>7500000</v>
      </c>
      <c r="E67" s="12">
        <v>7376.38</v>
      </c>
      <c r="F67" s="13">
        <v>1.7600000000000001E-2</v>
      </c>
    </row>
    <row r="68" spans="1:6" x14ac:dyDescent="0.25">
      <c r="A68" s="10" t="s">
        <v>1065</v>
      </c>
      <c r="B68" s="27" t="s">
        <v>1066</v>
      </c>
      <c r="C68" s="27" t="s">
        <v>211</v>
      </c>
      <c r="D68" s="11">
        <v>7500000</v>
      </c>
      <c r="E68" s="12">
        <v>7374.92</v>
      </c>
      <c r="F68" s="13">
        <v>1.7600000000000001E-2</v>
      </c>
    </row>
    <row r="69" spans="1:6" x14ac:dyDescent="0.25">
      <c r="A69" s="10" t="s">
        <v>1067</v>
      </c>
      <c r="B69" s="27" t="s">
        <v>1068</v>
      </c>
      <c r="C69" s="27" t="s">
        <v>132</v>
      </c>
      <c r="D69" s="11">
        <v>7000000</v>
      </c>
      <c r="E69" s="12">
        <v>6957.92</v>
      </c>
      <c r="F69" s="13">
        <v>1.66E-2</v>
      </c>
    </row>
    <row r="70" spans="1:6" x14ac:dyDescent="0.25">
      <c r="A70" s="10" t="s">
        <v>1069</v>
      </c>
      <c r="B70" s="27" t="s">
        <v>1070</v>
      </c>
      <c r="C70" s="27" t="s">
        <v>211</v>
      </c>
      <c r="D70" s="11">
        <v>5000000</v>
      </c>
      <c r="E70" s="12">
        <v>4993.1000000000004</v>
      </c>
      <c r="F70" s="13">
        <v>1.1900000000000001E-2</v>
      </c>
    </row>
    <row r="71" spans="1:6" x14ac:dyDescent="0.25">
      <c r="A71" s="10" t="s">
        <v>1071</v>
      </c>
      <c r="B71" s="27" t="s">
        <v>1072</v>
      </c>
      <c r="C71" s="27" t="s">
        <v>216</v>
      </c>
      <c r="D71" s="11">
        <v>5000000</v>
      </c>
      <c r="E71" s="12">
        <v>4972.33</v>
      </c>
      <c r="F71" s="13">
        <v>1.18E-2</v>
      </c>
    </row>
    <row r="72" spans="1:6" x14ac:dyDescent="0.25">
      <c r="A72" s="10" t="s">
        <v>1073</v>
      </c>
      <c r="B72" s="27" t="s">
        <v>1074</v>
      </c>
      <c r="C72" s="27" t="s">
        <v>132</v>
      </c>
      <c r="D72" s="11">
        <v>5000000</v>
      </c>
      <c r="E72" s="12">
        <v>4964.4799999999996</v>
      </c>
      <c r="F72" s="13">
        <v>1.18E-2</v>
      </c>
    </row>
    <row r="73" spans="1:6" x14ac:dyDescent="0.25">
      <c r="A73" s="10" t="s">
        <v>1075</v>
      </c>
      <c r="B73" s="27" t="s">
        <v>1076</v>
      </c>
      <c r="C73" s="27" t="s">
        <v>132</v>
      </c>
      <c r="D73" s="11">
        <v>5000000</v>
      </c>
      <c r="E73" s="12">
        <v>4960.75</v>
      </c>
      <c r="F73" s="13">
        <v>1.18E-2</v>
      </c>
    </row>
    <row r="74" spans="1:6" x14ac:dyDescent="0.25">
      <c r="A74" s="10" t="s">
        <v>1077</v>
      </c>
      <c r="B74" s="27" t="s">
        <v>1078</v>
      </c>
      <c r="C74" s="27" t="s">
        <v>211</v>
      </c>
      <c r="D74" s="11">
        <v>5000000</v>
      </c>
      <c r="E74" s="12">
        <v>4959.3100000000004</v>
      </c>
      <c r="F74" s="13">
        <v>1.18E-2</v>
      </c>
    </row>
    <row r="75" spans="1:6" x14ac:dyDescent="0.25">
      <c r="A75" s="10" t="s">
        <v>1079</v>
      </c>
      <c r="B75" s="27" t="s">
        <v>1080</v>
      </c>
      <c r="C75" s="27" t="s">
        <v>211</v>
      </c>
      <c r="D75" s="11">
        <v>5000000</v>
      </c>
      <c r="E75" s="12">
        <v>4947.8100000000004</v>
      </c>
      <c r="F75" s="13">
        <v>1.18E-2</v>
      </c>
    </row>
    <row r="76" spans="1:6" x14ac:dyDescent="0.25">
      <c r="A76" s="10" t="s">
        <v>1081</v>
      </c>
      <c r="B76" s="27" t="s">
        <v>1082</v>
      </c>
      <c r="C76" s="27" t="s">
        <v>211</v>
      </c>
      <c r="D76" s="11">
        <v>5000000</v>
      </c>
      <c r="E76" s="12">
        <v>4924.53</v>
      </c>
      <c r="F76" s="13">
        <v>1.17E-2</v>
      </c>
    </row>
    <row r="77" spans="1:6" x14ac:dyDescent="0.25">
      <c r="A77" s="10" t="s">
        <v>1083</v>
      </c>
      <c r="B77" s="27" t="s">
        <v>1084</v>
      </c>
      <c r="C77" s="27" t="s">
        <v>211</v>
      </c>
      <c r="D77" s="11">
        <v>4000000</v>
      </c>
      <c r="E77" s="12">
        <v>4000</v>
      </c>
      <c r="F77" s="13">
        <v>9.4999999999999998E-3</v>
      </c>
    </row>
    <row r="78" spans="1:6" ht="15" customHeight="1" x14ac:dyDescent="0.25">
      <c r="A78" s="10" t="s">
        <v>1085</v>
      </c>
      <c r="B78" s="27" t="s">
        <v>1086</v>
      </c>
      <c r="C78" s="27" t="s">
        <v>211</v>
      </c>
      <c r="D78" s="11">
        <v>3000000</v>
      </c>
      <c r="E78" s="12">
        <v>2982.09</v>
      </c>
      <c r="F78" s="13">
        <v>7.1000000000000004E-3</v>
      </c>
    </row>
    <row r="79" spans="1:6" x14ac:dyDescent="0.25">
      <c r="A79" s="10" t="s">
        <v>1087</v>
      </c>
      <c r="B79" s="27" t="s">
        <v>1088</v>
      </c>
      <c r="C79" s="27" t="s">
        <v>132</v>
      </c>
      <c r="D79" s="11">
        <v>3000000</v>
      </c>
      <c r="E79" s="12">
        <v>2981.6</v>
      </c>
      <c r="F79" s="13">
        <v>7.1000000000000004E-3</v>
      </c>
    </row>
    <row r="80" spans="1:6" x14ac:dyDescent="0.25">
      <c r="A80" s="10" t="s">
        <v>1089</v>
      </c>
      <c r="B80" s="27" t="s">
        <v>1090</v>
      </c>
      <c r="C80" s="27" t="s">
        <v>211</v>
      </c>
      <c r="D80" s="11">
        <v>2500000</v>
      </c>
      <c r="E80" s="12">
        <v>2494.7600000000002</v>
      </c>
      <c r="F80" s="13">
        <v>5.8999999999999999E-3</v>
      </c>
    </row>
    <row r="81" spans="1:6" x14ac:dyDescent="0.25">
      <c r="A81" s="10" t="s">
        <v>1091</v>
      </c>
      <c r="B81" s="27" t="s">
        <v>1092</v>
      </c>
      <c r="C81" s="27" t="s">
        <v>211</v>
      </c>
      <c r="D81" s="11">
        <v>2500000</v>
      </c>
      <c r="E81" s="12">
        <v>2493.71</v>
      </c>
      <c r="F81" s="13">
        <v>5.8999999999999999E-3</v>
      </c>
    </row>
    <row r="82" spans="1:6" x14ac:dyDescent="0.25">
      <c r="A82" s="10" t="s">
        <v>1093</v>
      </c>
      <c r="B82" s="27" t="s">
        <v>1094</v>
      </c>
      <c r="C82" s="27" t="s">
        <v>211</v>
      </c>
      <c r="D82" s="11">
        <v>2500000</v>
      </c>
      <c r="E82" s="12">
        <v>2493.4</v>
      </c>
      <c r="F82" s="13">
        <v>5.8999999999999999E-3</v>
      </c>
    </row>
    <row r="83" spans="1:6" x14ac:dyDescent="0.25">
      <c r="A83" s="10" t="s">
        <v>1095</v>
      </c>
      <c r="B83" s="27" t="s">
        <v>1096</v>
      </c>
      <c r="C83" s="27" t="s">
        <v>211</v>
      </c>
      <c r="D83" s="11">
        <v>2500000</v>
      </c>
      <c r="E83" s="12">
        <v>2488.19</v>
      </c>
      <c r="F83" s="13">
        <v>5.8999999999999999E-3</v>
      </c>
    </row>
    <row r="84" spans="1:6" x14ac:dyDescent="0.25">
      <c r="A84" s="10" t="s">
        <v>1097</v>
      </c>
      <c r="B84" s="27" t="s">
        <v>1098</v>
      </c>
      <c r="C84" s="27" t="s">
        <v>211</v>
      </c>
      <c r="D84" s="11">
        <v>2500000</v>
      </c>
      <c r="E84" s="12">
        <v>2486.02</v>
      </c>
      <c r="F84" s="13">
        <v>5.8999999999999999E-3</v>
      </c>
    </row>
    <row r="85" spans="1:6" x14ac:dyDescent="0.25">
      <c r="A85" s="10" t="s">
        <v>1099</v>
      </c>
      <c r="B85" s="27" t="s">
        <v>1100</v>
      </c>
      <c r="C85" s="27" t="s">
        <v>211</v>
      </c>
      <c r="D85" s="11">
        <v>2500000</v>
      </c>
      <c r="E85" s="12">
        <v>2485.5100000000002</v>
      </c>
      <c r="F85" s="13">
        <v>5.8999999999999999E-3</v>
      </c>
    </row>
    <row r="86" spans="1:6" x14ac:dyDescent="0.25">
      <c r="A86" s="10" t="s">
        <v>1101</v>
      </c>
      <c r="B86" s="27" t="s">
        <v>1102</v>
      </c>
      <c r="C86" s="27" t="s">
        <v>211</v>
      </c>
      <c r="D86" s="11">
        <v>2500000</v>
      </c>
      <c r="E86" s="12">
        <v>2481.21</v>
      </c>
      <c r="F86" s="13">
        <v>5.8999999999999999E-3</v>
      </c>
    </row>
    <row r="87" spans="1:6" x14ac:dyDescent="0.25">
      <c r="A87" s="10" t="s">
        <v>1103</v>
      </c>
      <c r="B87" s="27" t="s">
        <v>1104</v>
      </c>
      <c r="C87" s="27" t="s">
        <v>211</v>
      </c>
      <c r="D87" s="11">
        <v>2500000</v>
      </c>
      <c r="E87" s="12">
        <v>2481.16</v>
      </c>
      <c r="F87" s="13">
        <v>5.8999999999999999E-3</v>
      </c>
    </row>
    <row r="88" spans="1:6" x14ac:dyDescent="0.25">
      <c r="A88" s="10" t="s">
        <v>1105</v>
      </c>
      <c r="B88" s="27" t="s">
        <v>1106</v>
      </c>
      <c r="C88" s="27" t="s">
        <v>211</v>
      </c>
      <c r="D88" s="11">
        <v>2500000</v>
      </c>
      <c r="E88" s="12">
        <v>2480.48</v>
      </c>
      <c r="F88" s="13">
        <v>5.8999999999999999E-3</v>
      </c>
    </row>
    <row r="89" spans="1:6" x14ac:dyDescent="0.25">
      <c r="A89" s="10" t="s">
        <v>1107</v>
      </c>
      <c r="B89" s="27" t="s">
        <v>1108</v>
      </c>
      <c r="C89" s="27" t="s">
        <v>211</v>
      </c>
      <c r="D89" s="11">
        <v>2500000</v>
      </c>
      <c r="E89" s="12">
        <v>2480.17</v>
      </c>
      <c r="F89" s="13">
        <v>5.8999999999999999E-3</v>
      </c>
    </row>
    <row r="90" spans="1:6" x14ac:dyDescent="0.25">
      <c r="A90" s="10" t="s">
        <v>1109</v>
      </c>
      <c r="B90" s="27" t="s">
        <v>1110</v>
      </c>
      <c r="C90" s="27" t="s">
        <v>132</v>
      </c>
      <c r="D90" s="11">
        <v>2500000</v>
      </c>
      <c r="E90" s="12">
        <v>2472.91</v>
      </c>
      <c r="F90" s="13">
        <v>5.8999999999999999E-3</v>
      </c>
    </row>
    <row r="91" spans="1:6" x14ac:dyDescent="0.25">
      <c r="A91" s="10" t="s">
        <v>1111</v>
      </c>
      <c r="B91" s="27" t="s">
        <v>1112</v>
      </c>
      <c r="C91" s="27" t="s">
        <v>211</v>
      </c>
      <c r="D91" s="11">
        <v>500000</v>
      </c>
      <c r="E91" s="12">
        <v>499.26</v>
      </c>
      <c r="F91" s="13">
        <v>1.1999999999999999E-3</v>
      </c>
    </row>
    <row r="92" spans="1:6" x14ac:dyDescent="0.25">
      <c r="A92" s="10" t="s">
        <v>1113</v>
      </c>
      <c r="B92" s="27" t="s">
        <v>1114</v>
      </c>
      <c r="C92" s="27" t="s">
        <v>211</v>
      </c>
      <c r="D92" s="11">
        <v>500000</v>
      </c>
      <c r="E92" s="12">
        <v>498.55</v>
      </c>
      <c r="F92" s="13">
        <v>1.1999999999999999E-3</v>
      </c>
    </row>
    <row r="93" spans="1:6" x14ac:dyDescent="0.25">
      <c r="A93" s="10" t="s">
        <v>1115</v>
      </c>
      <c r="B93" s="27" t="s">
        <v>1116</v>
      </c>
      <c r="C93" s="27" t="s">
        <v>211</v>
      </c>
      <c r="D93" s="11">
        <v>500000</v>
      </c>
      <c r="E93" s="12">
        <v>497.78</v>
      </c>
      <c r="F93" s="13">
        <v>1.1999999999999999E-3</v>
      </c>
    </row>
    <row r="94" spans="1:6" x14ac:dyDescent="0.25">
      <c r="A94" s="10" t="s">
        <v>1117</v>
      </c>
      <c r="B94" s="27" t="s">
        <v>1118</v>
      </c>
      <c r="C94" s="27" t="s">
        <v>132</v>
      </c>
      <c r="D94" s="11">
        <v>500000</v>
      </c>
      <c r="E94" s="12">
        <v>497.1</v>
      </c>
      <c r="F94" s="13">
        <v>1.1999999999999999E-3</v>
      </c>
    </row>
    <row r="95" spans="1:6" x14ac:dyDescent="0.25">
      <c r="A95" s="10" t="s">
        <v>1119</v>
      </c>
      <c r="B95" s="27" t="s">
        <v>1120</v>
      </c>
      <c r="C95" s="27" t="s">
        <v>216</v>
      </c>
      <c r="D95" s="11">
        <v>500000</v>
      </c>
      <c r="E95" s="12">
        <v>496.71</v>
      </c>
      <c r="F95" s="13">
        <v>1.1999999999999999E-3</v>
      </c>
    </row>
    <row r="96" spans="1:6" x14ac:dyDescent="0.25">
      <c r="A96" s="10" t="s">
        <v>1121</v>
      </c>
      <c r="B96" s="27" t="s">
        <v>1122</v>
      </c>
      <c r="C96" s="27" t="s">
        <v>211</v>
      </c>
      <c r="D96" s="11">
        <v>500000</v>
      </c>
      <c r="E96" s="12">
        <v>496.52</v>
      </c>
      <c r="F96" s="13">
        <v>1.1999999999999999E-3</v>
      </c>
    </row>
    <row r="97" spans="1:6" x14ac:dyDescent="0.25">
      <c r="A97" s="10" t="s">
        <v>1123</v>
      </c>
      <c r="B97" s="27" t="s">
        <v>1124</v>
      </c>
      <c r="C97" s="27" t="s">
        <v>132</v>
      </c>
      <c r="D97" s="11">
        <v>500000</v>
      </c>
      <c r="E97" s="12">
        <v>496.52</v>
      </c>
      <c r="F97" s="13">
        <v>1.1999999999999999E-3</v>
      </c>
    </row>
    <row r="98" spans="1:6" x14ac:dyDescent="0.25">
      <c r="A98" s="10" t="s">
        <v>1125</v>
      </c>
      <c r="B98" s="27" t="s">
        <v>1126</v>
      </c>
      <c r="C98" s="27" t="s">
        <v>132</v>
      </c>
      <c r="D98" s="11">
        <v>500000</v>
      </c>
      <c r="E98" s="12">
        <v>496.35</v>
      </c>
      <c r="F98" s="13">
        <v>1.1999999999999999E-3</v>
      </c>
    </row>
    <row r="99" spans="1:6" x14ac:dyDescent="0.25">
      <c r="A99" s="10" t="s">
        <v>1127</v>
      </c>
      <c r="B99" s="27" t="s">
        <v>1128</v>
      </c>
      <c r="C99" s="27" t="s">
        <v>211</v>
      </c>
      <c r="D99" s="11">
        <v>500000</v>
      </c>
      <c r="E99" s="12">
        <v>496.09</v>
      </c>
      <c r="F99" s="13">
        <v>1.1999999999999999E-3</v>
      </c>
    </row>
    <row r="100" spans="1:6" x14ac:dyDescent="0.25">
      <c r="A100" s="10" t="s">
        <v>1129</v>
      </c>
      <c r="B100" s="27" t="s">
        <v>1130</v>
      </c>
      <c r="C100" s="27" t="s">
        <v>211</v>
      </c>
      <c r="D100" s="11">
        <v>500000</v>
      </c>
      <c r="E100" s="12">
        <v>495.78</v>
      </c>
      <c r="F100" s="13">
        <v>1.1999999999999999E-3</v>
      </c>
    </row>
    <row r="101" spans="1:6" x14ac:dyDescent="0.25">
      <c r="A101" s="10"/>
      <c r="B101" s="27"/>
      <c r="C101" s="27"/>
      <c r="D101" s="11"/>
      <c r="E101" s="12"/>
      <c r="F101" s="13"/>
    </row>
    <row r="102" spans="1:6" x14ac:dyDescent="0.25">
      <c r="A102" s="20" t="s">
        <v>97</v>
      </c>
      <c r="B102" s="29"/>
      <c r="C102" s="29"/>
      <c r="D102" s="21"/>
      <c r="E102" s="16">
        <v>419032.55</v>
      </c>
      <c r="F102" s="17">
        <v>0.99750000000000005</v>
      </c>
    </row>
    <row r="103" spans="1:6" x14ac:dyDescent="0.25">
      <c r="A103" s="10"/>
      <c r="B103" s="27"/>
      <c r="C103" s="27"/>
      <c r="D103" s="11"/>
      <c r="E103" s="12"/>
      <c r="F103" s="13"/>
    </row>
    <row r="104" spans="1:6" x14ac:dyDescent="0.25">
      <c r="A104" s="10"/>
      <c r="B104" s="27"/>
      <c r="C104" s="27"/>
      <c r="D104" s="11"/>
      <c r="E104" s="12"/>
      <c r="F104" s="13"/>
    </row>
    <row r="105" spans="1:6" x14ac:dyDescent="0.25">
      <c r="A105" s="14" t="s">
        <v>98</v>
      </c>
      <c r="B105" s="27"/>
      <c r="C105" s="27"/>
      <c r="D105" s="11"/>
      <c r="E105" s="12"/>
      <c r="F105" s="13"/>
    </row>
    <row r="106" spans="1:6" x14ac:dyDescent="0.25">
      <c r="A106" s="10" t="s">
        <v>99</v>
      </c>
      <c r="B106" s="27"/>
      <c r="C106" s="27"/>
      <c r="D106" s="11"/>
      <c r="E106" s="12">
        <v>70.989999999999995</v>
      </c>
      <c r="F106" s="13">
        <v>2.0000000000000001E-4</v>
      </c>
    </row>
    <row r="107" spans="1:6" x14ac:dyDescent="0.25">
      <c r="A107" s="14" t="s">
        <v>88</v>
      </c>
      <c r="B107" s="28"/>
      <c r="C107" s="28"/>
      <c r="D107" s="15"/>
      <c r="E107" s="16">
        <v>70.989999999999995</v>
      </c>
      <c r="F107" s="17">
        <v>2.0000000000000001E-4</v>
      </c>
    </row>
    <row r="108" spans="1:6" x14ac:dyDescent="0.25">
      <c r="A108" s="10"/>
      <c r="B108" s="27"/>
      <c r="C108" s="27"/>
      <c r="D108" s="11"/>
      <c r="E108" s="12"/>
      <c r="F108" s="13"/>
    </row>
    <row r="109" spans="1:6" x14ac:dyDescent="0.25">
      <c r="A109" s="20" t="s">
        <v>97</v>
      </c>
      <c r="B109" s="29"/>
      <c r="C109" s="29"/>
      <c r="D109" s="21"/>
      <c r="E109" s="16">
        <v>70.989999999999995</v>
      </c>
      <c r="F109" s="17">
        <v>2.0000000000000001E-4</v>
      </c>
    </row>
    <row r="110" spans="1:6" x14ac:dyDescent="0.25">
      <c r="A110" s="10" t="s">
        <v>100</v>
      </c>
      <c r="B110" s="27"/>
      <c r="C110" s="27"/>
      <c r="D110" s="11"/>
      <c r="E110" s="12">
        <v>49.56</v>
      </c>
      <c r="F110" s="34">
        <v>-1E-4</v>
      </c>
    </row>
    <row r="111" spans="1:6" x14ac:dyDescent="0.25">
      <c r="A111" s="22" t="s">
        <v>101</v>
      </c>
      <c r="B111" s="30"/>
      <c r="C111" s="30"/>
      <c r="D111" s="23"/>
      <c r="E111" s="24">
        <v>420163.69</v>
      </c>
      <c r="F111" s="25">
        <v>1</v>
      </c>
    </row>
    <row r="113" spans="1:3" x14ac:dyDescent="0.25">
      <c r="A113" s="1" t="s">
        <v>133</v>
      </c>
    </row>
    <row r="114" spans="1:3" x14ac:dyDescent="0.25">
      <c r="A114" s="1" t="s">
        <v>102</v>
      </c>
    </row>
    <row r="120" spans="1:3" x14ac:dyDescent="0.25">
      <c r="A120" s="1" t="s">
        <v>1143</v>
      </c>
    </row>
    <row r="121" spans="1:3" ht="30" x14ac:dyDescent="0.25">
      <c r="A121" s="44" t="s">
        <v>1144</v>
      </c>
      <c r="B121" t="s">
        <v>65</v>
      </c>
    </row>
    <row r="122" spans="1:3" x14ac:dyDescent="0.25">
      <c r="A122" t="s">
        <v>1145</v>
      </c>
    </row>
    <row r="123" spans="1:3" x14ac:dyDescent="0.25">
      <c r="A123" t="s">
        <v>1191</v>
      </c>
      <c r="B123" t="s">
        <v>1147</v>
      </c>
      <c r="C123" t="s">
        <v>1147</v>
      </c>
    </row>
    <row r="124" spans="1:3" x14ac:dyDescent="0.25">
      <c r="B124" s="45">
        <v>43465</v>
      </c>
      <c r="C124" s="45">
        <v>43496</v>
      </c>
    </row>
    <row r="125" spans="1:3" x14ac:dyDescent="0.25">
      <c r="A125" t="s">
        <v>1148</v>
      </c>
      <c r="B125">
        <v>2360.4677000000001</v>
      </c>
      <c r="C125">
        <v>2374.9892</v>
      </c>
    </row>
    <row r="126" spans="1:3" x14ac:dyDescent="0.25">
      <c r="A126" t="s">
        <v>1150</v>
      </c>
      <c r="B126">
        <v>1373.2841000000001</v>
      </c>
      <c r="C126">
        <v>1381.7320999999999</v>
      </c>
    </row>
    <row r="127" spans="1:3" x14ac:dyDescent="0.25">
      <c r="A127" t="s">
        <v>1192</v>
      </c>
      <c r="B127">
        <v>1002.9603</v>
      </c>
      <c r="C127">
        <v>1002.9603</v>
      </c>
    </row>
    <row r="128" spans="1:3" x14ac:dyDescent="0.25">
      <c r="A128" t="s">
        <v>1151</v>
      </c>
      <c r="B128" t="s">
        <v>1149</v>
      </c>
      <c r="C128">
        <v>2374.9974999999999</v>
      </c>
    </row>
    <row r="129" spans="1:3" x14ac:dyDescent="0.25">
      <c r="A129" t="s">
        <v>1170</v>
      </c>
      <c r="B129">
        <v>2171.6642000000002</v>
      </c>
      <c r="C129">
        <v>2171.5697</v>
      </c>
    </row>
    <row r="130" spans="1:3" x14ac:dyDescent="0.25">
      <c r="A130" t="s">
        <v>1152</v>
      </c>
      <c r="B130">
        <v>2360.4717000000001</v>
      </c>
      <c r="C130">
        <v>2374.9924999999998</v>
      </c>
    </row>
    <row r="131" spans="1:3" x14ac:dyDescent="0.25">
      <c r="A131" t="s">
        <v>1171</v>
      </c>
      <c r="B131">
        <v>1010.4675999999999</v>
      </c>
      <c r="C131">
        <v>1016.6833</v>
      </c>
    </row>
    <row r="132" spans="1:3" x14ac:dyDescent="0.25">
      <c r="A132" t="s">
        <v>1172</v>
      </c>
      <c r="B132">
        <v>2173.8006999999998</v>
      </c>
      <c r="C132">
        <v>2171.9394000000002</v>
      </c>
    </row>
    <row r="133" spans="1:3" x14ac:dyDescent="0.25">
      <c r="A133" t="s">
        <v>1185</v>
      </c>
      <c r="B133">
        <v>1622.7551000000001</v>
      </c>
      <c r="C133">
        <v>1632.5992000000001</v>
      </c>
    </row>
    <row r="134" spans="1:3" x14ac:dyDescent="0.25">
      <c r="A134" t="s">
        <v>1193</v>
      </c>
      <c r="B134">
        <v>1366.1459</v>
      </c>
      <c r="C134">
        <v>1374.4313999999999</v>
      </c>
    </row>
    <row r="135" spans="1:3" x14ac:dyDescent="0.25">
      <c r="A135" t="s">
        <v>1194</v>
      </c>
      <c r="B135">
        <v>1002.79</v>
      </c>
      <c r="C135">
        <v>1002.79</v>
      </c>
    </row>
    <row r="136" spans="1:3" x14ac:dyDescent="0.25">
      <c r="A136" t="s">
        <v>1195</v>
      </c>
      <c r="B136">
        <v>2345.3672000000001</v>
      </c>
      <c r="C136">
        <v>2359.596</v>
      </c>
    </row>
    <row r="137" spans="1:3" x14ac:dyDescent="0.25">
      <c r="A137" t="s">
        <v>1196</v>
      </c>
      <c r="B137">
        <v>2153.6046999999999</v>
      </c>
      <c r="C137">
        <v>2153.511</v>
      </c>
    </row>
    <row r="138" spans="1:3" x14ac:dyDescent="0.25">
      <c r="A138" t="s">
        <v>1197</v>
      </c>
      <c r="B138">
        <v>2345.3652000000002</v>
      </c>
      <c r="C138">
        <v>2359.5927000000001</v>
      </c>
    </row>
    <row r="139" spans="1:3" x14ac:dyDescent="0.25">
      <c r="A139" t="s">
        <v>1198</v>
      </c>
      <c r="B139">
        <v>1004.3004</v>
      </c>
      <c r="C139">
        <v>1004.2232</v>
      </c>
    </row>
    <row r="140" spans="1:3" x14ac:dyDescent="0.25">
      <c r="A140" t="s">
        <v>1199</v>
      </c>
      <c r="B140">
        <v>1019.653</v>
      </c>
      <c r="C140">
        <v>1018.1943</v>
      </c>
    </row>
    <row r="141" spans="1:3" x14ac:dyDescent="0.25">
      <c r="A141" t="s">
        <v>1187</v>
      </c>
      <c r="B141" t="s">
        <v>1149</v>
      </c>
      <c r="C141" t="s">
        <v>1149</v>
      </c>
    </row>
    <row r="142" spans="1:3" x14ac:dyDescent="0.25">
      <c r="A142" t="s">
        <v>1200</v>
      </c>
      <c r="B142" t="s">
        <v>1149</v>
      </c>
      <c r="C142" t="s">
        <v>1149</v>
      </c>
    </row>
    <row r="143" spans="1:3" x14ac:dyDescent="0.25">
      <c r="A143" t="s">
        <v>1201</v>
      </c>
      <c r="B143">
        <v>1002.1564</v>
      </c>
      <c r="C143">
        <v>1002.1564</v>
      </c>
    </row>
    <row r="144" spans="1:3" x14ac:dyDescent="0.25">
      <c r="A144" t="s">
        <v>1202</v>
      </c>
      <c r="B144" t="s">
        <v>1149</v>
      </c>
      <c r="C144" t="s">
        <v>1149</v>
      </c>
    </row>
    <row r="145" spans="1:4" x14ac:dyDescent="0.25">
      <c r="A145" t="s">
        <v>1203</v>
      </c>
      <c r="B145" t="s">
        <v>1149</v>
      </c>
      <c r="C145" t="s">
        <v>1149</v>
      </c>
    </row>
    <row r="146" spans="1:4" x14ac:dyDescent="0.25">
      <c r="A146" t="s">
        <v>1204</v>
      </c>
      <c r="B146">
        <v>2132.9515999999999</v>
      </c>
      <c r="C146">
        <v>2145.8906000000002</v>
      </c>
    </row>
    <row r="147" spans="1:4" x14ac:dyDescent="0.25">
      <c r="A147" t="s">
        <v>1205</v>
      </c>
      <c r="B147">
        <v>1112.2701</v>
      </c>
      <c r="C147">
        <v>1119.0187000000001</v>
      </c>
    </row>
    <row r="148" spans="1:4" x14ac:dyDescent="0.25">
      <c r="A148" t="s">
        <v>1206</v>
      </c>
      <c r="B148">
        <v>1099.2929999999999</v>
      </c>
      <c r="C148">
        <v>1105.9619</v>
      </c>
    </row>
    <row r="149" spans="1:4" x14ac:dyDescent="0.25">
      <c r="A149" t="s">
        <v>1224</v>
      </c>
      <c r="B149">
        <v>1129.0047</v>
      </c>
      <c r="C149">
        <v>1135.8534</v>
      </c>
    </row>
    <row r="150" spans="1:4" x14ac:dyDescent="0.25">
      <c r="A150" t="s">
        <v>1225</v>
      </c>
      <c r="B150">
        <v>1000</v>
      </c>
      <c r="C150">
        <v>1000</v>
      </c>
    </row>
    <row r="151" spans="1:4" x14ac:dyDescent="0.25">
      <c r="A151" t="s">
        <v>1226</v>
      </c>
      <c r="B151">
        <v>1129.0137</v>
      </c>
      <c r="C151">
        <v>1135.8625</v>
      </c>
    </row>
    <row r="152" spans="1:4" x14ac:dyDescent="0.25">
      <c r="A152" t="s">
        <v>1227</v>
      </c>
      <c r="B152">
        <v>1000</v>
      </c>
      <c r="C152">
        <v>1000</v>
      </c>
    </row>
    <row r="153" spans="1:4" x14ac:dyDescent="0.25">
      <c r="A153" t="s">
        <v>1161</v>
      </c>
    </row>
    <row r="155" spans="1:4" x14ac:dyDescent="0.25">
      <c r="A155" t="s">
        <v>1178</v>
      </c>
    </row>
    <row r="157" spans="1:4" x14ac:dyDescent="0.25">
      <c r="A157" s="46" t="s">
        <v>1179</v>
      </c>
      <c r="B157" s="46" t="s">
        <v>1180</v>
      </c>
      <c r="C157" s="46" t="s">
        <v>1181</v>
      </c>
      <c r="D157" s="46" t="s">
        <v>1182</v>
      </c>
    </row>
    <row r="158" spans="1:4" x14ac:dyDescent="0.25">
      <c r="A158" s="46" t="s">
        <v>1228</v>
      </c>
      <c r="B158" s="46"/>
      <c r="C158" s="46">
        <v>4.4311283000000001</v>
      </c>
      <c r="D158" s="46">
        <v>4.1032470999999999</v>
      </c>
    </row>
    <row r="159" spans="1:4" x14ac:dyDescent="0.25">
      <c r="A159" s="46" t="s">
        <v>1208</v>
      </c>
      <c r="B159" s="46"/>
      <c r="C159" s="46">
        <v>9.6728313000000004</v>
      </c>
      <c r="D159" s="46">
        <v>8.9570898999999997</v>
      </c>
    </row>
    <row r="160" spans="1:4" x14ac:dyDescent="0.25">
      <c r="A160" s="46" t="s">
        <v>1209</v>
      </c>
      <c r="B160" s="46"/>
      <c r="C160" s="46">
        <v>10.941228799999999</v>
      </c>
      <c r="D160" s="46">
        <v>10.1316323</v>
      </c>
    </row>
    <row r="161" spans="1:4" x14ac:dyDescent="0.25">
      <c r="A161" s="46" t="s">
        <v>1210</v>
      </c>
      <c r="B161" s="46"/>
      <c r="C161" s="46">
        <v>4.3689895999999999</v>
      </c>
      <c r="D161" s="46">
        <v>4.0457064999999997</v>
      </c>
    </row>
    <row r="162" spans="1:4" x14ac:dyDescent="0.25">
      <c r="A162" s="46" t="s">
        <v>1189</v>
      </c>
      <c r="B162" s="46"/>
      <c r="C162" s="46">
        <v>9.4601378</v>
      </c>
      <c r="D162" s="46">
        <v>8.7601347000000001</v>
      </c>
    </row>
    <row r="163" spans="1:4" x14ac:dyDescent="0.25">
      <c r="A163" s="46" t="s">
        <v>1190</v>
      </c>
      <c r="B163" s="46"/>
      <c r="C163" s="46">
        <v>4.4397387000000004</v>
      </c>
      <c r="D163" s="46">
        <v>4.1112200999999997</v>
      </c>
    </row>
    <row r="164" spans="1:4" x14ac:dyDescent="0.25">
      <c r="A164" s="46" t="s">
        <v>1184</v>
      </c>
      <c r="B164" s="46"/>
      <c r="C164" s="46">
        <v>5.4888744999999997</v>
      </c>
      <c r="D164" s="46">
        <v>5.0827251000000002</v>
      </c>
    </row>
    <row r="165" spans="1:4" x14ac:dyDescent="0.25">
      <c r="A165" s="46" t="s">
        <v>1211</v>
      </c>
      <c r="B165" s="46"/>
      <c r="C165" s="46">
        <v>4.3658207999999998</v>
      </c>
      <c r="D165" s="46">
        <v>4.0427714000000003</v>
      </c>
    </row>
    <row r="167" spans="1:4" x14ac:dyDescent="0.25">
      <c r="A167" t="s">
        <v>1163</v>
      </c>
      <c r="B167" t="s">
        <v>65</v>
      </c>
    </row>
    <row r="168" spans="1:4" ht="30" x14ac:dyDescent="0.25">
      <c r="A168" s="44" t="s">
        <v>1164</v>
      </c>
      <c r="B168" t="s">
        <v>65</v>
      </c>
    </row>
    <row r="169" spans="1:4" ht="30" x14ac:dyDescent="0.25">
      <c r="A169" s="44" t="s">
        <v>1165</v>
      </c>
      <c r="B169" t="s">
        <v>65</v>
      </c>
    </row>
    <row r="170" spans="1:4" x14ac:dyDescent="0.25">
      <c r="A170" t="s">
        <v>1166</v>
      </c>
      <c r="B170" s="2">
        <v>9.9196000000000006E-2</v>
      </c>
    </row>
    <row r="171" spans="1:4" x14ac:dyDescent="0.25">
      <c r="A171" t="s">
        <v>1167</v>
      </c>
      <c r="B171" s="2" t="s">
        <v>65</v>
      </c>
    </row>
    <row r="172" spans="1:4" ht="45" x14ac:dyDescent="0.25">
      <c r="A172" s="44" t="s">
        <v>1168</v>
      </c>
      <c r="B172" t="s">
        <v>65</v>
      </c>
    </row>
    <row r="173" spans="1:4" ht="30" x14ac:dyDescent="0.25">
      <c r="A173" s="44" t="s">
        <v>1169</v>
      </c>
      <c r="B173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24" activePane="bottomLeft" state="frozen"/>
      <selection pane="bottomLeft" activeCell="B33" sqref="B33"/>
    </sheetView>
  </sheetViews>
  <sheetFormatPr defaultRowHeight="15" x14ac:dyDescent="0.25"/>
  <cols>
    <col min="1" max="1" width="50.5703125" customWidth="1"/>
    <col min="2" max="2" width="17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54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55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1131</v>
      </c>
      <c r="B7" s="27"/>
      <c r="C7" s="27"/>
      <c r="D7" s="11"/>
      <c r="E7" s="12"/>
      <c r="F7" s="13"/>
    </row>
    <row r="8" spans="1:8" x14ac:dyDescent="0.25">
      <c r="A8" s="14" t="s">
        <v>1132</v>
      </c>
      <c r="B8" s="28"/>
      <c r="C8" s="28"/>
      <c r="D8" s="15"/>
      <c r="E8" s="31"/>
      <c r="F8" s="32"/>
    </row>
    <row r="9" spans="1:8" x14ac:dyDescent="0.25">
      <c r="A9" s="10" t="s">
        <v>1133</v>
      </c>
      <c r="B9" s="27" t="s">
        <v>1134</v>
      </c>
      <c r="C9" s="27"/>
      <c r="D9" s="11">
        <v>38842.538725999999</v>
      </c>
      <c r="E9" s="12">
        <v>4548.67</v>
      </c>
      <c r="F9" s="13">
        <v>1.0026999999999999</v>
      </c>
    </row>
    <row r="10" spans="1:8" x14ac:dyDescent="0.25">
      <c r="A10" s="14" t="s">
        <v>88</v>
      </c>
      <c r="B10" s="28"/>
      <c r="C10" s="28"/>
      <c r="D10" s="15"/>
      <c r="E10" s="16">
        <v>4548.67</v>
      </c>
      <c r="F10" s="17">
        <v>1.0026999999999999</v>
      </c>
    </row>
    <row r="11" spans="1:8" x14ac:dyDescent="0.25">
      <c r="A11" s="10"/>
      <c r="B11" s="27"/>
      <c r="C11" s="27"/>
      <c r="D11" s="11"/>
      <c r="E11" s="12"/>
      <c r="F11" s="13"/>
    </row>
    <row r="12" spans="1:8" x14ac:dyDescent="0.25">
      <c r="A12" s="20" t="s">
        <v>97</v>
      </c>
      <c r="B12" s="29"/>
      <c r="C12" s="29"/>
      <c r="D12" s="21"/>
      <c r="E12" s="16">
        <v>4548.67</v>
      </c>
      <c r="F12" s="17">
        <v>1.0026999999999999</v>
      </c>
    </row>
    <row r="13" spans="1:8" x14ac:dyDescent="0.25">
      <c r="A13" s="10"/>
      <c r="B13" s="27"/>
      <c r="C13" s="27"/>
      <c r="D13" s="11"/>
      <c r="E13" s="12"/>
      <c r="F13" s="13"/>
    </row>
    <row r="14" spans="1:8" x14ac:dyDescent="0.25">
      <c r="A14" s="14" t="s">
        <v>98</v>
      </c>
      <c r="B14" s="27"/>
      <c r="C14" s="27"/>
      <c r="D14" s="11"/>
      <c r="E14" s="12"/>
      <c r="F14" s="13"/>
    </row>
    <row r="15" spans="1:8" x14ac:dyDescent="0.25">
      <c r="A15" s="10" t="s">
        <v>99</v>
      </c>
      <c r="B15" s="27"/>
      <c r="C15" s="27"/>
      <c r="D15" s="11"/>
      <c r="E15" s="12">
        <v>64.989999999999995</v>
      </c>
      <c r="F15" s="13">
        <v>1.43E-2</v>
      </c>
    </row>
    <row r="16" spans="1:8" x14ac:dyDescent="0.25">
      <c r="A16" s="14" t="s">
        <v>88</v>
      </c>
      <c r="B16" s="28"/>
      <c r="C16" s="28"/>
      <c r="D16" s="15"/>
      <c r="E16" s="16">
        <v>64.989999999999995</v>
      </c>
      <c r="F16" s="17">
        <v>1.43E-2</v>
      </c>
    </row>
    <row r="17" spans="1:6" x14ac:dyDescent="0.25">
      <c r="A17" s="10"/>
      <c r="B17" s="27"/>
      <c r="C17" s="27"/>
      <c r="D17" s="11"/>
      <c r="E17" s="12"/>
      <c r="F17" s="13"/>
    </row>
    <row r="18" spans="1:6" x14ac:dyDescent="0.25">
      <c r="A18" s="20" t="s">
        <v>97</v>
      </c>
      <c r="B18" s="29"/>
      <c r="C18" s="29"/>
      <c r="D18" s="21"/>
      <c r="E18" s="16">
        <v>64.989999999999995</v>
      </c>
      <c r="F18" s="17">
        <v>1.43E-2</v>
      </c>
    </row>
    <row r="19" spans="1:6" x14ac:dyDescent="0.25">
      <c r="A19" s="10" t="s">
        <v>100</v>
      </c>
      <c r="B19" s="27"/>
      <c r="C19" s="27"/>
      <c r="D19" s="11"/>
      <c r="E19" s="33">
        <v>-77.27</v>
      </c>
      <c r="F19" s="34">
        <v>-1.7000000000000001E-2</v>
      </c>
    </row>
    <row r="20" spans="1:6" x14ac:dyDescent="0.25">
      <c r="A20" s="22" t="s">
        <v>101</v>
      </c>
      <c r="B20" s="30"/>
      <c r="C20" s="30"/>
      <c r="D20" s="23"/>
      <c r="E20" s="24">
        <v>4536.3900000000003</v>
      </c>
      <c r="F20" s="25">
        <v>1</v>
      </c>
    </row>
    <row r="29" spans="1:6" x14ac:dyDescent="0.25">
      <c r="A29" s="1" t="s">
        <v>1143</v>
      </c>
    </row>
    <row r="30" spans="1:6" ht="30" x14ac:dyDescent="0.25">
      <c r="A30" s="44" t="s">
        <v>1144</v>
      </c>
      <c r="B30" t="s">
        <v>65</v>
      </c>
    </row>
    <row r="31" spans="1:6" x14ac:dyDescent="0.25">
      <c r="A31" t="s">
        <v>1145</v>
      </c>
    </row>
    <row r="32" spans="1:6" x14ac:dyDescent="0.25">
      <c r="A32" t="s">
        <v>1146</v>
      </c>
      <c r="B32" t="s">
        <v>1147</v>
      </c>
      <c r="C32" t="s">
        <v>1147</v>
      </c>
    </row>
    <row r="33" spans="1:3" x14ac:dyDescent="0.25">
      <c r="B33" s="45">
        <v>43462</v>
      </c>
      <c r="C33" s="45">
        <v>43496</v>
      </c>
    </row>
    <row r="34" spans="1:3" x14ac:dyDescent="0.25">
      <c r="A34" t="s">
        <v>1229</v>
      </c>
      <c r="B34">
        <v>20.594000000000001</v>
      </c>
      <c r="C34">
        <v>22.41</v>
      </c>
    </row>
    <row r="35" spans="1:3" x14ac:dyDescent="0.25">
      <c r="A35" t="s">
        <v>1230</v>
      </c>
      <c r="B35">
        <v>19.329000000000001</v>
      </c>
      <c r="C35">
        <v>21.015999999999998</v>
      </c>
    </row>
    <row r="37" spans="1:3" x14ac:dyDescent="0.25">
      <c r="A37" t="s">
        <v>1162</v>
      </c>
      <c r="B37" t="s">
        <v>65</v>
      </c>
    </row>
    <row r="38" spans="1:3" x14ac:dyDescent="0.25">
      <c r="A38" t="s">
        <v>1163</v>
      </c>
      <c r="B38" t="s">
        <v>65</v>
      </c>
    </row>
    <row r="39" spans="1:3" ht="30" x14ac:dyDescent="0.25">
      <c r="A39" s="44" t="s">
        <v>1164</v>
      </c>
      <c r="B39" t="s">
        <v>65</v>
      </c>
    </row>
    <row r="40" spans="1:3" ht="30" x14ac:dyDescent="0.25">
      <c r="A40" s="44" t="s">
        <v>1165</v>
      </c>
      <c r="B40" s="2">
        <v>4548.67</v>
      </c>
    </row>
    <row r="41" spans="1:3" x14ac:dyDescent="0.25">
      <c r="A41" t="s">
        <v>1166</v>
      </c>
      <c r="B41" t="s">
        <v>65</v>
      </c>
    </row>
    <row r="42" spans="1:3" x14ac:dyDescent="0.25">
      <c r="A42" t="s">
        <v>1167</v>
      </c>
      <c r="B42" s="2" t="s">
        <v>65</v>
      </c>
    </row>
    <row r="43" spans="1:3" ht="45" x14ac:dyDescent="0.25">
      <c r="A43" s="44" t="s">
        <v>1168</v>
      </c>
      <c r="B43" t="s">
        <v>65</v>
      </c>
    </row>
    <row r="44" spans="1:3" ht="30" x14ac:dyDescent="0.25">
      <c r="A44" s="44" t="s">
        <v>1169</v>
      </c>
      <c r="B44" t="s">
        <v>65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25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7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56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57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1131</v>
      </c>
      <c r="B7" s="27"/>
      <c r="C7" s="27"/>
      <c r="D7" s="11"/>
      <c r="E7" s="12"/>
      <c r="F7" s="13"/>
    </row>
    <row r="8" spans="1:8" x14ac:dyDescent="0.25">
      <c r="A8" s="14" t="s">
        <v>1132</v>
      </c>
      <c r="B8" s="28"/>
      <c r="C8" s="28"/>
      <c r="D8" s="15"/>
      <c r="E8" s="31"/>
      <c r="F8" s="32"/>
    </row>
    <row r="9" spans="1:8" x14ac:dyDescent="0.25">
      <c r="A9" s="10" t="s">
        <v>1135</v>
      </c>
      <c r="B9" s="27" t="s">
        <v>1136</v>
      </c>
      <c r="C9" s="27"/>
      <c r="D9" s="11">
        <v>218629.26749599999</v>
      </c>
      <c r="E9" s="12">
        <v>5828.39</v>
      </c>
      <c r="F9" s="13">
        <v>0.98350000000000004</v>
      </c>
    </row>
    <row r="10" spans="1:8" x14ac:dyDescent="0.25">
      <c r="A10" s="14" t="s">
        <v>88</v>
      </c>
      <c r="B10" s="28"/>
      <c r="C10" s="28"/>
      <c r="D10" s="15"/>
      <c r="E10" s="16">
        <v>5828.39</v>
      </c>
      <c r="F10" s="17">
        <v>0.98350000000000004</v>
      </c>
    </row>
    <row r="11" spans="1:8" x14ac:dyDescent="0.25">
      <c r="A11" s="10"/>
      <c r="B11" s="27"/>
      <c r="C11" s="27"/>
      <c r="D11" s="11"/>
      <c r="E11" s="12"/>
      <c r="F11" s="13"/>
    </row>
    <row r="12" spans="1:8" x14ac:dyDescent="0.25">
      <c r="A12" s="20" t="s">
        <v>97</v>
      </c>
      <c r="B12" s="29"/>
      <c r="C12" s="29"/>
      <c r="D12" s="21"/>
      <c r="E12" s="16">
        <v>5828.39</v>
      </c>
      <c r="F12" s="17">
        <v>0.98350000000000004</v>
      </c>
    </row>
    <row r="13" spans="1:8" x14ac:dyDescent="0.25">
      <c r="A13" s="10"/>
      <c r="B13" s="27"/>
      <c r="C13" s="27"/>
      <c r="D13" s="11"/>
      <c r="E13" s="12"/>
      <c r="F13" s="13"/>
    </row>
    <row r="14" spans="1:8" x14ac:dyDescent="0.25">
      <c r="A14" s="14" t="s">
        <v>98</v>
      </c>
      <c r="B14" s="27"/>
      <c r="C14" s="27"/>
      <c r="D14" s="11"/>
      <c r="E14" s="12"/>
      <c r="F14" s="13"/>
    </row>
    <row r="15" spans="1:8" x14ac:dyDescent="0.25">
      <c r="A15" s="10" t="s">
        <v>99</v>
      </c>
      <c r="B15" s="27"/>
      <c r="C15" s="27"/>
      <c r="D15" s="11"/>
      <c r="E15" s="12">
        <v>85.98</v>
      </c>
      <c r="F15" s="13">
        <v>1.4500000000000001E-2</v>
      </c>
    </row>
    <row r="16" spans="1:8" x14ac:dyDescent="0.25">
      <c r="A16" s="14" t="s">
        <v>88</v>
      </c>
      <c r="B16" s="28"/>
      <c r="C16" s="28"/>
      <c r="D16" s="15"/>
      <c r="E16" s="16">
        <v>85.98</v>
      </c>
      <c r="F16" s="17">
        <v>1.4500000000000001E-2</v>
      </c>
    </row>
    <row r="17" spans="1:6" x14ac:dyDescent="0.25">
      <c r="A17" s="10"/>
      <c r="B17" s="27"/>
      <c r="C17" s="27"/>
      <c r="D17" s="11"/>
      <c r="E17" s="12"/>
      <c r="F17" s="13"/>
    </row>
    <row r="18" spans="1:6" x14ac:dyDescent="0.25">
      <c r="A18" s="20" t="s">
        <v>97</v>
      </c>
      <c r="B18" s="29"/>
      <c r="C18" s="29"/>
      <c r="D18" s="21"/>
      <c r="E18" s="16">
        <v>85.98</v>
      </c>
      <c r="F18" s="17">
        <v>1.4500000000000001E-2</v>
      </c>
    </row>
    <row r="19" spans="1:6" x14ac:dyDescent="0.25">
      <c r="A19" s="10" t="s">
        <v>100</v>
      </c>
      <c r="B19" s="27"/>
      <c r="C19" s="27"/>
      <c r="D19" s="11"/>
      <c r="E19" s="12">
        <v>11.53</v>
      </c>
      <c r="F19" s="13">
        <v>2E-3</v>
      </c>
    </row>
    <row r="20" spans="1:6" x14ac:dyDescent="0.25">
      <c r="A20" s="22" t="s">
        <v>101</v>
      </c>
      <c r="B20" s="30"/>
      <c r="C20" s="30"/>
      <c r="D20" s="23"/>
      <c r="E20" s="24">
        <v>5925.9</v>
      </c>
      <c r="F20" s="25">
        <v>1</v>
      </c>
    </row>
    <row r="29" spans="1:6" x14ac:dyDescent="0.25">
      <c r="A29" s="1" t="s">
        <v>1143</v>
      </c>
    </row>
    <row r="30" spans="1:6" ht="30" x14ac:dyDescent="0.25">
      <c r="A30" s="44" t="s">
        <v>1144</v>
      </c>
      <c r="B30" t="s">
        <v>65</v>
      </c>
    </row>
    <row r="31" spans="1:6" x14ac:dyDescent="0.25">
      <c r="A31" t="s">
        <v>1145</v>
      </c>
    </row>
    <row r="32" spans="1:6" x14ac:dyDescent="0.25">
      <c r="A32" t="s">
        <v>1146</v>
      </c>
      <c r="B32" t="s">
        <v>1147</v>
      </c>
      <c r="C32" t="s">
        <v>1147</v>
      </c>
    </row>
    <row r="33" spans="1:3" x14ac:dyDescent="0.25">
      <c r="B33" s="45">
        <v>43462</v>
      </c>
      <c r="C33" s="45">
        <v>43496</v>
      </c>
    </row>
    <row r="34" spans="1:3" x14ac:dyDescent="0.25">
      <c r="A34" t="s">
        <v>1229</v>
      </c>
      <c r="B34">
        <v>23.712</v>
      </c>
      <c r="C34">
        <v>26.494</v>
      </c>
    </row>
    <row r="35" spans="1:3" x14ac:dyDescent="0.25">
      <c r="A35" t="s">
        <v>1230</v>
      </c>
      <c r="B35">
        <v>22.373999999999999</v>
      </c>
      <c r="C35">
        <v>24.978000000000002</v>
      </c>
    </row>
    <row r="37" spans="1:3" x14ac:dyDescent="0.25">
      <c r="A37" t="s">
        <v>1162</v>
      </c>
      <c r="B37" t="s">
        <v>65</v>
      </c>
    </row>
    <row r="38" spans="1:3" x14ac:dyDescent="0.25">
      <c r="A38" t="s">
        <v>1163</v>
      </c>
      <c r="B38" t="s">
        <v>65</v>
      </c>
    </row>
    <row r="39" spans="1:3" ht="30" x14ac:dyDescent="0.25">
      <c r="A39" s="44" t="s">
        <v>1164</v>
      </c>
      <c r="B39" t="s">
        <v>65</v>
      </c>
    </row>
    <row r="40" spans="1:3" ht="30" x14ac:dyDescent="0.25">
      <c r="A40" s="44" t="s">
        <v>1165</v>
      </c>
      <c r="B40" s="2">
        <v>5828.39</v>
      </c>
    </row>
    <row r="41" spans="1:3" x14ac:dyDescent="0.25">
      <c r="A41" t="s">
        <v>1166</v>
      </c>
      <c r="B41" t="s">
        <v>65</v>
      </c>
    </row>
    <row r="42" spans="1:3" x14ac:dyDescent="0.25">
      <c r="A42" t="s">
        <v>1167</v>
      </c>
      <c r="B42" s="2" t="s">
        <v>65</v>
      </c>
    </row>
    <row r="43" spans="1:3" ht="45" x14ac:dyDescent="0.25">
      <c r="A43" s="44" t="s">
        <v>1168</v>
      </c>
      <c r="B43" t="s">
        <v>65</v>
      </c>
    </row>
    <row r="44" spans="1:3" ht="30" x14ac:dyDescent="0.25">
      <c r="A44" s="44" t="s">
        <v>1169</v>
      </c>
      <c r="B44" t="s">
        <v>65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24" activePane="bottomLeft" state="frozen"/>
      <selection pane="bottomLeft" activeCell="B33" sqref="B33:B35"/>
    </sheetView>
  </sheetViews>
  <sheetFormatPr defaultRowHeight="15" x14ac:dyDescent="0.25"/>
  <cols>
    <col min="1" max="1" width="50.5703125" customWidth="1"/>
    <col min="2" max="2" width="17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58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59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1131</v>
      </c>
      <c r="B7" s="27"/>
      <c r="C7" s="27"/>
      <c r="D7" s="11"/>
      <c r="E7" s="12"/>
      <c r="F7" s="13"/>
    </row>
    <row r="8" spans="1:8" x14ac:dyDescent="0.25">
      <c r="A8" s="14" t="s">
        <v>1132</v>
      </c>
      <c r="B8" s="28"/>
      <c r="C8" s="28"/>
      <c r="D8" s="15"/>
      <c r="E8" s="31"/>
      <c r="F8" s="32"/>
    </row>
    <row r="9" spans="1:8" x14ac:dyDescent="0.25">
      <c r="A9" s="10" t="s">
        <v>1137</v>
      </c>
      <c r="B9" s="27" t="s">
        <v>1138</v>
      </c>
      <c r="C9" s="27"/>
      <c r="D9" s="11">
        <v>164688.04250499999</v>
      </c>
      <c r="E9" s="12">
        <v>3828.53</v>
      </c>
      <c r="F9" s="13">
        <v>0.99450000000000005</v>
      </c>
    </row>
    <row r="10" spans="1:8" x14ac:dyDescent="0.25">
      <c r="A10" s="14" t="s">
        <v>88</v>
      </c>
      <c r="B10" s="28"/>
      <c r="C10" s="28"/>
      <c r="D10" s="15"/>
      <c r="E10" s="16">
        <v>3828.53</v>
      </c>
      <c r="F10" s="17">
        <v>0.99450000000000005</v>
      </c>
    </row>
    <row r="11" spans="1:8" x14ac:dyDescent="0.25">
      <c r="A11" s="10"/>
      <c r="B11" s="27"/>
      <c r="C11" s="27"/>
      <c r="D11" s="11"/>
      <c r="E11" s="12"/>
      <c r="F11" s="13"/>
    </row>
    <row r="12" spans="1:8" x14ac:dyDescent="0.25">
      <c r="A12" s="20" t="s">
        <v>97</v>
      </c>
      <c r="B12" s="29"/>
      <c r="C12" s="29"/>
      <c r="D12" s="21"/>
      <c r="E12" s="16">
        <v>3828.53</v>
      </c>
      <c r="F12" s="17">
        <v>0.99450000000000005</v>
      </c>
    </row>
    <row r="13" spans="1:8" x14ac:dyDescent="0.25">
      <c r="A13" s="10"/>
      <c r="B13" s="27"/>
      <c r="C13" s="27"/>
      <c r="D13" s="11"/>
      <c r="E13" s="12"/>
      <c r="F13" s="13"/>
    </row>
    <row r="14" spans="1:8" x14ac:dyDescent="0.25">
      <c r="A14" s="14" t="s">
        <v>98</v>
      </c>
      <c r="B14" s="27"/>
      <c r="C14" s="27"/>
      <c r="D14" s="11"/>
      <c r="E14" s="12"/>
      <c r="F14" s="13"/>
    </row>
    <row r="15" spans="1:8" x14ac:dyDescent="0.25">
      <c r="A15" s="10" t="s">
        <v>99</v>
      </c>
      <c r="B15" s="27"/>
      <c r="C15" s="27"/>
      <c r="D15" s="11"/>
      <c r="E15" s="12">
        <v>22</v>
      </c>
      <c r="F15" s="13">
        <v>5.7000000000000002E-3</v>
      </c>
    </row>
    <row r="16" spans="1:8" x14ac:dyDescent="0.25">
      <c r="A16" s="14" t="s">
        <v>88</v>
      </c>
      <c r="B16" s="28"/>
      <c r="C16" s="28"/>
      <c r="D16" s="15"/>
      <c r="E16" s="16">
        <v>22</v>
      </c>
      <c r="F16" s="17">
        <v>5.7000000000000002E-3</v>
      </c>
    </row>
    <row r="17" spans="1:6" x14ac:dyDescent="0.25">
      <c r="A17" s="10"/>
      <c r="B17" s="27"/>
      <c r="C17" s="27"/>
      <c r="D17" s="11"/>
      <c r="E17" s="12"/>
      <c r="F17" s="13"/>
    </row>
    <row r="18" spans="1:6" x14ac:dyDescent="0.25">
      <c r="A18" s="20" t="s">
        <v>97</v>
      </c>
      <c r="B18" s="29"/>
      <c r="C18" s="29"/>
      <c r="D18" s="21"/>
      <c r="E18" s="16">
        <v>22</v>
      </c>
      <c r="F18" s="17">
        <v>5.7000000000000002E-3</v>
      </c>
    </row>
    <row r="19" spans="1:6" x14ac:dyDescent="0.25">
      <c r="A19" s="10" t="s">
        <v>100</v>
      </c>
      <c r="B19" s="27"/>
      <c r="C19" s="27"/>
      <c r="D19" s="11"/>
      <c r="E19" s="33">
        <v>-0.99</v>
      </c>
      <c r="F19" s="34">
        <v>-2.0000000000000001E-4</v>
      </c>
    </row>
    <row r="20" spans="1:6" x14ac:dyDescent="0.25">
      <c r="A20" s="22" t="s">
        <v>101</v>
      </c>
      <c r="B20" s="30"/>
      <c r="C20" s="30"/>
      <c r="D20" s="23"/>
      <c r="E20" s="24">
        <v>3849.54</v>
      </c>
      <c r="F20" s="25">
        <v>1</v>
      </c>
    </row>
    <row r="29" spans="1:6" x14ac:dyDescent="0.25">
      <c r="A29" s="1" t="s">
        <v>1143</v>
      </c>
    </row>
    <row r="30" spans="1:6" ht="30" x14ac:dyDescent="0.25">
      <c r="A30" s="44" t="s">
        <v>1144</v>
      </c>
      <c r="B30" t="s">
        <v>65</v>
      </c>
    </row>
    <row r="31" spans="1:6" x14ac:dyDescent="0.25">
      <c r="A31" t="s">
        <v>1145</v>
      </c>
    </row>
    <row r="32" spans="1:6" x14ac:dyDescent="0.25">
      <c r="A32" t="s">
        <v>1146</v>
      </c>
      <c r="B32" t="s">
        <v>1147</v>
      </c>
      <c r="C32" t="s">
        <v>1147</v>
      </c>
    </row>
    <row r="33" spans="1:3" x14ac:dyDescent="0.25">
      <c r="B33" s="45">
        <v>43462</v>
      </c>
      <c r="C33" s="45">
        <v>43496</v>
      </c>
    </row>
    <row r="34" spans="1:3" x14ac:dyDescent="0.25">
      <c r="A34" t="s">
        <v>1229</v>
      </c>
      <c r="B34">
        <v>10.167400000000001</v>
      </c>
      <c r="C34">
        <v>11.0116</v>
      </c>
    </row>
    <row r="35" spans="1:3" x14ac:dyDescent="0.25">
      <c r="A35" t="s">
        <v>1230</v>
      </c>
      <c r="B35">
        <v>9.7112999999999996</v>
      </c>
      <c r="C35">
        <v>10.509499999999999</v>
      </c>
    </row>
    <row r="37" spans="1:3" x14ac:dyDescent="0.25">
      <c r="A37" t="s">
        <v>1162</v>
      </c>
      <c r="B37" t="s">
        <v>65</v>
      </c>
    </row>
    <row r="38" spans="1:3" x14ac:dyDescent="0.25">
      <c r="A38" t="s">
        <v>1163</v>
      </c>
      <c r="B38" t="s">
        <v>65</v>
      </c>
    </row>
    <row r="39" spans="1:3" ht="30" x14ac:dyDescent="0.25">
      <c r="A39" s="44" t="s">
        <v>1164</v>
      </c>
      <c r="B39" t="s">
        <v>65</v>
      </c>
    </row>
    <row r="40" spans="1:3" ht="30" x14ac:dyDescent="0.25">
      <c r="A40" s="44" t="s">
        <v>1165</v>
      </c>
      <c r="B40" s="2">
        <v>3828.53</v>
      </c>
    </row>
    <row r="41" spans="1:3" x14ac:dyDescent="0.25">
      <c r="A41" t="s">
        <v>1166</v>
      </c>
      <c r="B41" t="s">
        <v>65</v>
      </c>
    </row>
    <row r="42" spans="1:3" x14ac:dyDescent="0.25">
      <c r="A42" t="s">
        <v>1167</v>
      </c>
      <c r="B42" s="2" t="s">
        <v>65</v>
      </c>
    </row>
    <row r="43" spans="1:3" ht="45" x14ac:dyDescent="0.25">
      <c r="A43" s="44" t="s">
        <v>1168</v>
      </c>
      <c r="B43" t="s">
        <v>65</v>
      </c>
    </row>
    <row r="44" spans="1:3" ht="30" x14ac:dyDescent="0.25">
      <c r="A44" s="44" t="s">
        <v>1169</v>
      </c>
      <c r="B44" t="s">
        <v>65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pane ySplit="4" topLeftCell="A35" activePane="bottomLeft" state="frozen"/>
      <selection pane="bottomLeft" activeCell="A2" sqref="A2:F2"/>
    </sheetView>
  </sheetViews>
  <sheetFormatPr defaultRowHeight="15" x14ac:dyDescent="0.25"/>
  <cols>
    <col min="1" max="1" width="50.5703125" customWidth="1"/>
    <col min="2" max="2" width="17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8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9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64</v>
      </c>
      <c r="B7" s="27"/>
      <c r="C7" s="27"/>
      <c r="D7" s="11"/>
      <c r="E7" s="12" t="s">
        <v>65</v>
      </c>
      <c r="F7" s="13" t="s">
        <v>65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66</v>
      </c>
      <c r="B9" s="27"/>
      <c r="C9" s="27"/>
      <c r="D9" s="11"/>
      <c r="E9" s="12"/>
      <c r="F9" s="13"/>
    </row>
    <row r="10" spans="1:8" x14ac:dyDescent="0.25">
      <c r="A10" s="14" t="s">
        <v>67</v>
      </c>
      <c r="B10" s="27"/>
      <c r="C10" s="27"/>
      <c r="D10" s="11"/>
      <c r="E10" s="12"/>
      <c r="F10" s="13"/>
    </row>
    <row r="11" spans="1:8" x14ac:dyDescent="0.25">
      <c r="A11" s="10" t="s">
        <v>103</v>
      </c>
      <c r="B11" s="27" t="s">
        <v>104</v>
      </c>
      <c r="C11" s="27" t="s">
        <v>79</v>
      </c>
      <c r="D11" s="11">
        <v>500000</v>
      </c>
      <c r="E11" s="12">
        <v>514.53</v>
      </c>
      <c r="F11" s="13">
        <v>8.1600000000000006E-2</v>
      </c>
    </row>
    <row r="12" spans="1:8" x14ac:dyDescent="0.25">
      <c r="A12" s="10" t="s">
        <v>105</v>
      </c>
      <c r="B12" s="27" t="s">
        <v>106</v>
      </c>
      <c r="C12" s="27" t="s">
        <v>79</v>
      </c>
      <c r="D12" s="11">
        <v>500000</v>
      </c>
      <c r="E12" s="12">
        <v>509.91</v>
      </c>
      <c r="F12" s="13">
        <v>8.09E-2</v>
      </c>
    </row>
    <row r="13" spans="1:8" x14ac:dyDescent="0.25">
      <c r="A13" s="10" t="s">
        <v>107</v>
      </c>
      <c r="B13" s="27" t="s">
        <v>108</v>
      </c>
      <c r="C13" s="27" t="s">
        <v>109</v>
      </c>
      <c r="D13" s="11">
        <v>510000</v>
      </c>
      <c r="E13" s="12">
        <v>502.45</v>
      </c>
      <c r="F13" s="13">
        <v>7.9699999999999993E-2</v>
      </c>
    </row>
    <row r="14" spans="1:8" x14ac:dyDescent="0.25">
      <c r="A14" s="10" t="s">
        <v>110</v>
      </c>
      <c r="B14" s="27" t="s">
        <v>111</v>
      </c>
      <c r="C14" s="27" t="s">
        <v>79</v>
      </c>
      <c r="D14" s="11">
        <v>500000</v>
      </c>
      <c r="E14" s="12">
        <v>501.95</v>
      </c>
      <c r="F14" s="13">
        <v>7.9600000000000004E-2</v>
      </c>
    </row>
    <row r="15" spans="1:8" x14ac:dyDescent="0.25">
      <c r="A15" s="10" t="s">
        <v>112</v>
      </c>
      <c r="B15" s="27" t="s">
        <v>113</v>
      </c>
      <c r="C15" s="27" t="s">
        <v>114</v>
      </c>
      <c r="D15" s="11">
        <v>500000</v>
      </c>
      <c r="E15" s="12">
        <v>499.49</v>
      </c>
      <c r="F15" s="13">
        <v>7.9200000000000007E-2</v>
      </c>
    </row>
    <row r="16" spans="1:8" x14ac:dyDescent="0.25">
      <c r="A16" s="10" t="s">
        <v>115</v>
      </c>
      <c r="B16" s="27" t="s">
        <v>116</v>
      </c>
      <c r="C16" s="27" t="s">
        <v>79</v>
      </c>
      <c r="D16" s="11">
        <v>500000</v>
      </c>
      <c r="E16" s="12">
        <v>494.5</v>
      </c>
      <c r="F16" s="13">
        <v>7.8399999999999997E-2</v>
      </c>
    </row>
    <row r="17" spans="1:6" x14ac:dyDescent="0.25">
      <c r="A17" s="10" t="s">
        <v>117</v>
      </c>
      <c r="B17" s="27" t="s">
        <v>118</v>
      </c>
      <c r="C17" s="27" t="s">
        <v>73</v>
      </c>
      <c r="D17" s="11">
        <v>500000</v>
      </c>
      <c r="E17" s="12">
        <v>487.31</v>
      </c>
      <c r="F17" s="13">
        <v>7.7299999999999994E-2</v>
      </c>
    </row>
    <row r="18" spans="1:6" x14ac:dyDescent="0.25">
      <c r="A18" s="10" t="s">
        <v>119</v>
      </c>
      <c r="B18" s="27" t="s">
        <v>120</v>
      </c>
      <c r="C18" s="27" t="s">
        <v>121</v>
      </c>
      <c r="D18" s="11">
        <v>500000</v>
      </c>
      <c r="E18" s="12">
        <v>482.39</v>
      </c>
      <c r="F18" s="13">
        <v>7.6499999999999999E-2</v>
      </c>
    </row>
    <row r="19" spans="1:6" x14ac:dyDescent="0.25">
      <c r="A19" s="10" t="s">
        <v>122</v>
      </c>
      <c r="B19" s="27" t="s">
        <v>123</v>
      </c>
      <c r="C19" s="27" t="s">
        <v>79</v>
      </c>
      <c r="D19" s="11">
        <v>400000</v>
      </c>
      <c r="E19" s="12">
        <v>402.15</v>
      </c>
      <c r="F19" s="13">
        <v>6.3799999999999996E-2</v>
      </c>
    </row>
    <row r="20" spans="1:6" x14ac:dyDescent="0.25">
      <c r="A20" s="10" t="s">
        <v>83</v>
      </c>
      <c r="B20" s="27" t="s">
        <v>84</v>
      </c>
      <c r="C20" s="27" t="s">
        <v>79</v>
      </c>
      <c r="D20" s="11">
        <v>300000</v>
      </c>
      <c r="E20" s="12">
        <v>294.43</v>
      </c>
      <c r="F20" s="13">
        <v>4.6699999999999998E-2</v>
      </c>
    </row>
    <row r="21" spans="1:6" x14ac:dyDescent="0.25">
      <c r="A21" s="10" t="s">
        <v>77</v>
      </c>
      <c r="B21" s="27" t="s">
        <v>78</v>
      </c>
      <c r="C21" s="27" t="s">
        <v>79</v>
      </c>
      <c r="D21" s="11">
        <v>220000</v>
      </c>
      <c r="E21" s="12">
        <v>218.81</v>
      </c>
      <c r="F21" s="13">
        <v>3.4700000000000002E-2</v>
      </c>
    </row>
    <row r="22" spans="1:6" x14ac:dyDescent="0.25">
      <c r="A22" s="10" t="s">
        <v>124</v>
      </c>
      <c r="B22" s="27" t="s">
        <v>125</v>
      </c>
      <c r="C22" s="27" t="s">
        <v>121</v>
      </c>
      <c r="D22" s="11">
        <v>200000</v>
      </c>
      <c r="E22" s="12">
        <v>191.82</v>
      </c>
      <c r="F22" s="13">
        <v>3.04E-2</v>
      </c>
    </row>
    <row r="23" spans="1:6" x14ac:dyDescent="0.25">
      <c r="A23" s="10" t="s">
        <v>126</v>
      </c>
      <c r="B23" s="27" t="s">
        <v>127</v>
      </c>
      <c r="C23" s="27" t="s">
        <v>79</v>
      </c>
      <c r="D23" s="11">
        <v>100000</v>
      </c>
      <c r="E23" s="12">
        <v>100.34</v>
      </c>
      <c r="F23" s="13">
        <v>1.5900000000000001E-2</v>
      </c>
    </row>
    <row r="24" spans="1:6" x14ac:dyDescent="0.25">
      <c r="A24" s="14" t="s">
        <v>88</v>
      </c>
      <c r="B24" s="28"/>
      <c r="C24" s="28"/>
      <c r="D24" s="15"/>
      <c r="E24" s="16">
        <v>5200.08</v>
      </c>
      <c r="F24" s="17">
        <v>0.82469999999999999</v>
      </c>
    </row>
    <row r="25" spans="1:6" x14ac:dyDescent="0.25">
      <c r="A25" s="10"/>
      <c r="B25" s="27"/>
      <c r="C25" s="27"/>
      <c r="D25" s="11"/>
      <c r="E25" s="12"/>
      <c r="F25" s="13"/>
    </row>
    <row r="26" spans="1:6" x14ac:dyDescent="0.25">
      <c r="A26" s="14" t="s">
        <v>95</v>
      </c>
      <c r="B26" s="27"/>
      <c r="C26" s="27"/>
      <c r="D26" s="11"/>
      <c r="E26" s="12"/>
      <c r="F26" s="13"/>
    </row>
    <row r="27" spans="1:6" x14ac:dyDescent="0.25">
      <c r="A27" s="14" t="s">
        <v>88</v>
      </c>
      <c r="B27" s="27"/>
      <c r="C27" s="27"/>
      <c r="D27" s="11"/>
      <c r="E27" s="18" t="s">
        <v>65</v>
      </c>
      <c r="F27" s="19" t="s">
        <v>65</v>
      </c>
    </row>
    <row r="28" spans="1:6" x14ac:dyDescent="0.25">
      <c r="A28" s="10"/>
      <c r="B28" s="27"/>
      <c r="C28" s="27"/>
      <c r="D28" s="11"/>
      <c r="E28" s="12"/>
      <c r="F28" s="13"/>
    </row>
    <row r="29" spans="1:6" x14ac:dyDescent="0.25">
      <c r="A29" s="14" t="s">
        <v>96</v>
      </c>
      <c r="B29" s="27"/>
      <c r="C29" s="27"/>
      <c r="D29" s="11"/>
      <c r="E29" s="12"/>
      <c r="F29" s="13"/>
    </row>
    <row r="30" spans="1:6" x14ac:dyDescent="0.25">
      <c r="A30" s="14" t="s">
        <v>88</v>
      </c>
      <c r="B30" s="27"/>
      <c r="C30" s="27"/>
      <c r="D30" s="11"/>
      <c r="E30" s="18" t="s">
        <v>65</v>
      </c>
      <c r="F30" s="19" t="s">
        <v>65</v>
      </c>
    </row>
    <row r="31" spans="1:6" x14ac:dyDescent="0.25">
      <c r="A31" s="10"/>
      <c r="B31" s="27"/>
      <c r="C31" s="27"/>
      <c r="D31" s="11"/>
      <c r="E31" s="12"/>
      <c r="F31" s="13"/>
    </row>
    <row r="32" spans="1:6" x14ac:dyDescent="0.25">
      <c r="A32" s="20" t="s">
        <v>97</v>
      </c>
      <c r="B32" s="29"/>
      <c r="C32" s="29"/>
      <c r="D32" s="21"/>
      <c r="E32" s="16">
        <v>5200.08</v>
      </c>
      <c r="F32" s="17">
        <v>0.82469999999999999</v>
      </c>
    </row>
    <row r="33" spans="1:6" x14ac:dyDescent="0.25">
      <c r="A33" s="10"/>
      <c r="B33" s="27"/>
      <c r="C33" s="27"/>
      <c r="D33" s="11"/>
      <c r="E33" s="12"/>
      <c r="F33" s="13"/>
    </row>
    <row r="34" spans="1:6" x14ac:dyDescent="0.25">
      <c r="A34" s="14" t="s">
        <v>128</v>
      </c>
      <c r="B34" s="27"/>
      <c r="C34" s="27"/>
      <c r="D34" s="11"/>
      <c r="E34" s="12"/>
      <c r="F34" s="13"/>
    </row>
    <row r="35" spans="1:6" x14ac:dyDescent="0.25">
      <c r="A35" s="14" t="s">
        <v>129</v>
      </c>
      <c r="B35" s="27"/>
      <c r="C35" s="27"/>
      <c r="D35" s="11"/>
      <c r="E35" s="12"/>
      <c r="F35" s="13"/>
    </row>
    <row r="36" spans="1:6" x14ac:dyDescent="0.25">
      <c r="A36" s="10" t="s">
        <v>130</v>
      </c>
      <c r="B36" s="27" t="s">
        <v>131</v>
      </c>
      <c r="C36" s="27" t="s">
        <v>132</v>
      </c>
      <c r="D36" s="11">
        <v>500000</v>
      </c>
      <c r="E36" s="12">
        <v>498.47</v>
      </c>
      <c r="F36" s="13">
        <v>7.9100000000000004E-2</v>
      </c>
    </row>
    <row r="37" spans="1:6" x14ac:dyDescent="0.25">
      <c r="A37" s="10"/>
      <c r="B37" s="27"/>
      <c r="C37" s="27"/>
      <c r="D37" s="11"/>
      <c r="E37" s="12"/>
      <c r="F37" s="13"/>
    </row>
    <row r="38" spans="1:6" x14ac:dyDescent="0.25">
      <c r="A38" s="20" t="s">
        <v>97</v>
      </c>
      <c r="B38" s="29"/>
      <c r="C38" s="29"/>
      <c r="D38" s="21"/>
      <c r="E38" s="16">
        <v>498.47</v>
      </c>
      <c r="F38" s="17">
        <v>7.9100000000000004E-2</v>
      </c>
    </row>
    <row r="39" spans="1:6" x14ac:dyDescent="0.25">
      <c r="A39" s="10"/>
      <c r="B39" s="27"/>
      <c r="C39" s="27"/>
      <c r="D39" s="11"/>
      <c r="E39" s="12"/>
      <c r="F39" s="13"/>
    </row>
    <row r="40" spans="1:6" x14ac:dyDescent="0.25">
      <c r="A40" s="10"/>
      <c r="B40" s="27"/>
      <c r="C40" s="27"/>
      <c r="D40" s="11"/>
      <c r="E40" s="12"/>
      <c r="F40" s="13"/>
    </row>
    <row r="41" spans="1:6" x14ac:dyDescent="0.25">
      <c r="A41" s="14" t="s">
        <v>98</v>
      </c>
      <c r="B41" s="27"/>
      <c r="C41" s="27"/>
      <c r="D41" s="11"/>
      <c r="E41" s="12"/>
      <c r="F41" s="13"/>
    </row>
    <row r="42" spans="1:6" x14ac:dyDescent="0.25">
      <c r="A42" s="10" t="s">
        <v>99</v>
      </c>
      <c r="B42" s="27"/>
      <c r="C42" s="27"/>
      <c r="D42" s="11"/>
      <c r="E42" s="12">
        <v>367.94</v>
      </c>
      <c r="F42" s="13">
        <v>5.8400000000000001E-2</v>
      </c>
    </row>
    <row r="43" spans="1:6" x14ac:dyDescent="0.25">
      <c r="A43" s="14" t="s">
        <v>88</v>
      </c>
      <c r="B43" s="28"/>
      <c r="C43" s="28"/>
      <c r="D43" s="15"/>
      <c r="E43" s="16">
        <v>367.94</v>
      </c>
      <c r="F43" s="17">
        <v>5.8400000000000001E-2</v>
      </c>
    </row>
    <row r="44" spans="1:6" x14ac:dyDescent="0.25">
      <c r="A44" s="10"/>
      <c r="B44" s="27"/>
      <c r="C44" s="27"/>
      <c r="D44" s="11"/>
      <c r="E44" s="12"/>
      <c r="F44" s="13"/>
    </row>
    <row r="45" spans="1:6" x14ac:dyDescent="0.25">
      <c r="A45" s="20" t="s">
        <v>97</v>
      </c>
      <c r="B45" s="29"/>
      <c r="C45" s="29"/>
      <c r="D45" s="21"/>
      <c r="E45" s="16">
        <v>367.94</v>
      </c>
      <c r="F45" s="17">
        <v>5.8400000000000001E-2</v>
      </c>
    </row>
    <row r="46" spans="1:6" x14ac:dyDescent="0.25">
      <c r="A46" s="10" t="s">
        <v>100</v>
      </c>
      <c r="B46" s="27"/>
      <c r="C46" s="27"/>
      <c r="D46" s="11"/>
      <c r="E46" s="12">
        <v>237.25</v>
      </c>
      <c r="F46" s="13">
        <v>3.78E-2</v>
      </c>
    </row>
    <row r="47" spans="1:6" x14ac:dyDescent="0.25">
      <c r="A47" s="22" t="s">
        <v>101</v>
      </c>
      <c r="B47" s="30"/>
      <c r="C47" s="30"/>
      <c r="D47" s="23"/>
      <c r="E47" s="24">
        <v>6303.74</v>
      </c>
      <c r="F47" s="25">
        <v>1</v>
      </c>
    </row>
    <row r="49" spans="1:3" x14ac:dyDescent="0.25">
      <c r="A49" s="1" t="s">
        <v>133</v>
      </c>
    </row>
    <row r="50" spans="1:3" x14ac:dyDescent="0.25">
      <c r="A50" s="1" t="s">
        <v>102</v>
      </c>
    </row>
    <row r="56" spans="1:3" x14ac:dyDescent="0.25">
      <c r="A56" s="1" t="s">
        <v>1143</v>
      </c>
    </row>
    <row r="57" spans="1:3" ht="30" x14ac:dyDescent="0.25">
      <c r="A57" s="44" t="s">
        <v>1144</v>
      </c>
      <c r="B57" t="s">
        <v>65</v>
      </c>
    </row>
    <row r="58" spans="1:3" x14ac:dyDescent="0.25">
      <c r="A58" t="s">
        <v>1145</v>
      </c>
    </row>
    <row r="59" spans="1:3" x14ac:dyDescent="0.25">
      <c r="A59" t="s">
        <v>1146</v>
      </c>
      <c r="B59" t="s">
        <v>1147</v>
      </c>
      <c r="C59" t="s">
        <v>1147</v>
      </c>
    </row>
    <row r="60" spans="1:3" x14ac:dyDescent="0.25">
      <c r="B60" s="45">
        <v>43465</v>
      </c>
      <c r="C60" s="45">
        <v>43496</v>
      </c>
    </row>
    <row r="61" spans="1:3" x14ac:dyDescent="0.25">
      <c r="A61" t="s">
        <v>1150</v>
      </c>
      <c r="B61" t="s">
        <v>1149</v>
      </c>
      <c r="C61" t="s">
        <v>1149</v>
      </c>
    </row>
    <row r="62" spans="1:3" x14ac:dyDescent="0.25">
      <c r="A62" t="s">
        <v>1151</v>
      </c>
      <c r="B62">
        <v>15.183199999999999</v>
      </c>
      <c r="C62">
        <v>15.301</v>
      </c>
    </row>
    <row r="63" spans="1:3" x14ac:dyDescent="0.25">
      <c r="A63" t="s">
        <v>1170</v>
      </c>
      <c r="B63" t="s">
        <v>1149</v>
      </c>
      <c r="C63" t="s">
        <v>1149</v>
      </c>
    </row>
    <row r="64" spans="1:3" x14ac:dyDescent="0.25">
      <c r="A64" t="s">
        <v>1152</v>
      </c>
      <c r="B64">
        <v>15.1839</v>
      </c>
      <c r="C64">
        <v>15.3017</v>
      </c>
    </row>
    <row r="65" spans="1:4" x14ac:dyDescent="0.25">
      <c r="A65" t="s">
        <v>1171</v>
      </c>
      <c r="B65">
        <v>10.3447</v>
      </c>
      <c r="C65">
        <v>10.345599999999999</v>
      </c>
    </row>
    <row r="66" spans="1:4" x14ac:dyDescent="0.25">
      <c r="A66" t="s">
        <v>1172</v>
      </c>
      <c r="B66">
        <v>11.648</v>
      </c>
      <c r="C66">
        <v>11.738099999999999</v>
      </c>
    </row>
    <row r="67" spans="1:4" x14ac:dyDescent="0.25">
      <c r="A67" t="s">
        <v>1158</v>
      </c>
      <c r="B67" t="s">
        <v>1149</v>
      </c>
      <c r="C67" t="s">
        <v>1149</v>
      </c>
    </row>
    <row r="68" spans="1:4" x14ac:dyDescent="0.25">
      <c r="A68" t="s">
        <v>1173</v>
      </c>
      <c r="B68">
        <v>14.955500000000001</v>
      </c>
      <c r="C68">
        <v>15.0694</v>
      </c>
    </row>
    <row r="69" spans="1:4" x14ac:dyDescent="0.25">
      <c r="A69" t="s">
        <v>1174</v>
      </c>
      <c r="B69" t="s">
        <v>1149</v>
      </c>
      <c r="C69">
        <v>15.064299999999999</v>
      </c>
    </row>
    <row r="70" spans="1:4" x14ac:dyDescent="0.25">
      <c r="A70" t="s">
        <v>1175</v>
      </c>
      <c r="B70">
        <v>14.956799999999999</v>
      </c>
      <c r="C70">
        <v>15.0708</v>
      </c>
    </row>
    <row r="71" spans="1:4" x14ac:dyDescent="0.25">
      <c r="A71" t="s">
        <v>1176</v>
      </c>
      <c r="B71">
        <v>10.459199999999999</v>
      </c>
      <c r="C71">
        <v>10.5388</v>
      </c>
    </row>
    <row r="72" spans="1:4" x14ac:dyDescent="0.25">
      <c r="A72" t="s">
        <v>1177</v>
      </c>
      <c r="B72">
        <v>10.4757</v>
      </c>
      <c r="C72">
        <v>10.4803</v>
      </c>
    </row>
    <row r="73" spans="1:4" x14ac:dyDescent="0.25">
      <c r="A73" t="s">
        <v>1161</v>
      </c>
    </row>
    <row r="75" spans="1:4" x14ac:dyDescent="0.25">
      <c r="A75" t="s">
        <v>1178</v>
      </c>
    </row>
    <row r="77" spans="1:4" x14ac:dyDescent="0.25">
      <c r="A77" s="46" t="s">
        <v>1179</v>
      </c>
      <c r="B77" s="46" t="s">
        <v>1180</v>
      </c>
      <c r="C77" s="46" t="s">
        <v>1181</v>
      </c>
      <c r="D77" s="46" t="s">
        <v>1182</v>
      </c>
    </row>
    <row r="78" spans="1:4" ht="15" customHeight="1" x14ac:dyDescent="0.25">
      <c r="A78" s="46" t="s">
        <v>1183</v>
      </c>
      <c r="B78" s="46"/>
      <c r="C78" s="46">
        <v>5.7124800000000003E-2</v>
      </c>
      <c r="D78" s="46">
        <v>5.2897899999999998E-2</v>
      </c>
    </row>
    <row r="79" spans="1:4" x14ac:dyDescent="0.25">
      <c r="A79" s="46" t="s">
        <v>1184</v>
      </c>
      <c r="B79" s="46"/>
      <c r="C79" s="46">
        <v>5.3935200000000003E-2</v>
      </c>
      <c r="D79" s="46">
        <v>4.9944299999999997E-2</v>
      </c>
    </row>
    <row r="81" spans="1:2" x14ac:dyDescent="0.25">
      <c r="A81" t="s">
        <v>1163</v>
      </c>
      <c r="B81" t="s">
        <v>65</v>
      </c>
    </row>
    <row r="82" spans="1:2" ht="30" x14ac:dyDescent="0.25">
      <c r="A82" s="44" t="s">
        <v>1164</v>
      </c>
      <c r="B82" t="s">
        <v>65</v>
      </c>
    </row>
    <row r="83" spans="1:2" ht="30" x14ac:dyDescent="0.25">
      <c r="A83" s="44" t="s">
        <v>1165</v>
      </c>
      <c r="B83" t="s">
        <v>65</v>
      </c>
    </row>
    <row r="84" spans="1:2" x14ac:dyDescent="0.25">
      <c r="A84" t="s">
        <v>1166</v>
      </c>
      <c r="B84" s="2">
        <v>3.0892930000000001</v>
      </c>
    </row>
    <row r="85" spans="1:2" x14ac:dyDescent="0.25">
      <c r="A85" t="s">
        <v>1167</v>
      </c>
      <c r="B85" s="2" t="s">
        <v>65</v>
      </c>
    </row>
    <row r="86" spans="1:2" ht="45" x14ac:dyDescent="0.25">
      <c r="A86" s="44" t="s">
        <v>1168</v>
      </c>
      <c r="B86" t="s">
        <v>65</v>
      </c>
    </row>
    <row r="87" spans="1:2" ht="30" x14ac:dyDescent="0.25">
      <c r="A87" s="44" t="s">
        <v>1169</v>
      </c>
      <c r="B87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31" activePane="bottomLeft" state="frozen"/>
      <selection pane="bottomLeft" activeCell="B33" sqref="B33:B35"/>
    </sheetView>
  </sheetViews>
  <sheetFormatPr defaultRowHeight="15" x14ac:dyDescent="0.25"/>
  <cols>
    <col min="1" max="1" width="50.5703125" customWidth="1"/>
    <col min="2" max="2" width="17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60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61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1131</v>
      </c>
      <c r="B7" s="27"/>
      <c r="C7" s="27"/>
      <c r="D7" s="11"/>
      <c r="E7" s="12"/>
      <c r="F7" s="13"/>
    </row>
    <row r="8" spans="1:8" x14ac:dyDescent="0.25">
      <c r="A8" s="14" t="s">
        <v>1132</v>
      </c>
      <c r="B8" s="28"/>
      <c r="C8" s="28"/>
      <c r="D8" s="15"/>
      <c r="E8" s="31"/>
      <c r="F8" s="32"/>
    </row>
    <row r="9" spans="1:8" x14ac:dyDescent="0.25">
      <c r="A9" s="10" t="s">
        <v>1139</v>
      </c>
      <c r="B9" s="27" t="s">
        <v>1140</v>
      </c>
      <c r="C9" s="27"/>
      <c r="D9" s="11">
        <v>2199.3989299999998</v>
      </c>
      <c r="E9" s="12">
        <v>645.64</v>
      </c>
      <c r="F9" s="13">
        <v>0.97119999999999995</v>
      </c>
    </row>
    <row r="10" spans="1:8" x14ac:dyDescent="0.25">
      <c r="A10" s="14" t="s">
        <v>88</v>
      </c>
      <c r="B10" s="28"/>
      <c r="C10" s="28"/>
      <c r="D10" s="15"/>
      <c r="E10" s="16">
        <v>645.64</v>
      </c>
      <c r="F10" s="17">
        <v>0.97119999999999995</v>
      </c>
    </row>
    <row r="11" spans="1:8" x14ac:dyDescent="0.25">
      <c r="A11" s="10"/>
      <c r="B11" s="27"/>
      <c r="C11" s="27"/>
      <c r="D11" s="11"/>
      <c r="E11" s="12"/>
      <c r="F11" s="13"/>
    </row>
    <row r="12" spans="1:8" x14ac:dyDescent="0.25">
      <c r="A12" s="20" t="s">
        <v>97</v>
      </c>
      <c r="B12" s="29"/>
      <c r="C12" s="29"/>
      <c r="D12" s="21"/>
      <c r="E12" s="16">
        <v>645.64</v>
      </c>
      <c r="F12" s="17">
        <v>0.97119999999999995</v>
      </c>
    </row>
    <row r="13" spans="1:8" x14ac:dyDescent="0.25">
      <c r="A13" s="10"/>
      <c r="B13" s="27"/>
      <c r="C13" s="27"/>
      <c r="D13" s="11"/>
      <c r="E13" s="12"/>
      <c r="F13" s="13"/>
    </row>
    <row r="14" spans="1:8" x14ac:dyDescent="0.25">
      <c r="A14" s="14" t="s">
        <v>98</v>
      </c>
      <c r="B14" s="27"/>
      <c r="C14" s="27"/>
      <c r="D14" s="11"/>
      <c r="E14" s="12"/>
      <c r="F14" s="13"/>
    </row>
    <row r="15" spans="1:8" x14ac:dyDescent="0.25">
      <c r="A15" s="10" t="s">
        <v>99</v>
      </c>
      <c r="B15" s="27"/>
      <c r="C15" s="27"/>
      <c r="D15" s="11"/>
      <c r="E15" s="12">
        <v>18.03</v>
      </c>
      <c r="F15" s="13">
        <v>2.7099999999999999E-2</v>
      </c>
    </row>
    <row r="16" spans="1:8" x14ac:dyDescent="0.25">
      <c r="A16" s="14" t="s">
        <v>88</v>
      </c>
      <c r="B16" s="28"/>
      <c r="C16" s="28"/>
      <c r="D16" s="15"/>
      <c r="E16" s="16">
        <v>18.03</v>
      </c>
      <c r="F16" s="17">
        <v>2.7099999999999999E-2</v>
      </c>
    </row>
    <row r="17" spans="1:6" x14ac:dyDescent="0.25">
      <c r="A17" s="10"/>
      <c r="B17" s="27"/>
      <c r="C17" s="27"/>
      <c r="D17" s="11"/>
      <c r="E17" s="12"/>
      <c r="F17" s="13"/>
    </row>
    <row r="18" spans="1:6" x14ac:dyDescent="0.25">
      <c r="A18" s="20" t="s">
        <v>97</v>
      </c>
      <c r="B18" s="29"/>
      <c r="C18" s="29"/>
      <c r="D18" s="21"/>
      <c r="E18" s="16">
        <v>18.03</v>
      </c>
      <c r="F18" s="17">
        <v>2.7099999999999999E-2</v>
      </c>
    </row>
    <row r="19" spans="1:6" x14ac:dyDescent="0.25">
      <c r="A19" s="10" t="s">
        <v>100</v>
      </c>
      <c r="B19" s="27"/>
      <c r="C19" s="27"/>
      <c r="D19" s="11"/>
      <c r="E19" s="12">
        <v>1.1100000000000001</v>
      </c>
      <c r="F19" s="13">
        <v>1.6999999999999999E-3</v>
      </c>
    </row>
    <row r="20" spans="1:6" x14ac:dyDescent="0.25">
      <c r="A20" s="22" t="s">
        <v>101</v>
      </c>
      <c r="B20" s="30"/>
      <c r="C20" s="30"/>
      <c r="D20" s="23"/>
      <c r="E20" s="24">
        <v>664.78</v>
      </c>
      <c r="F20" s="25">
        <v>1</v>
      </c>
    </row>
    <row r="29" spans="1:6" x14ac:dyDescent="0.25">
      <c r="A29" s="1" t="s">
        <v>1143</v>
      </c>
    </row>
    <row r="30" spans="1:6" ht="30" x14ac:dyDescent="0.25">
      <c r="A30" s="44" t="s">
        <v>1144</v>
      </c>
      <c r="B30" t="s">
        <v>65</v>
      </c>
    </row>
    <row r="31" spans="1:6" x14ac:dyDescent="0.25">
      <c r="A31" t="s">
        <v>1145</v>
      </c>
    </row>
    <row r="32" spans="1:6" x14ac:dyDescent="0.25">
      <c r="A32" t="s">
        <v>1146</v>
      </c>
      <c r="B32" t="s">
        <v>1147</v>
      </c>
      <c r="C32" t="s">
        <v>1147</v>
      </c>
    </row>
    <row r="33" spans="1:3" x14ac:dyDescent="0.25">
      <c r="B33" s="45">
        <v>43462</v>
      </c>
      <c r="C33" s="45">
        <v>43496</v>
      </c>
    </row>
    <row r="34" spans="1:3" x14ac:dyDescent="0.25">
      <c r="A34" t="s">
        <v>1229</v>
      </c>
      <c r="B34">
        <v>11.5685</v>
      </c>
      <c r="C34">
        <v>12.892899999999999</v>
      </c>
    </row>
    <row r="35" spans="1:3" x14ac:dyDescent="0.25">
      <c r="A35" t="s">
        <v>1230</v>
      </c>
      <c r="B35">
        <v>11.300800000000001</v>
      </c>
      <c r="C35">
        <v>12.584199999999999</v>
      </c>
    </row>
    <row r="37" spans="1:3" x14ac:dyDescent="0.25">
      <c r="A37" t="s">
        <v>1162</v>
      </c>
      <c r="B37" t="s">
        <v>65</v>
      </c>
    </row>
    <row r="38" spans="1:3" x14ac:dyDescent="0.25">
      <c r="A38" t="s">
        <v>1163</v>
      </c>
      <c r="B38" t="s">
        <v>65</v>
      </c>
    </row>
    <row r="39" spans="1:3" ht="30" x14ac:dyDescent="0.25">
      <c r="A39" s="44" t="s">
        <v>1164</v>
      </c>
      <c r="B39" t="s">
        <v>65</v>
      </c>
    </row>
    <row r="40" spans="1:3" ht="30" x14ac:dyDescent="0.25">
      <c r="A40" s="44" t="s">
        <v>1165</v>
      </c>
      <c r="B40" s="2">
        <v>645.64</v>
      </c>
    </row>
    <row r="41" spans="1:3" x14ac:dyDescent="0.25">
      <c r="A41" t="s">
        <v>1166</v>
      </c>
      <c r="B41" t="s">
        <v>65</v>
      </c>
    </row>
    <row r="42" spans="1:3" x14ac:dyDescent="0.25">
      <c r="A42" t="s">
        <v>1167</v>
      </c>
      <c r="B42" s="2" t="s">
        <v>65</v>
      </c>
    </row>
    <row r="43" spans="1:3" ht="45" x14ac:dyDescent="0.25">
      <c r="A43" s="44" t="s">
        <v>1168</v>
      </c>
      <c r="B43" t="s">
        <v>65</v>
      </c>
    </row>
    <row r="44" spans="1:3" ht="30" x14ac:dyDescent="0.25">
      <c r="A44" s="44" t="s">
        <v>1169</v>
      </c>
      <c r="B44" t="s">
        <v>65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21" activePane="bottomLeft" state="frozen"/>
      <selection pane="bottomLeft" activeCell="B33" sqref="B33"/>
    </sheetView>
  </sheetViews>
  <sheetFormatPr defaultRowHeight="15" x14ac:dyDescent="0.25"/>
  <cols>
    <col min="1" max="1" width="50.5703125" customWidth="1"/>
    <col min="2" max="2" width="17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62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63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1131</v>
      </c>
      <c r="B7" s="27"/>
      <c r="C7" s="27"/>
      <c r="D7" s="11"/>
      <c r="E7" s="12"/>
      <c r="F7" s="13"/>
    </row>
    <row r="8" spans="1:8" x14ac:dyDescent="0.25">
      <c r="A8" s="14" t="s">
        <v>1132</v>
      </c>
      <c r="B8" s="28"/>
      <c r="C8" s="28"/>
      <c r="D8" s="15"/>
      <c r="E8" s="31"/>
      <c r="F8" s="32"/>
    </row>
    <row r="9" spans="1:8" x14ac:dyDescent="0.25">
      <c r="A9" s="10" t="s">
        <v>1141</v>
      </c>
      <c r="B9" s="27" t="s">
        <v>1142</v>
      </c>
      <c r="C9" s="27"/>
      <c r="D9" s="11">
        <v>220663.36976500001</v>
      </c>
      <c r="E9" s="12">
        <v>4382.58</v>
      </c>
      <c r="F9" s="13">
        <v>0.99929999999999997</v>
      </c>
    </row>
    <row r="10" spans="1:8" x14ac:dyDescent="0.25">
      <c r="A10" s="14" t="s">
        <v>88</v>
      </c>
      <c r="B10" s="28"/>
      <c r="C10" s="28"/>
      <c r="D10" s="15"/>
      <c r="E10" s="16">
        <v>4382.58</v>
      </c>
      <c r="F10" s="17">
        <v>0.99929999999999997</v>
      </c>
    </row>
    <row r="11" spans="1:8" x14ac:dyDescent="0.25">
      <c r="A11" s="10"/>
      <c r="B11" s="27"/>
      <c r="C11" s="27"/>
      <c r="D11" s="11"/>
      <c r="E11" s="12"/>
      <c r="F11" s="13"/>
    </row>
    <row r="12" spans="1:8" x14ac:dyDescent="0.25">
      <c r="A12" s="20" t="s">
        <v>97</v>
      </c>
      <c r="B12" s="29"/>
      <c r="C12" s="29"/>
      <c r="D12" s="21"/>
      <c r="E12" s="16">
        <v>4382.58</v>
      </c>
      <c r="F12" s="17">
        <v>0.99929999999999997</v>
      </c>
    </row>
    <row r="13" spans="1:8" x14ac:dyDescent="0.25">
      <c r="A13" s="10"/>
      <c r="B13" s="27"/>
      <c r="C13" s="27"/>
      <c r="D13" s="11"/>
      <c r="E13" s="12"/>
      <c r="F13" s="13"/>
    </row>
    <row r="14" spans="1:8" x14ac:dyDescent="0.25">
      <c r="A14" s="14" t="s">
        <v>98</v>
      </c>
      <c r="B14" s="27"/>
      <c r="C14" s="27"/>
      <c r="D14" s="11"/>
      <c r="E14" s="12"/>
      <c r="F14" s="13"/>
    </row>
    <row r="15" spans="1:8" x14ac:dyDescent="0.25">
      <c r="A15" s="10" t="s">
        <v>99</v>
      </c>
      <c r="B15" s="27"/>
      <c r="C15" s="27"/>
      <c r="D15" s="11"/>
      <c r="E15" s="12">
        <v>26</v>
      </c>
      <c r="F15" s="13">
        <v>5.8999999999999999E-3</v>
      </c>
    </row>
    <row r="16" spans="1:8" x14ac:dyDescent="0.25">
      <c r="A16" s="14" t="s">
        <v>88</v>
      </c>
      <c r="B16" s="28"/>
      <c r="C16" s="28"/>
      <c r="D16" s="15"/>
      <c r="E16" s="16">
        <v>26</v>
      </c>
      <c r="F16" s="17">
        <v>5.8999999999999999E-3</v>
      </c>
    </row>
    <row r="17" spans="1:6" x14ac:dyDescent="0.25">
      <c r="A17" s="10"/>
      <c r="B17" s="27"/>
      <c r="C17" s="27"/>
      <c r="D17" s="11"/>
      <c r="E17" s="12"/>
      <c r="F17" s="13"/>
    </row>
    <row r="18" spans="1:6" x14ac:dyDescent="0.25">
      <c r="A18" s="20" t="s">
        <v>97</v>
      </c>
      <c r="B18" s="29"/>
      <c r="C18" s="29"/>
      <c r="D18" s="21"/>
      <c r="E18" s="16">
        <v>26</v>
      </c>
      <c r="F18" s="17">
        <v>5.8999999999999999E-3</v>
      </c>
    </row>
    <row r="19" spans="1:6" x14ac:dyDescent="0.25">
      <c r="A19" s="10" t="s">
        <v>100</v>
      </c>
      <c r="B19" s="27"/>
      <c r="C19" s="27"/>
      <c r="D19" s="11"/>
      <c r="E19" s="33">
        <v>-22.77</v>
      </c>
      <c r="F19" s="34">
        <v>-5.1999999999999998E-3</v>
      </c>
    </row>
    <row r="20" spans="1:6" x14ac:dyDescent="0.25">
      <c r="A20" s="22" t="s">
        <v>101</v>
      </c>
      <c r="B20" s="30"/>
      <c r="C20" s="30"/>
      <c r="D20" s="23"/>
      <c r="E20" s="24">
        <v>4385.8100000000004</v>
      </c>
      <c r="F20" s="25">
        <v>1</v>
      </c>
    </row>
    <row r="29" spans="1:6" x14ac:dyDescent="0.25">
      <c r="A29" s="1" t="s">
        <v>1143</v>
      </c>
    </row>
    <row r="30" spans="1:6" ht="30" x14ac:dyDescent="0.25">
      <c r="A30" s="44" t="s">
        <v>1144</v>
      </c>
      <c r="B30" t="s">
        <v>65</v>
      </c>
    </row>
    <row r="31" spans="1:6" x14ac:dyDescent="0.25">
      <c r="A31" t="s">
        <v>1145</v>
      </c>
    </row>
    <row r="32" spans="1:6" x14ac:dyDescent="0.25">
      <c r="A32" t="s">
        <v>1146</v>
      </c>
      <c r="B32" t="s">
        <v>1147</v>
      </c>
      <c r="C32" t="s">
        <v>1147</v>
      </c>
    </row>
    <row r="33" spans="1:3" x14ac:dyDescent="0.25">
      <c r="B33" s="45">
        <v>43462</v>
      </c>
      <c r="C33" s="45">
        <v>43496</v>
      </c>
    </row>
    <row r="34" spans="1:3" x14ac:dyDescent="0.25">
      <c r="A34" t="s">
        <v>1229</v>
      </c>
      <c r="B34">
        <v>14.5901</v>
      </c>
      <c r="C34">
        <v>15.8514</v>
      </c>
    </row>
    <row r="35" spans="1:3" x14ac:dyDescent="0.25">
      <c r="A35" t="s">
        <v>1230</v>
      </c>
      <c r="B35">
        <v>13.980700000000001</v>
      </c>
      <c r="C35">
        <v>15.1759</v>
      </c>
    </row>
    <row r="37" spans="1:3" x14ac:dyDescent="0.25">
      <c r="A37" t="s">
        <v>1162</v>
      </c>
      <c r="B37" t="s">
        <v>65</v>
      </c>
    </row>
    <row r="38" spans="1:3" x14ac:dyDescent="0.25">
      <c r="A38" t="s">
        <v>1163</v>
      </c>
      <c r="B38" t="s">
        <v>65</v>
      </c>
    </row>
    <row r="39" spans="1:3" ht="30" x14ac:dyDescent="0.25">
      <c r="A39" s="44" t="s">
        <v>1164</v>
      </c>
      <c r="B39" t="s">
        <v>65</v>
      </c>
    </row>
    <row r="40" spans="1:3" ht="30" x14ac:dyDescent="0.25">
      <c r="A40" s="44" t="s">
        <v>1165</v>
      </c>
      <c r="B40" s="2">
        <v>4382.58</v>
      </c>
    </row>
    <row r="41" spans="1:3" x14ac:dyDescent="0.25">
      <c r="A41" t="s">
        <v>1166</v>
      </c>
      <c r="B41" t="s">
        <v>65</v>
      </c>
    </row>
    <row r="42" spans="1:3" x14ac:dyDescent="0.25">
      <c r="A42" t="s">
        <v>1167</v>
      </c>
      <c r="B42" s="2" t="s">
        <v>65</v>
      </c>
    </row>
    <row r="43" spans="1:3" ht="45" x14ac:dyDescent="0.25">
      <c r="A43" s="44" t="s">
        <v>1168</v>
      </c>
      <c r="B43" t="s">
        <v>65</v>
      </c>
    </row>
    <row r="44" spans="1:3" ht="30" x14ac:dyDescent="0.25">
      <c r="A44" s="44" t="s">
        <v>1169</v>
      </c>
      <c r="B44" t="s">
        <v>65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workbookViewId="0">
      <pane ySplit="4" topLeftCell="A14" activePane="bottomLeft" state="frozen"/>
      <selection pane="bottomLeft" activeCell="A2" sqref="A2:F2"/>
    </sheetView>
  </sheetViews>
  <sheetFormatPr defaultRowHeight="15" x14ac:dyDescent="0.25"/>
  <cols>
    <col min="1" max="1" width="50.5703125" customWidth="1"/>
    <col min="2" max="2" width="17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10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11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64</v>
      </c>
      <c r="B7" s="27"/>
      <c r="C7" s="27"/>
      <c r="D7" s="11"/>
      <c r="E7" s="12" t="s">
        <v>65</v>
      </c>
      <c r="F7" s="13" t="s">
        <v>65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66</v>
      </c>
      <c r="B9" s="27"/>
      <c r="C9" s="27"/>
      <c r="D9" s="11"/>
      <c r="E9" s="12"/>
      <c r="F9" s="13"/>
    </row>
    <row r="10" spans="1:8" x14ac:dyDescent="0.25">
      <c r="A10" s="14" t="s">
        <v>67</v>
      </c>
      <c r="B10" s="27"/>
      <c r="C10" s="27"/>
      <c r="D10" s="11"/>
      <c r="E10" s="12"/>
      <c r="F10" s="13"/>
    </row>
    <row r="11" spans="1:8" x14ac:dyDescent="0.25">
      <c r="A11" s="10" t="s">
        <v>68</v>
      </c>
      <c r="B11" s="27" t="s">
        <v>69</v>
      </c>
      <c r="C11" s="27" t="s">
        <v>70</v>
      </c>
      <c r="D11" s="11">
        <v>3500000</v>
      </c>
      <c r="E11" s="12">
        <v>3157.61</v>
      </c>
      <c r="F11" s="13">
        <v>0.16400000000000001</v>
      </c>
    </row>
    <row r="12" spans="1:8" x14ac:dyDescent="0.25">
      <c r="A12" s="10" t="s">
        <v>74</v>
      </c>
      <c r="B12" s="27" t="s">
        <v>75</v>
      </c>
      <c r="C12" s="27" t="s">
        <v>76</v>
      </c>
      <c r="D12" s="11">
        <v>1800000</v>
      </c>
      <c r="E12" s="12">
        <v>1767.21</v>
      </c>
      <c r="F12" s="13">
        <v>9.1800000000000007E-2</v>
      </c>
    </row>
    <row r="13" spans="1:8" x14ac:dyDescent="0.25">
      <c r="A13" s="10" t="s">
        <v>134</v>
      </c>
      <c r="B13" s="27" t="s">
        <v>135</v>
      </c>
      <c r="C13" s="27" t="s">
        <v>79</v>
      </c>
      <c r="D13" s="11">
        <v>1500000</v>
      </c>
      <c r="E13" s="12">
        <v>1533.29</v>
      </c>
      <c r="F13" s="13">
        <v>7.9699999999999993E-2</v>
      </c>
    </row>
    <row r="14" spans="1:8" x14ac:dyDescent="0.25">
      <c r="A14" s="10" t="s">
        <v>136</v>
      </c>
      <c r="B14" s="27" t="s">
        <v>137</v>
      </c>
      <c r="C14" s="27" t="s">
        <v>79</v>
      </c>
      <c r="D14" s="11">
        <v>1500000</v>
      </c>
      <c r="E14" s="12">
        <v>1489.11</v>
      </c>
      <c r="F14" s="13">
        <v>7.7399999999999997E-2</v>
      </c>
    </row>
    <row r="15" spans="1:8" x14ac:dyDescent="0.25">
      <c r="A15" s="10" t="s">
        <v>138</v>
      </c>
      <c r="B15" s="27" t="s">
        <v>139</v>
      </c>
      <c r="C15" s="27" t="s">
        <v>140</v>
      </c>
      <c r="D15" s="11">
        <v>1500000</v>
      </c>
      <c r="E15" s="12">
        <v>1484.44</v>
      </c>
      <c r="F15" s="13">
        <v>7.7100000000000002E-2</v>
      </c>
    </row>
    <row r="16" spans="1:8" x14ac:dyDescent="0.25">
      <c r="A16" s="10" t="s">
        <v>141</v>
      </c>
      <c r="B16" s="27" t="s">
        <v>142</v>
      </c>
      <c r="C16" s="27" t="s">
        <v>114</v>
      </c>
      <c r="D16" s="11">
        <v>1500000</v>
      </c>
      <c r="E16" s="12">
        <v>1401.19</v>
      </c>
      <c r="F16" s="13">
        <v>7.2800000000000004E-2</v>
      </c>
    </row>
    <row r="17" spans="1:6" x14ac:dyDescent="0.25">
      <c r="A17" s="10" t="s">
        <v>80</v>
      </c>
      <c r="B17" s="27" t="s">
        <v>81</v>
      </c>
      <c r="C17" s="27" t="s">
        <v>82</v>
      </c>
      <c r="D17" s="11">
        <v>1400000</v>
      </c>
      <c r="E17" s="12">
        <v>1381.89</v>
      </c>
      <c r="F17" s="13">
        <v>7.1800000000000003E-2</v>
      </c>
    </row>
    <row r="18" spans="1:6" x14ac:dyDescent="0.25">
      <c r="A18" s="10" t="s">
        <v>124</v>
      </c>
      <c r="B18" s="27" t="s">
        <v>125</v>
      </c>
      <c r="C18" s="27" t="s">
        <v>121</v>
      </c>
      <c r="D18" s="11">
        <v>1300000</v>
      </c>
      <c r="E18" s="12">
        <v>1246.83</v>
      </c>
      <c r="F18" s="13">
        <v>6.4799999999999996E-2</v>
      </c>
    </row>
    <row r="19" spans="1:6" x14ac:dyDescent="0.25">
      <c r="A19" s="10" t="s">
        <v>143</v>
      </c>
      <c r="B19" s="27" t="s">
        <v>144</v>
      </c>
      <c r="C19" s="27" t="s">
        <v>114</v>
      </c>
      <c r="D19" s="11">
        <v>1000000</v>
      </c>
      <c r="E19" s="12">
        <v>932.66</v>
      </c>
      <c r="F19" s="13">
        <v>4.8500000000000001E-2</v>
      </c>
    </row>
    <row r="20" spans="1:6" x14ac:dyDescent="0.25">
      <c r="A20" s="10" t="s">
        <v>145</v>
      </c>
      <c r="B20" s="27" t="s">
        <v>146</v>
      </c>
      <c r="C20" s="27" t="s">
        <v>121</v>
      </c>
      <c r="D20" s="11">
        <v>500000</v>
      </c>
      <c r="E20" s="12">
        <v>505.22</v>
      </c>
      <c r="F20" s="13">
        <v>2.6200000000000001E-2</v>
      </c>
    </row>
    <row r="21" spans="1:6" x14ac:dyDescent="0.25">
      <c r="A21" s="10" t="s">
        <v>147</v>
      </c>
      <c r="B21" s="27" t="s">
        <v>148</v>
      </c>
      <c r="C21" s="27" t="s">
        <v>114</v>
      </c>
      <c r="D21" s="11">
        <v>280000</v>
      </c>
      <c r="E21" s="12">
        <v>278.47000000000003</v>
      </c>
      <c r="F21" s="13">
        <v>1.4500000000000001E-2</v>
      </c>
    </row>
    <row r="22" spans="1:6" x14ac:dyDescent="0.25">
      <c r="A22" s="10" t="s">
        <v>149</v>
      </c>
      <c r="B22" s="27" t="s">
        <v>150</v>
      </c>
      <c r="C22" s="27" t="s">
        <v>73</v>
      </c>
      <c r="D22" s="11">
        <v>200000</v>
      </c>
      <c r="E22" s="12">
        <v>195.74</v>
      </c>
      <c r="F22" s="13">
        <v>1.0200000000000001E-2</v>
      </c>
    </row>
    <row r="23" spans="1:6" x14ac:dyDescent="0.25">
      <c r="A23" s="10" t="s">
        <v>122</v>
      </c>
      <c r="B23" s="27" t="s">
        <v>123</v>
      </c>
      <c r="C23" s="27" t="s">
        <v>79</v>
      </c>
      <c r="D23" s="11">
        <v>100000</v>
      </c>
      <c r="E23" s="12">
        <v>100.54</v>
      </c>
      <c r="F23" s="13">
        <v>5.1999999999999998E-3</v>
      </c>
    </row>
    <row r="24" spans="1:6" x14ac:dyDescent="0.25">
      <c r="A24" s="10" t="s">
        <v>151</v>
      </c>
      <c r="B24" s="27" t="s">
        <v>152</v>
      </c>
      <c r="C24" s="27" t="s">
        <v>79</v>
      </c>
      <c r="D24" s="11">
        <v>100000</v>
      </c>
      <c r="E24" s="12">
        <v>100.21</v>
      </c>
      <c r="F24" s="13">
        <v>5.1999999999999998E-3</v>
      </c>
    </row>
    <row r="25" spans="1:6" x14ac:dyDescent="0.25">
      <c r="A25" s="10" t="s">
        <v>153</v>
      </c>
      <c r="B25" s="27" t="s">
        <v>154</v>
      </c>
      <c r="C25" s="27" t="s">
        <v>79</v>
      </c>
      <c r="D25" s="11">
        <v>100000</v>
      </c>
      <c r="E25" s="12">
        <v>100.05</v>
      </c>
      <c r="F25" s="13">
        <v>5.1999999999999998E-3</v>
      </c>
    </row>
    <row r="26" spans="1:6" x14ac:dyDescent="0.25">
      <c r="A26" s="10" t="s">
        <v>83</v>
      </c>
      <c r="B26" s="27" t="s">
        <v>84</v>
      </c>
      <c r="C26" s="27" t="s">
        <v>79</v>
      </c>
      <c r="D26" s="11">
        <v>100000</v>
      </c>
      <c r="E26" s="12">
        <v>98.14</v>
      </c>
      <c r="F26" s="13">
        <v>5.1000000000000004E-3</v>
      </c>
    </row>
    <row r="27" spans="1:6" x14ac:dyDescent="0.25">
      <c r="A27" s="10" t="s">
        <v>85</v>
      </c>
      <c r="B27" s="27" t="s">
        <v>86</v>
      </c>
      <c r="C27" s="27" t="s">
        <v>87</v>
      </c>
      <c r="D27" s="11">
        <v>50000</v>
      </c>
      <c r="E27" s="12">
        <v>49.5</v>
      </c>
      <c r="F27" s="13">
        <v>2.5999999999999999E-3</v>
      </c>
    </row>
    <row r="28" spans="1:6" x14ac:dyDescent="0.25">
      <c r="A28" s="10" t="s">
        <v>155</v>
      </c>
      <c r="B28" s="27" t="s">
        <v>156</v>
      </c>
      <c r="C28" s="27" t="s">
        <v>79</v>
      </c>
      <c r="D28" s="11">
        <v>10000</v>
      </c>
      <c r="E28" s="12">
        <v>10.3</v>
      </c>
      <c r="F28" s="13">
        <v>5.0000000000000001E-4</v>
      </c>
    </row>
    <row r="29" spans="1:6" x14ac:dyDescent="0.25">
      <c r="A29" s="14" t="s">
        <v>88</v>
      </c>
      <c r="B29" s="28"/>
      <c r="C29" s="28"/>
      <c r="D29" s="15"/>
      <c r="E29" s="16">
        <v>15832.4</v>
      </c>
      <c r="F29" s="17">
        <v>0.8226</v>
      </c>
    </row>
    <row r="30" spans="1:6" x14ac:dyDescent="0.25">
      <c r="A30" s="10"/>
      <c r="B30" s="27"/>
      <c r="C30" s="27"/>
      <c r="D30" s="11"/>
      <c r="E30" s="12"/>
      <c r="F30" s="13"/>
    </row>
    <row r="31" spans="1:6" x14ac:dyDescent="0.25">
      <c r="A31" s="14" t="s">
        <v>95</v>
      </c>
      <c r="B31" s="28"/>
      <c r="C31" s="28"/>
      <c r="D31" s="15"/>
      <c r="E31" s="31"/>
      <c r="F31" s="32"/>
    </row>
    <row r="32" spans="1:6" x14ac:dyDescent="0.25">
      <c r="A32" s="10" t="s">
        <v>157</v>
      </c>
      <c r="B32" s="27" t="s">
        <v>158</v>
      </c>
      <c r="C32" s="27" t="s">
        <v>79</v>
      </c>
      <c r="D32" s="11">
        <v>1280000</v>
      </c>
      <c r="E32" s="12">
        <v>1254.33</v>
      </c>
      <c r="F32" s="13">
        <v>6.5199999999999994E-2</v>
      </c>
    </row>
    <row r="33" spans="1:6" x14ac:dyDescent="0.25">
      <c r="A33" s="10" t="s">
        <v>159</v>
      </c>
      <c r="B33" s="27" t="s">
        <v>160</v>
      </c>
      <c r="C33" s="27" t="s">
        <v>161</v>
      </c>
      <c r="D33" s="11">
        <v>1200000</v>
      </c>
      <c r="E33" s="12">
        <v>1184.8900000000001</v>
      </c>
      <c r="F33" s="13">
        <v>6.1600000000000002E-2</v>
      </c>
    </row>
    <row r="34" spans="1:6" x14ac:dyDescent="0.25">
      <c r="A34" s="14" t="s">
        <v>88</v>
      </c>
      <c r="B34" s="28"/>
      <c r="C34" s="28"/>
      <c r="D34" s="15"/>
      <c r="E34" s="16">
        <v>2439.2199999999998</v>
      </c>
      <c r="F34" s="17">
        <v>0.1268</v>
      </c>
    </row>
    <row r="35" spans="1:6" x14ac:dyDescent="0.25">
      <c r="A35" s="14" t="s">
        <v>96</v>
      </c>
      <c r="B35" s="27"/>
      <c r="C35" s="27"/>
      <c r="D35" s="11"/>
      <c r="E35" s="12"/>
      <c r="F35" s="13"/>
    </row>
    <row r="36" spans="1:6" x14ac:dyDescent="0.25">
      <c r="A36" s="14" t="s">
        <v>88</v>
      </c>
      <c r="B36" s="27"/>
      <c r="C36" s="27"/>
      <c r="D36" s="11"/>
      <c r="E36" s="18" t="s">
        <v>65</v>
      </c>
      <c r="F36" s="19" t="s">
        <v>65</v>
      </c>
    </row>
    <row r="37" spans="1:6" x14ac:dyDescent="0.25">
      <c r="A37" s="10"/>
      <c r="B37" s="27"/>
      <c r="C37" s="27"/>
      <c r="D37" s="11"/>
      <c r="E37" s="12"/>
      <c r="F37" s="13"/>
    </row>
    <row r="38" spans="1:6" x14ac:dyDescent="0.25">
      <c r="A38" s="20" t="s">
        <v>97</v>
      </c>
      <c r="B38" s="29"/>
      <c r="C38" s="29"/>
      <c r="D38" s="21"/>
      <c r="E38" s="16">
        <v>18271.62</v>
      </c>
      <c r="F38" s="17">
        <v>0.94940000000000002</v>
      </c>
    </row>
    <row r="39" spans="1:6" x14ac:dyDescent="0.25">
      <c r="A39" s="10"/>
      <c r="B39" s="27"/>
      <c r="C39" s="27"/>
      <c r="D39" s="11"/>
      <c r="E39" s="12"/>
      <c r="F39" s="13"/>
    </row>
    <row r="40" spans="1:6" x14ac:dyDescent="0.25">
      <c r="A40" s="10"/>
      <c r="B40" s="27"/>
      <c r="C40" s="27"/>
      <c r="D40" s="11"/>
      <c r="E40" s="12"/>
      <c r="F40" s="13"/>
    </row>
    <row r="41" spans="1:6" x14ac:dyDescent="0.25">
      <c r="A41" s="14" t="s">
        <v>98</v>
      </c>
      <c r="B41" s="27"/>
      <c r="C41" s="27"/>
      <c r="D41" s="11"/>
      <c r="E41" s="12"/>
      <c r="F41" s="13"/>
    </row>
    <row r="42" spans="1:6" x14ac:dyDescent="0.25">
      <c r="A42" s="10" t="s">
        <v>99</v>
      </c>
      <c r="B42" s="27"/>
      <c r="C42" s="27"/>
      <c r="D42" s="11"/>
      <c r="E42" s="12">
        <v>25</v>
      </c>
      <c r="F42" s="13">
        <v>1.2999999999999999E-3</v>
      </c>
    </row>
    <row r="43" spans="1:6" x14ac:dyDescent="0.25">
      <c r="A43" s="14" t="s">
        <v>88</v>
      </c>
      <c r="B43" s="28"/>
      <c r="C43" s="28"/>
      <c r="D43" s="15"/>
      <c r="E43" s="16">
        <v>25</v>
      </c>
      <c r="F43" s="17">
        <v>1.2999999999999999E-3</v>
      </c>
    </row>
    <row r="44" spans="1:6" x14ac:dyDescent="0.25">
      <c r="A44" s="10"/>
      <c r="B44" s="27"/>
      <c r="C44" s="27"/>
      <c r="D44" s="11"/>
      <c r="E44" s="12"/>
      <c r="F44" s="13"/>
    </row>
    <row r="45" spans="1:6" x14ac:dyDescent="0.25">
      <c r="A45" s="20" t="s">
        <v>97</v>
      </c>
      <c r="B45" s="29"/>
      <c r="C45" s="29"/>
      <c r="D45" s="21"/>
      <c r="E45" s="16">
        <v>25</v>
      </c>
      <c r="F45" s="17">
        <v>1.2999999999999999E-3</v>
      </c>
    </row>
    <row r="46" spans="1:6" x14ac:dyDescent="0.25">
      <c r="A46" s="10" t="s">
        <v>100</v>
      </c>
      <c r="B46" s="27"/>
      <c r="C46" s="27"/>
      <c r="D46" s="11"/>
      <c r="E46" s="12">
        <v>952.27</v>
      </c>
      <c r="F46" s="13">
        <v>4.9299999999999997E-2</v>
      </c>
    </row>
    <row r="47" spans="1:6" x14ac:dyDescent="0.25">
      <c r="A47" s="22" t="s">
        <v>101</v>
      </c>
      <c r="B47" s="30"/>
      <c r="C47" s="30"/>
      <c r="D47" s="23"/>
      <c r="E47" s="24">
        <v>19248.89</v>
      </c>
      <c r="F47" s="25">
        <v>1</v>
      </c>
    </row>
    <row r="49" spans="1:3" x14ac:dyDescent="0.25">
      <c r="A49" s="1" t="s">
        <v>133</v>
      </c>
    </row>
    <row r="50" spans="1:3" x14ac:dyDescent="0.25">
      <c r="A50" s="1" t="s">
        <v>102</v>
      </c>
    </row>
    <row r="56" spans="1:3" x14ac:dyDescent="0.25">
      <c r="A56" s="1" t="s">
        <v>1143</v>
      </c>
    </row>
    <row r="57" spans="1:3" ht="30" x14ac:dyDescent="0.25">
      <c r="A57" s="44" t="s">
        <v>1144</v>
      </c>
      <c r="B57" t="s">
        <v>65</v>
      </c>
    </row>
    <row r="58" spans="1:3" x14ac:dyDescent="0.25">
      <c r="A58" t="s">
        <v>1145</v>
      </c>
    </row>
    <row r="59" spans="1:3" x14ac:dyDescent="0.25">
      <c r="A59" t="s">
        <v>1146</v>
      </c>
      <c r="B59" t="s">
        <v>1147</v>
      </c>
      <c r="C59" t="s">
        <v>1147</v>
      </c>
    </row>
    <row r="60" spans="1:3" x14ac:dyDescent="0.25">
      <c r="B60" s="45">
        <v>43465</v>
      </c>
      <c r="C60" s="45">
        <v>43496</v>
      </c>
    </row>
    <row r="61" spans="1:3" x14ac:dyDescent="0.25">
      <c r="A61" t="s">
        <v>1148</v>
      </c>
      <c r="B61" t="s">
        <v>1149</v>
      </c>
      <c r="C61" t="s">
        <v>1149</v>
      </c>
    </row>
    <row r="62" spans="1:3" x14ac:dyDescent="0.25">
      <c r="A62" t="s">
        <v>1150</v>
      </c>
      <c r="B62" t="s">
        <v>1149</v>
      </c>
      <c r="C62" t="s">
        <v>1149</v>
      </c>
    </row>
    <row r="63" spans="1:3" x14ac:dyDescent="0.25">
      <c r="A63" t="s">
        <v>1151</v>
      </c>
      <c r="B63">
        <v>14.061500000000001</v>
      </c>
      <c r="C63">
        <v>14.115500000000001</v>
      </c>
    </row>
    <row r="64" spans="1:3" x14ac:dyDescent="0.25">
      <c r="A64" t="s">
        <v>1170</v>
      </c>
      <c r="B64" t="s">
        <v>1149</v>
      </c>
      <c r="C64" t="s">
        <v>1149</v>
      </c>
    </row>
    <row r="65" spans="1:4" x14ac:dyDescent="0.25">
      <c r="A65" t="s">
        <v>1152</v>
      </c>
      <c r="B65">
        <v>14.062200000000001</v>
      </c>
      <c r="C65">
        <v>14.116300000000001</v>
      </c>
    </row>
    <row r="66" spans="1:4" x14ac:dyDescent="0.25">
      <c r="A66" t="s">
        <v>1171</v>
      </c>
      <c r="B66" t="s">
        <v>1149</v>
      </c>
      <c r="C66" t="s">
        <v>1149</v>
      </c>
    </row>
    <row r="67" spans="1:4" x14ac:dyDescent="0.25">
      <c r="A67" t="s">
        <v>1172</v>
      </c>
      <c r="B67" t="s">
        <v>1149</v>
      </c>
      <c r="C67" t="s">
        <v>1149</v>
      </c>
    </row>
    <row r="68" spans="1:4" x14ac:dyDescent="0.25">
      <c r="A68" t="s">
        <v>1185</v>
      </c>
      <c r="B68">
        <v>13.7659</v>
      </c>
      <c r="C68">
        <v>13.810499999999999</v>
      </c>
    </row>
    <row r="69" spans="1:4" x14ac:dyDescent="0.25">
      <c r="A69" t="s">
        <v>1158</v>
      </c>
      <c r="B69" t="s">
        <v>1149</v>
      </c>
      <c r="C69" t="s">
        <v>1149</v>
      </c>
    </row>
    <row r="70" spans="1:4" x14ac:dyDescent="0.25">
      <c r="A70" t="s">
        <v>1173</v>
      </c>
      <c r="B70">
        <v>13.7681</v>
      </c>
      <c r="C70">
        <v>13.8127</v>
      </c>
    </row>
    <row r="71" spans="1:4" x14ac:dyDescent="0.25">
      <c r="A71" t="s">
        <v>1174</v>
      </c>
      <c r="B71" t="s">
        <v>1149</v>
      </c>
      <c r="C71" t="s">
        <v>1149</v>
      </c>
    </row>
    <row r="72" spans="1:4" x14ac:dyDescent="0.25">
      <c r="A72" t="s">
        <v>1175</v>
      </c>
      <c r="B72">
        <v>13.7658</v>
      </c>
      <c r="C72">
        <v>13.8103</v>
      </c>
    </row>
    <row r="73" spans="1:4" x14ac:dyDescent="0.25">
      <c r="A73" t="s">
        <v>1176</v>
      </c>
      <c r="B73">
        <v>10.497400000000001</v>
      </c>
      <c r="C73">
        <v>10.463900000000001</v>
      </c>
    </row>
    <row r="74" spans="1:4" x14ac:dyDescent="0.25">
      <c r="A74" t="s">
        <v>1177</v>
      </c>
      <c r="B74">
        <v>10.8437</v>
      </c>
      <c r="C74">
        <v>10.8787</v>
      </c>
    </row>
    <row r="75" spans="1:4" x14ac:dyDescent="0.25">
      <c r="A75" t="s">
        <v>1161</v>
      </c>
    </row>
    <row r="77" spans="1:4" x14ac:dyDescent="0.25">
      <c r="A77" t="s">
        <v>1178</v>
      </c>
    </row>
    <row r="78" spans="1:4" ht="15" customHeight="1" x14ac:dyDescent="0.25"/>
    <row r="79" spans="1:4" x14ac:dyDescent="0.25">
      <c r="A79" s="46" t="s">
        <v>1179</v>
      </c>
      <c r="B79" s="46" t="s">
        <v>1180</v>
      </c>
      <c r="C79" s="46" t="s">
        <v>1181</v>
      </c>
      <c r="D79" s="46" t="s">
        <v>1182</v>
      </c>
    </row>
    <row r="80" spans="1:4" x14ac:dyDescent="0.25">
      <c r="A80" s="46" t="s">
        <v>1186</v>
      </c>
      <c r="B80" s="46"/>
      <c r="C80" s="46">
        <v>4.8739999999999999E-2</v>
      </c>
      <c r="D80" s="46">
        <v>4.51335E-2</v>
      </c>
    </row>
    <row r="82" spans="1:2" x14ac:dyDescent="0.25">
      <c r="A82" t="s">
        <v>1163</v>
      </c>
      <c r="B82" t="s">
        <v>65</v>
      </c>
    </row>
    <row r="83" spans="1:2" ht="30" x14ac:dyDescent="0.25">
      <c r="A83" s="44" t="s">
        <v>1164</v>
      </c>
      <c r="B83" t="s">
        <v>65</v>
      </c>
    </row>
    <row r="84" spans="1:2" ht="30" x14ac:dyDescent="0.25">
      <c r="A84" s="44" t="s">
        <v>1165</v>
      </c>
      <c r="B84" t="s">
        <v>65</v>
      </c>
    </row>
    <row r="85" spans="1:2" x14ac:dyDescent="0.25">
      <c r="A85" t="s">
        <v>1166</v>
      </c>
      <c r="B85" s="2">
        <v>3.3662040000000002</v>
      </c>
    </row>
    <row r="86" spans="1:2" x14ac:dyDescent="0.25">
      <c r="A86" t="s">
        <v>1167</v>
      </c>
      <c r="B86" s="2" t="s">
        <v>65</v>
      </c>
    </row>
    <row r="87" spans="1:2" ht="45" x14ac:dyDescent="0.25">
      <c r="A87" s="44" t="s">
        <v>1168</v>
      </c>
      <c r="B87" t="s">
        <v>65</v>
      </c>
    </row>
    <row r="88" spans="1:2" ht="30" x14ac:dyDescent="0.25">
      <c r="A88" s="44" t="s">
        <v>1169</v>
      </c>
      <c r="B88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5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12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13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64</v>
      </c>
      <c r="B7" s="27"/>
      <c r="C7" s="27"/>
      <c r="D7" s="11"/>
      <c r="E7" s="12" t="s">
        <v>65</v>
      </c>
      <c r="F7" s="13" t="s">
        <v>65</v>
      </c>
    </row>
    <row r="8" spans="1:8" x14ac:dyDescent="0.25">
      <c r="A8" s="14" t="s">
        <v>66</v>
      </c>
      <c r="B8" s="27"/>
      <c r="C8" s="27"/>
      <c r="D8" s="11"/>
      <c r="E8" s="12"/>
      <c r="F8" s="13"/>
    </row>
    <row r="9" spans="1:8" x14ac:dyDescent="0.25">
      <c r="A9" s="14" t="s">
        <v>162</v>
      </c>
      <c r="B9" s="27"/>
      <c r="C9" s="27"/>
      <c r="D9" s="11"/>
      <c r="E9" s="12"/>
      <c r="F9" s="13"/>
    </row>
    <row r="10" spans="1:8" x14ac:dyDescent="0.25">
      <c r="A10" s="14" t="s">
        <v>88</v>
      </c>
      <c r="B10" s="27"/>
      <c r="C10" s="27"/>
      <c r="D10" s="11"/>
      <c r="E10" s="18" t="s">
        <v>65</v>
      </c>
      <c r="F10" s="19" t="s">
        <v>65</v>
      </c>
    </row>
    <row r="11" spans="1:8" x14ac:dyDescent="0.25">
      <c r="A11" s="10"/>
      <c r="B11" s="27"/>
      <c r="C11" s="27"/>
      <c r="D11" s="11"/>
      <c r="E11" s="12"/>
      <c r="F11" s="13"/>
    </row>
    <row r="12" spans="1:8" x14ac:dyDescent="0.25">
      <c r="A12" s="14" t="s">
        <v>89</v>
      </c>
      <c r="B12" s="27"/>
      <c r="C12" s="27"/>
      <c r="D12" s="11"/>
      <c r="E12" s="12"/>
      <c r="F12" s="13"/>
    </row>
    <row r="13" spans="1:8" x14ac:dyDescent="0.25">
      <c r="A13" s="10" t="s">
        <v>90</v>
      </c>
      <c r="B13" s="27" t="s">
        <v>91</v>
      </c>
      <c r="C13" s="27" t="s">
        <v>92</v>
      </c>
      <c r="D13" s="11">
        <v>4700000</v>
      </c>
      <c r="E13" s="12">
        <v>4605.0600000000004</v>
      </c>
      <c r="F13" s="13">
        <v>0.36349999999999999</v>
      </c>
    </row>
    <row r="14" spans="1:8" x14ac:dyDescent="0.25">
      <c r="A14" s="10" t="s">
        <v>163</v>
      </c>
      <c r="B14" s="27" t="s">
        <v>164</v>
      </c>
      <c r="C14" s="27" t="s">
        <v>92</v>
      </c>
      <c r="D14" s="11">
        <v>2000000</v>
      </c>
      <c r="E14" s="12">
        <v>2054</v>
      </c>
      <c r="F14" s="13">
        <v>0.16209999999999999</v>
      </c>
    </row>
    <row r="15" spans="1:8" x14ac:dyDescent="0.25">
      <c r="A15" s="10" t="s">
        <v>93</v>
      </c>
      <c r="B15" s="27" t="s">
        <v>94</v>
      </c>
      <c r="C15" s="27" t="s">
        <v>92</v>
      </c>
      <c r="D15" s="11">
        <v>1465800</v>
      </c>
      <c r="E15" s="12">
        <v>1477.89</v>
      </c>
      <c r="F15" s="13">
        <v>0.1167</v>
      </c>
    </row>
    <row r="16" spans="1:8" x14ac:dyDescent="0.25">
      <c r="A16" s="10" t="s">
        <v>165</v>
      </c>
      <c r="B16" s="27" t="s">
        <v>166</v>
      </c>
      <c r="C16" s="27" t="s">
        <v>92</v>
      </c>
      <c r="D16" s="11">
        <v>200000</v>
      </c>
      <c r="E16" s="12">
        <v>202.55</v>
      </c>
      <c r="F16" s="13">
        <v>1.6E-2</v>
      </c>
    </row>
    <row r="17" spans="1:6" x14ac:dyDescent="0.25">
      <c r="A17" s="10" t="s">
        <v>167</v>
      </c>
      <c r="B17" s="27" t="s">
        <v>168</v>
      </c>
      <c r="C17" s="27" t="s">
        <v>92</v>
      </c>
      <c r="D17" s="11">
        <v>145700</v>
      </c>
      <c r="E17" s="12">
        <v>155.19999999999999</v>
      </c>
      <c r="F17" s="13">
        <v>1.23E-2</v>
      </c>
    </row>
    <row r="18" spans="1:6" x14ac:dyDescent="0.25">
      <c r="A18" s="10" t="s">
        <v>169</v>
      </c>
      <c r="B18" s="27" t="s">
        <v>170</v>
      </c>
      <c r="C18" s="27" t="s">
        <v>92</v>
      </c>
      <c r="D18" s="11">
        <v>100000</v>
      </c>
      <c r="E18" s="12">
        <v>100.68</v>
      </c>
      <c r="F18" s="13">
        <v>7.9000000000000008E-3</v>
      </c>
    </row>
    <row r="19" spans="1:6" x14ac:dyDescent="0.25">
      <c r="A19" s="14" t="s">
        <v>88</v>
      </c>
      <c r="B19" s="28"/>
      <c r="C19" s="28"/>
      <c r="D19" s="15"/>
      <c r="E19" s="16">
        <v>8595.3799999999992</v>
      </c>
      <c r="F19" s="17">
        <v>0.67849999999999999</v>
      </c>
    </row>
    <row r="20" spans="1:6" x14ac:dyDescent="0.25">
      <c r="A20" s="10"/>
      <c r="B20" s="27"/>
      <c r="C20" s="27"/>
      <c r="D20" s="11"/>
      <c r="E20" s="12"/>
      <c r="F20" s="13"/>
    </row>
    <row r="21" spans="1:6" x14ac:dyDescent="0.25">
      <c r="A21" s="10"/>
      <c r="B21" s="27"/>
      <c r="C21" s="27"/>
      <c r="D21" s="11"/>
      <c r="E21" s="12"/>
      <c r="F21" s="13"/>
    </row>
    <row r="22" spans="1:6" x14ac:dyDescent="0.25">
      <c r="A22" s="14" t="s">
        <v>95</v>
      </c>
      <c r="B22" s="27"/>
      <c r="C22" s="27"/>
      <c r="D22" s="11"/>
      <c r="E22" s="12"/>
      <c r="F22" s="13"/>
    </row>
    <row r="23" spans="1:6" x14ac:dyDescent="0.25">
      <c r="A23" s="14" t="s">
        <v>88</v>
      </c>
      <c r="B23" s="27"/>
      <c r="C23" s="27"/>
      <c r="D23" s="11"/>
      <c r="E23" s="18" t="s">
        <v>65</v>
      </c>
      <c r="F23" s="19" t="s">
        <v>65</v>
      </c>
    </row>
    <row r="24" spans="1:6" x14ac:dyDescent="0.25">
      <c r="A24" s="10"/>
      <c r="B24" s="27"/>
      <c r="C24" s="27"/>
      <c r="D24" s="11"/>
      <c r="E24" s="12"/>
      <c r="F24" s="13"/>
    </row>
    <row r="25" spans="1:6" x14ac:dyDescent="0.25">
      <c r="A25" s="14" t="s">
        <v>96</v>
      </c>
      <c r="B25" s="27"/>
      <c r="C25" s="27"/>
      <c r="D25" s="11"/>
      <c r="E25" s="12"/>
      <c r="F25" s="13"/>
    </row>
    <row r="26" spans="1:6" x14ac:dyDescent="0.25">
      <c r="A26" s="14" t="s">
        <v>88</v>
      </c>
      <c r="B26" s="27"/>
      <c r="C26" s="27"/>
      <c r="D26" s="11"/>
      <c r="E26" s="18" t="s">
        <v>65</v>
      </c>
      <c r="F26" s="19" t="s">
        <v>65</v>
      </c>
    </row>
    <row r="27" spans="1:6" x14ac:dyDescent="0.25">
      <c r="A27" s="10"/>
      <c r="B27" s="27"/>
      <c r="C27" s="27"/>
      <c r="D27" s="11"/>
      <c r="E27" s="12"/>
      <c r="F27" s="13"/>
    </row>
    <row r="28" spans="1:6" x14ac:dyDescent="0.25">
      <c r="A28" s="20" t="s">
        <v>97</v>
      </c>
      <c r="B28" s="29"/>
      <c r="C28" s="29"/>
      <c r="D28" s="21"/>
      <c r="E28" s="16">
        <v>8595.3799999999992</v>
      </c>
      <c r="F28" s="17">
        <v>0.67849999999999999</v>
      </c>
    </row>
    <row r="29" spans="1:6" x14ac:dyDescent="0.25">
      <c r="A29" s="10"/>
      <c r="B29" s="27"/>
      <c r="C29" s="27"/>
      <c r="D29" s="11"/>
      <c r="E29" s="12"/>
      <c r="F29" s="13"/>
    </row>
    <row r="30" spans="1:6" x14ac:dyDescent="0.25">
      <c r="A30" s="10"/>
      <c r="B30" s="27"/>
      <c r="C30" s="27"/>
      <c r="D30" s="11"/>
      <c r="E30" s="12"/>
      <c r="F30" s="13"/>
    </row>
    <row r="31" spans="1:6" x14ac:dyDescent="0.25">
      <c r="A31" s="14" t="s">
        <v>98</v>
      </c>
      <c r="B31" s="27"/>
      <c r="C31" s="27"/>
      <c r="D31" s="11"/>
      <c r="E31" s="12"/>
      <c r="F31" s="13"/>
    </row>
    <row r="32" spans="1:6" x14ac:dyDescent="0.25">
      <c r="A32" s="10" t="s">
        <v>99</v>
      </c>
      <c r="B32" s="27"/>
      <c r="C32" s="27"/>
      <c r="D32" s="11"/>
      <c r="E32" s="12">
        <v>4395.2299999999996</v>
      </c>
      <c r="F32" s="13">
        <v>0.34689999999999999</v>
      </c>
    </row>
    <row r="33" spans="1:6" x14ac:dyDescent="0.25">
      <c r="A33" s="14" t="s">
        <v>88</v>
      </c>
      <c r="B33" s="28"/>
      <c r="C33" s="28"/>
      <c r="D33" s="15"/>
      <c r="E33" s="16">
        <v>4395.2299999999996</v>
      </c>
      <c r="F33" s="17">
        <v>0.34689999999999999</v>
      </c>
    </row>
    <row r="34" spans="1:6" x14ac:dyDescent="0.25">
      <c r="A34" s="10"/>
      <c r="B34" s="27"/>
      <c r="C34" s="27"/>
      <c r="D34" s="11"/>
      <c r="E34" s="12"/>
      <c r="F34" s="13"/>
    </row>
    <row r="35" spans="1:6" x14ac:dyDescent="0.25">
      <c r="A35" s="20" t="s">
        <v>97</v>
      </c>
      <c r="B35" s="29"/>
      <c r="C35" s="29"/>
      <c r="D35" s="21"/>
      <c r="E35" s="16">
        <v>4395.2299999999996</v>
      </c>
      <c r="F35" s="17">
        <v>0.34689999999999999</v>
      </c>
    </row>
    <row r="36" spans="1:6" x14ac:dyDescent="0.25">
      <c r="A36" s="10" t="s">
        <v>100</v>
      </c>
      <c r="B36" s="27"/>
      <c r="C36" s="27"/>
      <c r="D36" s="11"/>
      <c r="E36" s="33">
        <v>-322.41000000000003</v>
      </c>
      <c r="F36" s="34">
        <v>-2.5399999999999999E-2</v>
      </c>
    </row>
    <row r="37" spans="1:6" x14ac:dyDescent="0.25">
      <c r="A37" s="22" t="s">
        <v>101</v>
      </c>
      <c r="B37" s="30"/>
      <c r="C37" s="30"/>
      <c r="D37" s="23"/>
      <c r="E37" s="24">
        <v>12668.2</v>
      </c>
      <c r="F37" s="25">
        <v>1</v>
      </c>
    </row>
    <row r="39" spans="1:6" x14ac:dyDescent="0.25">
      <c r="A39" s="1" t="s">
        <v>102</v>
      </c>
    </row>
    <row r="46" spans="1:6" x14ac:dyDescent="0.25">
      <c r="A46" s="1" t="s">
        <v>1143</v>
      </c>
    </row>
    <row r="47" spans="1:6" ht="30" x14ac:dyDescent="0.25">
      <c r="A47" s="44" t="s">
        <v>1144</v>
      </c>
      <c r="B47" t="s">
        <v>65</v>
      </c>
    </row>
    <row r="48" spans="1:6" x14ac:dyDescent="0.25">
      <c r="A48" t="s">
        <v>1145</v>
      </c>
    </row>
    <row r="49" spans="1:3" x14ac:dyDescent="0.25">
      <c r="A49" t="s">
        <v>1146</v>
      </c>
      <c r="B49" t="s">
        <v>1147</v>
      </c>
      <c r="C49" t="s">
        <v>1147</v>
      </c>
    </row>
    <row r="50" spans="1:3" x14ac:dyDescent="0.25">
      <c r="B50" s="45">
        <v>43465</v>
      </c>
      <c r="C50" s="45">
        <v>43496</v>
      </c>
    </row>
    <row r="51" spans="1:3" x14ac:dyDescent="0.25">
      <c r="A51" t="s">
        <v>1148</v>
      </c>
      <c r="B51" t="s">
        <v>1149</v>
      </c>
      <c r="C51" t="s">
        <v>1149</v>
      </c>
    </row>
    <row r="52" spans="1:3" x14ac:dyDescent="0.25">
      <c r="A52" t="s">
        <v>1150</v>
      </c>
      <c r="B52" t="s">
        <v>1149</v>
      </c>
      <c r="C52" t="s">
        <v>1149</v>
      </c>
    </row>
    <row r="53" spans="1:3" x14ac:dyDescent="0.25">
      <c r="A53" t="s">
        <v>1151</v>
      </c>
      <c r="B53" t="s">
        <v>1149</v>
      </c>
      <c r="C53" t="s">
        <v>1149</v>
      </c>
    </row>
    <row r="54" spans="1:3" x14ac:dyDescent="0.25">
      <c r="A54" t="s">
        <v>1170</v>
      </c>
      <c r="B54" t="s">
        <v>1149</v>
      </c>
      <c r="C54" t="s">
        <v>1149</v>
      </c>
    </row>
    <row r="55" spans="1:3" x14ac:dyDescent="0.25">
      <c r="A55" t="s">
        <v>1152</v>
      </c>
      <c r="B55">
        <v>15.465199999999999</v>
      </c>
      <c r="C55">
        <v>15.476599999999999</v>
      </c>
    </row>
    <row r="56" spans="1:3" x14ac:dyDescent="0.25">
      <c r="A56" t="s">
        <v>1171</v>
      </c>
      <c r="B56" t="s">
        <v>1149</v>
      </c>
      <c r="C56" t="s">
        <v>1149</v>
      </c>
    </row>
    <row r="57" spans="1:3" x14ac:dyDescent="0.25">
      <c r="A57" t="s">
        <v>1172</v>
      </c>
      <c r="B57" t="s">
        <v>1149</v>
      </c>
      <c r="C57" t="s">
        <v>1149</v>
      </c>
    </row>
    <row r="58" spans="1:3" x14ac:dyDescent="0.25">
      <c r="A58" t="s">
        <v>1158</v>
      </c>
      <c r="B58" t="s">
        <v>1149</v>
      </c>
      <c r="C58" t="s">
        <v>1149</v>
      </c>
    </row>
    <row r="59" spans="1:3" x14ac:dyDescent="0.25">
      <c r="A59" t="s">
        <v>1173</v>
      </c>
      <c r="B59">
        <v>15.132</v>
      </c>
      <c r="C59">
        <v>15.141</v>
      </c>
    </row>
    <row r="60" spans="1:3" x14ac:dyDescent="0.25">
      <c r="A60" t="s">
        <v>1174</v>
      </c>
      <c r="B60" t="s">
        <v>1149</v>
      </c>
      <c r="C60" t="s">
        <v>1149</v>
      </c>
    </row>
    <row r="61" spans="1:3" x14ac:dyDescent="0.25">
      <c r="A61" t="s">
        <v>1175</v>
      </c>
      <c r="B61">
        <v>15.1225</v>
      </c>
      <c r="C61">
        <v>15.131500000000001</v>
      </c>
    </row>
    <row r="62" spans="1:3" x14ac:dyDescent="0.25">
      <c r="A62" t="s">
        <v>1176</v>
      </c>
      <c r="B62">
        <v>10.618600000000001</v>
      </c>
      <c r="C62">
        <v>10.6249</v>
      </c>
    </row>
    <row r="63" spans="1:3" x14ac:dyDescent="0.25">
      <c r="A63" t="s">
        <v>1177</v>
      </c>
      <c r="B63">
        <v>11.4072</v>
      </c>
      <c r="C63">
        <v>11.414</v>
      </c>
    </row>
    <row r="64" spans="1:3" x14ac:dyDescent="0.25">
      <c r="A64" t="s">
        <v>1187</v>
      </c>
      <c r="B64">
        <v>15.1289</v>
      </c>
      <c r="C64">
        <v>15.1379</v>
      </c>
    </row>
    <row r="65" spans="1:2" x14ac:dyDescent="0.25">
      <c r="A65" t="s">
        <v>1161</v>
      </c>
    </row>
    <row r="67" spans="1:2" x14ac:dyDescent="0.25">
      <c r="A67" t="s">
        <v>1162</v>
      </c>
      <c r="B67" t="s">
        <v>65</v>
      </c>
    </row>
    <row r="68" spans="1:2" x14ac:dyDescent="0.25">
      <c r="A68" t="s">
        <v>1163</v>
      </c>
      <c r="B68" t="s">
        <v>65</v>
      </c>
    </row>
    <row r="69" spans="1:2" ht="30" x14ac:dyDescent="0.25">
      <c r="A69" s="44" t="s">
        <v>1164</v>
      </c>
      <c r="B69" t="s">
        <v>65</v>
      </c>
    </row>
    <row r="70" spans="1:2" ht="30" x14ac:dyDescent="0.25">
      <c r="A70" s="44" t="s">
        <v>1165</v>
      </c>
      <c r="B70" t="s">
        <v>65</v>
      </c>
    </row>
    <row r="71" spans="1:2" x14ac:dyDescent="0.25">
      <c r="A71" t="s">
        <v>1166</v>
      </c>
      <c r="B71" s="2">
        <v>6.5734919999999999</v>
      </c>
    </row>
    <row r="72" spans="1:2" x14ac:dyDescent="0.25">
      <c r="A72" t="s">
        <v>1167</v>
      </c>
      <c r="B72" s="2" t="s">
        <v>65</v>
      </c>
    </row>
    <row r="73" spans="1:2" ht="45" x14ac:dyDescent="0.25">
      <c r="A73" s="44" t="s">
        <v>1168</v>
      </c>
      <c r="B73" t="s">
        <v>65</v>
      </c>
    </row>
    <row r="74" spans="1:2" ht="30" x14ac:dyDescent="0.25">
      <c r="A74" s="44" t="s">
        <v>1169</v>
      </c>
      <c r="B74" t="s">
        <v>65</v>
      </c>
    </row>
    <row r="78" spans="1:2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26" activePane="bottomLeft" state="frozen"/>
      <selection pane="bottomLeft" activeCell="A2" sqref="A2:F2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14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15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64</v>
      </c>
      <c r="B7" s="27"/>
      <c r="C7" s="27"/>
      <c r="D7" s="11"/>
      <c r="E7" s="12" t="s">
        <v>65</v>
      </c>
      <c r="F7" s="13" t="s">
        <v>65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66</v>
      </c>
      <c r="B9" s="27"/>
      <c r="C9" s="27"/>
      <c r="D9" s="11"/>
      <c r="E9" s="12"/>
      <c r="F9" s="13"/>
    </row>
    <row r="10" spans="1:8" x14ac:dyDescent="0.25">
      <c r="A10" s="14" t="s">
        <v>67</v>
      </c>
      <c r="B10" s="27"/>
      <c r="C10" s="27"/>
      <c r="D10" s="11"/>
      <c r="E10" s="12"/>
      <c r="F10" s="13"/>
    </row>
    <row r="11" spans="1:8" x14ac:dyDescent="0.25">
      <c r="A11" s="10" t="s">
        <v>171</v>
      </c>
      <c r="B11" s="27" t="s">
        <v>172</v>
      </c>
      <c r="C11" s="27" t="s">
        <v>82</v>
      </c>
      <c r="D11" s="11">
        <v>300000</v>
      </c>
      <c r="E11" s="12">
        <v>307.52999999999997</v>
      </c>
      <c r="F11" s="13">
        <v>0.1018</v>
      </c>
    </row>
    <row r="12" spans="1:8" x14ac:dyDescent="0.25">
      <c r="A12" s="10" t="s">
        <v>173</v>
      </c>
      <c r="B12" s="27" t="s">
        <v>174</v>
      </c>
      <c r="C12" s="27" t="s">
        <v>82</v>
      </c>
      <c r="D12" s="11">
        <v>300000</v>
      </c>
      <c r="E12" s="12">
        <v>297.27999999999997</v>
      </c>
      <c r="F12" s="13">
        <v>9.8400000000000001E-2</v>
      </c>
    </row>
    <row r="13" spans="1:8" x14ac:dyDescent="0.25">
      <c r="A13" s="10" t="s">
        <v>175</v>
      </c>
      <c r="B13" s="27" t="s">
        <v>176</v>
      </c>
      <c r="C13" s="27" t="s">
        <v>177</v>
      </c>
      <c r="D13" s="11">
        <v>300000</v>
      </c>
      <c r="E13" s="12">
        <v>296.72000000000003</v>
      </c>
      <c r="F13" s="13">
        <v>9.8199999999999996E-2</v>
      </c>
    </row>
    <row r="14" spans="1:8" x14ac:dyDescent="0.25">
      <c r="A14" s="10" t="s">
        <v>74</v>
      </c>
      <c r="B14" s="27" t="s">
        <v>75</v>
      </c>
      <c r="C14" s="27" t="s">
        <v>76</v>
      </c>
      <c r="D14" s="11">
        <v>300000</v>
      </c>
      <c r="E14" s="12">
        <v>294.54000000000002</v>
      </c>
      <c r="F14" s="13">
        <v>9.7500000000000003E-2</v>
      </c>
    </row>
    <row r="15" spans="1:8" x14ac:dyDescent="0.25">
      <c r="A15" s="10" t="s">
        <v>178</v>
      </c>
      <c r="B15" s="27" t="s">
        <v>179</v>
      </c>
      <c r="C15" s="27" t="s">
        <v>114</v>
      </c>
      <c r="D15" s="11">
        <v>250000</v>
      </c>
      <c r="E15" s="12">
        <v>246.46</v>
      </c>
      <c r="F15" s="13">
        <v>8.1600000000000006E-2</v>
      </c>
    </row>
    <row r="16" spans="1:8" x14ac:dyDescent="0.25">
      <c r="A16" s="10" t="s">
        <v>85</v>
      </c>
      <c r="B16" s="27" t="s">
        <v>86</v>
      </c>
      <c r="C16" s="27" t="s">
        <v>87</v>
      </c>
      <c r="D16" s="11">
        <v>200000</v>
      </c>
      <c r="E16" s="12">
        <v>197.99</v>
      </c>
      <c r="F16" s="13">
        <v>6.5500000000000003E-2</v>
      </c>
    </row>
    <row r="17" spans="1:6" x14ac:dyDescent="0.25">
      <c r="A17" s="10" t="s">
        <v>149</v>
      </c>
      <c r="B17" s="27" t="s">
        <v>150</v>
      </c>
      <c r="C17" s="27" t="s">
        <v>73</v>
      </c>
      <c r="D17" s="11">
        <v>200000</v>
      </c>
      <c r="E17" s="12">
        <v>195.74</v>
      </c>
      <c r="F17" s="13">
        <v>6.4799999999999996E-2</v>
      </c>
    </row>
    <row r="18" spans="1:6" x14ac:dyDescent="0.25">
      <c r="A18" s="10" t="s">
        <v>180</v>
      </c>
      <c r="B18" s="27" t="s">
        <v>181</v>
      </c>
      <c r="C18" s="27" t="s">
        <v>114</v>
      </c>
      <c r="D18" s="11">
        <v>50000</v>
      </c>
      <c r="E18" s="12">
        <v>49.21</v>
      </c>
      <c r="F18" s="13">
        <v>1.6299999999999999E-2</v>
      </c>
    </row>
    <row r="19" spans="1:6" x14ac:dyDescent="0.25">
      <c r="A19" s="14" t="s">
        <v>88</v>
      </c>
      <c r="B19" s="28"/>
      <c r="C19" s="28"/>
      <c r="D19" s="15"/>
      <c r="E19" s="16">
        <v>1885.47</v>
      </c>
      <c r="F19" s="17">
        <v>0.62409999999999999</v>
      </c>
    </row>
    <row r="20" spans="1:6" x14ac:dyDescent="0.25">
      <c r="A20" s="10"/>
      <c r="B20" s="27"/>
      <c r="C20" s="27"/>
      <c r="D20" s="11"/>
      <c r="E20" s="12"/>
      <c r="F20" s="13"/>
    </row>
    <row r="21" spans="1:6" x14ac:dyDescent="0.25">
      <c r="A21" s="14" t="s">
        <v>95</v>
      </c>
      <c r="B21" s="28"/>
      <c r="C21" s="28"/>
      <c r="D21" s="15"/>
      <c r="E21" s="31"/>
      <c r="F21" s="32"/>
    </row>
    <row r="22" spans="1:6" x14ac:dyDescent="0.25">
      <c r="A22" s="10" t="s">
        <v>182</v>
      </c>
      <c r="B22" s="27" t="s">
        <v>183</v>
      </c>
      <c r="C22" s="27" t="s">
        <v>184</v>
      </c>
      <c r="D22" s="11">
        <v>300000</v>
      </c>
      <c r="E22" s="12">
        <v>300.63</v>
      </c>
      <c r="F22" s="13">
        <v>9.9500000000000005E-2</v>
      </c>
    </row>
    <row r="23" spans="1:6" x14ac:dyDescent="0.25">
      <c r="A23" s="10" t="s">
        <v>159</v>
      </c>
      <c r="B23" s="27" t="s">
        <v>160</v>
      </c>
      <c r="C23" s="27" t="s">
        <v>161</v>
      </c>
      <c r="D23" s="11">
        <v>300000</v>
      </c>
      <c r="E23" s="12">
        <v>296.22000000000003</v>
      </c>
      <c r="F23" s="13">
        <v>9.8100000000000007E-2</v>
      </c>
    </row>
    <row r="24" spans="1:6" x14ac:dyDescent="0.25">
      <c r="A24" s="14" t="s">
        <v>88</v>
      </c>
      <c r="B24" s="28"/>
      <c r="C24" s="28"/>
      <c r="D24" s="15"/>
      <c r="E24" s="16">
        <v>596.85</v>
      </c>
      <c r="F24" s="17">
        <v>0.1976</v>
      </c>
    </row>
    <row r="25" spans="1:6" x14ac:dyDescent="0.25">
      <c r="A25" s="14" t="s">
        <v>96</v>
      </c>
      <c r="B25" s="27"/>
      <c r="C25" s="27"/>
      <c r="D25" s="11"/>
      <c r="E25" s="12"/>
      <c r="F25" s="13"/>
    </row>
    <row r="26" spans="1:6" x14ac:dyDescent="0.25">
      <c r="A26" s="14" t="s">
        <v>88</v>
      </c>
      <c r="B26" s="27"/>
      <c r="C26" s="27"/>
      <c r="D26" s="11"/>
      <c r="E26" s="18" t="s">
        <v>65</v>
      </c>
      <c r="F26" s="19" t="s">
        <v>65</v>
      </c>
    </row>
    <row r="27" spans="1:6" x14ac:dyDescent="0.25">
      <c r="A27" s="10"/>
      <c r="B27" s="27"/>
      <c r="C27" s="27"/>
      <c r="D27" s="11"/>
      <c r="E27" s="12"/>
      <c r="F27" s="13"/>
    </row>
    <row r="28" spans="1:6" x14ac:dyDescent="0.25">
      <c r="A28" s="20" t="s">
        <v>97</v>
      </c>
      <c r="B28" s="29"/>
      <c r="C28" s="29"/>
      <c r="D28" s="21"/>
      <c r="E28" s="16">
        <v>2482.3200000000002</v>
      </c>
      <c r="F28" s="17">
        <v>0.82169999999999999</v>
      </c>
    </row>
    <row r="29" spans="1:6" x14ac:dyDescent="0.25">
      <c r="A29" s="10"/>
      <c r="B29" s="27"/>
      <c r="C29" s="27"/>
      <c r="D29" s="11"/>
      <c r="E29" s="12"/>
      <c r="F29" s="13"/>
    </row>
    <row r="30" spans="1:6" x14ac:dyDescent="0.25">
      <c r="A30" s="10"/>
      <c r="B30" s="27"/>
      <c r="C30" s="27"/>
      <c r="D30" s="11"/>
      <c r="E30" s="12"/>
      <c r="F30" s="13"/>
    </row>
    <row r="31" spans="1:6" x14ac:dyDescent="0.25">
      <c r="A31" s="14" t="s">
        <v>98</v>
      </c>
      <c r="B31" s="27"/>
      <c r="C31" s="27"/>
      <c r="D31" s="11"/>
      <c r="E31" s="12"/>
      <c r="F31" s="13"/>
    </row>
    <row r="32" spans="1:6" x14ac:dyDescent="0.25">
      <c r="A32" s="10" t="s">
        <v>99</v>
      </c>
      <c r="B32" s="27"/>
      <c r="C32" s="27"/>
      <c r="D32" s="11"/>
      <c r="E32" s="12">
        <v>456.92</v>
      </c>
      <c r="F32" s="13">
        <v>0.1512</v>
      </c>
    </row>
    <row r="33" spans="1:6" x14ac:dyDescent="0.25">
      <c r="A33" s="14" t="s">
        <v>88</v>
      </c>
      <c r="B33" s="28"/>
      <c r="C33" s="28"/>
      <c r="D33" s="15"/>
      <c r="E33" s="16">
        <v>456.92</v>
      </c>
      <c r="F33" s="17">
        <v>0.1512</v>
      </c>
    </row>
    <row r="34" spans="1:6" x14ac:dyDescent="0.25">
      <c r="A34" s="10"/>
      <c r="B34" s="27"/>
      <c r="C34" s="27"/>
      <c r="D34" s="11"/>
      <c r="E34" s="12"/>
      <c r="F34" s="13"/>
    </row>
    <row r="35" spans="1:6" x14ac:dyDescent="0.25">
      <c r="A35" s="20" t="s">
        <v>97</v>
      </c>
      <c r="B35" s="29"/>
      <c r="C35" s="29"/>
      <c r="D35" s="21"/>
      <c r="E35" s="16">
        <v>456.92</v>
      </c>
      <c r="F35" s="17">
        <v>0.1512</v>
      </c>
    </row>
    <row r="36" spans="1:6" x14ac:dyDescent="0.25">
      <c r="A36" s="10" t="s">
        <v>100</v>
      </c>
      <c r="B36" s="27"/>
      <c r="C36" s="27"/>
      <c r="D36" s="11"/>
      <c r="E36" s="12">
        <v>81.77</v>
      </c>
      <c r="F36" s="13">
        <v>2.7099999999999999E-2</v>
      </c>
    </row>
    <row r="37" spans="1:6" x14ac:dyDescent="0.25">
      <c r="A37" s="22" t="s">
        <v>101</v>
      </c>
      <c r="B37" s="30"/>
      <c r="C37" s="30"/>
      <c r="D37" s="23"/>
      <c r="E37" s="24">
        <v>3021.01</v>
      </c>
      <c r="F37" s="25">
        <v>1</v>
      </c>
    </row>
    <row r="39" spans="1:6" x14ac:dyDescent="0.25">
      <c r="A39" s="1" t="s">
        <v>133</v>
      </c>
    </row>
    <row r="40" spans="1:6" x14ac:dyDescent="0.25">
      <c r="A40" s="1" t="s">
        <v>102</v>
      </c>
    </row>
    <row r="46" spans="1:6" x14ac:dyDescent="0.25">
      <c r="A46" s="1" t="s">
        <v>1143</v>
      </c>
    </row>
    <row r="47" spans="1:6" ht="30" x14ac:dyDescent="0.25">
      <c r="A47" s="44" t="s">
        <v>1144</v>
      </c>
      <c r="B47" t="s">
        <v>65</v>
      </c>
    </row>
    <row r="48" spans="1:6" x14ac:dyDescent="0.25">
      <c r="A48" t="s">
        <v>1145</v>
      </c>
    </row>
    <row r="49" spans="1:3" x14ac:dyDescent="0.25">
      <c r="A49" t="s">
        <v>1146</v>
      </c>
      <c r="B49" t="s">
        <v>1147</v>
      </c>
      <c r="C49" t="s">
        <v>1147</v>
      </c>
    </row>
    <row r="50" spans="1:3" x14ac:dyDescent="0.25">
      <c r="B50" s="45">
        <v>43465</v>
      </c>
      <c r="C50" s="45">
        <v>43496</v>
      </c>
    </row>
    <row r="51" spans="1:3" x14ac:dyDescent="0.25">
      <c r="A51" t="s">
        <v>1151</v>
      </c>
      <c r="B51" t="s">
        <v>1149</v>
      </c>
      <c r="C51" t="s">
        <v>1149</v>
      </c>
    </row>
    <row r="52" spans="1:3" x14ac:dyDescent="0.25">
      <c r="A52" t="s">
        <v>1170</v>
      </c>
      <c r="B52" t="s">
        <v>1149</v>
      </c>
      <c r="C52" t="s">
        <v>1149</v>
      </c>
    </row>
    <row r="53" spans="1:3" x14ac:dyDescent="0.25">
      <c r="A53" t="s">
        <v>1152</v>
      </c>
      <c r="B53">
        <v>16.6813</v>
      </c>
      <c r="C53">
        <v>16.841799999999999</v>
      </c>
    </row>
    <row r="54" spans="1:3" x14ac:dyDescent="0.25">
      <c r="A54" t="s">
        <v>1171</v>
      </c>
      <c r="B54">
        <v>10.232100000000001</v>
      </c>
      <c r="C54">
        <v>10.222200000000001</v>
      </c>
    </row>
    <row r="55" spans="1:3" x14ac:dyDescent="0.25">
      <c r="A55" t="s">
        <v>1172</v>
      </c>
      <c r="B55" t="s">
        <v>1149</v>
      </c>
      <c r="C55" t="s">
        <v>1149</v>
      </c>
    </row>
    <row r="56" spans="1:3" x14ac:dyDescent="0.25">
      <c r="A56" t="s">
        <v>1173</v>
      </c>
      <c r="B56">
        <v>13.1624</v>
      </c>
      <c r="C56">
        <v>13.2837</v>
      </c>
    </row>
    <row r="57" spans="1:3" x14ac:dyDescent="0.25">
      <c r="A57" t="s">
        <v>1174</v>
      </c>
      <c r="B57">
        <v>10.1899</v>
      </c>
      <c r="C57">
        <v>10.1835</v>
      </c>
    </row>
    <row r="58" spans="1:3" x14ac:dyDescent="0.25">
      <c r="A58" t="s">
        <v>1175</v>
      </c>
      <c r="B58">
        <v>16.3399</v>
      </c>
      <c r="C58">
        <v>16.490500000000001</v>
      </c>
    </row>
    <row r="59" spans="1:3" x14ac:dyDescent="0.25">
      <c r="A59" t="s">
        <v>1176</v>
      </c>
      <c r="B59">
        <v>10.155200000000001</v>
      </c>
      <c r="C59">
        <v>10.1454</v>
      </c>
    </row>
    <row r="60" spans="1:3" x14ac:dyDescent="0.25">
      <c r="A60" t="s">
        <v>1177</v>
      </c>
      <c r="B60">
        <v>10.159000000000001</v>
      </c>
      <c r="C60">
        <v>10.150399999999999</v>
      </c>
    </row>
    <row r="61" spans="1:3" x14ac:dyDescent="0.25">
      <c r="A61" t="s">
        <v>1188</v>
      </c>
      <c r="B61" t="s">
        <v>1149</v>
      </c>
      <c r="C61" t="s">
        <v>1149</v>
      </c>
    </row>
    <row r="62" spans="1:3" x14ac:dyDescent="0.25">
      <c r="A62" t="s">
        <v>1161</v>
      </c>
    </row>
    <row r="64" spans="1:3" x14ac:dyDescent="0.25">
      <c r="A64" t="s">
        <v>1178</v>
      </c>
    </row>
    <row r="66" spans="1:4" x14ac:dyDescent="0.25">
      <c r="A66" s="46" t="s">
        <v>1179</v>
      </c>
      <c r="B66" s="46" t="s">
        <v>1180</v>
      </c>
      <c r="C66" s="46" t="s">
        <v>1181</v>
      </c>
      <c r="D66" s="46" t="s">
        <v>1182</v>
      </c>
    </row>
    <row r="67" spans="1:4" x14ac:dyDescent="0.25">
      <c r="A67" s="46" t="s">
        <v>1183</v>
      </c>
      <c r="B67" s="46"/>
      <c r="C67" s="46">
        <v>7.8073500000000004E-2</v>
      </c>
      <c r="D67" s="46">
        <v>7.2296399999999997E-2</v>
      </c>
    </row>
    <row r="68" spans="1:4" x14ac:dyDescent="0.25">
      <c r="A68" s="46" t="s">
        <v>1189</v>
      </c>
      <c r="B68" s="46"/>
      <c r="C68" s="46">
        <v>7.2092900000000001E-2</v>
      </c>
      <c r="D68" s="46">
        <v>6.6758399999999996E-2</v>
      </c>
    </row>
    <row r="69" spans="1:4" x14ac:dyDescent="0.25">
      <c r="A69" s="46" t="s">
        <v>1190</v>
      </c>
      <c r="B69" s="46"/>
      <c r="C69" s="46">
        <v>7.4458099999999999E-2</v>
      </c>
      <c r="D69" s="46">
        <v>6.8948599999999999E-2</v>
      </c>
    </row>
    <row r="70" spans="1:4" x14ac:dyDescent="0.25">
      <c r="A70" s="46" t="s">
        <v>1184</v>
      </c>
      <c r="B70" s="46"/>
      <c r="C70" s="46">
        <v>7.3311200000000007E-2</v>
      </c>
      <c r="D70" s="46">
        <v>6.7886600000000005E-2</v>
      </c>
    </row>
    <row r="72" spans="1:4" x14ac:dyDescent="0.25">
      <c r="A72" t="s">
        <v>1163</v>
      </c>
      <c r="B72" t="s">
        <v>65</v>
      </c>
    </row>
    <row r="73" spans="1:4" ht="30" x14ac:dyDescent="0.25">
      <c r="A73" s="44" t="s">
        <v>1164</v>
      </c>
      <c r="B73" t="s">
        <v>65</v>
      </c>
    </row>
    <row r="74" spans="1:4" ht="30" x14ac:dyDescent="0.25">
      <c r="A74" s="44" t="s">
        <v>1165</v>
      </c>
      <c r="B74" t="s">
        <v>65</v>
      </c>
    </row>
    <row r="75" spans="1:4" x14ac:dyDescent="0.25">
      <c r="A75" t="s">
        <v>1166</v>
      </c>
      <c r="B75" s="2">
        <v>1.6202259999999999</v>
      </c>
    </row>
    <row r="76" spans="1:4" x14ac:dyDescent="0.25">
      <c r="A76" t="s">
        <v>1167</v>
      </c>
      <c r="B76" s="2" t="s">
        <v>65</v>
      </c>
    </row>
    <row r="77" spans="1:4" ht="45" x14ac:dyDescent="0.25">
      <c r="A77" s="44" t="s">
        <v>1168</v>
      </c>
      <c r="B77" t="s">
        <v>65</v>
      </c>
    </row>
    <row r="78" spans="1:4" ht="15" customHeight="1" x14ac:dyDescent="0.25">
      <c r="A78" s="44" t="s">
        <v>1169</v>
      </c>
      <c r="B78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pane ySplit="4" topLeftCell="A44" activePane="bottomLeft" state="frozen"/>
      <selection pane="bottomLeft" activeCell="A2" sqref="A2:F2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16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17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64</v>
      </c>
      <c r="B7" s="27"/>
      <c r="C7" s="27"/>
      <c r="D7" s="11"/>
      <c r="E7" s="12" t="s">
        <v>65</v>
      </c>
      <c r="F7" s="13" t="s">
        <v>65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66</v>
      </c>
      <c r="B9" s="27"/>
      <c r="C9" s="27"/>
      <c r="D9" s="11"/>
      <c r="E9" s="12"/>
      <c r="F9" s="13"/>
    </row>
    <row r="10" spans="1:8" x14ac:dyDescent="0.25">
      <c r="A10" s="14" t="s">
        <v>67</v>
      </c>
      <c r="B10" s="27"/>
      <c r="C10" s="27"/>
      <c r="D10" s="11"/>
      <c r="E10" s="12"/>
      <c r="F10" s="13"/>
    </row>
    <row r="11" spans="1:8" x14ac:dyDescent="0.25">
      <c r="A11" s="10" t="s">
        <v>180</v>
      </c>
      <c r="B11" s="27" t="s">
        <v>181</v>
      </c>
      <c r="C11" s="27" t="s">
        <v>114</v>
      </c>
      <c r="D11" s="11">
        <v>2700000</v>
      </c>
      <c r="E11" s="12">
        <v>2657.24</v>
      </c>
      <c r="F11" s="13">
        <v>6.9699999999999998E-2</v>
      </c>
    </row>
    <row r="12" spans="1:8" x14ac:dyDescent="0.25">
      <c r="A12" s="10" t="s">
        <v>185</v>
      </c>
      <c r="B12" s="27" t="s">
        <v>186</v>
      </c>
      <c r="C12" s="27" t="s">
        <v>79</v>
      </c>
      <c r="D12" s="11">
        <v>2500000</v>
      </c>
      <c r="E12" s="12">
        <v>2503.88</v>
      </c>
      <c r="F12" s="13">
        <v>6.5699999999999995E-2</v>
      </c>
    </row>
    <row r="13" spans="1:8" x14ac:dyDescent="0.25">
      <c r="A13" s="10" t="s">
        <v>153</v>
      </c>
      <c r="B13" s="27" t="s">
        <v>154</v>
      </c>
      <c r="C13" s="27" t="s">
        <v>79</v>
      </c>
      <c r="D13" s="11">
        <v>2500000</v>
      </c>
      <c r="E13" s="12">
        <v>2501.15</v>
      </c>
      <c r="F13" s="13">
        <v>6.5600000000000006E-2</v>
      </c>
    </row>
    <row r="14" spans="1:8" x14ac:dyDescent="0.25">
      <c r="A14" s="10" t="s">
        <v>187</v>
      </c>
      <c r="B14" s="27" t="s">
        <v>188</v>
      </c>
      <c r="C14" s="27" t="s">
        <v>79</v>
      </c>
      <c r="D14" s="11">
        <v>2500000</v>
      </c>
      <c r="E14" s="12">
        <v>2496.73</v>
      </c>
      <c r="F14" s="13">
        <v>6.5500000000000003E-2</v>
      </c>
    </row>
    <row r="15" spans="1:8" x14ac:dyDescent="0.25">
      <c r="A15" s="10" t="s">
        <v>189</v>
      </c>
      <c r="B15" s="27" t="s">
        <v>190</v>
      </c>
      <c r="C15" s="27" t="s">
        <v>79</v>
      </c>
      <c r="D15" s="11">
        <v>2500000</v>
      </c>
      <c r="E15" s="12">
        <v>2448.39</v>
      </c>
      <c r="F15" s="13">
        <v>6.4199999999999993E-2</v>
      </c>
    </row>
    <row r="16" spans="1:8" x14ac:dyDescent="0.25">
      <c r="A16" s="10" t="s">
        <v>191</v>
      </c>
      <c r="B16" s="27" t="s">
        <v>192</v>
      </c>
      <c r="C16" s="27" t="s">
        <v>79</v>
      </c>
      <c r="D16" s="11">
        <v>1500000</v>
      </c>
      <c r="E16" s="12">
        <v>1512.01</v>
      </c>
      <c r="F16" s="13">
        <v>3.9699999999999999E-2</v>
      </c>
    </row>
    <row r="17" spans="1:6" x14ac:dyDescent="0.25">
      <c r="A17" s="10" t="s">
        <v>193</v>
      </c>
      <c r="B17" s="27" t="s">
        <v>194</v>
      </c>
      <c r="C17" s="27" t="s">
        <v>195</v>
      </c>
      <c r="D17" s="11">
        <v>500000</v>
      </c>
      <c r="E17" s="12">
        <v>1050.81</v>
      </c>
      <c r="F17" s="13">
        <v>2.76E-2</v>
      </c>
    </row>
    <row r="18" spans="1:6" x14ac:dyDescent="0.25">
      <c r="A18" s="10" t="s">
        <v>178</v>
      </c>
      <c r="B18" s="27" t="s">
        <v>179</v>
      </c>
      <c r="C18" s="27" t="s">
        <v>114</v>
      </c>
      <c r="D18" s="11">
        <v>540000</v>
      </c>
      <c r="E18" s="12">
        <v>532.35</v>
      </c>
      <c r="F18" s="13">
        <v>1.4E-2</v>
      </c>
    </row>
    <row r="19" spans="1:6" x14ac:dyDescent="0.25">
      <c r="A19" s="10" t="s">
        <v>196</v>
      </c>
      <c r="B19" s="27" t="s">
        <v>197</v>
      </c>
      <c r="C19" s="27" t="s">
        <v>79</v>
      </c>
      <c r="D19" s="11">
        <v>500000</v>
      </c>
      <c r="E19" s="12">
        <v>503.8</v>
      </c>
      <c r="F19" s="13">
        <v>1.32E-2</v>
      </c>
    </row>
    <row r="20" spans="1:6" x14ac:dyDescent="0.25">
      <c r="A20" s="10" t="s">
        <v>198</v>
      </c>
      <c r="B20" s="27" t="s">
        <v>199</v>
      </c>
      <c r="C20" s="27" t="s">
        <v>79</v>
      </c>
      <c r="D20" s="11">
        <v>200000</v>
      </c>
      <c r="E20" s="12">
        <v>201.08</v>
      </c>
      <c r="F20" s="13">
        <v>5.3E-3</v>
      </c>
    </row>
    <row r="21" spans="1:6" x14ac:dyDescent="0.25">
      <c r="A21" s="10" t="s">
        <v>175</v>
      </c>
      <c r="B21" s="27" t="s">
        <v>176</v>
      </c>
      <c r="C21" s="27" t="s">
        <v>177</v>
      </c>
      <c r="D21" s="11">
        <v>200000</v>
      </c>
      <c r="E21" s="12">
        <v>197.81</v>
      </c>
      <c r="F21" s="13">
        <v>5.1999999999999998E-3</v>
      </c>
    </row>
    <row r="22" spans="1:6" x14ac:dyDescent="0.25">
      <c r="A22" s="10" t="s">
        <v>149</v>
      </c>
      <c r="B22" s="27" t="s">
        <v>150</v>
      </c>
      <c r="C22" s="27" t="s">
        <v>73</v>
      </c>
      <c r="D22" s="11">
        <v>100000</v>
      </c>
      <c r="E22" s="12">
        <v>97.87</v>
      </c>
      <c r="F22" s="13">
        <v>2.5999999999999999E-3</v>
      </c>
    </row>
    <row r="23" spans="1:6" x14ac:dyDescent="0.25">
      <c r="A23" s="10" t="s">
        <v>200</v>
      </c>
      <c r="B23" s="27" t="s">
        <v>201</v>
      </c>
      <c r="C23" s="27" t="s">
        <v>79</v>
      </c>
      <c r="D23" s="11">
        <v>25000</v>
      </c>
      <c r="E23" s="12">
        <v>25.15</v>
      </c>
      <c r="F23" s="13">
        <v>6.9999999999999999E-4</v>
      </c>
    </row>
    <row r="24" spans="1:6" x14ac:dyDescent="0.25">
      <c r="A24" s="10" t="s">
        <v>202</v>
      </c>
      <c r="B24" s="27" t="s">
        <v>203</v>
      </c>
      <c r="C24" s="27" t="s">
        <v>79</v>
      </c>
      <c r="D24" s="11">
        <v>20000</v>
      </c>
      <c r="E24" s="12">
        <v>20.04</v>
      </c>
      <c r="F24" s="13">
        <v>5.0000000000000001E-4</v>
      </c>
    </row>
    <row r="25" spans="1:6" x14ac:dyDescent="0.25">
      <c r="A25" s="10" t="s">
        <v>204</v>
      </c>
      <c r="B25" s="27" t="s">
        <v>205</v>
      </c>
      <c r="C25" s="27" t="s">
        <v>114</v>
      </c>
      <c r="D25" s="11">
        <v>10000</v>
      </c>
      <c r="E25" s="12">
        <v>10.01</v>
      </c>
      <c r="F25" s="13">
        <v>2.9999999999999997E-4</v>
      </c>
    </row>
    <row r="26" spans="1:6" x14ac:dyDescent="0.25">
      <c r="A26" s="14" t="s">
        <v>88</v>
      </c>
      <c r="B26" s="28"/>
      <c r="C26" s="28"/>
      <c r="D26" s="15"/>
      <c r="E26" s="16">
        <v>16758.32</v>
      </c>
      <c r="F26" s="17">
        <v>0.43980000000000002</v>
      </c>
    </row>
    <row r="27" spans="1:6" x14ac:dyDescent="0.25">
      <c r="A27" s="10"/>
      <c r="B27" s="27"/>
      <c r="C27" s="27"/>
      <c r="D27" s="11"/>
      <c r="E27" s="12"/>
      <c r="F27" s="13"/>
    </row>
    <row r="28" spans="1:6" x14ac:dyDescent="0.25">
      <c r="A28" s="14" t="s">
        <v>95</v>
      </c>
      <c r="B28" s="28"/>
      <c r="C28" s="28"/>
      <c r="D28" s="15"/>
      <c r="E28" s="31"/>
      <c r="F28" s="32"/>
    </row>
    <row r="29" spans="1:6" x14ac:dyDescent="0.25">
      <c r="A29" s="10" t="s">
        <v>206</v>
      </c>
      <c r="B29" s="27" t="s">
        <v>207</v>
      </c>
      <c r="C29" s="27" t="s">
        <v>208</v>
      </c>
      <c r="D29" s="11">
        <v>3000000</v>
      </c>
      <c r="E29" s="12">
        <v>3113</v>
      </c>
      <c r="F29" s="13">
        <v>8.1699999999999995E-2</v>
      </c>
    </row>
    <row r="30" spans="1:6" x14ac:dyDescent="0.25">
      <c r="A30" s="10" t="s">
        <v>182</v>
      </c>
      <c r="B30" s="27" t="s">
        <v>183</v>
      </c>
      <c r="C30" s="27" t="s">
        <v>184</v>
      </c>
      <c r="D30" s="11">
        <v>700000</v>
      </c>
      <c r="E30" s="12">
        <v>701.48</v>
      </c>
      <c r="F30" s="13">
        <v>1.84E-2</v>
      </c>
    </row>
    <row r="31" spans="1:6" x14ac:dyDescent="0.25">
      <c r="A31" s="14" t="s">
        <v>88</v>
      </c>
      <c r="B31" s="28"/>
      <c r="C31" s="28"/>
      <c r="D31" s="15"/>
      <c r="E31" s="16">
        <v>3814.48</v>
      </c>
      <c r="F31" s="17">
        <v>0.10009999999999999</v>
      </c>
    </row>
    <row r="32" spans="1:6" x14ac:dyDescent="0.25">
      <c r="A32" s="14" t="s">
        <v>96</v>
      </c>
      <c r="B32" s="27"/>
      <c r="C32" s="27"/>
      <c r="D32" s="11"/>
      <c r="E32" s="12"/>
      <c r="F32" s="13"/>
    </row>
    <row r="33" spans="1:6" x14ac:dyDescent="0.25">
      <c r="A33" s="14" t="s">
        <v>88</v>
      </c>
      <c r="B33" s="27"/>
      <c r="C33" s="27"/>
      <c r="D33" s="11"/>
      <c r="E33" s="18" t="s">
        <v>65</v>
      </c>
      <c r="F33" s="19" t="s">
        <v>65</v>
      </c>
    </row>
    <row r="34" spans="1:6" x14ac:dyDescent="0.25">
      <c r="A34" s="10"/>
      <c r="B34" s="27"/>
      <c r="C34" s="27"/>
      <c r="D34" s="11"/>
      <c r="E34" s="12"/>
      <c r="F34" s="13"/>
    </row>
    <row r="35" spans="1:6" x14ac:dyDescent="0.25">
      <c r="A35" s="20" t="s">
        <v>97</v>
      </c>
      <c r="B35" s="29"/>
      <c r="C35" s="29"/>
      <c r="D35" s="21"/>
      <c r="E35" s="16">
        <v>20572.8</v>
      </c>
      <c r="F35" s="17">
        <v>0.53990000000000005</v>
      </c>
    </row>
    <row r="36" spans="1:6" x14ac:dyDescent="0.25">
      <c r="A36" s="10"/>
      <c r="B36" s="27"/>
      <c r="C36" s="27"/>
      <c r="D36" s="11"/>
      <c r="E36" s="12"/>
      <c r="F36" s="13"/>
    </row>
    <row r="37" spans="1:6" x14ac:dyDescent="0.25">
      <c r="A37" s="14" t="s">
        <v>128</v>
      </c>
      <c r="B37" s="27"/>
      <c r="C37" s="27"/>
      <c r="D37" s="11"/>
      <c r="E37" s="12"/>
      <c r="F37" s="13"/>
    </row>
    <row r="38" spans="1:6" x14ac:dyDescent="0.25">
      <c r="A38" s="14" t="s">
        <v>129</v>
      </c>
      <c r="B38" s="27"/>
      <c r="C38" s="27"/>
      <c r="D38" s="11"/>
      <c r="E38" s="12"/>
      <c r="F38" s="13"/>
    </row>
    <row r="39" spans="1:6" x14ac:dyDescent="0.25">
      <c r="A39" s="10" t="s">
        <v>209</v>
      </c>
      <c r="B39" s="27" t="s">
        <v>210</v>
      </c>
      <c r="C39" s="27" t="s">
        <v>211</v>
      </c>
      <c r="D39" s="11">
        <v>2500000</v>
      </c>
      <c r="E39" s="12">
        <v>2443.1999999999998</v>
      </c>
      <c r="F39" s="13">
        <v>6.4100000000000004E-2</v>
      </c>
    </row>
    <row r="40" spans="1:6" x14ac:dyDescent="0.25">
      <c r="A40" s="10" t="s">
        <v>212</v>
      </c>
      <c r="B40" s="27" t="s">
        <v>213</v>
      </c>
      <c r="C40" s="27" t="s">
        <v>211</v>
      </c>
      <c r="D40" s="11">
        <v>2500000</v>
      </c>
      <c r="E40" s="12">
        <v>2343.7399999999998</v>
      </c>
      <c r="F40" s="13">
        <v>6.1499999999999999E-2</v>
      </c>
    </row>
    <row r="41" spans="1:6" x14ac:dyDescent="0.25">
      <c r="A41" s="10" t="s">
        <v>214</v>
      </c>
      <c r="B41" s="27" t="s">
        <v>215</v>
      </c>
      <c r="C41" s="27" t="s">
        <v>216</v>
      </c>
      <c r="D41" s="11">
        <v>2500000</v>
      </c>
      <c r="E41" s="12">
        <v>2325.41</v>
      </c>
      <c r="F41" s="13">
        <v>6.0999999999999999E-2</v>
      </c>
    </row>
    <row r="42" spans="1:6" x14ac:dyDescent="0.25">
      <c r="A42" s="10"/>
      <c r="B42" s="27"/>
      <c r="C42" s="27"/>
      <c r="D42" s="11"/>
      <c r="E42" s="12"/>
      <c r="F42" s="13"/>
    </row>
    <row r="43" spans="1:6" x14ac:dyDescent="0.25">
      <c r="A43" s="14" t="s">
        <v>217</v>
      </c>
      <c r="B43" s="27"/>
      <c r="C43" s="27"/>
      <c r="D43" s="11"/>
      <c r="E43" s="12"/>
      <c r="F43" s="13"/>
    </row>
    <row r="44" spans="1:6" x14ac:dyDescent="0.25">
      <c r="A44" s="10" t="s">
        <v>218</v>
      </c>
      <c r="B44" s="27" t="s">
        <v>219</v>
      </c>
      <c r="C44" s="27" t="s">
        <v>211</v>
      </c>
      <c r="D44" s="11">
        <v>3500000</v>
      </c>
      <c r="E44" s="12">
        <v>3500</v>
      </c>
      <c r="F44" s="13">
        <v>9.1800000000000007E-2</v>
      </c>
    </row>
    <row r="45" spans="1:6" x14ac:dyDescent="0.25">
      <c r="A45" s="10"/>
      <c r="B45" s="27"/>
      <c r="C45" s="27"/>
      <c r="D45" s="11"/>
      <c r="E45" s="12"/>
      <c r="F45" s="13"/>
    </row>
    <row r="46" spans="1:6" x14ac:dyDescent="0.25">
      <c r="A46" s="20" t="s">
        <v>97</v>
      </c>
      <c r="B46" s="29"/>
      <c r="C46" s="29"/>
      <c r="D46" s="21"/>
      <c r="E46" s="16">
        <v>10612.35</v>
      </c>
      <c r="F46" s="17">
        <v>0.27839999999999998</v>
      </c>
    </row>
    <row r="47" spans="1:6" x14ac:dyDescent="0.25">
      <c r="A47" s="10"/>
      <c r="B47" s="27"/>
      <c r="C47" s="27"/>
      <c r="D47" s="11"/>
      <c r="E47" s="12"/>
      <c r="F47" s="13"/>
    </row>
    <row r="48" spans="1:6" x14ac:dyDescent="0.25">
      <c r="A48" s="10"/>
      <c r="B48" s="27"/>
      <c r="C48" s="27"/>
      <c r="D48" s="11"/>
      <c r="E48" s="12"/>
      <c r="F48" s="13"/>
    </row>
    <row r="49" spans="1:6" x14ac:dyDescent="0.25">
      <c r="A49" s="14" t="s">
        <v>98</v>
      </c>
      <c r="B49" s="27"/>
      <c r="C49" s="27"/>
      <c r="D49" s="11"/>
      <c r="E49" s="12"/>
      <c r="F49" s="13"/>
    </row>
    <row r="50" spans="1:6" x14ac:dyDescent="0.25">
      <c r="A50" s="10" t="s">
        <v>99</v>
      </c>
      <c r="B50" s="27"/>
      <c r="C50" s="27"/>
      <c r="D50" s="11"/>
      <c r="E50" s="12">
        <v>7176.75</v>
      </c>
      <c r="F50" s="13">
        <v>0.1883</v>
      </c>
    </row>
    <row r="51" spans="1:6" x14ac:dyDescent="0.25">
      <c r="A51" s="14" t="s">
        <v>88</v>
      </c>
      <c r="B51" s="28"/>
      <c r="C51" s="28"/>
      <c r="D51" s="15"/>
      <c r="E51" s="16">
        <v>7176.75</v>
      </c>
      <c r="F51" s="17">
        <v>0.1883</v>
      </c>
    </row>
    <row r="52" spans="1:6" x14ac:dyDescent="0.25">
      <c r="A52" s="10"/>
      <c r="B52" s="27"/>
      <c r="C52" s="27"/>
      <c r="D52" s="11"/>
      <c r="E52" s="12"/>
      <c r="F52" s="13"/>
    </row>
    <row r="53" spans="1:6" x14ac:dyDescent="0.25">
      <c r="A53" s="20" t="s">
        <v>97</v>
      </c>
      <c r="B53" s="29"/>
      <c r="C53" s="29"/>
      <c r="D53" s="21"/>
      <c r="E53" s="16">
        <v>7176.75</v>
      </c>
      <c r="F53" s="17">
        <v>0.1883</v>
      </c>
    </row>
    <row r="54" spans="1:6" x14ac:dyDescent="0.25">
      <c r="A54" s="10" t="s">
        <v>100</v>
      </c>
      <c r="B54" s="27"/>
      <c r="C54" s="27"/>
      <c r="D54" s="11"/>
      <c r="E54" s="33">
        <v>-248.18</v>
      </c>
      <c r="F54" s="34">
        <v>-6.6E-3</v>
      </c>
    </row>
    <row r="55" spans="1:6" x14ac:dyDescent="0.25">
      <c r="A55" s="22" t="s">
        <v>101</v>
      </c>
      <c r="B55" s="30"/>
      <c r="C55" s="30"/>
      <c r="D55" s="23"/>
      <c r="E55" s="24">
        <v>38113.72</v>
      </c>
      <c r="F55" s="25">
        <v>1</v>
      </c>
    </row>
    <row r="57" spans="1:6" x14ac:dyDescent="0.25">
      <c r="A57" s="1" t="s">
        <v>133</v>
      </c>
    </row>
    <row r="58" spans="1:6" x14ac:dyDescent="0.25">
      <c r="A58" s="1" t="s">
        <v>102</v>
      </c>
    </row>
    <row r="64" spans="1:6" x14ac:dyDescent="0.25">
      <c r="A64" s="1" t="s">
        <v>1143</v>
      </c>
    </row>
    <row r="65" spans="1:3" ht="30" x14ac:dyDescent="0.25">
      <c r="A65" s="44" t="s">
        <v>1144</v>
      </c>
      <c r="B65" t="s">
        <v>65</v>
      </c>
    </row>
    <row r="66" spans="1:3" x14ac:dyDescent="0.25">
      <c r="A66" t="s">
        <v>1145</v>
      </c>
    </row>
    <row r="67" spans="1:3" x14ac:dyDescent="0.25">
      <c r="A67" t="s">
        <v>1191</v>
      </c>
      <c r="B67" t="s">
        <v>1147</v>
      </c>
      <c r="C67" t="s">
        <v>1147</v>
      </c>
    </row>
    <row r="68" spans="1:3" x14ac:dyDescent="0.25">
      <c r="B68" s="45">
        <v>43465</v>
      </c>
      <c r="C68" s="45">
        <v>43496</v>
      </c>
    </row>
    <row r="69" spans="1:3" x14ac:dyDescent="0.25">
      <c r="A69" t="s">
        <v>1148</v>
      </c>
      <c r="B69">
        <v>2225.6754999999998</v>
      </c>
      <c r="C69">
        <v>2241.5675000000001</v>
      </c>
    </row>
    <row r="70" spans="1:3" x14ac:dyDescent="0.25">
      <c r="A70" t="s">
        <v>1150</v>
      </c>
      <c r="B70" t="s">
        <v>1149</v>
      </c>
      <c r="C70" t="s">
        <v>1149</v>
      </c>
    </row>
    <row r="71" spans="1:3" x14ac:dyDescent="0.25">
      <c r="A71" t="s">
        <v>1192</v>
      </c>
      <c r="B71">
        <v>1008.4345</v>
      </c>
      <c r="C71">
        <v>1008.2731</v>
      </c>
    </row>
    <row r="72" spans="1:3" x14ac:dyDescent="0.25">
      <c r="A72" t="s">
        <v>1151</v>
      </c>
      <c r="B72">
        <v>2270.6731</v>
      </c>
      <c r="C72">
        <v>2286.8843000000002</v>
      </c>
    </row>
    <row r="73" spans="1:3" x14ac:dyDescent="0.25">
      <c r="A73" t="s">
        <v>1170</v>
      </c>
      <c r="B73">
        <v>2046.7547</v>
      </c>
      <c r="C73">
        <v>2046.58</v>
      </c>
    </row>
    <row r="74" spans="1:3" x14ac:dyDescent="0.25">
      <c r="A74" t="s">
        <v>1152</v>
      </c>
      <c r="B74">
        <v>2225.6017000000002</v>
      </c>
      <c r="C74">
        <v>2241.491</v>
      </c>
    </row>
    <row r="75" spans="1:3" x14ac:dyDescent="0.25">
      <c r="A75" t="s">
        <v>1171</v>
      </c>
      <c r="B75">
        <v>2050.7392</v>
      </c>
      <c r="C75">
        <v>2048.9929999999999</v>
      </c>
    </row>
    <row r="76" spans="1:3" x14ac:dyDescent="0.25">
      <c r="A76" t="s">
        <v>1172</v>
      </c>
      <c r="B76">
        <v>1007.3597</v>
      </c>
      <c r="C76">
        <v>1006.2189</v>
      </c>
    </row>
    <row r="77" spans="1:3" x14ac:dyDescent="0.25">
      <c r="A77" t="s">
        <v>1185</v>
      </c>
      <c r="B77" t="s">
        <v>1149</v>
      </c>
      <c r="C77" t="s">
        <v>1149</v>
      </c>
    </row>
    <row r="78" spans="1:3" ht="15" customHeight="1" x14ac:dyDescent="0.25">
      <c r="A78" t="s">
        <v>1193</v>
      </c>
      <c r="B78" t="s">
        <v>1149</v>
      </c>
      <c r="C78" t="s">
        <v>1149</v>
      </c>
    </row>
    <row r="79" spans="1:3" x14ac:dyDescent="0.25">
      <c r="A79" t="s">
        <v>1194</v>
      </c>
      <c r="B79">
        <v>1006.1106</v>
      </c>
      <c r="C79">
        <v>1005.9275</v>
      </c>
    </row>
    <row r="80" spans="1:3" x14ac:dyDescent="0.25">
      <c r="A80" t="s">
        <v>1195</v>
      </c>
      <c r="B80">
        <v>1479.3956000000001</v>
      </c>
      <c r="C80">
        <v>1488.9454000000001</v>
      </c>
    </row>
    <row r="81" spans="1:3" x14ac:dyDescent="0.25">
      <c r="A81" t="s">
        <v>1196</v>
      </c>
      <c r="B81">
        <v>2024.0643</v>
      </c>
      <c r="C81">
        <v>2023.8027</v>
      </c>
    </row>
    <row r="82" spans="1:3" x14ac:dyDescent="0.25">
      <c r="A82" t="s">
        <v>1197</v>
      </c>
      <c r="B82">
        <v>2185.5787999999998</v>
      </c>
      <c r="C82">
        <v>2199.6873000000001</v>
      </c>
    </row>
    <row r="83" spans="1:3" x14ac:dyDescent="0.25">
      <c r="A83" t="s">
        <v>1198</v>
      </c>
      <c r="B83">
        <v>1066.9907000000001</v>
      </c>
      <c r="C83">
        <v>1073.8784000000001</v>
      </c>
    </row>
    <row r="84" spans="1:3" x14ac:dyDescent="0.25">
      <c r="A84" t="s">
        <v>1199</v>
      </c>
      <c r="B84">
        <v>1007.2714</v>
      </c>
      <c r="C84">
        <v>1006.1968000000001</v>
      </c>
    </row>
    <row r="85" spans="1:3" x14ac:dyDescent="0.25">
      <c r="A85" t="s">
        <v>1187</v>
      </c>
      <c r="B85" t="s">
        <v>1149</v>
      </c>
      <c r="C85" t="s">
        <v>1149</v>
      </c>
    </row>
    <row r="86" spans="1:3" x14ac:dyDescent="0.25">
      <c r="A86" t="s">
        <v>1200</v>
      </c>
      <c r="B86" t="s">
        <v>1149</v>
      </c>
      <c r="C86" t="s">
        <v>1149</v>
      </c>
    </row>
    <row r="87" spans="1:3" x14ac:dyDescent="0.25">
      <c r="A87" t="s">
        <v>1201</v>
      </c>
      <c r="B87">
        <v>1004.6393</v>
      </c>
      <c r="C87">
        <v>1004.5936</v>
      </c>
    </row>
    <row r="88" spans="1:3" x14ac:dyDescent="0.25">
      <c r="A88" t="s">
        <v>1202</v>
      </c>
      <c r="B88" t="s">
        <v>1149</v>
      </c>
      <c r="C88" t="s">
        <v>1149</v>
      </c>
    </row>
    <row r="89" spans="1:3" x14ac:dyDescent="0.25">
      <c r="A89" t="s">
        <v>1203</v>
      </c>
      <c r="B89" t="s">
        <v>1149</v>
      </c>
      <c r="C89" t="s">
        <v>1149</v>
      </c>
    </row>
    <row r="90" spans="1:3" x14ac:dyDescent="0.25">
      <c r="A90" t="s">
        <v>1204</v>
      </c>
      <c r="B90">
        <v>1963.7757999999999</v>
      </c>
      <c r="C90">
        <v>1976.4523999999999</v>
      </c>
    </row>
    <row r="91" spans="1:3" x14ac:dyDescent="0.25">
      <c r="A91" t="s">
        <v>1205</v>
      </c>
      <c r="B91">
        <v>1114.4126000000001</v>
      </c>
      <c r="C91">
        <v>1121.6126999999999</v>
      </c>
    </row>
    <row r="92" spans="1:3" x14ac:dyDescent="0.25">
      <c r="A92" t="s">
        <v>1206</v>
      </c>
      <c r="B92">
        <v>1008.0119999999999</v>
      </c>
      <c r="C92">
        <v>1006.9367</v>
      </c>
    </row>
    <row r="93" spans="1:3" x14ac:dyDescent="0.25">
      <c r="A93" t="s">
        <v>1188</v>
      </c>
      <c r="B93" t="s">
        <v>1149</v>
      </c>
      <c r="C93" t="s">
        <v>1149</v>
      </c>
    </row>
    <row r="94" spans="1:3" x14ac:dyDescent="0.25">
      <c r="A94" t="s">
        <v>1161</v>
      </c>
    </row>
    <row r="96" spans="1:3" x14ac:dyDescent="0.25">
      <c r="A96" t="s">
        <v>1178</v>
      </c>
    </row>
    <row r="98" spans="1:4" x14ac:dyDescent="0.25">
      <c r="A98" s="46" t="s">
        <v>1179</v>
      </c>
      <c r="B98" s="46" t="s">
        <v>1180</v>
      </c>
      <c r="C98" s="46" t="s">
        <v>1181</v>
      </c>
      <c r="D98" s="46" t="s">
        <v>1182</v>
      </c>
    </row>
    <row r="99" spans="1:4" x14ac:dyDescent="0.25">
      <c r="A99" s="46" t="s">
        <v>1207</v>
      </c>
      <c r="B99" s="46"/>
      <c r="C99" s="46">
        <v>5.2854884000000002</v>
      </c>
      <c r="D99" s="46">
        <v>4.8943884000000004</v>
      </c>
    </row>
    <row r="100" spans="1:4" x14ac:dyDescent="0.25">
      <c r="A100" s="46" t="s">
        <v>1208</v>
      </c>
      <c r="B100" s="46"/>
      <c r="C100" s="46">
        <v>15.104683700000001</v>
      </c>
      <c r="D100" s="46">
        <v>13.987012399999999</v>
      </c>
    </row>
    <row r="101" spans="1:4" x14ac:dyDescent="0.25">
      <c r="A101" s="46" t="s">
        <v>1183</v>
      </c>
      <c r="B101" s="46"/>
      <c r="C101" s="46">
        <v>11.802209599999999</v>
      </c>
      <c r="D101" s="46">
        <v>10.928904899999999</v>
      </c>
    </row>
    <row r="102" spans="1:4" x14ac:dyDescent="0.25">
      <c r="A102" s="46" t="s">
        <v>1209</v>
      </c>
      <c r="B102" s="46"/>
      <c r="C102" s="46">
        <v>5.9887074</v>
      </c>
      <c r="D102" s="46">
        <v>5.5455728999999998</v>
      </c>
    </row>
    <row r="103" spans="1:4" x14ac:dyDescent="0.25">
      <c r="A103" s="46" t="s">
        <v>1210</v>
      </c>
      <c r="B103" s="46"/>
      <c r="C103" s="46">
        <v>4.7965811</v>
      </c>
      <c r="D103" s="46">
        <v>4.4416579</v>
      </c>
    </row>
    <row r="104" spans="1:4" x14ac:dyDescent="0.25">
      <c r="A104" s="46" t="s">
        <v>1189</v>
      </c>
      <c r="B104" s="46"/>
      <c r="C104" s="46">
        <v>9.5998254999999997</v>
      </c>
      <c r="D104" s="46">
        <v>8.8894862000000003</v>
      </c>
    </row>
    <row r="105" spans="1:4" x14ac:dyDescent="0.25">
      <c r="A105" s="46" t="s">
        <v>1184</v>
      </c>
      <c r="B105" s="46"/>
      <c r="C105" s="46">
        <v>5.4424988000000001</v>
      </c>
      <c r="D105" s="46">
        <v>5.0397809000000002</v>
      </c>
    </row>
    <row r="106" spans="1:4" x14ac:dyDescent="0.25">
      <c r="A106" s="46" t="s">
        <v>1211</v>
      </c>
      <c r="B106" s="46"/>
      <c r="C106" s="46">
        <v>4.6906967000000002</v>
      </c>
      <c r="D106" s="46">
        <v>4.3436082999999996</v>
      </c>
    </row>
    <row r="107" spans="1:4" x14ac:dyDescent="0.25">
      <c r="A107" s="46" t="s">
        <v>1212</v>
      </c>
      <c r="B107" s="46"/>
      <c r="C107" s="46">
        <v>5.4464654000000001</v>
      </c>
      <c r="D107" s="46">
        <v>5.0434540999999999</v>
      </c>
    </row>
    <row r="109" spans="1:4" x14ac:dyDescent="0.25">
      <c r="A109" t="s">
        <v>1163</v>
      </c>
      <c r="B109" t="s">
        <v>65</v>
      </c>
    </row>
    <row r="110" spans="1:4" ht="30" x14ac:dyDescent="0.25">
      <c r="A110" s="44" t="s">
        <v>1164</v>
      </c>
      <c r="B110" t="s">
        <v>65</v>
      </c>
    </row>
    <row r="111" spans="1:4" ht="30" x14ac:dyDescent="0.25">
      <c r="A111" s="44" t="s">
        <v>1165</v>
      </c>
      <c r="B111" t="s">
        <v>65</v>
      </c>
    </row>
    <row r="112" spans="1:4" x14ac:dyDescent="0.25">
      <c r="A112" t="s">
        <v>1166</v>
      </c>
      <c r="B112" s="2">
        <v>0.716526</v>
      </c>
    </row>
    <row r="113" spans="1:2" x14ac:dyDescent="0.25">
      <c r="A113" t="s">
        <v>1167</v>
      </c>
      <c r="B113" s="2" t="s">
        <v>65</v>
      </c>
    </row>
    <row r="114" spans="1:2" ht="45" x14ac:dyDescent="0.25">
      <c r="A114" s="44" t="s">
        <v>1168</v>
      </c>
      <c r="B114" t="s">
        <v>65</v>
      </c>
    </row>
    <row r="115" spans="1:2" ht="30" x14ac:dyDescent="0.25">
      <c r="A115" s="44" t="s">
        <v>1169</v>
      </c>
      <c r="B115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8"/>
  <sheetViews>
    <sheetView workbookViewId="0">
      <pane ySplit="4" topLeftCell="A203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7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18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19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220</v>
      </c>
      <c r="B7" s="27"/>
      <c r="C7" s="27"/>
      <c r="D7" s="11"/>
      <c r="E7" s="12"/>
      <c r="F7" s="13"/>
    </row>
    <row r="8" spans="1:8" x14ac:dyDescent="0.25">
      <c r="A8" s="10" t="s">
        <v>221</v>
      </c>
      <c r="B8" s="27" t="s">
        <v>222</v>
      </c>
      <c r="C8" s="27" t="s">
        <v>223</v>
      </c>
      <c r="D8" s="11">
        <v>2074000</v>
      </c>
      <c r="E8" s="12">
        <v>25451.09</v>
      </c>
      <c r="F8" s="13">
        <v>8.5500000000000007E-2</v>
      </c>
    </row>
    <row r="9" spans="1:8" x14ac:dyDescent="0.25">
      <c r="A9" s="10" t="s">
        <v>224</v>
      </c>
      <c r="B9" s="27" t="s">
        <v>225</v>
      </c>
      <c r="C9" s="27" t="s">
        <v>226</v>
      </c>
      <c r="D9" s="11">
        <v>1147500</v>
      </c>
      <c r="E9" s="12">
        <v>22058.97</v>
      </c>
      <c r="F9" s="13">
        <v>7.4099999999999999E-2</v>
      </c>
    </row>
    <row r="10" spans="1:8" x14ac:dyDescent="0.25">
      <c r="A10" s="10" t="s">
        <v>227</v>
      </c>
      <c r="B10" s="27" t="s">
        <v>228</v>
      </c>
      <c r="C10" s="27" t="s">
        <v>229</v>
      </c>
      <c r="D10" s="11">
        <v>585750</v>
      </c>
      <c r="E10" s="12">
        <v>11797.59</v>
      </c>
      <c r="F10" s="13">
        <v>3.9600000000000003E-2</v>
      </c>
    </row>
    <row r="11" spans="1:8" x14ac:dyDescent="0.25">
      <c r="A11" s="10" t="s">
        <v>230</v>
      </c>
      <c r="B11" s="27" t="s">
        <v>231</v>
      </c>
      <c r="C11" s="27" t="s">
        <v>232</v>
      </c>
      <c r="D11" s="11">
        <v>2711500</v>
      </c>
      <c r="E11" s="12">
        <v>11481.85</v>
      </c>
      <c r="F11" s="13">
        <v>3.8600000000000002E-2</v>
      </c>
    </row>
    <row r="12" spans="1:8" x14ac:dyDescent="0.25">
      <c r="A12" s="10" t="s">
        <v>233</v>
      </c>
      <c r="B12" s="27" t="s">
        <v>234</v>
      </c>
      <c r="C12" s="27" t="s">
        <v>235</v>
      </c>
      <c r="D12" s="11">
        <v>1202400</v>
      </c>
      <c r="E12" s="12">
        <v>9456.8799999999992</v>
      </c>
      <c r="F12" s="13">
        <v>3.1800000000000002E-2</v>
      </c>
    </row>
    <row r="13" spans="1:8" x14ac:dyDescent="0.25">
      <c r="A13" s="10" t="s">
        <v>236</v>
      </c>
      <c r="B13" s="27" t="s">
        <v>237</v>
      </c>
      <c r="C13" s="27" t="s">
        <v>238</v>
      </c>
      <c r="D13" s="11">
        <v>1646672</v>
      </c>
      <c r="E13" s="12">
        <v>7849.69</v>
      </c>
      <c r="F13" s="13">
        <v>2.64E-2</v>
      </c>
    </row>
    <row r="14" spans="1:8" x14ac:dyDescent="0.25">
      <c r="A14" s="10" t="s">
        <v>239</v>
      </c>
      <c r="B14" s="27" t="s">
        <v>240</v>
      </c>
      <c r="C14" s="27" t="s">
        <v>241</v>
      </c>
      <c r="D14" s="11">
        <v>2583000</v>
      </c>
      <c r="E14" s="12">
        <v>7584.98</v>
      </c>
      <c r="F14" s="13">
        <v>2.5499999999999998E-2</v>
      </c>
    </row>
    <row r="15" spans="1:8" x14ac:dyDescent="0.25">
      <c r="A15" s="10" t="s">
        <v>242</v>
      </c>
      <c r="B15" s="27" t="s">
        <v>243</v>
      </c>
      <c r="C15" s="27" t="s">
        <v>244</v>
      </c>
      <c r="D15" s="11">
        <v>341400</v>
      </c>
      <c r="E15" s="12">
        <v>6019.74</v>
      </c>
      <c r="F15" s="13">
        <v>2.0199999999999999E-2</v>
      </c>
    </row>
    <row r="16" spans="1:8" x14ac:dyDescent="0.25">
      <c r="A16" s="10" t="s">
        <v>245</v>
      </c>
      <c r="B16" s="27" t="s">
        <v>246</v>
      </c>
      <c r="C16" s="27" t="s">
        <v>241</v>
      </c>
      <c r="D16" s="11">
        <v>6888000</v>
      </c>
      <c r="E16" s="12">
        <v>5338.2</v>
      </c>
      <c r="F16" s="13">
        <v>1.7899999999999999E-2</v>
      </c>
    </row>
    <row r="17" spans="1:6" x14ac:dyDescent="0.25">
      <c r="A17" s="10" t="s">
        <v>247</v>
      </c>
      <c r="B17" s="27" t="s">
        <v>248</v>
      </c>
      <c r="C17" s="27" t="s">
        <v>241</v>
      </c>
      <c r="D17" s="11">
        <v>2707250</v>
      </c>
      <c r="E17" s="12">
        <v>5254.77</v>
      </c>
      <c r="F17" s="13">
        <v>1.77E-2</v>
      </c>
    </row>
    <row r="18" spans="1:6" x14ac:dyDescent="0.25">
      <c r="A18" s="10" t="s">
        <v>249</v>
      </c>
      <c r="B18" s="27" t="s">
        <v>250</v>
      </c>
      <c r="C18" s="27" t="s">
        <v>251</v>
      </c>
      <c r="D18" s="11">
        <v>3036800</v>
      </c>
      <c r="E18" s="12">
        <v>5006.16</v>
      </c>
      <c r="F18" s="13">
        <v>1.6799999999999999E-2</v>
      </c>
    </row>
    <row r="19" spans="1:6" x14ac:dyDescent="0.25">
      <c r="A19" s="10" t="s">
        <v>252</v>
      </c>
      <c r="B19" s="27" t="s">
        <v>253</v>
      </c>
      <c r="C19" s="27" t="s">
        <v>244</v>
      </c>
      <c r="D19" s="11">
        <v>1716000</v>
      </c>
      <c r="E19" s="12">
        <v>4781.63</v>
      </c>
      <c r="F19" s="13">
        <v>1.61E-2</v>
      </c>
    </row>
    <row r="20" spans="1:6" x14ac:dyDescent="0.25">
      <c r="A20" s="10" t="s">
        <v>254</v>
      </c>
      <c r="B20" s="27" t="s">
        <v>255</v>
      </c>
      <c r="C20" s="27" t="s">
        <v>232</v>
      </c>
      <c r="D20" s="11">
        <v>592000</v>
      </c>
      <c r="E20" s="12">
        <v>4663.78</v>
      </c>
      <c r="F20" s="13">
        <v>1.5699999999999999E-2</v>
      </c>
    </row>
    <row r="21" spans="1:6" x14ac:dyDescent="0.25">
      <c r="A21" s="10" t="s">
        <v>256</v>
      </c>
      <c r="B21" s="27" t="s">
        <v>257</v>
      </c>
      <c r="C21" s="27" t="s">
        <v>258</v>
      </c>
      <c r="D21" s="11">
        <v>541500</v>
      </c>
      <c r="E21" s="12">
        <v>3904.22</v>
      </c>
      <c r="F21" s="13">
        <v>1.3100000000000001E-2</v>
      </c>
    </row>
    <row r="22" spans="1:6" x14ac:dyDescent="0.25">
      <c r="A22" s="10" t="s">
        <v>259</v>
      </c>
      <c r="B22" s="27" t="s">
        <v>260</v>
      </c>
      <c r="C22" s="27" t="s">
        <v>261</v>
      </c>
      <c r="D22" s="11">
        <v>8280000</v>
      </c>
      <c r="E22" s="12">
        <v>3767.4</v>
      </c>
      <c r="F22" s="13">
        <v>1.2699999999999999E-2</v>
      </c>
    </row>
    <row r="23" spans="1:6" x14ac:dyDescent="0.25">
      <c r="A23" s="10" t="s">
        <v>262</v>
      </c>
      <c r="B23" s="27" t="s">
        <v>263</v>
      </c>
      <c r="C23" s="27" t="s">
        <v>226</v>
      </c>
      <c r="D23" s="11">
        <v>9240000</v>
      </c>
      <c r="E23" s="12">
        <v>3659.04</v>
      </c>
      <c r="F23" s="13">
        <v>1.23E-2</v>
      </c>
    </row>
    <row r="24" spans="1:6" x14ac:dyDescent="0.25">
      <c r="A24" s="10" t="s">
        <v>264</v>
      </c>
      <c r="B24" s="27" t="s">
        <v>265</v>
      </c>
      <c r="C24" s="27" t="s">
        <v>266</v>
      </c>
      <c r="D24" s="11">
        <v>665000</v>
      </c>
      <c r="E24" s="12">
        <v>3525.17</v>
      </c>
      <c r="F24" s="13">
        <v>1.18E-2</v>
      </c>
    </row>
    <row r="25" spans="1:6" x14ac:dyDescent="0.25">
      <c r="A25" s="10" t="s">
        <v>267</v>
      </c>
      <c r="B25" s="27" t="s">
        <v>268</v>
      </c>
      <c r="C25" s="27" t="s">
        <v>269</v>
      </c>
      <c r="D25" s="11">
        <v>2492000</v>
      </c>
      <c r="E25" s="12">
        <v>3417.78</v>
      </c>
      <c r="F25" s="13">
        <v>1.15E-2</v>
      </c>
    </row>
    <row r="26" spans="1:6" x14ac:dyDescent="0.25">
      <c r="A26" s="10" t="s">
        <v>270</v>
      </c>
      <c r="B26" s="27" t="s">
        <v>271</v>
      </c>
      <c r="C26" s="27" t="s">
        <v>272</v>
      </c>
      <c r="D26" s="11">
        <v>48675</v>
      </c>
      <c r="E26" s="12">
        <v>3232.58</v>
      </c>
      <c r="F26" s="13">
        <v>1.09E-2</v>
      </c>
    </row>
    <row r="27" spans="1:6" x14ac:dyDescent="0.25">
      <c r="A27" s="10" t="s">
        <v>273</v>
      </c>
      <c r="B27" s="27" t="s">
        <v>274</v>
      </c>
      <c r="C27" s="27" t="s">
        <v>238</v>
      </c>
      <c r="D27" s="11">
        <v>1153500</v>
      </c>
      <c r="E27" s="12">
        <v>3167.51</v>
      </c>
      <c r="F27" s="13">
        <v>1.06E-2</v>
      </c>
    </row>
    <row r="28" spans="1:6" x14ac:dyDescent="0.25">
      <c r="A28" s="10" t="s">
        <v>275</v>
      </c>
      <c r="B28" s="27" t="s">
        <v>276</v>
      </c>
      <c r="C28" s="27" t="s">
        <v>277</v>
      </c>
      <c r="D28" s="11">
        <v>1302000</v>
      </c>
      <c r="E28" s="12">
        <v>2714.67</v>
      </c>
      <c r="F28" s="13">
        <v>9.1000000000000004E-3</v>
      </c>
    </row>
    <row r="29" spans="1:6" x14ac:dyDescent="0.25">
      <c r="A29" s="10" t="s">
        <v>278</v>
      </c>
      <c r="B29" s="27" t="s">
        <v>279</v>
      </c>
      <c r="C29" s="27" t="s">
        <v>280</v>
      </c>
      <c r="D29" s="11">
        <v>875500</v>
      </c>
      <c r="E29" s="12">
        <v>2682.53</v>
      </c>
      <c r="F29" s="13">
        <v>8.9999999999999993E-3</v>
      </c>
    </row>
    <row r="30" spans="1:6" x14ac:dyDescent="0.25">
      <c r="A30" s="10" t="s">
        <v>281</v>
      </c>
      <c r="B30" s="27" t="s">
        <v>282</v>
      </c>
      <c r="C30" s="27" t="s">
        <v>232</v>
      </c>
      <c r="D30" s="11">
        <v>380700</v>
      </c>
      <c r="E30" s="12">
        <v>2468.08</v>
      </c>
      <c r="F30" s="13">
        <v>8.3000000000000001E-3</v>
      </c>
    </row>
    <row r="31" spans="1:6" x14ac:dyDescent="0.25">
      <c r="A31" s="10" t="s">
        <v>283</v>
      </c>
      <c r="B31" s="27" t="s">
        <v>284</v>
      </c>
      <c r="C31" s="27" t="s">
        <v>229</v>
      </c>
      <c r="D31" s="11">
        <v>283200</v>
      </c>
      <c r="E31" s="12">
        <v>2122.73</v>
      </c>
      <c r="F31" s="13">
        <v>7.1000000000000004E-3</v>
      </c>
    </row>
    <row r="32" spans="1:6" x14ac:dyDescent="0.25">
      <c r="A32" s="10" t="s">
        <v>285</v>
      </c>
      <c r="B32" s="27" t="s">
        <v>286</v>
      </c>
      <c r="C32" s="27" t="s">
        <v>261</v>
      </c>
      <c r="D32" s="11">
        <v>2853000</v>
      </c>
      <c r="E32" s="12">
        <v>2034.19</v>
      </c>
      <c r="F32" s="13">
        <v>6.7999999999999996E-3</v>
      </c>
    </row>
    <row r="33" spans="1:6" x14ac:dyDescent="0.25">
      <c r="A33" s="10" t="s">
        <v>287</v>
      </c>
      <c r="B33" s="27" t="s">
        <v>288</v>
      </c>
      <c r="C33" s="27" t="s">
        <v>226</v>
      </c>
      <c r="D33" s="11">
        <v>2052000</v>
      </c>
      <c r="E33" s="12">
        <v>1891.94</v>
      </c>
      <c r="F33" s="13">
        <v>6.4000000000000003E-3</v>
      </c>
    </row>
    <row r="34" spans="1:6" x14ac:dyDescent="0.25">
      <c r="A34" s="10" t="s">
        <v>289</v>
      </c>
      <c r="B34" s="27" t="s">
        <v>290</v>
      </c>
      <c r="C34" s="27" t="s">
        <v>223</v>
      </c>
      <c r="D34" s="11">
        <v>1375500</v>
      </c>
      <c r="E34" s="12">
        <v>1882.37</v>
      </c>
      <c r="F34" s="13">
        <v>6.3E-3</v>
      </c>
    </row>
    <row r="35" spans="1:6" x14ac:dyDescent="0.25">
      <c r="A35" s="10" t="s">
        <v>291</v>
      </c>
      <c r="B35" s="27" t="s">
        <v>292</v>
      </c>
      <c r="C35" s="27" t="s">
        <v>229</v>
      </c>
      <c r="D35" s="11">
        <v>208800</v>
      </c>
      <c r="E35" s="12">
        <v>1866.78</v>
      </c>
      <c r="F35" s="13">
        <v>6.3E-3</v>
      </c>
    </row>
    <row r="36" spans="1:6" x14ac:dyDescent="0.25">
      <c r="A36" s="10" t="s">
        <v>293</v>
      </c>
      <c r="B36" s="27" t="s">
        <v>294</v>
      </c>
      <c r="C36" s="27" t="s">
        <v>295</v>
      </c>
      <c r="D36" s="11">
        <v>360000</v>
      </c>
      <c r="E36" s="12">
        <v>1774.8</v>
      </c>
      <c r="F36" s="13">
        <v>6.0000000000000001E-3</v>
      </c>
    </row>
    <row r="37" spans="1:6" x14ac:dyDescent="0.25">
      <c r="A37" s="10" t="s">
        <v>296</v>
      </c>
      <c r="B37" s="27" t="s">
        <v>297</v>
      </c>
      <c r="C37" s="27" t="s">
        <v>244</v>
      </c>
      <c r="D37" s="11">
        <v>54600</v>
      </c>
      <c r="E37" s="12">
        <v>1745.94</v>
      </c>
      <c r="F37" s="13">
        <v>5.8999999999999999E-3</v>
      </c>
    </row>
    <row r="38" spans="1:6" x14ac:dyDescent="0.25">
      <c r="A38" s="10" t="s">
        <v>298</v>
      </c>
      <c r="B38" s="27" t="s">
        <v>299</v>
      </c>
      <c r="C38" s="27" t="s">
        <v>241</v>
      </c>
      <c r="D38" s="11">
        <v>456500</v>
      </c>
      <c r="E38" s="12">
        <v>1663.71</v>
      </c>
      <c r="F38" s="13">
        <v>5.5999999999999999E-3</v>
      </c>
    </row>
    <row r="39" spans="1:6" x14ac:dyDescent="0.25">
      <c r="A39" s="10" t="s">
        <v>300</v>
      </c>
      <c r="B39" s="27" t="s">
        <v>301</v>
      </c>
      <c r="C39" s="27" t="s">
        <v>302</v>
      </c>
      <c r="D39" s="11">
        <v>10935000</v>
      </c>
      <c r="E39" s="12">
        <v>1662.12</v>
      </c>
      <c r="F39" s="13">
        <v>5.5999999999999999E-3</v>
      </c>
    </row>
    <row r="40" spans="1:6" x14ac:dyDescent="0.25">
      <c r="A40" s="10" t="s">
        <v>303</v>
      </c>
      <c r="B40" s="27" t="s">
        <v>304</v>
      </c>
      <c r="C40" s="27" t="s">
        <v>305</v>
      </c>
      <c r="D40" s="11">
        <v>217600</v>
      </c>
      <c r="E40" s="12">
        <v>1641.47</v>
      </c>
      <c r="F40" s="13">
        <v>5.4999999999999997E-3</v>
      </c>
    </row>
    <row r="41" spans="1:6" x14ac:dyDescent="0.25">
      <c r="A41" s="10" t="s">
        <v>306</v>
      </c>
      <c r="B41" s="27" t="s">
        <v>307</v>
      </c>
      <c r="C41" s="27" t="s">
        <v>277</v>
      </c>
      <c r="D41" s="11">
        <v>782000</v>
      </c>
      <c r="E41" s="12">
        <v>1543.28</v>
      </c>
      <c r="F41" s="13">
        <v>5.1999999999999998E-3</v>
      </c>
    </row>
    <row r="42" spans="1:6" x14ac:dyDescent="0.25">
      <c r="A42" s="10" t="s">
        <v>308</v>
      </c>
      <c r="B42" s="27" t="s">
        <v>309</v>
      </c>
      <c r="C42" s="27" t="s">
        <v>244</v>
      </c>
      <c r="D42" s="11">
        <v>11700</v>
      </c>
      <c r="E42" s="12">
        <v>1345.25</v>
      </c>
      <c r="F42" s="13">
        <v>4.4999999999999997E-3</v>
      </c>
    </row>
    <row r="43" spans="1:6" x14ac:dyDescent="0.25">
      <c r="A43" s="10" t="s">
        <v>310</v>
      </c>
      <c r="B43" s="27" t="s">
        <v>311</v>
      </c>
      <c r="C43" s="27" t="s">
        <v>312</v>
      </c>
      <c r="D43" s="11">
        <v>1240800</v>
      </c>
      <c r="E43" s="12">
        <v>1204.82</v>
      </c>
      <c r="F43" s="13">
        <v>4.0000000000000001E-3</v>
      </c>
    </row>
    <row r="44" spans="1:6" x14ac:dyDescent="0.25">
      <c r="A44" s="10" t="s">
        <v>313</v>
      </c>
      <c r="B44" s="27" t="s">
        <v>314</v>
      </c>
      <c r="C44" s="27" t="s">
        <v>244</v>
      </c>
      <c r="D44" s="11">
        <v>83300</v>
      </c>
      <c r="E44" s="12">
        <v>1190.19</v>
      </c>
      <c r="F44" s="13">
        <v>4.0000000000000001E-3</v>
      </c>
    </row>
    <row r="45" spans="1:6" x14ac:dyDescent="0.25">
      <c r="A45" s="10" t="s">
        <v>315</v>
      </c>
      <c r="B45" s="27" t="s">
        <v>316</v>
      </c>
      <c r="C45" s="27" t="s">
        <v>272</v>
      </c>
      <c r="D45" s="11">
        <v>162000</v>
      </c>
      <c r="E45" s="12">
        <v>1101.68</v>
      </c>
      <c r="F45" s="13">
        <v>3.7000000000000002E-3</v>
      </c>
    </row>
    <row r="46" spans="1:6" x14ac:dyDescent="0.25">
      <c r="A46" s="10" t="s">
        <v>317</v>
      </c>
      <c r="B46" s="27" t="s">
        <v>318</v>
      </c>
      <c r="C46" s="27" t="s">
        <v>241</v>
      </c>
      <c r="D46" s="11">
        <v>7754994</v>
      </c>
      <c r="E46" s="12">
        <v>1019.78</v>
      </c>
      <c r="F46" s="13">
        <v>3.3999999999999998E-3</v>
      </c>
    </row>
    <row r="47" spans="1:6" x14ac:dyDescent="0.25">
      <c r="A47" s="10" t="s">
        <v>319</v>
      </c>
      <c r="B47" s="27" t="s">
        <v>320</v>
      </c>
      <c r="C47" s="27" t="s">
        <v>244</v>
      </c>
      <c r="D47" s="11">
        <v>312400</v>
      </c>
      <c r="E47" s="12">
        <v>995.78</v>
      </c>
      <c r="F47" s="13">
        <v>3.3E-3</v>
      </c>
    </row>
    <row r="48" spans="1:6" x14ac:dyDescent="0.25">
      <c r="A48" s="10" t="s">
        <v>321</v>
      </c>
      <c r="B48" s="27" t="s">
        <v>322</v>
      </c>
      <c r="C48" s="27" t="s">
        <v>232</v>
      </c>
      <c r="D48" s="11">
        <v>36000</v>
      </c>
      <c r="E48" s="12">
        <v>979.49</v>
      </c>
      <c r="F48" s="13">
        <v>3.3E-3</v>
      </c>
    </row>
    <row r="49" spans="1:6" x14ac:dyDescent="0.25">
      <c r="A49" s="10" t="s">
        <v>323</v>
      </c>
      <c r="B49" s="27" t="s">
        <v>324</v>
      </c>
      <c r="C49" s="27" t="s">
        <v>266</v>
      </c>
      <c r="D49" s="11">
        <v>2873000</v>
      </c>
      <c r="E49" s="12">
        <v>936.6</v>
      </c>
      <c r="F49" s="13">
        <v>3.0999999999999999E-3</v>
      </c>
    </row>
    <row r="50" spans="1:6" x14ac:dyDescent="0.25">
      <c r="A50" s="10" t="s">
        <v>325</v>
      </c>
      <c r="B50" s="27" t="s">
        <v>326</v>
      </c>
      <c r="C50" s="27" t="s">
        <v>241</v>
      </c>
      <c r="D50" s="11">
        <v>1650000</v>
      </c>
      <c r="E50" s="12">
        <v>914.1</v>
      </c>
      <c r="F50" s="13">
        <v>3.0999999999999999E-3</v>
      </c>
    </row>
    <row r="51" spans="1:6" x14ac:dyDescent="0.25">
      <c r="A51" s="10" t="s">
        <v>327</v>
      </c>
      <c r="B51" s="27" t="s">
        <v>328</v>
      </c>
      <c r="C51" s="27" t="s">
        <v>226</v>
      </c>
      <c r="D51" s="11">
        <v>217500</v>
      </c>
      <c r="E51" s="12">
        <v>879.79</v>
      </c>
      <c r="F51" s="13">
        <v>3.0000000000000001E-3</v>
      </c>
    </row>
    <row r="52" spans="1:6" x14ac:dyDescent="0.25">
      <c r="A52" s="10" t="s">
        <v>329</v>
      </c>
      <c r="B52" s="27" t="s">
        <v>330</v>
      </c>
      <c r="C52" s="27" t="s">
        <v>331</v>
      </c>
      <c r="D52" s="11">
        <v>17632000</v>
      </c>
      <c r="E52" s="12">
        <v>828.7</v>
      </c>
      <c r="F52" s="13">
        <v>2.8E-3</v>
      </c>
    </row>
    <row r="53" spans="1:6" x14ac:dyDescent="0.25">
      <c r="A53" s="10" t="s">
        <v>332</v>
      </c>
      <c r="B53" s="27" t="s">
        <v>333</v>
      </c>
      <c r="C53" s="27" t="s">
        <v>244</v>
      </c>
      <c r="D53" s="11">
        <v>218400</v>
      </c>
      <c r="E53" s="12">
        <v>800.98</v>
      </c>
      <c r="F53" s="13">
        <v>2.7000000000000001E-3</v>
      </c>
    </row>
    <row r="54" spans="1:6" x14ac:dyDescent="0.25">
      <c r="A54" s="10" t="s">
        <v>334</v>
      </c>
      <c r="B54" s="27" t="s">
        <v>335</v>
      </c>
      <c r="C54" s="27" t="s">
        <v>241</v>
      </c>
      <c r="D54" s="11">
        <v>676000</v>
      </c>
      <c r="E54" s="12">
        <v>760.16</v>
      </c>
      <c r="F54" s="13">
        <v>2.5999999999999999E-3</v>
      </c>
    </row>
    <row r="55" spans="1:6" x14ac:dyDescent="0.25">
      <c r="A55" s="10" t="s">
        <v>336</v>
      </c>
      <c r="B55" s="27" t="s">
        <v>337</v>
      </c>
      <c r="C55" s="27" t="s">
        <v>295</v>
      </c>
      <c r="D55" s="11">
        <v>1206000</v>
      </c>
      <c r="E55" s="12">
        <v>735.66</v>
      </c>
      <c r="F55" s="13">
        <v>2.5000000000000001E-3</v>
      </c>
    </row>
    <row r="56" spans="1:6" x14ac:dyDescent="0.25">
      <c r="A56" s="10" t="s">
        <v>338</v>
      </c>
      <c r="B56" s="27" t="s">
        <v>339</v>
      </c>
      <c r="C56" s="27" t="s">
        <v>244</v>
      </c>
      <c r="D56" s="11">
        <v>144000</v>
      </c>
      <c r="E56" s="12">
        <v>724.75</v>
      </c>
      <c r="F56" s="13">
        <v>2.3999999999999998E-3</v>
      </c>
    </row>
    <row r="57" spans="1:6" x14ac:dyDescent="0.25">
      <c r="A57" s="10" t="s">
        <v>340</v>
      </c>
      <c r="B57" s="27" t="s">
        <v>341</v>
      </c>
      <c r="C57" s="27" t="s">
        <v>331</v>
      </c>
      <c r="D57" s="11">
        <v>1860000</v>
      </c>
      <c r="E57" s="12">
        <v>699.36</v>
      </c>
      <c r="F57" s="13">
        <v>2.3999999999999998E-3</v>
      </c>
    </row>
    <row r="58" spans="1:6" x14ac:dyDescent="0.25">
      <c r="A58" s="10" t="s">
        <v>342</v>
      </c>
      <c r="B58" s="27" t="s">
        <v>343</v>
      </c>
      <c r="C58" s="27" t="s">
        <v>232</v>
      </c>
      <c r="D58" s="11">
        <v>125400</v>
      </c>
      <c r="E58" s="12">
        <v>578.53</v>
      </c>
      <c r="F58" s="13">
        <v>1.9E-3</v>
      </c>
    </row>
    <row r="59" spans="1:6" x14ac:dyDescent="0.25">
      <c r="A59" s="10" t="s">
        <v>1260</v>
      </c>
      <c r="B59" s="27" t="s">
        <v>345</v>
      </c>
      <c r="C59" s="27" t="s">
        <v>272</v>
      </c>
      <c r="D59" s="11">
        <v>615600</v>
      </c>
      <c r="E59" s="12">
        <v>576.51</v>
      </c>
      <c r="F59" s="13">
        <v>1.9E-3</v>
      </c>
    </row>
    <row r="60" spans="1:6" x14ac:dyDescent="0.25">
      <c r="A60" s="10" t="s">
        <v>346</v>
      </c>
      <c r="B60" s="27" t="s">
        <v>347</v>
      </c>
      <c r="C60" s="27" t="s">
        <v>261</v>
      </c>
      <c r="D60" s="11">
        <v>205400</v>
      </c>
      <c r="E60" s="12">
        <v>552.41999999999996</v>
      </c>
      <c r="F60" s="13">
        <v>1.9E-3</v>
      </c>
    </row>
    <row r="61" spans="1:6" x14ac:dyDescent="0.25">
      <c r="A61" s="10" t="s">
        <v>348</v>
      </c>
      <c r="B61" s="27" t="s">
        <v>349</v>
      </c>
      <c r="C61" s="27" t="s">
        <v>226</v>
      </c>
      <c r="D61" s="11">
        <v>76300</v>
      </c>
      <c r="E61" s="12">
        <v>537</v>
      </c>
      <c r="F61" s="13">
        <v>1.8E-3</v>
      </c>
    </row>
    <row r="62" spans="1:6" x14ac:dyDescent="0.25">
      <c r="A62" s="10" t="s">
        <v>350</v>
      </c>
      <c r="B62" s="27" t="s">
        <v>351</v>
      </c>
      <c r="C62" s="27" t="s">
        <v>302</v>
      </c>
      <c r="D62" s="11">
        <v>568000</v>
      </c>
      <c r="E62" s="12">
        <v>451.84</v>
      </c>
      <c r="F62" s="13">
        <v>1.5E-3</v>
      </c>
    </row>
    <row r="63" spans="1:6" x14ac:dyDescent="0.25">
      <c r="A63" s="10" t="s">
        <v>352</v>
      </c>
      <c r="B63" s="27" t="s">
        <v>353</v>
      </c>
      <c r="C63" s="27" t="s">
        <v>354</v>
      </c>
      <c r="D63" s="11">
        <v>132500</v>
      </c>
      <c r="E63" s="12">
        <v>448.71</v>
      </c>
      <c r="F63" s="13">
        <v>1.5E-3</v>
      </c>
    </row>
    <row r="64" spans="1:6" x14ac:dyDescent="0.25">
      <c r="A64" s="10" t="s">
        <v>355</v>
      </c>
      <c r="B64" s="27" t="s">
        <v>356</v>
      </c>
      <c r="C64" s="27" t="s">
        <v>232</v>
      </c>
      <c r="D64" s="11">
        <v>68000</v>
      </c>
      <c r="E64" s="12">
        <v>443.12</v>
      </c>
      <c r="F64" s="13">
        <v>1.5E-3</v>
      </c>
    </row>
    <row r="65" spans="1:6" x14ac:dyDescent="0.25">
      <c r="A65" s="10" t="s">
        <v>357</v>
      </c>
      <c r="B65" s="27" t="s">
        <v>358</v>
      </c>
      <c r="C65" s="27" t="s">
        <v>226</v>
      </c>
      <c r="D65" s="11">
        <v>17000</v>
      </c>
      <c r="E65" s="12">
        <v>437.72</v>
      </c>
      <c r="F65" s="13">
        <v>1.5E-3</v>
      </c>
    </row>
    <row r="66" spans="1:6" x14ac:dyDescent="0.25">
      <c r="A66" s="10" t="s">
        <v>359</v>
      </c>
      <c r="B66" s="27" t="s">
        <v>360</v>
      </c>
      <c r="C66" s="27" t="s">
        <v>251</v>
      </c>
      <c r="D66" s="11">
        <v>80600</v>
      </c>
      <c r="E66" s="12">
        <v>433.67</v>
      </c>
      <c r="F66" s="13">
        <v>1.5E-3</v>
      </c>
    </row>
    <row r="67" spans="1:6" x14ac:dyDescent="0.25">
      <c r="A67" s="10" t="s">
        <v>361</v>
      </c>
      <c r="B67" s="27" t="s">
        <v>362</v>
      </c>
      <c r="C67" s="27" t="s">
        <v>232</v>
      </c>
      <c r="D67" s="11">
        <v>129600</v>
      </c>
      <c r="E67" s="12">
        <v>413.36</v>
      </c>
      <c r="F67" s="13">
        <v>1.4E-3</v>
      </c>
    </row>
    <row r="68" spans="1:6" x14ac:dyDescent="0.25">
      <c r="A68" s="10" t="s">
        <v>363</v>
      </c>
      <c r="B68" s="27" t="s">
        <v>364</v>
      </c>
      <c r="C68" s="27" t="s">
        <v>244</v>
      </c>
      <c r="D68" s="11">
        <v>31500</v>
      </c>
      <c r="E68" s="12">
        <v>396.41</v>
      </c>
      <c r="F68" s="13">
        <v>1.2999999999999999E-3</v>
      </c>
    </row>
    <row r="69" spans="1:6" x14ac:dyDescent="0.25">
      <c r="A69" s="10" t="s">
        <v>365</v>
      </c>
      <c r="B69" s="27" t="s">
        <v>366</v>
      </c>
      <c r="C69" s="27" t="s">
        <v>226</v>
      </c>
      <c r="D69" s="11">
        <v>190500</v>
      </c>
      <c r="E69" s="12">
        <v>369.47</v>
      </c>
      <c r="F69" s="13">
        <v>1.1999999999999999E-3</v>
      </c>
    </row>
    <row r="70" spans="1:6" x14ac:dyDescent="0.25">
      <c r="A70" s="10" t="s">
        <v>367</v>
      </c>
      <c r="B70" s="27" t="s">
        <v>368</v>
      </c>
      <c r="C70" s="27" t="s">
        <v>241</v>
      </c>
      <c r="D70" s="11">
        <v>22500</v>
      </c>
      <c r="E70" s="12">
        <v>338.75</v>
      </c>
      <c r="F70" s="13">
        <v>1.1000000000000001E-3</v>
      </c>
    </row>
    <row r="71" spans="1:6" x14ac:dyDescent="0.25">
      <c r="A71" s="10" t="s">
        <v>369</v>
      </c>
      <c r="B71" s="27" t="s">
        <v>370</v>
      </c>
      <c r="C71" s="27" t="s">
        <v>226</v>
      </c>
      <c r="D71" s="11">
        <v>129600</v>
      </c>
      <c r="E71" s="12">
        <v>324.91000000000003</v>
      </c>
      <c r="F71" s="13">
        <v>1.1000000000000001E-3</v>
      </c>
    </row>
    <row r="72" spans="1:6" x14ac:dyDescent="0.25">
      <c r="A72" s="10" t="s">
        <v>371</v>
      </c>
      <c r="B72" s="27" t="s">
        <v>372</v>
      </c>
      <c r="C72" s="27" t="s">
        <v>373</v>
      </c>
      <c r="D72" s="11">
        <v>530</v>
      </c>
      <c r="E72" s="12">
        <v>324.83</v>
      </c>
      <c r="F72" s="13">
        <v>1.1000000000000001E-3</v>
      </c>
    </row>
    <row r="73" spans="1:6" x14ac:dyDescent="0.25">
      <c r="A73" s="10" t="s">
        <v>374</v>
      </c>
      <c r="B73" s="27" t="s">
        <v>375</v>
      </c>
      <c r="C73" s="27" t="s">
        <v>261</v>
      </c>
      <c r="D73" s="11">
        <v>1040000</v>
      </c>
      <c r="E73" s="12">
        <v>275.60000000000002</v>
      </c>
      <c r="F73" s="13">
        <v>8.9999999999999998E-4</v>
      </c>
    </row>
    <row r="74" spans="1:6" x14ac:dyDescent="0.25">
      <c r="A74" s="10" t="s">
        <v>376</v>
      </c>
      <c r="B74" s="27" t="s">
        <v>377</v>
      </c>
      <c r="C74" s="27" t="s">
        <v>258</v>
      </c>
      <c r="D74" s="11">
        <v>32400</v>
      </c>
      <c r="E74" s="12">
        <v>257.13</v>
      </c>
      <c r="F74" s="13">
        <v>8.9999999999999998E-4</v>
      </c>
    </row>
    <row r="75" spans="1:6" x14ac:dyDescent="0.25">
      <c r="A75" s="10" t="s">
        <v>378</v>
      </c>
      <c r="B75" s="27" t="s">
        <v>379</v>
      </c>
      <c r="C75" s="27" t="s">
        <v>244</v>
      </c>
      <c r="D75" s="11">
        <v>47500</v>
      </c>
      <c r="E75" s="12">
        <v>256.41000000000003</v>
      </c>
      <c r="F75" s="13">
        <v>8.9999999999999998E-4</v>
      </c>
    </row>
    <row r="76" spans="1:6" x14ac:dyDescent="0.25">
      <c r="A76" s="10" t="s">
        <v>380</v>
      </c>
      <c r="B76" s="27" t="s">
        <v>381</v>
      </c>
      <c r="C76" s="27" t="s">
        <v>226</v>
      </c>
      <c r="D76" s="11">
        <v>1820000</v>
      </c>
      <c r="E76" s="12">
        <v>247.52</v>
      </c>
      <c r="F76" s="13">
        <v>8.0000000000000004E-4</v>
      </c>
    </row>
    <row r="77" spans="1:6" x14ac:dyDescent="0.25">
      <c r="A77" s="10" t="s">
        <v>382</v>
      </c>
      <c r="B77" s="27" t="s">
        <v>383</v>
      </c>
      <c r="C77" s="27" t="s">
        <v>226</v>
      </c>
      <c r="D77" s="11">
        <v>184500</v>
      </c>
      <c r="E77" s="12">
        <v>242.53</v>
      </c>
      <c r="F77" s="13">
        <v>8.0000000000000004E-4</v>
      </c>
    </row>
    <row r="78" spans="1:6" ht="15" customHeight="1" x14ac:dyDescent="0.25">
      <c r="A78" s="10" t="s">
        <v>384</v>
      </c>
      <c r="B78" s="27" t="s">
        <v>385</v>
      </c>
      <c r="C78" s="27" t="s">
        <v>238</v>
      </c>
      <c r="D78" s="11">
        <v>155250</v>
      </c>
      <c r="E78" s="12">
        <v>209.74</v>
      </c>
      <c r="F78" s="13">
        <v>6.9999999999999999E-4</v>
      </c>
    </row>
    <row r="79" spans="1:6" x14ac:dyDescent="0.25">
      <c r="A79" s="10" t="s">
        <v>386</v>
      </c>
      <c r="B79" s="27" t="s">
        <v>387</v>
      </c>
      <c r="C79" s="27" t="s">
        <v>232</v>
      </c>
      <c r="D79" s="11">
        <v>41400</v>
      </c>
      <c r="E79" s="12">
        <v>182.76</v>
      </c>
      <c r="F79" s="13">
        <v>5.9999999999999995E-4</v>
      </c>
    </row>
    <row r="80" spans="1:6" x14ac:dyDescent="0.25">
      <c r="A80" s="10" t="s">
        <v>388</v>
      </c>
      <c r="B80" s="27" t="s">
        <v>389</v>
      </c>
      <c r="C80" s="27" t="s">
        <v>251</v>
      </c>
      <c r="D80" s="11">
        <v>96000</v>
      </c>
      <c r="E80" s="12">
        <v>138.96</v>
      </c>
      <c r="F80" s="13">
        <v>5.0000000000000001E-4</v>
      </c>
    </row>
    <row r="81" spans="1:6" x14ac:dyDescent="0.25">
      <c r="A81" s="10" t="s">
        <v>390</v>
      </c>
      <c r="B81" s="27" t="s">
        <v>391</v>
      </c>
      <c r="C81" s="27" t="s">
        <v>305</v>
      </c>
      <c r="D81" s="11">
        <v>148000</v>
      </c>
      <c r="E81" s="12">
        <v>130.46</v>
      </c>
      <c r="F81" s="13">
        <v>4.0000000000000002E-4</v>
      </c>
    </row>
    <row r="82" spans="1:6" x14ac:dyDescent="0.25">
      <c r="A82" s="10" t="s">
        <v>392</v>
      </c>
      <c r="B82" s="27" t="s">
        <v>393</v>
      </c>
      <c r="C82" s="27" t="s">
        <v>373</v>
      </c>
      <c r="D82" s="11">
        <v>54000</v>
      </c>
      <c r="E82" s="12">
        <v>122.53</v>
      </c>
      <c r="F82" s="13">
        <v>4.0000000000000002E-4</v>
      </c>
    </row>
    <row r="83" spans="1:6" x14ac:dyDescent="0.25">
      <c r="A83" s="10" t="s">
        <v>344</v>
      </c>
      <c r="B83" s="27" t="s">
        <v>394</v>
      </c>
      <c r="C83" s="27" t="s">
        <v>272</v>
      </c>
      <c r="D83" s="11">
        <v>66000</v>
      </c>
      <c r="E83" s="12">
        <v>119.59</v>
      </c>
      <c r="F83" s="13">
        <v>4.0000000000000002E-4</v>
      </c>
    </row>
    <row r="84" spans="1:6" x14ac:dyDescent="0.25">
      <c r="A84" s="10" t="s">
        <v>395</v>
      </c>
      <c r="B84" s="27" t="s">
        <v>396</v>
      </c>
      <c r="C84" s="27" t="s">
        <v>226</v>
      </c>
      <c r="D84" s="11">
        <v>8400</v>
      </c>
      <c r="E84" s="12">
        <v>85.29</v>
      </c>
      <c r="F84" s="13">
        <v>2.9999999999999997E-4</v>
      </c>
    </row>
    <row r="85" spans="1:6" x14ac:dyDescent="0.25">
      <c r="A85" s="10" t="s">
        <v>397</v>
      </c>
      <c r="B85" s="27" t="s">
        <v>398</v>
      </c>
      <c r="C85" s="27" t="s">
        <v>241</v>
      </c>
      <c r="D85" s="11">
        <v>31500</v>
      </c>
      <c r="E85" s="12">
        <v>56.12</v>
      </c>
      <c r="F85" s="13">
        <v>2.0000000000000001E-4</v>
      </c>
    </row>
    <row r="86" spans="1:6" x14ac:dyDescent="0.25">
      <c r="A86" s="10" t="s">
        <v>399</v>
      </c>
      <c r="B86" s="27" t="s">
        <v>400</v>
      </c>
      <c r="C86" s="27" t="s">
        <v>244</v>
      </c>
      <c r="D86" s="11">
        <v>10000</v>
      </c>
      <c r="E86" s="12">
        <v>44.37</v>
      </c>
      <c r="F86" s="13">
        <v>1E-4</v>
      </c>
    </row>
    <row r="87" spans="1:6" x14ac:dyDescent="0.25">
      <c r="A87" s="10" t="s">
        <v>401</v>
      </c>
      <c r="B87" s="27" t="s">
        <v>402</v>
      </c>
      <c r="C87" s="27" t="s">
        <v>226</v>
      </c>
      <c r="D87" s="11">
        <v>6600</v>
      </c>
      <c r="E87" s="12">
        <v>29.62</v>
      </c>
      <c r="F87" s="13">
        <v>1E-4</v>
      </c>
    </row>
    <row r="88" spans="1:6" x14ac:dyDescent="0.25">
      <c r="A88" s="10" t="s">
        <v>403</v>
      </c>
      <c r="B88" s="27" t="s">
        <v>404</v>
      </c>
      <c r="C88" s="27" t="s">
        <v>405</v>
      </c>
      <c r="D88" s="11">
        <v>2250</v>
      </c>
      <c r="E88" s="12">
        <v>22.41</v>
      </c>
      <c r="F88" s="13">
        <v>1E-4</v>
      </c>
    </row>
    <row r="89" spans="1:6" x14ac:dyDescent="0.25">
      <c r="A89" s="10" t="s">
        <v>406</v>
      </c>
      <c r="B89" s="27" t="s">
        <v>407</v>
      </c>
      <c r="C89" s="27" t="s">
        <v>258</v>
      </c>
      <c r="D89" s="11">
        <v>330000</v>
      </c>
      <c r="E89" s="12">
        <v>21.45</v>
      </c>
      <c r="F89" s="13">
        <v>1E-4</v>
      </c>
    </row>
    <row r="90" spans="1:6" x14ac:dyDescent="0.25">
      <c r="A90" s="10" t="s">
        <v>408</v>
      </c>
      <c r="B90" s="27" t="s">
        <v>409</v>
      </c>
      <c r="C90" s="27" t="s">
        <v>272</v>
      </c>
      <c r="D90" s="11">
        <v>16000</v>
      </c>
      <c r="E90" s="12">
        <v>13.01</v>
      </c>
      <c r="F90" s="13">
        <v>0</v>
      </c>
    </row>
    <row r="91" spans="1:6" x14ac:dyDescent="0.25">
      <c r="A91" s="10" t="s">
        <v>410</v>
      </c>
      <c r="B91" s="27" t="s">
        <v>411</v>
      </c>
      <c r="C91" s="27" t="s">
        <v>272</v>
      </c>
      <c r="D91" s="11">
        <v>1100</v>
      </c>
      <c r="E91" s="12">
        <v>7.26</v>
      </c>
      <c r="F91" s="13">
        <v>0</v>
      </c>
    </row>
    <row r="92" spans="1:6" x14ac:dyDescent="0.25">
      <c r="A92" s="14" t="s">
        <v>88</v>
      </c>
      <c r="B92" s="28"/>
      <c r="C92" s="28"/>
      <c r="D92" s="15"/>
      <c r="E92" s="35">
        <v>203320.74</v>
      </c>
      <c r="F92" s="36">
        <v>0.68310000000000004</v>
      </c>
    </row>
    <row r="93" spans="1:6" x14ac:dyDescent="0.25">
      <c r="A93" s="14" t="s">
        <v>412</v>
      </c>
      <c r="B93" s="27"/>
      <c r="C93" s="27"/>
      <c r="D93" s="11"/>
      <c r="E93" s="12"/>
      <c r="F93" s="13"/>
    </row>
    <row r="94" spans="1:6" x14ac:dyDescent="0.25">
      <c r="A94" s="14" t="s">
        <v>88</v>
      </c>
      <c r="B94" s="27"/>
      <c r="C94" s="27"/>
      <c r="D94" s="11"/>
      <c r="E94" s="37" t="s">
        <v>65</v>
      </c>
      <c r="F94" s="38" t="s">
        <v>65</v>
      </c>
    </row>
    <row r="95" spans="1:6" x14ac:dyDescent="0.25">
      <c r="A95" s="20" t="s">
        <v>97</v>
      </c>
      <c r="B95" s="29"/>
      <c r="C95" s="29"/>
      <c r="D95" s="21"/>
      <c r="E95" s="24">
        <v>203320.74</v>
      </c>
      <c r="F95" s="25">
        <v>0.68310000000000004</v>
      </c>
    </row>
    <row r="96" spans="1:6" x14ac:dyDescent="0.25">
      <c r="A96" s="10"/>
      <c r="B96" s="27"/>
      <c r="C96" s="27"/>
      <c r="D96" s="11"/>
      <c r="E96" s="12"/>
      <c r="F96" s="13"/>
    </row>
    <row r="97" spans="1:6" x14ac:dyDescent="0.25">
      <c r="A97" s="14" t="s">
        <v>413</v>
      </c>
      <c r="B97" s="27"/>
      <c r="C97" s="27"/>
      <c r="D97" s="11"/>
      <c r="E97" s="12"/>
      <c r="F97" s="13"/>
    </row>
    <row r="98" spans="1:6" x14ac:dyDescent="0.25">
      <c r="A98" s="14" t="s">
        <v>414</v>
      </c>
      <c r="B98" s="27"/>
      <c r="C98" s="27"/>
      <c r="D98" s="11"/>
      <c r="E98" s="12"/>
      <c r="F98" s="13"/>
    </row>
    <row r="99" spans="1:6" x14ac:dyDescent="0.25">
      <c r="A99" s="10" t="s">
        <v>415</v>
      </c>
      <c r="B99" s="27"/>
      <c r="C99" s="27" t="s">
        <v>272</v>
      </c>
      <c r="D99" s="39">
        <v>-1100</v>
      </c>
      <c r="E99" s="33">
        <v>-7.3</v>
      </c>
      <c r="F99" s="34">
        <v>-2.4000000000000001E-5</v>
      </c>
    </row>
    <row r="100" spans="1:6" x14ac:dyDescent="0.25">
      <c r="A100" s="10" t="s">
        <v>416</v>
      </c>
      <c r="B100" s="27"/>
      <c r="C100" s="27" t="s">
        <v>272</v>
      </c>
      <c r="D100" s="39">
        <v>-16000</v>
      </c>
      <c r="E100" s="33">
        <v>-13.1</v>
      </c>
      <c r="F100" s="34">
        <v>-4.3999999999999999E-5</v>
      </c>
    </row>
    <row r="101" spans="1:6" x14ac:dyDescent="0.25">
      <c r="A101" s="10" t="s">
        <v>417</v>
      </c>
      <c r="B101" s="27"/>
      <c r="C101" s="27" t="s">
        <v>258</v>
      </c>
      <c r="D101" s="39">
        <v>-330000</v>
      </c>
      <c r="E101" s="33">
        <v>-21.62</v>
      </c>
      <c r="F101" s="34">
        <v>-7.2000000000000002E-5</v>
      </c>
    </row>
    <row r="102" spans="1:6" x14ac:dyDescent="0.25">
      <c r="A102" s="10" t="s">
        <v>418</v>
      </c>
      <c r="B102" s="27"/>
      <c r="C102" s="27" t="s">
        <v>405</v>
      </c>
      <c r="D102" s="39">
        <v>-2250</v>
      </c>
      <c r="E102" s="33">
        <v>-22.51</v>
      </c>
      <c r="F102" s="34">
        <v>-7.4999999999999993E-5</v>
      </c>
    </row>
    <row r="103" spans="1:6" x14ac:dyDescent="0.25">
      <c r="A103" s="10" t="s">
        <v>419</v>
      </c>
      <c r="B103" s="27"/>
      <c r="C103" s="27" t="s">
        <v>226</v>
      </c>
      <c r="D103" s="39">
        <v>-6600</v>
      </c>
      <c r="E103" s="33">
        <v>-29.79</v>
      </c>
      <c r="F103" s="34">
        <v>-1E-4</v>
      </c>
    </row>
    <row r="104" spans="1:6" x14ac:dyDescent="0.25">
      <c r="A104" s="10" t="s">
        <v>420</v>
      </c>
      <c r="B104" s="27"/>
      <c r="C104" s="27" t="s">
        <v>244</v>
      </c>
      <c r="D104" s="39">
        <v>-10000</v>
      </c>
      <c r="E104" s="33">
        <v>-44.69</v>
      </c>
      <c r="F104" s="34">
        <v>-1.4999999999999999E-4</v>
      </c>
    </row>
    <row r="105" spans="1:6" x14ac:dyDescent="0.25">
      <c r="A105" s="10" t="s">
        <v>421</v>
      </c>
      <c r="B105" s="27"/>
      <c r="C105" s="27" t="s">
        <v>241</v>
      </c>
      <c r="D105" s="39">
        <v>-31500</v>
      </c>
      <c r="E105" s="33">
        <v>-56.56</v>
      </c>
      <c r="F105" s="34">
        <v>-1.9000000000000001E-4</v>
      </c>
    </row>
    <row r="106" spans="1:6" x14ac:dyDescent="0.25">
      <c r="A106" s="10" t="s">
        <v>422</v>
      </c>
      <c r="B106" s="27"/>
      <c r="C106" s="27" t="s">
        <v>226</v>
      </c>
      <c r="D106" s="39">
        <v>-8400</v>
      </c>
      <c r="E106" s="33">
        <v>-85.72</v>
      </c>
      <c r="F106" s="34">
        <v>-2.8800000000000001E-4</v>
      </c>
    </row>
    <row r="107" spans="1:6" x14ac:dyDescent="0.25">
      <c r="A107" s="10" t="s">
        <v>423</v>
      </c>
      <c r="B107" s="27"/>
      <c r="C107" s="27" t="s">
        <v>272</v>
      </c>
      <c r="D107" s="39">
        <v>-66000</v>
      </c>
      <c r="E107" s="33">
        <v>-120.19</v>
      </c>
      <c r="F107" s="34">
        <v>-4.0299999999999998E-4</v>
      </c>
    </row>
    <row r="108" spans="1:6" x14ac:dyDescent="0.25">
      <c r="A108" s="10" t="s">
        <v>424</v>
      </c>
      <c r="B108" s="27"/>
      <c r="C108" s="27" t="s">
        <v>373</v>
      </c>
      <c r="D108" s="39">
        <v>-54000</v>
      </c>
      <c r="E108" s="33">
        <v>-122.77</v>
      </c>
      <c r="F108" s="34">
        <v>-4.1199999999999999E-4</v>
      </c>
    </row>
    <row r="109" spans="1:6" x14ac:dyDescent="0.25">
      <c r="A109" s="10" t="s">
        <v>425</v>
      </c>
      <c r="B109" s="27"/>
      <c r="C109" s="27" t="s">
        <v>305</v>
      </c>
      <c r="D109" s="39">
        <v>-148000</v>
      </c>
      <c r="E109" s="33">
        <v>-131.28</v>
      </c>
      <c r="F109" s="34">
        <v>-4.4099999999999999E-4</v>
      </c>
    </row>
    <row r="110" spans="1:6" x14ac:dyDescent="0.25">
      <c r="A110" s="10" t="s">
        <v>426</v>
      </c>
      <c r="B110" s="27"/>
      <c r="C110" s="27" t="s">
        <v>251</v>
      </c>
      <c r="D110" s="39">
        <v>-96000</v>
      </c>
      <c r="E110" s="33">
        <v>-139.15</v>
      </c>
      <c r="F110" s="34">
        <v>-4.6700000000000002E-4</v>
      </c>
    </row>
    <row r="111" spans="1:6" x14ac:dyDescent="0.25">
      <c r="A111" s="10" t="s">
        <v>427</v>
      </c>
      <c r="B111" s="27"/>
      <c r="C111" s="27" t="s">
        <v>232</v>
      </c>
      <c r="D111" s="39">
        <v>-41400</v>
      </c>
      <c r="E111" s="33">
        <v>-183.8</v>
      </c>
      <c r="F111" s="34">
        <v>-6.1700000000000004E-4</v>
      </c>
    </row>
    <row r="112" spans="1:6" x14ac:dyDescent="0.25">
      <c r="A112" s="10" t="s">
        <v>428</v>
      </c>
      <c r="B112" s="27"/>
      <c r="C112" s="27" t="s">
        <v>238</v>
      </c>
      <c r="D112" s="39">
        <v>-155250</v>
      </c>
      <c r="E112" s="33">
        <v>-210.75</v>
      </c>
      <c r="F112" s="34">
        <v>-7.0799999999999997E-4</v>
      </c>
    </row>
    <row r="113" spans="1:6" x14ac:dyDescent="0.25">
      <c r="A113" s="10" t="s">
        <v>429</v>
      </c>
      <c r="B113" s="27"/>
      <c r="C113" s="27" t="s">
        <v>226</v>
      </c>
      <c r="D113" s="39">
        <v>-184500</v>
      </c>
      <c r="E113" s="33">
        <v>-243.72</v>
      </c>
      <c r="F113" s="34">
        <v>-8.1800000000000004E-4</v>
      </c>
    </row>
    <row r="114" spans="1:6" x14ac:dyDescent="0.25">
      <c r="A114" s="10" t="s">
        <v>430</v>
      </c>
      <c r="B114" s="27"/>
      <c r="C114" s="27" t="s">
        <v>226</v>
      </c>
      <c r="D114" s="39">
        <v>-1820000</v>
      </c>
      <c r="E114" s="33">
        <v>-250.25</v>
      </c>
      <c r="F114" s="34">
        <v>-8.4000000000000003E-4</v>
      </c>
    </row>
    <row r="115" spans="1:6" x14ac:dyDescent="0.25">
      <c r="A115" s="10" t="s">
        <v>431</v>
      </c>
      <c r="B115" s="27"/>
      <c r="C115" s="27" t="s">
        <v>244</v>
      </c>
      <c r="D115" s="39">
        <v>-47500</v>
      </c>
      <c r="E115" s="33">
        <v>-257.77999999999997</v>
      </c>
      <c r="F115" s="34">
        <v>-8.6600000000000002E-4</v>
      </c>
    </row>
    <row r="116" spans="1:6" x14ac:dyDescent="0.25">
      <c r="A116" s="10" t="s">
        <v>432</v>
      </c>
      <c r="B116" s="27"/>
      <c r="C116" s="27" t="s">
        <v>258</v>
      </c>
      <c r="D116" s="39">
        <v>-32400</v>
      </c>
      <c r="E116" s="33">
        <v>-258.81</v>
      </c>
      <c r="F116" s="34">
        <v>-8.6899999999999998E-4</v>
      </c>
    </row>
    <row r="117" spans="1:6" x14ac:dyDescent="0.25">
      <c r="A117" s="10" t="s">
        <v>433</v>
      </c>
      <c r="B117" s="27"/>
      <c r="C117" s="27" t="s">
        <v>261</v>
      </c>
      <c r="D117" s="39">
        <v>-1040000</v>
      </c>
      <c r="E117" s="33">
        <v>-277.68</v>
      </c>
      <c r="F117" s="34">
        <v>-9.3300000000000002E-4</v>
      </c>
    </row>
    <row r="118" spans="1:6" x14ac:dyDescent="0.25">
      <c r="A118" s="10" t="s">
        <v>434</v>
      </c>
      <c r="B118" s="27"/>
      <c r="C118" s="27" t="s">
        <v>226</v>
      </c>
      <c r="D118" s="39">
        <v>-129600</v>
      </c>
      <c r="E118" s="33">
        <v>-326.72000000000003</v>
      </c>
      <c r="F118" s="34">
        <v>-1.0970000000000001E-3</v>
      </c>
    </row>
    <row r="119" spans="1:6" x14ac:dyDescent="0.25">
      <c r="A119" s="10" t="s">
        <v>435</v>
      </c>
      <c r="B119" s="27"/>
      <c r="C119" s="27" t="s">
        <v>373</v>
      </c>
      <c r="D119" s="39">
        <v>-530</v>
      </c>
      <c r="E119" s="33">
        <v>-326.94</v>
      </c>
      <c r="F119" s="34">
        <v>-1.098E-3</v>
      </c>
    </row>
    <row r="120" spans="1:6" x14ac:dyDescent="0.25">
      <c r="A120" s="10" t="s">
        <v>436</v>
      </c>
      <c r="B120" s="27"/>
      <c r="C120" s="27" t="s">
        <v>241</v>
      </c>
      <c r="D120" s="39">
        <v>-22500</v>
      </c>
      <c r="E120" s="33">
        <v>-339.41</v>
      </c>
      <c r="F120" s="34">
        <v>-1.14E-3</v>
      </c>
    </row>
    <row r="121" spans="1:6" x14ac:dyDescent="0.25">
      <c r="A121" s="10" t="s">
        <v>437</v>
      </c>
      <c r="B121" s="27"/>
      <c r="C121" s="27" t="s">
        <v>226</v>
      </c>
      <c r="D121" s="39">
        <v>-190500</v>
      </c>
      <c r="E121" s="33">
        <v>-370.9</v>
      </c>
      <c r="F121" s="34">
        <v>-1.2459999999999999E-3</v>
      </c>
    </row>
    <row r="122" spans="1:6" x14ac:dyDescent="0.25">
      <c r="A122" s="10" t="s">
        <v>438</v>
      </c>
      <c r="B122" s="27"/>
      <c r="C122" s="27" t="s">
        <v>244</v>
      </c>
      <c r="D122" s="39">
        <v>-31500</v>
      </c>
      <c r="E122" s="33">
        <v>-397.61</v>
      </c>
      <c r="F122" s="34">
        <v>-1.3359999999999999E-3</v>
      </c>
    </row>
    <row r="123" spans="1:6" x14ac:dyDescent="0.25">
      <c r="A123" s="10" t="s">
        <v>439</v>
      </c>
      <c r="B123" s="27"/>
      <c r="C123" s="27" t="s">
        <v>232</v>
      </c>
      <c r="D123" s="39">
        <v>-129600</v>
      </c>
      <c r="E123" s="33">
        <v>-415.3</v>
      </c>
      <c r="F123" s="34">
        <v>-1.395E-3</v>
      </c>
    </row>
    <row r="124" spans="1:6" x14ac:dyDescent="0.25">
      <c r="A124" s="10" t="s">
        <v>440</v>
      </c>
      <c r="B124" s="27"/>
      <c r="C124" s="27" t="s">
        <v>251</v>
      </c>
      <c r="D124" s="39">
        <v>-80600</v>
      </c>
      <c r="E124" s="33">
        <v>-436.09</v>
      </c>
      <c r="F124" s="34">
        <v>-1.4649999999999999E-3</v>
      </c>
    </row>
    <row r="125" spans="1:6" x14ac:dyDescent="0.25">
      <c r="A125" s="10" t="s">
        <v>441</v>
      </c>
      <c r="B125" s="27"/>
      <c r="C125" s="27" t="s">
        <v>226</v>
      </c>
      <c r="D125" s="39">
        <v>-17000</v>
      </c>
      <c r="E125" s="33">
        <v>-439.42</v>
      </c>
      <c r="F125" s="34">
        <v>-1.4760000000000001E-3</v>
      </c>
    </row>
    <row r="126" spans="1:6" x14ac:dyDescent="0.25">
      <c r="A126" s="10" t="s">
        <v>442</v>
      </c>
      <c r="B126" s="27"/>
      <c r="C126" s="27" t="s">
        <v>232</v>
      </c>
      <c r="D126" s="39">
        <v>-68000</v>
      </c>
      <c r="E126" s="33">
        <v>-445.54</v>
      </c>
      <c r="F126" s="34">
        <v>-1.4970000000000001E-3</v>
      </c>
    </row>
    <row r="127" spans="1:6" x14ac:dyDescent="0.25">
      <c r="A127" s="10" t="s">
        <v>443</v>
      </c>
      <c r="B127" s="27"/>
      <c r="C127" s="27" t="s">
        <v>354</v>
      </c>
      <c r="D127" s="39">
        <v>-132500</v>
      </c>
      <c r="E127" s="33">
        <v>-451.43</v>
      </c>
      <c r="F127" s="34">
        <v>-1.516E-3</v>
      </c>
    </row>
    <row r="128" spans="1:6" x14ac:dyDescent="0.25">
      <c r="A128" s="10" t="s">
        <v>444</v>
      </c>
      <c r="B128" s="27"/>
      <c r="C128" s="27" t="s">
        <v>302</v>
      </c>
      <c r="D128" s="39">
        <v>-568000</v>
      </c>
      <c r="E128" s="33">
        <v>-454.97</v>
      </c>
      <c r="F128" s="34">
        <v>-1.5280000000000001E-3</v>
      </c>
    </row>
    <row r="129" spans="1:6" x14ac:dyDescent="0.25">
      <c r="A129" s="10" t="s">
        <v>445</v>
      </c>
      <c r="B129" s="27"/>
      <c r="C129" s="27" t="s">
        <v>226</v>
      </c>
      <c r="D129" s="39">
        <v>-76300</v>
      </c>
      <c r="E129" s="33">
        <v>-540.42999999999995</v>
      </c>
      <c r="F129" s="34">
        <v>-1.8159999999999999E-3</v>
      </c>
    </row>
    <row r="130" spans="1:6" x14ac:dyDescent="0.25">
      <c r="A130" s="10" t="s">
        <v>446</v>
      </c>
      <c r="B130" s="27"/>
      <c r="C130" s="27" t="s">
        <v>261</v>
      </c>
      <c r="D130" s="39">
        <v>-205400</v>
      </c>
      <c r="E130" s="33">
        <v>-555.80999999999995</v>
      </c>
      <c r="F130" s="34">
        <v>-1.867E-3</v>
      </c>
    </row>
    <row r="131" spans="1:6" x14ac:dyDescent="0.25">
      <c r="A131" s="10" t="s">
        <v>1261</v>
      </c>
      <c r="B131" s="27"/>
      <c r="C131" s="27" t="s">
        <v>272</v>
      </c>
      <c r="D131" s="39">
        <v>-615600</v>
      </c>
      <c r="E131" s="33">
        <v>-579.28</v>
      </c>
      <c r="F131" s="34">
        <v>-1.946E-3</v>
      </c>
    </row>
    <row r="132" spans="1:6" x14ac:dyDescent="0.25">
      <c r="A132" s="10" t="s">
        <v>447</v>
      </c>
      <c r="B132" s="27"/>
      <c r="C132" s="27" t="s">
        <v>232</v>
      </c>
      <c r="D132" s="39">
        <v>-125400</v>
      </c>
      <c r="E132" s="33">
        <v>-582.16999999999996</v>
      </c>
      <c r="F132" s="34">
        <v>-1.9559999999999998E-3</v>
      </c>
    </row>
    <row r="133" spans="1:6" x14ac:dyDescent="0.25">
      <c r="A133" s="10" t="s">
        <v>448</v>
      </c>
      <c r="B133" s="27"/>
      <c r="C133" s="27" t="s">
        <v>331</v>
      </c>
      <c r="D133" s="39">
        <v>-1860000</v>
      </c>
      <c r="E133" s="33">
        <v>-704.94</v>
      </c>
      <c r="F133" s="34">
        <v>-2.3679999999999999E-3</v>
      </c>
    </row>
    <row r="134" spans="1:6" x14ac:dyDescent="0.25">
      <c r="A134" s="10" t="s">
        <v>449</v>
      </c>
      <c r="B134" s="27"/>
      <c r="C134" s="27" t="s">
        <v>244</v>
      </c>
      <c r="D134" s="39">
        <v>-144000</v>
      </c>
      <c r="E134" s="33">
        <v>-727.92</v>
      </c>
      <c r="F134" s="34">
        <v>-2.4459999999999998E-3</v>
      </c>
    </row>
    <row r="135" spans="1:6" x14ac:dyDescent="0.25">
      <c r="A135" s="10" t="s">
        <v>450</v>
      </c>
      <c r="B135" s="27"/>
      <c r="C135" s="27" t="s">
        <v>295</v>
      </c>
      <c r="D135" s="39">
        <v>-1206000</v>
      </c>
      <c r="E135" s="33">
        <v>-740.48</v>
      </c>
      <c r="F135" s="34">
        <v>-2.4880000000000002E-3</v>
      </c>
    </row>
    <row r="136" spans="1:6" x14ac:dyDescent="0.25">
      <c r="A136" s="10" t="s">
        <v>451</v>
      </c>
      <c r="B136" s="27"/>
      <c r="C136" s="27" t="s">
        <v>241</v>
      </c>
      <c r="D136" s="39">
        <v>-676000</v>
      </c>
      <c r="E136" s="33">
        <v>-764.56</v>
      </c>
      <c r="F136" s="34">
        <v>-2.5690000000000001E-3</v>
      </c>
    </row>
    <row r="137" spans="1:6" x14ac:dyDescent="0.25">
      <c r="A137" s="10" t="s">
        <v>452</v>
      </c>
      <c r="B137" s="27"/>
      <c r="C137" s="27" t="s">
        <v>244</v>
      </c>
      <c r="D137" s="39">
        <v>-218400</v>
      </c>
      <c r="E137" s="33">
        <v>-799.67</v>
      </c>
      <c r="F137" s="34">
        <v>-2.6870000000000002E-3</v>
      </c>
    </row>
    <row r="138" spans="1:6" x14ac:dyDescent="0.25">
      <c r="A138" s="10" t="s">
        <v>453</v>
      </c>
      <c r="B138" s="27"/>
      <c r="C138" s="27" t="s">
        <v>331</v>
      </c>
      <c r="D138" s="39">
        <v>-17632000</v>
      </c>
      <c r="E138" s="33">
        <v>-837.52</v>
      </c>
      <c r="F138" s="34">
        <v>-2.8140000000000001E-3</v>
      </c>
    </row>
    <row r="139" spans="1:6" x14ac:dyDescent="0.25">
      <c r="A139" s="10" t="s">
        <v>454</v>
      </c>
      <c r="B139" s="27"/>
      <c r="C139" s="27" t="s">
        <v>226</v>
      </c>
      <c r="D139" s="39">
        <v>-217500</v>
      </c>
      <c r="E139" s="33">
        <v>-884.79</v>
      </c>
      <c r="F139" s="34">
        <v>-2.9729999999999999E-3</v>
      </c>
    </row>
    <row r="140" spans="1:6" x14ac:dyDescent="0.25">
      <c r="A140" s="10" t="s">
        <v>455</v>
      </c>
      <c r="B140" s="27"/>
      <c r="C140" s="27" t="s">
        <v>241</v>
      </c>
      <c r="D140" s="39">
        <v>-1650000</v>
      </c>
      <c r="E140" s="33">
        <v>-915.75</v>
      </c>
      <c r="F140" s="34">
        <v>-3.0769999999999999E-3</v>
      </c>
    </row>
    <row r="141" spans="1:6" x14ac:dyDescent="0.25">
      <c r="A141" s="10" t="s">
        <v>456</v>
      </c>
      <c r="B141" s="27"/>
      <c r="C141" s="27" t="s">
        <v>266</v>
      </c>
      <c r="D141" s="39">
        <v>-2873000</v>
      </c>
      <c r="E141" s="33">
        <v>-939.47</v>
      </c>
      <c r="F141" s="34">
        <v>-3.156E-3</v>
      </c>
    </row>
    <row r="142" spans="1:6" x14ac:dyDescent="0.25">
      <c r="A142" s="10" t="s">
        <v>457</v>
      </c>
      <c r="B142" s="27"/>
      <c r="C142" s="27" t="s">
        <v>232</v>
      </c>
      <c r="D142" s="39">
        <v>-36000</v>
      </c>
      <c r="E142" s="33">
        <v>-982.22</v>
      </c>
      <c r="F142" s="34">
        <v>-3.3E-3</v>
      </c>
    </row>
    <row r="143" spans="1:6" x14ac:dyDescent="0.25">
      <c r="A143" s="10" t="s">
        <v>458</v>
      </c>
      <c r="B143" s="27"/>
      <c r="C143" s="27" t="s">
        <v>244</v>
      </c>
      <c r="D143" s="39">
        <v>-312400</v>
      </c>
      <c r="E143" s="33">
        <v>-1002.49</v>
      </c>
      <c r="F143" s="34">
        <v>-3.3679999999999999E-3</v>
      </c>
    </row>
    <row r="144" spans="1:6" x14ac:dyDescent="0.25">
      <c r="A144" s="10" t="s">
        <v>459</v>
      </c>
      <c r="B144" s="27"/>
      <c r="C144" s="27" t="s">
        <v>241</v>
      </c>
      <c r="D144" s="39">
        <v>-7754994</v>
      </c>
      <c r="E144" s="33">
        <v>-1023.66</v>
      </c>
      <c r="F144" s="34">
        <v>-3.4390000000000002E-3</v>
      </c>
    </row>
    <row r="145" spans="1:6" x14ac:dyDescent="0.25">
      <c r="A145" s="10" t="s">
        <v>460</v>
      </c>
      <c r="B145" s="27"/>
      <c r="C145" s="27" t="s">
        <v>272</v>
      </c>
      <c r="D145" s="39">
        <v>-162000</v>
      </c>
      <c r="E145" s="33">
        <v>-1107.51</v>
      </c>
      <c r="F145" s="34">
        <v>-3.7209999999999999E-3</v>
      </c>
    </row>
    <row r="146" spans="1:6" x14ac:dyDescent="0.25">
      <c r="A146" s="10" t="s">
        <v>461</v>
      </c>
      <c r="B146" s="27"/>
      <c r="C146" s="27" t="s">
        <v>244</v>
      </c>
      <c r="D146" s="39">
        <v>-83300</v>
      </c>
      <c r="E146" s="33">
        <v>-1196.8499999999999</v>
      </c>
      <c r="F146" s="34">
        <v>-4.0210000000000003E-3</v>
      </c>
    </row>
    <row r="147" spans="1:6" x14ac:dyDescent="0.25">
      <c r="A147" s="10" t="s">
        <v>462</v>
      </c>
      <c r="B147" s="27"/>
      <c r="C147" s="27" t="s">
        <v>312</v>
      </c>
      <c r="D147" s="39">
        <v>-1240800</v>
      </c>
      <c r="E147" s="33">
        <v>-1211.02</v>
      </c>
      <c r="F147" s="34">
        <v>-4.0689999999999997E-3</v>
      </c>
    </row>
    <row r="148" spans="1:6" x14ac:dyDescent="0.25">
      <c r="A148" s="10" t="s">
        <v>463</v>
      </c>
      <c r="B148" s="27"/>
      <c r="C148" s="27" t="s">
        <v>244</v>
      </c>
      <c r="D148" s="39">
        <v>-11700</v>
      </c>
      <c r="E148" s="33">
        <v>-1352.84</v>
      </c>
      <c r="F148" s="34">
        <v>-4.5450000000000004E-3</v>
      </c>
    </row>
    <row r="149" spans="1:6" x14ac:dyDescent="0.25">
      <c r="A149" s="10" t="s">
        <v>464</v>
      </c>
      <c r="B149" s="27"/>
      <c r="C149" s="27" t="s">
        <v>277</v>
      </c>
      <c r="D149" s="39">
        <v>-782000</v>
      </c>
      <c r="E149" s="33">
        <v>-1552.27</v>
      </c>
      <c r="F149" s="34">
        <v>-5.2160000000000002E-3</v>
      </c>
    </row>
    <row r="150" spans="1:6" x14ac:dyDescent="0.25">
      <c r="A150" s="10" t="s">
        <v>465</v>
      </c>
      <c r="B150" s="27"/>
      <c r="C150" s="27" t="s">
        <v>305</v>
      </c>
      <c r="D150" s="39">
        <v>-217600</v>
      </c>
      <c r="E150" s="33">
        <v>-1648.97</v>
      </c>
      <c r="F150" s="34">
        <v>-5.5409999999999999E-3</v>
      </c>
    </row>
    <row r="151" spans="1:6" x14ac:dyDescent="0.25">
      <c r="A151" s="10" t="s">
        <v>466</v>
      </c>
      <c r="B151" s="27"/>
      <c r="C151" s="27" t="s">
        <v>241</v>
      </c>
      <c r="D151" s="39">
        <v>-456500</v>
      </c>
      <c r="E151" s="33">
        <v>-1667.59</v>
      </c>
      <c r="F151" s="34">
        <v>-5.6030000000000003E-3</v>
      </c>
    </row>
    <row r="152" spans="1:6" x14ac:dyDescent="0.25">
      <c r="A152" s="10" t="s">
        <v>467</v>
      </c>
      <c r="B152" s="27"/>
      <c r="C152" s="27" t="s">
        <v>302</v>
      </c>
      <c r="D152" s="39">
        <v>-10935000</v>
      </c>
      <c r="E152" s="33">
        <v>-1667.59</v>
      </c>
      <c r="F152" s="34">
        <v>-5.6030000000000003E-3</v>
      </c>
    </row>
    <row r="153" spans="1:6" x14ac:dyDescent="0.25">
      <c r="A153" s="10" t="s">
        <v>468</v>
      </c>
      <c r="B153" s="27"/>
      <c r="C153" s="27" t="s">
        <v>244</v>
      </c>
      <c r="D153" s="39">
        <v>-54600</v>
      </c>
      <c r="E153" s="33">
        <v>-1755.64</v>
      </c>
      <c r="F153" s="34">
        <v>-5.8989999999999997E-3</v>
      </c>
    </row>
    <row r="154" spans="1:6" x14ac:dyDescent="0.25">
      <c r="A154" s="10" t="s">
        <v>469</v>
      </c>
      <c r="B154" s="27"/>
      <c r="C154" s="27" t="s">
        <v>295</v>
      </c>
      <c r="D154" s="39">
        <v>-360000</v>
      </c>
      <c r="E154" s="33">
        <v>-1781.82</v>
      </c>
      <c r="F154" s="34">
        <v>-5.9870000000000001E-3</v>
      </c>
    </row>
    <row r="155" spans="1:6" x14ac:dyDescent="0.25">
      <c r="A155" s="10" t="s">
        <v>470</v>
      </c>
      <c r="B155" s="27"/>
      <c r="C155" s="27" t="s">
        <v>229</v>
      </c>
      <c r="D155" s="39">
        <v>-208800</v>
      </c>
      <c r="E155" s="33">
        <v>-1877.84</v>
      </c>
      <c r="F155" s="34">
        <v>-6.3099999999999996E-3</v>
      </c>
    </row>
    <row r="156" spans="1:6" x14ac:dyDescent="0.25">
      <c r="A156" s="10" t="s">
        <v>471</v>
      </c>
      <c r="B156" s="27"/>
      <c r="C156" s="27" t="s">
        <v>223</v>
      </c>
      <c r="D156" s="39">
        <v>-1375500</v>
      </c>
      <c r="E156" s="33">
        <v>-1891.31</v>
      </c>
      <c r="F156" s="34">
        <v>-6.3550000000000004E-3</v>
      </c>
    </row>
    <row r="157" spans="1:6" x14ac:dyDescent="0.25">
      <c r="A157" s="10" t="s">
        <v>472</v>
      </c>
      <c r="B157" s="27"/>
      <c r="C157" s="27" t="s">
        <v>226</v>
      </c>
      <c r="D157" s="39">
        <v>-2052000</v>
      </c>
      <c r="E157" s="33">
        <v>-1891.94</v>
      </c>
      <c r="F157" s="34">
        <v>-6.3569999999999998E-3</v>
      </c>
    </row>
    <row r="158" spans="1:6" x14ac:dyDescent="0.25">
      <c r="A158" s="10" t="s">
        <v>473</v>
      </c>
      <c r="B158" s="27"/>
      <c r="C158" s="27" t="s">
        <v>261</v>
      </c>
      <c r="D158" s="39">
        <v>-2853000</v>
      </c>
      <c r="E158" s="33">
        <v>-2039.9</v>
      </c>
      <c r="F158" s="34">
        <v>-6.8539999999999998E-3</v>
      </c>
    </row>
    <row r="159" spans="1:6" x14ac:dyDescent="0.25">
      <c r="A159" s="10" t="s">
        <v>474</v>
      </c>
      <c r="B159" s="27"/>
      <c r="C159" s="27" t="s">
        <v>229</v>
      </c>
      <c r="D159" s="39">
        <v>-283200</v>
      </c>
      <c r="E159" s="33">
        <v>-2133.1999999999998</v>
      </c>
      <c r="F159" s="34">
        <v>-7.1679999999999999E-3</v>
      </c>
    </row>
    <row r="160" spans="1:6" x14ac:dyDescent="0.25">
      <c r="A160" s="10" t="s">
        <v>475</v>
      </c>
      <c r="B160" s="27"/>
      <c r="C160" s="27" t="s">
        <v>232</v>
      </c>
      <c r="D160" s="39">
        <v>-380700</v>
      </c>
      <c r="E160" s="33">
        <v>-2481.4</v>
      </c>
      <c r="F160" s="34">
        <v>-8.3379999999999999E-3</v>
      </c>
    </row>
    <row r="161" spans="1:6" x14ac:dyDescent="0.25">
      <c r="A161" s="10" t="s">
        <v>476</v>
      </c>
      <c r="B161" s="27"/>
      <c r="C161" s="27" t="s">
        <v>280</v>
      </c>
      <c r="D161" s="39">
        <v>-875500</v>
      </c>
      <c r="E161" s="33">
        <v>-2695.66</v>
      </c>
      <c r="F161" s="34">
        <v>-9.0580000000000001E-3</v>
      </c>
    </row>
    <row r="162" spans="1:6" x14ac:dyDescent="0.25">
      <c r="A162" s="10" t="s">
        <v>477</v>
      </c>
      <c r="B162" s="27"/>
      <c r="C162" s="27" t="s">
        <v>277</v>
      </c>
      <c r="D162" s="39">
        <v>-1302000</v>
      </c>
      <c r="E162" s="33">
        <v>-2728.99</v>
      </c>
      <c r="F162" s="34">
        <v>-9.1699999999999993E-3</v>
      </c>
    </row>
    <row r="163" spans="1:6" x14ac:dyDescent="0.25">
      <c r="A163" s="10" t="s">
        <v>478</v>
      </c>
      <c r="B163" s="27"/>
      <c r="C163" s="27" t="s">
        <v>238</v>
      </c>
      <c r="D163" s="39">
        <v>-1153500</v>
      </c>
      <c r="E163" s="33">
        <v>-3185.39</v>
      </c>
      <c r="F163" s="34">
        <v>-1.0703000000000001E-2</v>
      </c>
    </row>
    <row r="164" spans="1:6" x14ac:dyDescent="0.25">
      <c r="A164" s="10" t="s">
        <v>479</v>
      </c>
      <c r="B164" s="27"/>
      <c r="C164" s="27" t="s">
        <v>272</v>
      </c>
      <c r="D164" s="39">
        <v>-48675</v>
      </c>
      <c r="E164" s="33">
        <v>-3244.19</v>
      </c>
      <c r="F164" s="34">
        <v>-1.0900999999999999E-2</v>
      </c>
    </row>
    <row r="165" spans="1:6" x14ac:dyDescent="0.25">
      <c r="A165" s="10" t="s">
        <v>480</v>
      </c>
      <c r="B165" s="27"/>
      <c r="C165" s="27" t="s">
        <v>269</v>
      </c>
      <c r="D165" s="39">
        <v>-2492000</v>
      </c>
      <c r="E165" s="33">
        <v>-3458.9</v>
      </c>
      <c r="F165" s="34">
        <v>-1.1622E-2</v>
      </c>
    </row>
    <row r="166" spans="1:6" x14ac:dyDescent="0.25">
      <c r="A166" s="10" t="s">
        <v>481</v>
      </c>
      <c r="B166" s="27"/>
      <c r="C166" s="27" t="s">
        <v>266</v>
      </c>
      <c r="D166" s="39">
        <v>-665000</v>
      </c>
      <c r="E166" s="33">
        <v>-3539.8</v>
      </c>
      <c r="F166" s="34">
        <v>-1.1894E-2</v>
      </c>
    </row>
    <row r="167" spans="1:6" x14ac:dyDescent="0.25">
      <c r="A167" s="10" t="s">
        <v>482</v>
      </c>
      <c r="B167" s="27"/>
      <c r="C167" s="27" t="s">
        <v>226</v>
      </c>
      <c r="D167" s="39">
        <v>-9240000</v>
      </c>
      <c r="E167" s="33">
        <v>-3682.14</v>
      </c>
      <c r="F167" s="34">
        <v>-1.2373E-2</v>
      </c>
    </row>
    <row r="168" spans="1:6" x14ac:dyDescent="0.25">
      <c r="A168" s="10" t="s">
        <v>483</v>
      </c>
      <c r="B168" s="27"/>
      <c r="C168" s="27" t="s">
        <v>261</v>
      </c>
      <c r="D168" s="39">
        <v>-8280000</v>
      </c>
      <c r="E168" s="33">
        <v>-3783.96</v>
      </c>
      <c r="F168" s="34">
        <v>-1.2715000000000001E-2</v>
      </c>
    </row>
    <row r="169" spans="1:6" x14ac:dyDescent="0.25">
      <c r="A169" s="10" t="s">
        <v>484</v>
      </c>
      <c r="B169" s="27"/>
      <c r="C169" s="27" t="s">
        <v>258</v>
      </c>
      <c r="D169" s="39">
        <v>-541500</v>
      </c>
      <c r="E169" s="33">
        <v>-3925.33</v>
      </c>
      <c r="F169" s="34">
        <v>-1.319E-2</v>
      </c>
    </row>
    <row r="170" spans="1:6" x14ac:dyDescent="0.25">
      <c r="A170" s="10" t="s">
        <v>485</v>
      </c>
      <c r="B170" s="27"/>
      <c r="C170" s="27" t="s">
        <v>232</v>
      </c>
      <c r="D170" s="39">
        <v>-592000</v>
      </c>
      <c r="E170" s="33">
        <v>-4680.9399999999996</v>
      </c>
      <c r="F170" s="34">
        <v>-1.5729E-2</v>
      </c>
    </row>
    <row r="171" spans="1:6" x14ac:dyDescent="0.25">
      <c r="A171" s="10" t="s">
        <v>486</v>
      </c>
      <c r="B171" s="27"/>
      <c r="C171" s="27" t="s">
        <v>244</v>
      </c>
      <c r="D171" s="39">
        <v>-1716000</v>
      </c>
      <c r="E171" s="33">
        <v>-4804.8</v>
      </c>
      <c r="F171" s="34">
        <v>-1.6145E-2</v>
      </c>
    </row>
    <row r="172" spans="1:6" x14ac:dyDescent="0.25">
      <c r="A172" s="10" t="s">
        <v>487</v>
      </c>
      <c r="B172" s="27"/>
      <c r="C172" s="27" t="s">
        <v>251</v>
      </c>
      <c r="D172" s="39">
        <v>-3036800</v>
      </c>
      <c r="E172" s="33">
        <v>-5027.42</v>
      </c>
      <c r="F172" s="34">
        <v>-1.6892999999999998E-2</v>
      </c>
    </row>
    <row r="173" spans="1:6" x14ac:dyDescent="0.25">
      <c r="A173" s="10" t="s">
        <v>488</v>
      </c>
      <c r="B173" s="27"/>
      <c r="C173" s="27" t="s">
        <v>241</v>
      </c>
      <c r="D173" s="39">
        <v>-2707250</v>
      </c>
      <c r="E173" s="33">
        <v>-5276.43</v>
      </c>
      <c r="F173" s="34">
        <v>-1.7729999999999999E-2</v>
      </c>
    </row>
    <row r="174" spans="1:6" x14ac:dyDescent="0.25">
      <c r="A174" s="10" t="s">
        <v>489</v>
      </c>
      <c r="B174" s="27"/>
      <c r="C174" s="27" t="s">
        <v>241</v>
      </c>
      <c r="D174" s="39">
        <v>-6888000</v>
      </c>
      <c r="E174" s="33">
        <v>-5362.31</v>
      </c>
      <c r="F174" s="34">
        <v>-1.8017999999999999E-2</v>
      </c>
    </row>
    <row r="175" spans="1:6" x14ac:dyDescent="0.25">
      <c r="A175" s="10" t="s">
        <v>490</v>
      </c>
      <c r="B175" s="27"/>
      <c r="C175" s="27" t="s">
        <v>244</v>
      </c>
      <c r="D175" s="39">
        <v>-341400</v>
      </c>
      <c r="E175" s="33">
        <v>-6048.58</v>
      </c>
      <c r="F175" s="34">
        <v>-2.0323999999999998E-2</v>
      </c>
    </row>
    <row r="176" spans="1:6" x14ac:dyDescent="0.25">
      <c r="A176" s="10" t="s">
        <v>491</v>
      </c>
      <c r="B176" s="27"/>
      <c r="C176" s="27" t="s">
        <v>241</v>
      </c>
      <c r="D176" s="39">
        <v>-2583000</v>
      </c>
      <c r="E176" s="33">
        <v>-7625.02</v>
      </c>
      <c r="F176" s="34">
        <v>-2.5621999999999999E-2</v>
      </c>
    </row>
    <row r="177" spans="1:6" x14ac:dyDescent="0.25">
      <c r="A177" s="10" t="s">
        <v>492</v>
      </c>
      <c r="B177" s="27"/>
      <c r="C177" s="27" t="s">
        <v>238</v>
      </c>
      <c r="D177" s="39">
        <v>-1646672</v>
      </c>
      <c r="E177" s="33">
        <v>-7888.38</v>
      </c>
      <c r="F177" s="34">
        <v>-2.6506999999999999E-2</v>
      </c>
    </row>
    <row r="178" spans="1:6" x14ac:dyDescent="0.25">
      <c r="A178" s="10" t="s">
        <v>493</v>
      </c>
      <c r="B178" s="27"/>
      <c r="C178" s="27" t="s">
        <v>235</v>
      </c>
      <c r="D178" s="39">
        <v>-1202400</v>
      </c>
      <c r="E178" s="33">
        <v>-9502.57</v>
      </c>
      <c r="F178" s="34">
        <v>-3.1931000000000001E-2</v>
      </c>
    </row>
    <row r="179" spans="1:6" x14ac:dyDescent="0.25">
      <c r="A179" s="10" t="s">
        <v>494</v>
      </c>
      <c r="B179" s="27"/>
      <c r="C179" s="27" t="s">
        <v>232</v>
      </c>
      <c r="D179" s="39">
        <v>-2711500</v>
      </c>
      <c r="E179" s="33">
        <v>-11569.97</v>
      </c>
      <c r="F179" s="34">
        <v>-3.8878000000000003E-2</v>
      </c>
    </row>
    <row r="180" spans="1:6" x14ac:dyDescent="0.25">
      <c r="A180" s="10" t="s">
        <v>495</v>
      </c>
      <c r="B180" s="27"/>
      <c r="C180" s="27" t="s">
        <v>229</v>
      </c>
      <c r="D180" s="39">
        <v>-585750</v>
      </c>
      <c r="E180" s="33">
        <v>-11864.07</v>
      </c>
      <c r="F180" s="34">
        <v>-3.9865999999999999E-2</v>
      </c>
    </row>
    <row r="181" spans="1:6" x14ac:dyDescent="0.25">
      <c r="A181" s="10" t="s">
        <v>496</v>
      </c>
      <c r="B181" s="27"/>
      <c r="C181" s="27" t="s">
        <v>226</v>
      </c>
      <c r="D181" s="39">
        <v>-1147500</v>
      </c>
      <c r="E181" s="33">
        <v>-22161.09</v>
      </c>
      <c r="F181" s="34">
        <v>-7.4467000000000005E-2</v>
      </c>
    </row>
    <row r="182" spans="1:6" x14ac:dyDescent="0.25">
      <c r="A182" s="10" t="s">
        <v>497</v>
      </c>
      <c r="B182" s="27"/>
      <c r="C182" s="27" t="s">
        <v>223</v>
      </c>
      <c r="D182" s="39">
        <v>-2074000</v>
      </c>
      <c r="E182" s="33">
        <v>-25539.24</v>
      </c>
      <c r="F182" s="34">
        <v>-8.5819000000000006E-2</v>
      </c>
    </row>
    <row r="183" spans="1:6" x14ac:dyDescent="0.25">
      <c r="A183" s="14" t="s">
        <v>88</v>
      </c>
      <c r="B183" s="28"/>
      <c r="C183" s="28"/>
      <c r="D183" s="15"/>
      <c r="E183" s="40">
        <v>-204315.83</v>
      </c>
      <c r="F183" s="41">
        <v>-0.68652299999999999</v>
      </c>
    </row>
    <row r="184" spans="1:6" x14ac:dyDescent="0.25">
      <c r="A184" s="10"/>
      <c r="B184" s="27"/>
      <c r="C184" s="27"/>
      <c r="D184" s="11"/>
      <c r="E184" s="12"/>
      <c r="F184" s="13"/>
    </row>
    <row r="185" spans="1:6" x14ac:dyDescent="0.25">
      <c r="A185" s="10"/>
      <c r="B185" s="27"/>
      <c r="C185" s="27"/>
      <c r="D185" s="11"/>
      <c r="E185" s="12"/>
      <c r="F185" s="13"/>
    </row>
    <row r="186" spans="1:6" x14ac:dyDescent="0.25">
      <c r="A186" s="10"/>
      <c r="B186" s="27"/>
      <c r="C186" s="27"/>
      <c r="D186" s="11"/>
      <c r="E186" s="12"/>
      <c r="F186" s="13"/>
    </row>
    <row r="187" spans="1:6" x14ac:dyDescent="0.25">
      <c r="A187" s="20" t="s">
        <v>97</v>
      </c>
      <c r="B187" s="29"/>
      <c r="C187" s="29"/>
      <c r="D187" s="21"/>
      <c r="E187" s="42">
        <v>-204315.83</v>
      </c>
      <c r="F187" s="43">
        <v>-0.68652299999999999</v>
      </c>
    </row>
    <row r="188" spans="1:6" x14ac:dyDescent="0.25">
      <c r="A188" s="10"/>
      <c r="B188" s="27"/>
      <c r="C188" s="27"/>
      <c r="D188" s="11"/>
      <c r="E188" s="12"/>
      <c r="F188" s="13"/>
    </row>
    <row r="189" spans="1:6" x14ac:dyDescent="0.25">
      <c r="A189" s="14" t="s">
        <v>66</v>
      </c>
      <c r="B189" s="27"/>
      <c r="C189" s="27"/>
      <c r="D189" s="11"/>
      <c r="E189" s="12"/>
      <c r="F189" s="13"/>
    </row>
    <row r="190" spans="1:6" x14ac:dyDescent="0.25">
      <c r="A190" s="14" t="s">
        <v>67</v>
      </c>
      <c r="B190" s="27"/>
      <c r="C190" s="27"/>
      <c r="D190" s="11"/>
      <c r="E190" s="12"/>
      <c r="F190" s="13"/>
    </row>
    <row r="191" spans="1:6" x14ac:dyDescent="0.25">
      <c r="A191" s="10" t="s">
        <v>498</v>
      </c>
      <c r="B191" s="27" t="s">
        <v>499</v>
      </c>
      <c r="C191" s="27" t="s">
        <v>79</v>
      </c>
      <c r="D191" s="11">
        <v>5000000</v>
      </c>
      <c r="E191" s="12">
        <v>4971.03</v>
      </c>
      <c r="F191" s="13">
        <v>1.67E-2</v>
      </c>
    </row>
    <row r="192" spans="1:6" x14ac:dyDescent="0.25">
      <c r="A192" s="10" t="s">
        <v>500</v>
      </c>
      <c r="B192" s="27" t="s">
        <v>501</v>
      </c>
      <c r="C192" s="27" t="s">
        <v>82</v>
      </c>
      <c r="D192" s="11">
        <v>2500000</v>
      </c>
      <c r="E192" s="12">
        <v>2469.12</v>
      </c>
      <c r="F192" s="13">
        <v>8.3000000000000001E-3</v>
      </c>
    </row>
    <row r="193" spans="1:6" x14ac:dyDescent="0.25">
      <c r="A193" s="10" t="s">
        <v>502</v>
      </c>
      <c r="B193" s="27" t="s">
        <v>503</v>
      </c>
      <c r="C193" s="27" t="s">
        <v>79</v>
      </c>
      <c r="D193" s="11">
        <v>1000000</v>
      </c>
      <c r="E193" s="12">
        <v>1482.99</v>
      </c>
      <c r="F193" s="13">
        <v>5.0000000000000001E-3</v>
      </c>
    </row>
    <row r="194" spans="1:6" x14ac:dyDescent="0.25">
      <c r="A194" s="10" t="s">
        <v>504</v>
      </c>
      <c r="B194" s="27" t="s">
        <v>505</v>
      </c>
      <c r="C194" s="27" t="s">
        <v>79</v>
      </c>
      <c r="D194" s="11">
        <v>330000</v>
      </c>
      <c r="E194" s="12">
        <v>330.22</v>
      </c>
      <c r="F194" s="13">
        <v>1.1000000000000001E-3</v>
      </c>
    </row>
    <row r="195" spans="1:6" x14ac:dyDescent="0.25">
      <c r="A195" s="10" t="s">
        <v>180</v>
      </c>
      <c r="B195" s="27" t="s">
        <v>181</v>
      </c>
      <c r="C195" s="27" t="s">
        <v>114</v>
      </c>
      <c r="D195" s="11">
        <v>250000</v>
      </c>
      <c r="E195" s="12">
        <v>246.04</v>
      </c>
      <c r="F195" s="13">
        <v>8.0000000000000004E-4</v>
      </c>
    </row>
    <row r="196" spans="1:6" x14ac:dyDescent="0.25">
      <c r="A196" s="14" t="s">
        <v>88</v>
      </c>
      <c r="B196" s="28"/>
      <c r="C196" s="28"/>
      <c r="D196" s="15"/>
      <c r="E196" s="35">
        <v>9499.4</v>
      </c>
      <c r="F196" s="36">
        <v>3.1899999999999998E-2</v>
      </c>
    </row>
    <row r="197" spans="1:6" x14ac:dyDescent="0.25">
      <c r="A197" s="10"/>
      <c r="B197" s="27"/>
      <c r="C197" s="27"/>
      <c r="D197" s="11"/>
      <c r="E197" s="12"/>
      <c r="F197" s="13"/>
    </row>
    <row r="198" spans="1:6" x14ac:dyDescent="0.25">
      <c r="A198" s="14" t="s">
        <v>95</v>
      </c>
      <c r="B198" s="27"/>
      <c r="C198" s="27"/>
      <c r="D198" s="11"/>
      <c r="E198" s="12"/>
      <c r="F198" s="13"/>
    </row>
    <row r="199" spans="1:6" x14ac:dyDescent="0.25">
      <c r="A199" s="14" t="s">
        <v>88</v>
      </c>
      <c r="B199" s="27"/>
      <c r="C199" s="27"/>
      <c r="D199" s="11"/>
      <c r="E199" s="37" t="s">
        <v>65</v>
      </c>
      <c r="F199" s="38" t="s">
        <v>65</v>
      </c>
    </row>
    <row r="200" spans="1:6" x14ac:dyDescent="0.25">
      <c r="A200" s="10"/>
      <c r="B200" s="27"/>
      <c r="C200" s="27"/>
      <c r="D200" s="11"/>
      <c r="E200" s="12"/>
      <c r="F200" s="13"/>
    </row>
    <row r="201" spans="1:6" x14ac:dyDescent="0.25">
      <c r="A201" s="14" t="s">
        <v>96</v>
      </c>
      <c r="B201" s="27"/>
      <c r="C201" s="27"/>
      <c r="D201" s="11"/>
      <c r="E201" s="12"/>
      <c r="F201" s="13"/>
    </row>
    <row r="202" spans="1:6" x14ac:dyDescent="0.25">
      <c r="A202" s="14" t="s">
        <v>88</v>
      </c>
      <c r="B202" s="27"/>
      <c r="C202" s="27"/>
      <c r="D202" s="11"/>
      <c r="E202" s="37" t="s">
        <v>65</v>
      </c>
      <c r="F202" s="38" t="s">
        <v>65</v>
      </c>
    </row>
    <row r="203" spans="1:6" x14ac:dyDescent="0.25">
      <c r="A203" s="10"/>
      <c r="B203" s="27"/>
      <c r="C203" s="27"/>
      <c r="D203" s="11"/>
      <c r="E203" s="12"/>
      <c r="F203" s="13"/>
    </row>
    <row r="204" spans="1:6" x14ac:dyDescent="0.25">
      <c r="A204" s="20" t="s">
        <v>97</v>
      </c>
      <c r="B204" s="29"/>
      <c r="C204" s="29"/>
      <c r="D204" s="21"/>
      <c r="E204" s="16">
        <v>9499.4</v>
      </c>
      <c r="F204" s="17">
        <v>3.1899999999999998E-2</v>
      </c>
    </row>
    <row r="205" spans="1:6" x14ac:dyDescent="0.25">
      <c r="A205" s="10"/>
      <c r="B205" s="27"/>
      <c r="C205" s="27"/>
      <c r="D205" s="11"/>
      <c r="E205" s="12"/>
      <c r="F205" s="13"/>
    </row>
    <row r="206" spans="1:6" x14ac:dyDescent="0.25">
      <c r="A206" s="14" t="s">
        <v>128</v>
      </c>
      <c r="B206" s="27"/>
      <c r="C206" s="27"/>
      <c r="D206" s="11"/>
      <c r="E206" s="12"/>
      <c r="F206" s="13"/>
    </row>
    <row r="207" spans="1:6" x14ac:dyDescent="0.25">
      <c r="A207" s="14" t="s">
        <v>129</v>
      </c>
      <c r="B207" s="27"/>
      <c r="C207" s="27"/>
      <c r="D207" s="11"/>
      <c r="E207" s="12"/>
      <c r="F207" s="13"/>
    </row>
    <row r="208" spans="1:6" x14ac:dyDescent="0.25">
      <c r="A208" s="10" t="s">
        <v>506</v>
      </c>
      <c r="B208" s="27" t="s">
        <v>507</v>
      </c>
      <c r="C208" s="27" t="s">
        <v>211</v>
      </c>
      <c r="D208" s="11">
        <v>5000000</v>
      </c>
      <c r="E208" s="12">
        <v>4876.4399999999996</v>
      </c>
      <c r="F208" s="13">
        <v>1.6400000000000001E-2</v>
      </c>
    </row>
    <row r="209" spans="1:6" x14ac:dyDescent="0.25">
      <c r="A209" s="10"/>
      <c r="B209" s="27"/>
      <c r="C209" s="27"/>
      <c r="D209" s="11"/>
      <c r="E209" s="12"/>
      <c r="F209" s="13"/>
    </row>
    <row r="210" spans="1:6" x14ac:dyDescent="0.25">
      <c r="A210" s="14" t="s">
        <v>217</v>
      </c>
      <c r="B210" s="27"/>
      <c r="C210" s="27"/>
      <c r="D210" s="11"/>
      <c r="E210" s="12"/>
      <c r="F210" s="13"/>
    </row>
    <row r="211" spans="1:6" x14ac:dyDescent="0.25">
      <c r="A211" s="10" t="s">
        <v>218</v>
      </c>
      <c r="B211" s="27" t="s">
        <v>219</v>
      </c>
      <c r="C211" s="27" t="s">
        <v>211</v>
      </c>
      <c r="D211" s="11">
        <v>5500000</v>
      </c>
      <c r="E211" s="12">
        <v>5500</v>
      </c>
      <c r="F211" s="13">
        <v>1.8499999999999999E-2</v>
      </c>
    </row>
    <row r="212" spans="1:6" x14ac:dyDescent="0.25">
      <c r="A212" s="10" t="s">
        <v>508</v>
      </c>
      <c r="B212" s="27" t="s">
        <v>509</v>
      </c>
      <c r="C212" s="27" t="s">
        <v>211</v>
      </c>
      <c r="D212" s="11">
        <v>5000000</v>
      </c>
      <c r="E212" s="12">
        <v>4894.1400000000003</v>
      </c>
      <c r="F212" s="13">
        <v>1.6400000000000001E-2</v>
      </c>
    </row>
    <row r="213" spans="1:6" x14ac:dyDescent="0.25">
      <c r="A213" s="10" t="s">
        <v>510</v>
      </c>
      <c r="B213" s="27" t="s">
        <v>511</v>
      </c>
      <c r="C213" s="27" t="s">
        <v>211</v>
      </c>
      <c r="D213" s="11">
        <v>5000000</v>
      </c>
      <c r="E213" s="12">
        <v>4667.45</v>
      </c>
      <c r="F213" s="13">
        <v>1.5699999999999999E-2</v>
      </c>
    </row>
    <row r="214" spans="1:6" x14ac:dyDescent="0.25">
      <c r="A214" s="10"/>
      <c r="B214" s="27"/>
      <c r="C214" s="27"/>
      <c r="D214" s="11"/>
      <c r="E214" s="12"/>
      <c r="F214" s="13"/>
    </row>
    <row r="215" spans="1:6" x14ac:dyDescent="0.25">
      <c r="A215" s="20" t="s">
        <v>97</v>
      </c>
      <c r="B215" s="29"/>
      <c r="C215" s="29"/>
      <c r="D215" s="21"/>
      <c r="E215" s="16">
        <v>19938.03</v>
      </c>
      <c r="F215" s="17">
        <v>6.7000000000000004E-2</v>
      </c>
    </row>
    <row r="216" spans="1:6" x14ac:dyDescent="0.25">
      <c r="A216" s="10"/>
      <c r="B216" s="27"/>
      <c r="C216" s="27"/>
      <c r="D216" s="11"/>
      <c r="E216" s="12"/>
      <c r="F216" s="13"/>
    </row>
    <row r="217" spans="1:6" x14ac:dyDescent="0.25">
      <c r="A217" s="14" t="s">
        <v>512</v>
      </c>
      <c r="B217" s="28"/>
      <c r="C217" s="28"/>
      <c r="D217" s="15"/>
      <c r="E217" s="31"/>
      <c r="F217" s="32"/>
    </row>
    <row r="218" spans="1:6" x14ac:dyDescent="0.25">
      <c r="A218" s="14" t="s">
        <v>513</v>
      </c>
      <c r="B218" s="28"/>
      <c r="C218" s="28"/>
      <c r="D218" s="15"/>
      <c r="E218" s="31"/>
      <c r="F218" s="32"/>
    </row>
    <row r="219" spans="1:6" x14ac:dyDescent="0.25">
      <c r="A219" s="10" t="s">
        <v>514</v>
      </c>
      <c r="B219" s="27"/>
      <c r="C219" s="27" t="s">
        <v>515</v>
      </c>
      <c r="D219" s="11">
        <v>260000000</v>
      </c>
      <c r="E219" s="12">
        <v>2600</v>
      </c>
      <c r="F219" s="13">
        <v>8.6999999999999994E-3</v>
      </c>
    </row>
    <row r="220" spans="1:6" x14ac:dyDescent="0.25">
      <c r="A220" s="10" t="s">
        <v>516</v>
      </c>
      <c r="B220" s="27"/>
      <c r="C220" s="27" t="s">
        <v>515</v>
      </c>
      <c r="D220" s="11">
        <v>250000000</v>
      </c>
      <c r="E220" s="12">
        <v>2500</v>
      </c>
      <c r="F220" s="13">
        <v>8.3999999999999995E-3</v>
      </c>
    </row>
    <row r="221" spans="1:6" x14ac:dyDescent="0.25">
      <c r="A221" s="10" t="s">
        <v>517</v>
      </c>
      <c r="B221" s="27"/>
      <c r="C221" s="27" t="s">
        <v>515</v>
      </c>
      <c r="D221" s="11">
        <v>250000000</v>
      </c>
      <c r="E221" s="12">
        <v>2500</v>
      </c>
      <c r="F221" s="13">
        <v>8.3999999999999995E-3</v>
      </c>
    </row>
    <row r="222" spans="1:6" x14ac:dyDescent="0.25">
      <c r="A222" s="10" t="s">
        <v>518</v>
      </c>
      <c r="B222" s="27"/>
      <c r="C222" s="27" t="s">
        <v>519</v>
      </c>
      <c r="D222" s="11">
        <v>250000000</v>
      </c>
      <c r="E222" s="12">
        <v>2500</v>
      </c>
      <c r="F222" s="13">
        <v>8.3999999999999995E-3</v>
      </c>
    </row>
    <row r="223" spans="1:6" x14ac:dyDescent="0.25">
      <c r="A223" s="10" t="s">
        <v>520</v>
      </c>
      <c r="B223" s="27"/>
      <c r="C223" s="27" t="s">
        <v>521</v>
      </c>
      <c r="D223" s="11">
        <v>249500000</v>
      </c>
      <c r="E223" s="12">
        <v>2495</v>
      </c>
      <c r="F223" s="13">
        <v>8.3999999999999995E-3</v>
      </c>
    </row>
    <row r="224" spans="1:6" x14ac:dyDescent="0.25">
      <c r="A224" s="10" t="s">
        <v>522</v>
      </c>
      <c r="B224" s="27"/>
      <c r="C224" s="27" t="s">
        <v>523</v>
      </c>
      <c r="D224" s="11">
        <v>249500000</v>
      </c>
      <c r="E224" s="12">
        <v>2495</v>
      </c>
      <c r="F224" s="13">
        <v>8.3999999999999995E-3</v>
      </c>
    </row>
    <row r="225" spans="1:6" x14ac:dyDescent="0.25">
      <c r="A225" s="10" t="s">
        <v>524</v>
      </c>
      <c r="B225" s="27"/>
      <c r="C225" s="27" t="s">
        <v>525</v>
      </c>
      <c r="D225" s="11">
        <v>240000000</v>
      </c>
      <c r="E225" s="12">
        <v>2400</v>
      </c>
      <c r="F225" s="13">
        <v>8.0999999999999996E-3</v>
      </c>
    </row>
    <row r="226" spans="1:6" x14ac:dyDescent="0.25">
      <c r="A226" s="10" t="s">
        <v>526</v>
      </c>
      <c r="B226" s="27"/>
      <c r="C226" s="27" t="s">
        <v>515</v>
      </c>
      <c r="D226" s="11">
        <v>240000000</v>
      </c>
      <c r="E226" s="12">
        <v>2400</v>
      </c>
      <c r="F226" s="13">
        <v>8.0999999999999996E-3</v>
      </c>
    </row>
    <row r="227" spans="1:6" x14ac:dyDescent="0.25">
      <c r="A227" s="10" t="s">
        <v>527</v>
      </c>
      <c r="B227" s="27"/>
      <c r="C227" s="27" t="s">
        <v>528</v>
      </c>
      <c r="D227" s="11">
        <v>240000000</v>
      </c>
      <c r="E227" s="12">
        <v>2400</v>
      </c>
      <c r="F227" s="13">
        <v>8.0999999999999996E-3</v>
      </c>
    </row>
    <row r="228" spans="1:6" x14ac:dyDescent="0.25">
      <c r="A228" s="10" t="s">
        <v>529</v>
      </c>
      <c r="B228" s="27"/>
      <c r="C228" s="27" t="s">
        <v>515</v>
      </c>
      <c r="D228" s="11">
        <v>240000000</v>
      </c>
      <c r="E228" s="12">
        <v>2400</v>
      </c>
      <c r="F228" s="13">
        <v>8.0999999999999996E-3</v>
      </c>
    </row>
    <row r="229" spans="1:6" x14ac:dyDescent="0.25">
      <c r="A229" s="10" t="s">
        <v>530</v>
      </c>
      <c r="B229" s="27"/>
      <c r="C229" s="27" t="s">
        <v>525</v>
      </c>
      <c r="D229" s="11">
        <v>240000000</v>
      </c>
      <c r="E229" s="12">
        <v>2400</v>
      </c>
      <c r="F229" s="13">
        <v>8.0999999999999996E-3</v>
      </c>
    </row>
    <row r="230" spans="1:6" x14ac:dyDescent="0.25">
      <c r="A230" s="10" t="s">
        <v>531</v>
      </c>
      <c r="B230" s="27"/>
      <c r="C230" s="27" t="s">
        <v>523</v>
      </c>
      <c r="D230" s="11">
        <v>240000000</v>
      </c>
      <c r="E230" s="12">
        <v>2400</v>
      </c>
      <c r="F230" s="13">
        <v>8.0999999999999996E-3</v>
      </c>
    </row>
    <row r="231" spans="1:6" x14ac:dyDescent="0.25">
      <c r="A231" s="10" t="s">
        <v>532</v>
      </c>
      <c r="B231" s="27"/>
      <c r="C231" s="27" t="s">
        <v>533</v>
      </c>
      <c r="D231" s="11">
        <v>200000000</v>
      </c>
      <c r="E231" s="12">
        <v>2000</v>
      </c>
      <c r="F231" s="13">
        <v>6.7000000000000002E-3</v>
      </c>
    </row>
    <row r="232" spans="1:6" x14ac:dyDescent="0.25">
      <c r="A232" s="10" t="s">
        <v>534</v>
      </c>
      <c r="B232" s="27"/>
      <c r="C232" s="27" t="s">
        <v>535</v>
      </c>
      <c r="D232" s="11">
        <v>171500000</v>
      </c>
      <c r="E232" s="12">
        <v>1715</v>
      </c>
      <c r="F232" s="13">
        <v>5.7999999999999996E-3</v>
      </c>
    </row>
    <row r="233" spans="1:6" x14ac:dyDescent="0.25">
      <c r="A233" s="10" t="s">
        <v>536</v>
      </c>
      <c r="B233" s="27"/>
      <c r="C233" s="27" t="s">
        <v>525</v>
      </c>
      <c r="D233" s="11">
        <v>150000000</v>
      </c>
      <c r="E233" s="12">
        <v>1500</v>
      </c>
      <c r="F233" s="13">
        <v>5.0000000000000001E-3</v>
      </c>
    </row>
    <row r="234" spans="1:6" x14ac:dyDescent="0.25">
      <c r="A234" s="10" t="s">
        <v>537</v>
      </c>
      <c r="B234" s="27"/>
      <c r="C234" s="27" t="s">
        <v>525</v>
      </c>
      <c r="D234" s="11">
        <v>150000000</v>
      </c>
      <c r="E234" s="12">
        <v>1500</v>
      </c>
      <c r="F234" s="13">
        <v>5.0000000000000001E-3</v>
      </c>
    </row>
    <row r="235" spans="1:6" x14ac:dyDescent="0.25">
      <c r="A235" s="10" t="s">
        <v>538</v>
      </c>
      <c r="B235" s="27"/>
      <c r="C235" s="27" t="s">
        <v>539</v>
      </c>
      <c r="D235" s="11">
        <v>150000000</v>
      </c>
      <c r="E235" s="12">
        <v>1500</v>
      </c>
      <c r="F235" s="13">
        <v>5.0000000000000001E-3</v>
      </c>
    </row>
    <row r="236" spans="1:6" x14ac:dyDescent="0.25">
      <c r="A236" s="10" t="s">
        <v>540</v>
      </c>
      <c r="B236" s="27"/>
      <c r="C236" s="27" t="s">
        <v>539</v>
      </c>
      <c r="D236" s="11">
        <v>130000000</v>
      </c>
      <c r="E236" s="12">
        <v>1300</v>
      </c>
      <c r="F236" s="13">
        <v>4.4000000000000003E-3</v>
      </c>
    </row>
    <row r="237" spans="1:6" x14ac:dyDescent="0.25">
      <c r="A237" s="10" t="s">
        <v>541</v>
      </c>
      <c r="B237" s="27"/>
      <c r="C237" s="27" t="s">
        <v>533</v>
      </c>
      <c r="D237" s="11">
        <v>120000000</v>
      </c>
      <c r="E237" s="12">
        <v>1200</v>
      </c>
      <c r="F237" s="13">
        <v>4.0000000000000001E-3</v>
      </c>
    </row>
    <row r="238" spans="1:6" x14ac:dyDescent="0.25">
      <c r="A238" s="10" t="s">
        <v>542</v>
      </c>
      <c r="B238" s="27"/>
      <c r="C238" s="27" t="s">
        <v>543</v>
      </c>
      <c r="D238" s="11">
        <v>100000000</v>
      </c>
      <c r="E238" s="12">
        <v>1000</v>
      </c>
      <c r="F238" s="13">
        <v>3.3999999999999998E-3</v>
      </c>
    </row>
    <row r="239" spans="1:6" x14ac:dyDescent="0.25">
      <c r="A239" s="10" t="s">
        <v>544</v>
      </c>
      <c r="B239" s="27"/>
      <c r="C239" s="27" t="s">
        <v>545</v>
      </c>
      <c r="D239" s="11">
        <v>100000000</v>
      </c>
      <c r="E239" s="12">
        <v>1000</v>
      </c>
      <c r="F239" s="13">
        <v>3.3999999999999998E-3</v>
      </c>
    </row>
    <row r="240" spans="1:6" x14ac:dyDescent="0.25">
      <c r="A240" s="10" t="s">
        <v>546</v>
      </c>
      <c r="B240" s="27"/>
      <c r="C240" s="27" t="s">
        <v>547</v>
      </c>
      <c r="D240" s="11">
        <v>49500000</v>
      </c>
      <c r="E240" s="12">
        <v>495</v>
      </c>
      <c r="F240" s="13">
        <v>1.6999999999999999E-3</v>
      </c>
    </row>
    <row r="241" spans="1:6" x14ac:dyDescent="0.25">
      <c r="A241" s="10" t="s">
        <v>548</v>
      </c>
      <c r="B241" s="27"/>
      <c r="C241" s="27" t="s">
        <v>549</v>
      </c>
      <c r="D241" s="11">
        <v>49500000</v>
      </c>
      <c r="E241" s="12">
        <v>495</v>
      </c>
      <c r="F241" s="13">
        <v>1.6999999999999999E-3</v>
      </c>
    </row>
    <row r="242" spans="1:6" x14ac:dyDescent="0.25">
      <c r="A242" s="10" t="s">
        <v>550</v>
      </c>
      <c r="B242" s="27"/>
      <c r="C242" s="27" t="s">
        <v>525</v>
      </c>
      <c r="D242" s="11">
        <v>49500000</v>
      </c>
      <c r="E242" s="12">
        <v>495</v>
      </c>
      <c r="F242" s="13">
        <v>1.6999999999999999E-3</v>
      </c>
    </row>
    <row r="243" spans="1:6" x14ac:dyDescent="0.25">
      <c r="A243" s="10" t="s">
        <v>551</v>
      </c>
      <c r="B243" s="27"/>
      <c r="C243" s="27" t="s">
        <v>515</v>
      </c>
      <c r="D243" s="11">
        <v>49500000</v>
      </c>
      <c r="E243" s="12">
        <v>495</v>
      </c>
      <c r="F243" s="13">
        <v>1.6999999999999999E-3</v>
      </c>
    </row>
    <row r="244" spans="1:6" x14ac:dyDescent="0.25">
      <c r="A244" s="10" t="s">
        <v>552</v>
      </c>
      <c r="B244" s="27"/>
      <c r="C244" s="27" t="s">
        <v>533</v>
      </c>
      <c r="D244" s="11">
        <v>49500000</v>
      </c>
      <c r="E244" s="12">
        <v>495</v>
      </c>
      <c r="F244" s="13">
        <v>1.6999999999999999E-3</v>
      </c>
    </row>
    <row r="245" spans="1:6" x14ac:dyDescent="0.25">
      <c r="A245" s="10" t="s">
        <v>553</v>
      </c>
      <c r="B245" s="27"/>
      <c r="C245" s="27" t="s">
        <v>525</v>
      </c>
      <c r="D245" s="11">
        <v>49500000</v>
      </c>
      <c r="E245" s="12">
        <v>495</v>
      </c>
      <c r="F245" s="13">
        <v>1.6999999999999999E-3</v>
      </c>
    </row>
    <row r="246" spans="1:6" x14ac:dyDescent="0.25">
      <c r="A246" s="10" t="s">
        <v>554</v>
      </c>
      <c r="B246" s="27"/>
      <c r="C246" s="27" t="s">
        <v>515</v>
      </c>
      <c r="D246" s="11">
        <v>49500000</v>
      </c>
      <c r="E246" s="12">
        <v>495</v>
      </c>
      <c r="F246" s="13">
        <v>1.6999999999999999E-3</v>
      </c>
    </row>
    <row r="247" spans="1:6" x14ac:dyDescent="0.25">
      <c r="A247" s="10" t="s">
        <v>555</v>
      </c>
      <c r="B247" s="27"/>
      <c r="C247" s="27" t="s">
        <v>533</v>
      </c>
      <c r="D247" s="11">
        <v>49500000</v>
      </c>
      <c r="E247" s="12">
        <v>495</v>
      </c>
      <c r="F247" s="13">
        <v>1.6999999999999999E-3</v>
      </c>
    </row>
    <row r="248" spans="1:6" x14ac:dyDescent="0.25">
      <c r="A248" s="10" t="s">
        <v>556</v>
      </c>
      <c r="B248" s="27"/>
      <c r="C248" s="27" t="s">
        <v>557</v>
      </c>
      <c r="D248" s="11">
        <v>49500000</v>
      </c>
      <c r="E248" s="12">
        <v>495</v>
      </c>
      <c r="F248" s="13">
        <v>1.6999999999999999E-3</v>
      </c>
    </row>
    <row r="249" spans="1:6" x14ac:dyDescent="0.25">
      <c r="A249" s="10" t="s">
        <v>558</v>
      </c>
      <c r="B249" s="27"/>
      <c r="C249" s="27" t="s">
        <v>559</v>
      </c>
      <c r="D249" s="11">
        <v>49500000</v>
      </c>
      <c r="E249" s="12">
        <v>495</v>
      </c>
      <c r="F249" s="13">
        <v>1.6999999999999999E-3</v>
      </c>
    </row>
    <row r="250" spans="1:6" x14ac:dyDescent="0.25">
      <c r="A250" s="10" t="s">
        <v>560</v>
      </c>
      <c r="B250" s="27"/>
      <c r="C250" s="27" t="s">
        <v>561</v>
      </c>
      <c r="D250" s="11">
        <v>49500000</v>
      </c>
      <c r="E250" s="12">
        <v>495</v>
      </c>
      <c r="F250" s="13">
        <v>1.6999999999999999E-3</v>
      </c>
    </row>
    <row r="251" spans="1:6" x14ac:dyDescent="0.25">
      <c r="A251" s="10" t="s">
        <v>562</v>
      </c>
      <c r="B251" s="27"/>
      <c r="C251" s="27" t="s">
        <v>563</v>
      </c>
      <c r="D251" s="11">
        <v>49500000</v>
      </c>
      <c r="E251" s="12">
        <v>495</v>
      </c>
      <c r="F251" s="13">
        <v>1.6999999999999999E-3</v>
      </c>
    </row>
    <row r="252" spans="1:6" x14ac:dyDescent="0.25">
      <c r="A252" s="10" t="s">
        <v>564</v>
      </c>
      <c r="B252" s="27"/>
      <c r="C252" s="27" t="s">
        <v>547</v>
      </c>
      <c r="D252" s="11">
        <v>49500000</v>
      </c>
      <c r="E252" s="12">
        <v>495</v>
      </c>
      <c r="F252" s="13">
        <v>1.6999999999999999E-3</v>
      </c>
    </row>
    <row r="253" spans="1:6" x14ac:dyDescent="0.25">
      <c r="A253" s="10" t="s">
        <v>565</v>
      </c>
      <c r="B253" s="27"/>
      <c r="C253" s="27" t="s">
        <v>539</v>
      </c>
      <c r="D253" s="11">
        <v>49500000</v>
      </c>
      <c r="E253" s="12">
        <v>495</v>
      </c>
      <c r="F253" s="13">
        <v>1.6999999999999999E-3</v>
      </c>
    </row>
    <row r="254" spans="1:6" x14ac:dyDescent="0.25">
      <c r="A254" s="10" t="s">
        <v>566</v>
      </c>
      <c r="B254" s="27"/>
      <c r="C254" s="27" t="s">
        <v>528</v>
      </c>
      <c r="D254" s="11">
        <v>49500000</v>
      </c>
      <c r="E254" s="12">
        <v>495</v>
      </c>
      <c r="F254" s="13">
        <v>1.6999999999999999E-3</v>
      </c>
    </row>
    <row r="255" spans="1:6" x14ac:dyDescent="0.25">
      <c r="A255" s="10" t="s">
        <v>567</v>
      </c>
      <c r="B255" s="27"/>
      <c r="C255" s="27" t="s">
        <v>539</v>
      </c>
      <c r="D255" s="11">
        <v>49500000</v>
      </c>
      <c r="E255" s="12">
        <v>495</v>
      </c>
      <c r="F255" s="13">
        <v>1.6999999999999999E-3</v>
      </c>
    </row>
    <row r="256" spans="1:6" x14ac:dyDescent="0.25">
      <c r="A256" s="10" t="s">
        <v>568</v>
      </c>
      <c r="B256" s="27"/>
      <c r="C256" s="27" t="s">
        <v>533</v>
      </c>
      <c r="D256" s="11">
        <v>49500000</v>
      </c>
      <c r="E256" s="12">
        <v>495</v>
      </c>
      <c r="F256" s="13">
        <v>1.6999999999999999E-3</v>
      </c>
    </row>
    <row r="257" spans="1:6" x14ac:dyDescent="0.25">
      <c r="A257" s="10" t="s">
        <v>569</v>
      </c>
      <c r="B257" s="27"/>
      <c r="C257" s="27" t="s">
        <v>570</v>
      </c>
      <c r="D257" s="11">
        <v>49500000</v>
      </c>
      <c r="E257" s="12">
        <v>495</v>
      </c>
      <c r="F257" s="13">
        <v>1.6999999999999999E-3</v>
      </c>
    </row>
    <row r="258" spans="1:6" x14ac:dyDescent="0.25">
      <c r="A258" s="10" t="s">
        <v>571</v>
      </c>
      <c r="B258" s="27"/>
      <c r="C258" s="27" t="s">
        <v>572</v>
      </c>
      <c r="D258" s="11">
        <v>49500000</v>
      </c>
      <c r="E258" s="12">
        <v>495</v>
      </c>
      <c r="F258" s="13">
        <v>1.6999999999999999E-3</v>
      </c>
    </row>
    <row r="259" spans="1:6" x14ac:dyDescent="0.25">
      <c r="A259" s="10" t="s">
        <v>573</v>
      </c>
      <c r="B259" s="27"/>
      <c r="C259" s="27" t="s">
        <v>519</v>
      </c>
      <c r="D259" s="11">
        <v>49500000</v>
      </c>
      <c r="E259" s="12">
        <v>495</v>
      </c>
      <c r="F259" s="13">
        <v>1.6999999999999999E-3</v>
      </c>
    </row>
    <row r="260" spans="1:6" x14ac:dyDescent="0.25">
      <c r="A260" s="10" t="s">
        <v>574</v>
      </c>
      <c r="B260" s="27"/>
      <c r="C260" s="27" t="s">
        <v>575</v>
      </c>
      <c r="D260" s="11">
        <v>49500000</v>
      </c>
      <c r="E260" s="12">
        <v>495</v>
      </c>
      <c r="F260" s="13">
        <v>1.6999999999999999E-3</v>
      </c>
    </row>
    <row r="261" spans="1:6" x14ac:dyDescent="0.25">
      <c r="A261" s="10" t="s">
        <v>576</v>
      </c>
      <c r="B261" s="27"/>
      <c r="C261" s="27" t="s">
        <v>577</v>
      </c>
      <c r="D261" s="11">
        <v>49500000</v>
      </c>
      <c r="E261" s="12">
        <v>495</v>
      </c>
      <c r="F261" s="13">
        <v>1.6999999999999999E-3</v>
      </c>
    </row>
    <row r="262" spans="1:6" x14ac:dyDescent="0.25">
      <c r="A262" s="14" t="s">
        <v>88</v>
      </c>
      <c r="B262" s="28"/>
      <c r="C262" s="28"/>
      <c r="D262" s="15"/>
      <c r="E262" s="35">
        <v>53095</v>
      </c>
      <c r="F262" s="36">
        <v>0.1794</v>
      </c>
    </row>
    <row r="263" spans="1:6" x14ac:dyDescent="0.25">
      <c r="A263" s="20" t="s">
        <v>97</v>
      </c>
      <c r="B263" s="29"/>
      <c r="C263" s="29"/>
      <c r="D263" s="21"/>
      <c r="E263" s="24">
        <v>53095</v>
      </c>
      <c r="F263" s="25">
        <v>0.1794</v>
      </c>
    </row>
    <row r="264" spans="1:6" x14ac:dyDescent="0.25">
      <c r="A264" s="10"/>
      <c r="B264" s="27"/>
      <c r="C264" s="27"/>
      <c r="D264" s="11"/>
      <c r="E264" s="12"/>
      <c r="F264" s="13"/>
    </row>
    <row r="265" spans="1:6" x14ac:dyDescent="0.25">
      <c r="A265" s="10"/>
      <c r="B265" s="27"/>
      <c r="C265" s="27"/>
      <c r="D265" s="11"/>
      <c r="E265" s="12"/>
      <c r="F265" s="13"/>
    </row>
    <row r="266" spans="1:6" x14ac:dyDescent="0.25">
      <c r="A266" s="14" t="s">
        <v>98</v>
      </c>
      <c r="B266" s="27"/>
      <c r="C266" s="27"/>
      <c r="D266" s="11"/>
      <c r="E266" s="12"/>
      <c r="F266" s="13"/>
    </row>
    <row r="267" spans="1:6" x14ac:dyDescent="0.25">
      <c r="A267" s="10" t="s">
        <v>99</v>
      </c>
      <c r="B267" s="27"/>
      <c r="C267" s="27"/>
      <c r="D267" s="11"/>
      <c r="E267" s="12">
        <v>2338.36</v>
      </c>
      <c r="F267" s="13">
        <v>7.9000000000000008E-3</v>
      </c>
    </row>
    <row r="268" spans="1:6" x14ac:dyDescent="0.25">
      <c r="A268" s="14" t="s">
        <v>88</v>
      </c>
      <c r="B268" s="28"/>
      <c r="C268" s="28"/>
      <c r="D268" s="15"/>
      <c r="E268" s="35">
        <v>2338.36</v>
      </c>
      <c r="F268" s="36">
        <v>7.9000000000000008E-3</v>
      </c>
    </row>
    <row r="269" spans="1:6" x14ac:dyDescent="0.25">
      <c r="A269" s="10"/>
      <c r="B269" s="27"/>
      <c r="C269" s="27"/>
      <c r="D269" s="11"/>
      <c r="E269" s="12"/>
      <c r="F269" s="13"/>
    </row>
    <row r="270" spans="1:6" x14ac:dyDescent="0.25">
      <c r="A270" s="20" t="s">
        <v>97</v>
      </c>
      <c r="B270" s="29"/>
      <c r="C270" s="29"/>
      <c r="D270" s="21"/>
      <c r="E270" s="16">
        <v>2338.36</v>
      </c>
      <c r="F270" s="17">
        <v>7.9000000000000008E-3</v>
      </c>
    </row>
    <row r="271" spans="1:6" x14ac:dyDescent="0.25">
      <c r="A271" s="10" t="s">
        <v>100</v>
      </c>
      <c r="B271" s="27"/>
      <c r="C271" s="27"/>
      <c r="D271" s="11"/>
      <c r="E271" s="12">
        <v>9402.39</v>
      </c>
      <c r="F271" s="13">
        <v>3.0700000000000002E-2</v>
      </c>
    </row>
    <row r="272" spans="1:6" x14ac:dyDescent="0.25">
      <c r="A272" s="22" t="s">
        <v>101</v>
      </c>
      <c r="B272" s="30"/>
      <c r="C272" s="30"/>
      <c r="D272" s="23"/>
      <c r="E272" s="24">
        <v>297593.92</v>
      </c>
      <c r="F272" s="25">
        <v>1</v>
      </c>
    </row>
    <row r="274" spans="1:3" x14ac:dyDescent="0.25">
      <c r="A274" s="1" t="s">
        <v>578</v>
      </c>
    </row>
    <row r="275" spans="1:3" x14ac:dyDescent="0.25">
      <c r="A275" s="1" t="s">
        <v>133</v>
      </c>
    </row>
    <row r="276" spans="1:3" x14ac:dyDescent="0.25">
      <c r="A276" s="1" t="s">
        <v>102</v>
      </c>
    </row>
    <row r="281" spans="1:3" x14ac:dyDescent="0.25">
      <c r="A281" s="1" t="s">
        <v>1143</v>
      </c>
    </row>
    <row r="282" spans="1:3" ht="30" x14ac:dyDescent="0.25">
      <c r="A282" s="44" t="s">
        <v>1144</v>
      </c>
      <c r="B282" t="s">
        <v>65</v>
      </c>
    </row>
    <row r="283" spans="1:3" x14ac:dyDescent="0.25">
      <c r="A283" t="s">
        <v>1145</v>
      </c>
    </row>
    <row r="284" spans="1:3" x14ac:dyDescent="0.25">
      <c r="A284" t="s">
        <v>1146</v>
      </c>
      <c r="B284" t="s">
        <v>1147</v>
      </c>
      <c r="C284" t="s">
        <v>1147</v>
      </c>
    </row>
    <row r="285" spans="1:3" x14ac:dyDescent="0.25">
      <c r="B285" s="45">
        <v>43465</v>
      </c>
      <c r="C285" s="45">
        <v>43496</v>
      </c>
    </row>
    <row r="286" spans="1:3" x14ac:dyDescent="0.25">
      <c r="A286" t="s">
        <v>1151</v>
      </c>
      <c r="B286">
        <v>10.652900000000001</v>
      </c>
      <c r="C286">
        <v>10.6594</v>
      </c>
    </row>
    <row r="287" spans="1:3" x14ac:dyDescent="0.25">
      <c r="A287" t="s">
        <v>1152</v>
      </c>
      <c r="B287">
        <v>13.846500000000001</v>
      </c>
      <c r="C287">
        <v>13.933299999999999</v>
      </c>
    </row>
    <row r="288" spans="1:3" x14ac:dyDescent="0.25">
      <c r="A288" t="s">
        <v>1171</v>
      </c>
      <c r="B288">
        <v>12.565799999999999</v>
      </c>
      <c r="C288">
        <v>12.5845</v>
      </c>
    </row>
    <row r="289" spans="1:4" x14ac:dyDescent="0.25">
      <c r="A289" t="s">
        <v>1158</v>
      </c>
      <c r="B289">
        <v>13.511699999999999</v>
      </c>
      <c r="C289">
        <v>13.588900000000001</v>
      </c>
    </row>
    <row r="290" spans="1:4" x14ac:dyDescent="0.25">
      <c r="A290" t="s">
        <v>1173</v>
      </c>
      <c r="B290">
        <v>10.458600000000001</v>
      </c>
      <c r="C290">
        <v>10.4581</v>
      </c>
    </row>
    <row r="291" spans="1:4" x14ac:dyDescent="0.25">
      <c r="A291" t="s">
        <v>1175</v>
      </c>
      <c r="B291">
        <v>13.5099</v>
      </c>
      <c r="C291">
        <v>13.5871</v>
      </c>
    </row>
    <row r="292" spans="1:4" x14ac:dyDescent="0.25">
      <c r="A292" t="s">
        <v>1176</v>
      </c>
      <c r="B292">
        <v>12.234999999999999</v>
      </c>
      <c r="C292">
        <v>12.2448</v>
      </c>
    </row>
    <row r="294" spans="1:4" x14ac:dyDescent="0.25">
      <c r="A294" t="s">
        <v>1178</v>
      </c>
    </row>
    <row r="296" spans="1:4" x14ac:dyDescent="0.25">
      <c r="A296" s="46" t="s">
        <v>1179</v>
      </c>
      <c r="B296" s="46" t="s">
        <v>1180</v>
      </c>
      <c r="C296" s="46" t="s">
        <v>1181</v>
      </c>
      <c r="D296" s="46" t="s">
        <v>1182</v>
      </c>
    </row>
    <row r="297" spans="1:4" x14ac:dyDescent="0.25">
      <c r="A297" s="46" t="s">
        <v>1213</v>
      </c>
      <c r="B297" s="46"/>
      <c r="C297" s="46">
        <v>5.3124499999999998E-2</v>
      </c>
      <c r="D297" s="46">
        <v>5.3124499999999998E-2</v>
      </c>
    </row>
    <row r="298" spans="1:4" x14ac:dyDescent="0.25">
      <c r="A298" s="46" t="s">
        <v>1214</v>
      </c>
      <c r="B298" s="46"/>
      <c r="C298" s="46">
        <v>5.3124499999999998E-2</v>
      </c>
      <c r="D298" s="46">
        <v>5.3124499999999998E-2</v>
      </c>
    </row>
    <row r="299" spans="1:4" x14ac:dyDescent="0.25">
      <c r="A299" s="46" t="s">
        <v>1215</v>
      </c>
      <c r="B299" s="46"/>
      <c r="C299" s="46">
        <v>5.3124499999999998E-2</v>
      </c>
      <c r="D299" s="46">
        <v>5.3124499999999998E-2</v>
      </c>
    </row>
    <row r="300" spans="1:4" x14ac:dyDescent="0.25">
      <c r="A300" s="46" t="s">
        <v>1159</v>
      </c>
      <c r="B300" s="46"/>
      <c r="C300" s="46">
        <v>5.3124499999999998E-2</v>
      </c>
      <c r="D300" s="46">
        <v>5.3124499999999998E-2</v>
      </c>
    </row>
    <row r="302" spans="1:4" x14ac:dyDescent="0.25">
      <c r="A302" t="s">
        <v>1163</v>
      </c>
      <c r="B302" t="s">
        <v>65</v>
      </c>
    </row>
    <row r="303" spans="1:4" ht="30" x14ac:dyDescent="0.25">
      <c r="A303" s="44" t="s">
        <v>1164</v>
      </c>
      <c r="B303" t="s">
        <v>65</v>
      </c>
    </row>
    <row r="304" spans="1:4" ht="30" x14ac:dyDescent="0.25">
      <c r="A304" s="44" t="s">
        <v>1165</v>
      </c>
      <c r="B304" t="s">
        <v>65</v>
      </c>
    </row>
    <row r="305" spans="1:2" x14ac:dyDescent="0.25">
      <c r="A305" t="s">
        <v>1166</v>
      </c>
      <c r="B305" t="s">
        <v>65</v>
      </c>
    </row>
    <row r="306" spans="1:2" x14ac:dyDescent="0.25">
      <c r="A306" t="s">
        <v>1167</v>
      </c>
      <c r="B306" s="2">
        <v>12.63</v>
      </c>
    </row>
    <row r="307" spans="1:2" ht="45" x14ac:dyDescent="0.25">
      <c r="A307" s="44" t="s">
        <v>1168</v>
      </c>
      <c r="B307" t="s">
        <v>65</v>
      </c>
    </row>
    <row r="308" spans="1:2" ht="30" x14ac:dyDescent="0.25">
      <c r="A308" s="44" t="s">
        <v>1169</v>
      </c>
      <c r="B308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workbookViewId="0">
      <pane ySplit="4" topLeftCell="A68" activePane="bottomLeft" state="frozen"/>
      <selection pane="bottomLeft" activeCell="B79" sqref="B79"/>
    </sheetView>
  </sheetViews>
  <sheetFormatPr defaultRowHeight="15" x14ac:dyDescent="0.25"/>
  <cols>
    <col min="1" max="1" width="50.5703125" customWidth="1"/>
    <col min="2" max="2" width="17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20</v>
      </c>
      <c r="B1" s="53"/>
      <c r="C1" s="53"/>
      <c r="D1" s="53"/>
      <c r="E1" s="53"/>
      <c r="F1" s="53"/>
      <c r="H1" s="47" t="str">
        <f>HYPERLINK("[Portfolio Monthly Notes 31012019.xlsx]Index!A1","Index")</f>
        <v>Index</v>
      </c>
    </row>
    <row r="2" spans="1:8" ht="19.5" customHeight="1" x14ac:dyDescent="0.25">
      <c r="A2" s="53" t="s">
        <v>21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220</v>
      </c>
      <c r="B7" s="27"/>
      <c r="C7" s="27"/>
      <c r="D7" s="11"/>
      <c r="E7" s="12"/>
      <c r="F7" s="13"/>
    </row>
    <row r="8" spans="1:8" x14ac:dyDescent="0.25">
      <c r="A8" s="10" t="s">
        <v>579</v>
      </c>
      <c r="B8" s="27" t="s">
        <v>580</v>
      </c>
      <c r="C8" s="27" t="s">
        <v>241</v>
      </c>
      <c r="D8" s="11">
        <v>370024</v>
      </c>
      <c r="E8" s="12">
        <v>7696.31</v>
      </c>
      <c r="F8" s="13">
        <v>5.9400000000000001E-2</v>
      </c>
    </row>
    <row r="9" spans="1:8" x14ac:dyDescent="0.25">
      <c r="A9" s="10" t="s">
        <v>221</v>
      </c>
      <c r="B9" s="27" t="s">
        <v>222</v>
      </c>
      <c r="C9" s="27" t="s">
        <v>223</v>
      </c>
      <c r="D9" s="11">
        <v>518905</v>
      </c>
      <c r="E9" s="12">
        <v>6367.74</v>
      </c>
      <c r="F9" s="13">
        <v>4.9099999999999998E-2</v>
      </c>
    </row>
    <row r="10" spans="1:8" x14ac:dyDescent="0.25">
      <c r="A10" s="10" t="s">
        <v>283</v>
      </c>
      <c r="B10" s="27" t="s">
        <v>284</v>
      </c>
      <c r="C10" s="27" t="s">
        <v>229</v>
      </c>
      <c r="D10" s="11">
        <v>565045</v>
      </c>
      <c r="E10" s="12">
        <v>4235.29</v>
      </c>
      <c r="F10" s="13">
        <v>3.27E-2</v>
      </c>
    </row>
    <row r="11" spans="1:8" x14ac:dyDescent="0.25">
      <c r="A11" s="10" t="s">
        <v>224</v>
      </c>
      <c r="B11" s="27" t="s">
        <v>225</v>
      </c>
      <c r="C11" s="27" t="s">
        <v>226</v>
      </c>
      <c r="D11" s="11">
        <v>207322</v>
      </c>
      <c r="E11" s="12">
        <v>3985.45</v>
      </c>
      <c r="F11" s="13">
        <v>3.0700000000000002E-2</v>
      </c>
    </row>
    <row r="12" spans="1:8" x14ac:dyDescent="0.25">
      <c r="A12" s="10" t="s">
        <v>581</v>
      </c>
      <c r="B12" s="27" t="s">
        <v>582</v>
      </c>
      <c r="C12" s="27" t="s">
        <v>241</v>
      </c>
      <c r="D12" s="11">
        <v>299576</v>
      </c>
      <c r="E12" s="12">
        <v>3761.93</v>
      </c>
      <c r="F12" s="13">
        <v>2.9000000000000001E-2</v>
      </c>
    </row>
    <row r="13" spans="1:8" x14ac:dyDescent="0.25">
      <c r="A13" s="10" t="s">
        <v>583</v>
      </c>
      <c r="B13" s="27" t="s">
        <v>584</v>
      </c>
      <c r="C13" s="27" t="s">
        <v>244</v>
      </c>
      <c r="D13" s="11">
        <v>42998</v>
      </c>
      <c r="E13" s="12">
        <v>3152.12</v>
      </c>
      <c r="F13" s="13">
        <v>2.4299999999999999E-2</v>
      </c>
    </row>
    <row r="14" spans="1:8" x14ac:dyDescent="0.25">
      <c r="A14" s="10" t="s">
        <v>227</v>
      </c>
      <c r="B14" s="27" t="s">
        <v>228</v>
      </c>
      <c r="C14" s="27" t="s">
        <v>229</v>
      </c>
      <c r="D14" s="11">
        <v>154450</v>
      </c>
      <c r="E14" s="12">
        <v>3110.78</v>
      </c>
      <c r="F14" s="13">
        <v>2.4E-2</v>
      </c>
    </row>
    <row r="15" spans="1:8" x14ac:dyDescent="0.25">
      <c r="A15" s="10" t="s">
        <v>298</v>
      </c>
      <c r="B15" s="27" t="s">
        <v>299</v>
      </c>
      <c r="C15" s="27" t="s">
        <v>241</v>
      </c>
      <c r="D15" s="11">
        <v>825791</v>
      </c>
      <c r="E15" s="12">
        <v>3009.6</v>
      </c>
      <c r="F15" s="13">
        <v>2.3199999999999998E-2</v>
      </c>
    </row>
    <row r="16" spans="1:8" x14ac:dyDescent="0.25">
      <c r="A16" s="10" t="s">
        <v>357</v>
      </c>
      <c r="B16" s="27" t="s">
        <v>358</v>
      </c>
      <c r="C16" s="27" t="s">
        <v>226</v>
      </c>
      <c r="D16" s="11">
        <v>116137</v>
      </c>
      <c r="E16" s="12">
        <v>2990.35</v>
      </c>
      <c r="F16" s="13">
        <v>2.3099999999999999E-2</v>
      </c>
    </row>
    <row r="17" spans="1:6" x14ac:dyDescent="0.25">
      <c r="A17" s="10" t="s">
        <v>252</v>
      </c>
      <c r="B17" s="27" t="s">
        <v>253</v>
      </c>
      <c r="C17" s="27" t="s">
        <v>244</v>
      </c>
      <c r="D17" s="11">
        <v>1017530</v>
      </c>
      <c r="E17" s="12">
        <v>2835.35</v>
      </c>
      <c r="F17" s="13">
        <v>2.1899999999999999E-2</v>
      </c>
    </row>
    <row r="18" spans="1:6" x14ac:dyDescent="0.25">
      <c r="A18" s="10" t="s">
        <v>585</v>
      </c>
      <c r="B18" s="27" t="s">
        <v>586</v>
      </c>
      <c r="C18" s="27" t="s">
        <v>302</v>
      </c>
      <c r="D18" s="11">
        <v>207551</v>
      </c>
      <c r="E18" s="12">
        <v>2727.84</v>
      </c>
      <c r="F18" s="13">
        <v>2.1000000000000001E-2</v>
      </c>
    </row>
    <row r="19" spans="1:6" x14ac:dyDescent="0.25">
      <c r="A19" s="10" t="s">
        <v>239</v>
      </c>
      <c r="B19" s="27" t="s">
        <v>240</v>
      </c>
      <c r="C19" s="27" t="s">
        <v>241</v>
      </c>
      <c r="D19" s="11">
        <v>920087</v>
      </c>
      <c r="E19" s="12">
        <v>2701.84</v>
      </c>
      <c r="F19" s="13">
        <v>2.0799999999999999E-2</v>
      </c>
    </row>
    <row r="20" spans="1:6" x14ac:dyDescent="0.25">
      <c r="A20" s="10" t="s">
        <v>319</v>
      </c>
      <c r="B20" s="27" t="s">
        <v>320</v>
      </c>
      <c r="C20" s="27" t="s">
        <v>244</v>
      </c>
      <c r="D20" s="11">
        <v>796340</v>
      </c>
      <c r="E20" s="12">
        <v>2538.33</v>
      </c>
      <c r="F20" s="13">
        <v>1.9599999999999999E-2</v>
      </c>
    </row>
    <row r="21" spans="1:6" x14ac:dyDescent="0.25">
      <c r="A21" s="10" t="s">
        <v>587</v>
      </c>
      <c r="B21" s="27" t="s">
        <v>588</v>
      </c>
      <c r="C21" s="27" t="s">
        <v>226</v>
      </c>
      <c r="D21" s="11">
        <v>240463</v>
      </c>
      <c r="E21" s="12">
        <v>2275.5</v>
      </c>
      <c r="F21" s="13">
        <v>1.7600000000000001E-2</v>
      </c>
    </row>
    <row r="22" spans="1:6" x14ac:dyDescent="0.25">
      <c r="A22" s="10" t="s">
        <v>589</v>
      </c>
      <c r="B22" s="27" t="s">
        <v>590</v>
      </c>
      <c r="C22" s="27" t="s">
        <v>229</v>
      </c>
      <c r="D22" s="11">
        <v>199719</v>
      </c>
      <c r="E22" s="12">
        <v>2007.58</v>
      </c>
      <c r="F22" s="13">
        <v>1.55E-2</v>
      </c>
    </row>
    <row r="23" spans="1:6" x14ac:dyDescent="0.25">
      <c r="A23" s="10" t="s">
        <v>591</v>
      </c>
      <c r="B23" s="27" t="s">
        <v>592</v>
      </c>
      <c r="C23" s="27" t="s">
        <v>241</v>
      </c>
      <c r="D23" s="11">
        <v>268191</v>
      </c>
      <c r="E23" s="12">
        <v>1938.22</v>
      </c>
      <c r="F23" s="13">
        <v>1.4999999999999999E-2</v>
      </c>
    </row>
    <row r="24" spans="1:6" x14ac:dyDescent="0.25">
      <c r="A24" s="10" t="s">
        <v>593</v>
      </c>
      <c r="B24" s="27" t="s">
        <v>594</v>
      </c>
      <c r="C24" s="27" t="s">
        <v>595</v>
      </c>
      <c r="D24" s="11">
        <v>722623</v>
      </c>
      <c r="E24" s="12">
        <v>1645.05</v>
      </c>
      <c r="F24" s="13">
        <v>1.2699999999999999E-2</v>
      </c>
    </row>
    <row r="25" spans="1:6" x14ac:dyDescent="0.25">
      <c r="A25" s="10" t="s">
        <v>596</v>
      </c>
      <c r="B25" s="27" t="s">
        <v>597</v>
      </c>
      <c r="C25" s="27" t="s">
        <v>229</v>
      </c>
      <c r="D25" s="11">
        <v>211845</v>
      </c>
      <c r="E25" s="12">
        <v>1550.49</v>
      </c>
      <c r="F25" s="13">
        <v>1.2E-2</v>
      </c>
    </row>
    <row r="26" spans="1:6" x14ac:dyDescent="0.25">
      <c r="A26" s="10" t="s">
        <v>598</v>
      </c>
      <c r="B26" s="27" t="s">
        <v>599</v>
      </c>
      <c r="C26" s="27" t="s">
        <v>241</v>
      </c>
      <c r="D26" s="11">
        <v>255427</v>
      </c>
      <c r="E26" s="12">
        <v>1452.49</v>
      </c>
      <c r="F26" s="13">
        <v>1.12E-2</v>
      </c>
    </row>
    <row r="27" spans="1:6" x14ac:dyDescent="0.25">
      <c r="A27" s="10" t="s">
        <v>600</v>
      </c>
      <c r="B27" s="27" t="s">
        <v>601</v>
      </c>
      <c r="C27" s="27" t="s">
        <v>244</v>
      </c>
      <c r="D27" s="11">
        <v>113088</v>
      </c>
      <c r="E27" s="12">
        <v>1447.64</v>
      </c>
      <c r="F27" s="13">
        <v>1.12E-2</v>
      </c>
    </row>
    <row r="28" spans="1:6" x14ac:dyDescent="0.25">
      <c r="A28" s="10" t="s">
        <v>315</v>
      </c>
      <c r="B28" s="27" t="s">
        <v>316</v>
      </c>
      <c r="C28" s="27" t="s">
        <v>272</v>
      </c>
      <c r="D28" s="11">
        <v>207835</v>
      </c>
      <c r="E28" s="12">
        <v>1413.38</v>
      </c>
      <c r="F28" s="13">
        <v>1.09E-2</v>
      </c>
    </row>
    <row r="29" spans="1:6" x14ac:dyDescent="0.25">
      <c r="A29" s="10" t="s">
        <v>308</v>
      </c>
      <c r="B29" s="27" t="s">
        <v>309</v>
      </c>
      <c r="C29" s="27" t="s">
        <v>244</v>
      </c>
      <c r="D29" s="11">
        <v>12126</v>
      </c>
      <c r="E29" s="12">
        <v>1394.23</v>
      </c>
      <c r="F29" s="13">
        <v>1.0800000000000001E-2</v>
      </c>
    </row>
    <row r="30" spans="1:6" x14ac:dyDescent="0.25">
      <c r="A30" s="10" t="s">
        <v>602</v>
      </c>
      <c r="B30" s="27" t="s">
        <v>603</v>
      </c>
      <c r="C30" s="27" t="s">
        <v>226</v>
      </c>
      <c r="D30" s="11">
        <v>114812</v>
      </c>
      <c r="E30" s="12">
        <v>1345.94</v>
      </c>
      <c r="F30" s="13">
        <v>1.04E-2</v>
      </c>
    </row>
    <row r="31" spans="1:6" x14ac:dyDescent="0.25">
      <c r="A31" s="10" t="s">
        <v>296</v>
      </c>
      <c r="B31" s="27" t="s">
        <v>297</v>
      </c>
      <c r="C31" s="27" t="s">
        <v>244</v>
      </c>
      <c r="D31" s="11">
        <v>41564</v>
      </c>
      <c r="E31" s="12">
        <v>1329.09</v>
      </c>
      <c r="F31" s="13">
        <v>1.03E-2</v>
      </c>
    </row>
    <row r="32" spans="1:6" x14ac:dyDescent="0.25">
      <c r="A32" s="10" t="s">
        <v>270</v>
      </c>
      <c r="B32" s="27" t="s">
        <v>271</v>
      </c>
      <c r="C32" s="27" t="s">
        <v>272</v>
      </c>
      <c r="D32" s="11">
        <v>19672</v>
      </c>
      <c r="E32" s="12">
        <v>1306.45</v>
      </c>
      <c r="F32" s="13">
        <v>1.01E-2</v>
      </c>
    </row>
    <row r="33" spans="1:6" x14ac:dyDescent="0.25">
      <c r="A33" s="10" t="s">
        <v>604</v>
      </c>
      <c r="B33" s="27" t="s">
        <v>605</v>
      </c>
      <c r="C33" s="27" t="s">
        <v>226</v>
      </c>
      <c r="D33" s="11">
        <v>141279</v>
      </c>
      <c r="E33" s="12">
        <v>1243.6099999999999</v>
      </c>
      <c r="F33" s="13">
        <v>9.5999999999999992E-3</v>
      </c>
    </row>
    <row r="34" spans="1:6" x14ac:dyDescent="0.25">
      <c r="A34" s="10" t="s">
        <v>606</v>
      </c>
      <c r="B34" s="27" t="s">
        <v>607</v>
      </c>
      <c r="C34" s="27" t="s">
        <v>229</v>
      </c>
      <c r="D34" s="11">
        <v>78189</v>
      </c>
      <c r="E34" s="12">
        <v>1239.49</v>
      </c>
      <c r="F34" s="13">
        <v>9.5999999999999992E-3</v>
      </c>
    </row>
    <row r="35" spans="1:6" x14ac:dyDescent="0.25">
      <c r="A35" s="10" t="s">
        <v>608</v>
      </c>
      <c r="B35" s="27" t="s">
        <v>609</v>
      </c>
      <c r="C35" s="27" t="s">
        <v>305</v>
      </c>
      <c r="D35" s="11">
        <v>5298</v>
      </c>
      <c r="E35" s="12">
        <v>1238.1400000000001</v>
      </c>
      <c r="F35" s="13">
        <v>9.5999999999999992E-3</v>
      </c>
    </row>
    <row r="36" spans="1:6" x14ac:dyDescent="0.25">
      <c r="A36" s="10" t="s">
        <v>610</v>
      </c>
      <c r="B36" s="27" t="s">
        <v>611</v>
      </c>
      <c r="C36" s="27" t="s">
        <v>229</v>
      </c>
      <c r="D36" s="11">
        <v>122895</v>
      </c>
      <c r="E36" s="12">
        <v>1232.21</v>
      </c>
      <c r="F36" s="13">
        <v>9.4999999999999998E-3</v>
      </c>
    </row>
    <row r="37" spans="1:6" x14ac:dyDescent="0.25">
      <c r="A37" s="10" t="s">
        <v>612</v>
      </c>
      <c r="B37" s="27" t="s">
        <v>613</v>
      </c>
      <c r="C37" s="27" t="s">
        <v>232</v>
      </c>
      <c r="D37" s="11">
        <v>175518</v>
      </c>
      <c r="E37" s="12">
        <v>1215.29</v>
      </c>
      <c r="F37" s="13">
        <v>9.4000000000000004E-3</v>
      </c>
    </row>
    <row r="38" spans="1:6" x14ac:dyDescent="0.25">
      <c r="A38" s="10" t="s">
        <v>614</v>
      </c>
      <c r="B38" s="27" t="s">
        <v>615</v>
      </c>
      <c r="C38" s="27" t="s">
        <v>229</v>
      </c>
      <c r="D38" s="11">
        <v>64142</v>
      </c>
      <c r="E38" s="12">
        <v>1129.44</v>
      </c>
      <c r="F38" s="13">
        <v>8.6999999999999994E-3</v>
      </c>
    </row>
    <row r="39" spans="1:6" x14ac:dyDescent="0.25">
      <c r="A39" s="10" t="s">
        <v>616</v>
      </c>
      <c r="B39" s="27" t="s">
        <v>617</v>
      </c>
      <c r="C39" s="27" t="s">
        <v>618</v>
      </c>
      <c r="D39" s="11">
        <v>501654</v>
      </c>
      <c r="E39" s="12">
        <v>1126.97</v>
      </c>
      <c r="F39" s="13">
        <v>8.6999999999999994E-3</v>
      </c>
    </row>
    <row r="40" spans="1:6" x14ac:dyDescent="0.25">
      <c r="A40" s="10" t="s">
        <v>291</v>
      </c>
      <c r="B40" s="27" t="s">
        <v>292</v>
      </c>
      <c r="C40" s="27" t="s">
        <v>229</v>
      </c>
      <c r="D40" s="11">
        <v>114914</v>
      </c>
      <c r="E40" s="12">
        <v>1027.3900000000001</v>
      </c>
      <c r="F40" s="13">
        <v>7.9000000000000008E-3</v>
      </c>
    </row>
    <row r="41" spans="1:6" x14ac:dyDescent="0.25">
      <c r="A41" s="10" t="s">
        <v>619</v>
      </c>
      <c r="B41" s="27" t="s">
        <v>620</v>
      </c>
      <c r="C41" s="27" t="s">
        <v>295</v>
      </c>
      <c r="D41" s="11">
        <v>101531</v>
      </c>
      <c r="E41" s="12">
        <v>1009.73</v>
      </c>
      <c r="F41" s="13">
        <v>7.7999999999999996E-3</v>
      </c>
    </row>
    <row r="42" spans="1:6" x14ac:dyDescent="0.25">
      <c r="A42" s="10" t="s">
        <v>242</v>
      </c>
      <c r="B42" s="27" t="s">
        <v>243</v>
      </c>
      <c r="C42" s="27" t="s">
        <v>244</v>
      </c>
      <c r="D42" s="11">
        <v>54270</v>
      </c>
      <c r="E42" s="12">
        <v>956.92</v>
      </c>
      <c r="F42" s="13">
        <v>7.4000000000000003E-3</v>
      </c>
    </row>
    <row r="43" spans="1:6" x14ac:dyDescent="0.25">
      <c r="A43" s="10" t="s">
        <v>621</v>
      </c>
      <c r="B43" s="27" t="s">
        <v>622</v>
      </c>
      <c r="C43" s="27" t="s">
        <v>305</v>
      </c>
      <c r="D43" s="11">
        <v>129070</v>
      </c>
      <c r="E43" s="12">
        <v>937.11</v>
      </c>
      <c r="F43" s="13">
        <v>7.1999999999999998E-3</v>
      </c>
    </row>
    <row r="44" spans="1:6" x14ac:dyDescent="0.25">
      <c r="A44" s="10" t="s">
        <v>623</v>
      </c>
      <c r="B44" s="27" t="s">
        <v>624</v>
      </c>
      <c r="C44" s="27" t="s">
        <v>625</v>
      </c>
      <c r="D44" s="11">
        <v>645015</v>
      </c>
      <c r="E44" s="12">
        <v>911.08</v>
      </c>
      <c r="F44" s="13">
        <v>7.0000000000000001E-3</v>
      </c>
    </row>
    <row r="45" spans="1:6" x14ac:dyDescent="0.25">
      <c r="A45" s="10" t="s">
        <v>626</v>
      </c>
      <c r="B45" s="27" t="s">
        <v>627</v>
      </c>
      <c r="C45" s="27" t="s">
        <v>232</v>
      </c>
      <c r="D45" s="11">
        <v>124267</v>
      </c>
      <c r="E45" s="12">
        <v>874.16</v>
      </c>
      <c r="F45" s="13">
        <v>6.7000000000000002E-3</v>
      </c>
    </row>
    <row r="46" spans="1:6" x14ac:dyDescent="0.25">
      <c r="A46" s="10" t="s">
        <v>628</v>
      </c>
      <c r="B46" s="27" t="s">
        <v>629</v>
      </c>
      <c r="C46" s="27" t="s">
        <v>630</v>
      </c>
      <c r="D46" s="11">
        <v>408596</v>
      </c>
      <c r="E46" s="12">
        <v>856.01</v>
      </c>
      <c r="F46" s="13">
        <v>6.6E-3</v>
      </c>
    </row>
    <row r="47" spans="1:6" x14ac:dyDescent="0.25">
      <c r="A47" s="10" t="s">
        <v>631</v>
      </c>
      <c r="B47" s="27" t="s">
        <v>632</v>
      </c>
      <c r="C47" s="27" t="s">
        <v>633</v>
      </c>
      <c r="D47" s="11">
        <v>52057</v>
      </c>
      <c r="E47" s="12">
        <v>846.26</v>
      </c>
      <c r="F47" s="13">
        <v>6.4999999999999997E-3</v>
      </c>
    </row>
    <row r="48" spans="1:6" x14ac:dyDescent="0.25">
      <c r="A48" s="10" t="s">
        <v>634</v>
      </c>
      <c r="B48" s="27" t="s">
        <v>635</v>
      </c>
      <c r="C48" s="27" t="s">
        <v>232</v>
      </c>
      <c r="D48" s="11">
        <v>12977</v>
      </c>
      <c r="E48" s="12">
        <v>838.92</v>
      </c>
      <c r="F48" s="13">
        <v>6.4999999999999997E-3</v>
      </c>
    </row>
    <row r="49" spans="1:6" x14ac:dyDescent="0.25">
      <c r="A49" s="10" t="s">
        <v>636</v>
      </c>
      <c r="B49" s="27" t="s">
        <v>637</v>
      </c>
      <c r="C49" s="27" t="s">
        <v>595</v>
      </c>
      <c r="D49" s="11">
        <v>273680</v>
      </c>
      <c r="E49" s="12">
        <v>776.02</v>
      </c>
      <c r="F49" s="13">
        <v>6.0000000000000001E-3</v>
      </c>
    </row>
    <row r="50" spans="1:6" x14ac:dyDescent="0.25">
      <c r="A50" s="10" t="s">
        <v>332</v>
      </c>
      <c r="B50" s="27" t="s">
        <v>333</v>
      </c>
      <c r="C50" s="27" t="s">
        <v>244</v>
      </c>
      <c r="D50" s="11">
        <v>210827</v>
      </c>
      <c r="E50" s="12">
        <v>773.21</v>
      </c>
      <c r="F50" s="13">
        <v>6.0000000000000001E-3</v>
      </c>
    </row>
    <row r="51" spans="1:6" x14ac:dyDescent="0.25">
      <c r="A51" s="10" t="s">
        <v>638</v>
      </c>
      <c r="B51" s="27" t="s">
        <v>639</v>
      </c>
      <c r="C51" s="27" t="s">
        <v>232</v>
      </c>
      <c r="D51" s="11">
        <v>9491</v>
      </c>
      <c r="E51" s="12">
        <v>765.93</v>
      </c>
      <c r="F51" s="13">
        <v>5.8999999999999999E-3</v>
      </c>
    </row>
    <row r="52" spans="1:6" x14ac:dyDescent="0.25">
      <c r="A52" s="10" t="s">
        <v>640</v>
      </c>
      <c r="B52" s="27" t="s">
        <v>641</v>
      </c>
      <c r="C52" s="27" t="s">
        <v>261</v>
      </c>
      <c r="D52" s="11">
        <v>405020</v>
      </c>
      <c r="E52" s="12">
        <v>763.87</v>
      </c>
      <c r="F52" s="13">
        <v>5.8999999999999999E-3</v>
      </c>
    </row>
    <row r="53" spans="1:6" x14ac:dyDescent="0.25">
      <c r="A53" s="10" t="s">
        <v>642</v>
      </c>
      <c r="B53" s="27" t="s">
        <v>643</v>
      </c>
      <c r="C53" s="27" t="s">
        <v>373</v>
      </c>
      <c r="D53" s="11">
        <v>63916</v>
      </c>
      <c r="E53" s="12">
        <v>733.72</v>
      </c>
      <c r="F53" s="13">
        <v>5.7000000000000002E-3</v>
      </c>
    </row>
    <row r="54" spans="1:6" x14ac:dyDescent="0.25">
      <c r="A54" s="10" t="s">
        <v>644</v>
      </c>
      <c r="B54" s="27" t="s">
        <v>645</v>
      </c>
      <c r="C54" s="27" t="s">
        <v>633</v>
      </c>
      <c r="D54" s="11">
        <v>63957</v>
      </c>
      <c r="E54" s="12">
        <v>714.72</v>
      </c>
      <c r="F54" s="13">
        <v>5.4999999999999997E-3</v>
      </c>
    </row>
    <row r="55" spans="1:6" x14ac:dyDescent="0.25">
      <c r="A55" s="10" t="s">
        <v>273</v>
      </c>
      <c r="B55" s="27" t="s">
        <v>274</v>
      </c>
      <c r="C55" s="27" t="s">
        <v>238</v>
      </c>
      <c r="D55" s="11">
        <v>254463</v>
      </c>
      <c r="E55" s="12">
        <v>698.76</v>
      </c>
      <c r="F55" s="13">
        <v>5.4000000000000003E-3</v>
      </c>
    </row>
    <row r="56" spans="1:6" x14ac:dyDescent="0.25">
      <c r="A56" s="10" t="s">
        <v>395</v>
      </c>
      <c r="B56" s="27" t="s">
        <v>396</v>
      </c>
      <c r="C56" s="27" t="s">
        <v>226</v>
      </c>
      <c r="D56" s="11">
        <v>64747</v>
      </c>
      <c r="E56" s="12">
        <v>657.41</v>
      </c>
      <c r="F56" s="13">
        <v>5.1000000000000004E-3</v>
      </c>
    </row>
    <row r="57" spans="1:6" x14ac:dyDescent="0.25">
      <c r="A57" s="10" t="s">
        <v>344</v>
      </c>
      <c r="B57" s="27" t="s">
        <v>394</v>
      </c>
      <c r="C57" s="27" t="s">
        <v>272</v>
      </c>
      <c r="D57" s="11">
        <v>358099</v>
      </c>
      <c r="E57" s="12">
        <v>648.88</v>
      </c>
      <c r="F57" s="13">
        <v>5.0000000000000001E-3</v>
      </c>
    </row>
    <row r="58" spans="1:6" x14ac:dyDescent="0.25">
      <c r="A58" s="10" t="s">
        <v>646</v>
      </c>
      <c r="B58" s="27" t="s">
        <v>647</v>
      </c>
      <c r="C58" s="27" t="s">
        <v>648</v>
      </c>
      <c r="D58" s="11">
        <v>22500</v>
      </c>
      <c r="E58" s="12">
        <v>596.16999999999996</v>
      </c>
      <c r="F58" s="13">
        <v>4.5999999999999999E-3</v>
      </c>
    </row>
    <row r="59" spans="1:6" x14ac:dyDescent="0.25">
      <c r="A59" s="10" t="s">
        <v>649</v>
      </c>
      <c r="B59" s="27" t="s">
        <v>650</v>
      </c>
      <c r="C59" s="27" t="s">
        <v>232</v>
      </c>
      <c r="D59" s="11">
        <v>41272</v>
      </c>
      <c r="E59" s="12">
        <v>581.63</v>
      </c>
      <c r="F59" s="13">
        <v>4.4999999999999997E-3</v>
      </c>
    </row>
    <row r="60" spans="1:6" x14ac:dyDescent="0.25">
      <c r="A60" s="10" t="s">
        <v>651</v>
      </c>
      <c r="B60" s="27" t="s">
        <v>652</v>
      </c>
      <c r="C60" s="27" t="s">
        <v>244</v>
      </c>
      <c r="D60" s="11">
        <v>5258</v>
      </c>
      <c r="E60" s="12">
        <v>521</v>
      </c>
      <c r="F60" s="13">
        <v>4.0000000000000001E-3</v>
      </c>
    </row>
    <row r="61" spans="1:6" x14ac:dyDescent="0.25">
      <c r="A61" s="10" t="s">
        <v>653</v>
      </c>
      <c r="B61" s="27" t="s">
        <v>654</v>
      </c>
      <c r="C61" s="27" t="s">
        <v>405</v>
      </c>
      <c r="D61" s="11">
        <v>72947</v>
      </c>
      <c r="E61" s="12">
        <v>520.44000000000005</v>
      </c>
      <c r="F61" s="13">
        <v>4.0000000000000001E-3</v>
      </c>
    </row>
    <row r="62" spans="1:6" x14ac:dyDescent="0.25">
      <c r="A62" s="10" t="s">
        <v>655</v>
      </c>
      <c r="B62" s="27" t="s">
        <v>656</v>
      </c>
      <c r="C62" s="27" t="s">
        <v>226</v>
      </c>
      <c r="D62" s="11">
        <v>59675</v>
      </c>
      <c r="E62" s="12">
        <v>509.53</v>
      </c>
      <c r="F62" s="13">
        <v>3.8999999999999998E-3</v>
      </c>
    </row>
    <row r="63" spans="1:6" x14ac:dyDescent="0.25">
      <c r="A63" s="10" t="s">
        <v>657</v>
      </c>
      <c r="B63" s="27" t="s">
        <v>658</v>
      </c>
      <c r="C63" s="27" t="s">
        <v>266</v>
      </c>
      <c r="D63" s="11">
        <v>1544612</v>
      </c>
      <c r="E63" s="12">
        <v>494.28</v>
      </c>
      <c r="F63" s="13">
        <v>3.8E-3</v>
      </c>
    </row>
    <row r="64" spans="1:6" x14ac:dyDescent="0.25">
      <c r="A64" s="10" t="s">
        <v>293</v>
      </c>
      <c r="B64" s="27" t="s">
        <v>294</v>
      </c>
      <c r="C64" s="27" t="s">
        <v>295</v>
      </c>
      <c r="D64" s="11">
        <v>93931</v>
      </c>
      <c r="E64" s="12">
        <v>463.08</v>
      </c>
      <c r="F64" s="13">
        <v>3.5999999999999999E-3</v>
      </c>
    </row>
    <row r="65" spans="1:6" x14ac:dyDescent="0.25">
      <c r="A65" s="10" t="s">
        <v>659</v>
      </c>
      <c r="B65" s="27" t="s">
        <v>660</v>
      </c>
      <c r="C65" s="27" t="s">
        <v>648</v>
      </c>
      <c r="D65" s="11">
        <v>2283</v>
      </c>
      <c r="E65" s="12">
        <v>460.06</v>
      </c>
      <c r="F65" s="13">
        <v>3.5000000000000001E-3</v>
      </c>
    </row>
    <row r="66" spans="1:6" x14ac:dyDescent="0.25">
      <c r="A66" s="10" t="s">
        <v>661</v>
      </c>
      <c r="B66" s="27" t="s">
        <v>662</v>
      </c>
      <c r="C66" s="27" t="s">
        <v>232</v>
      </c>
      <c r="D66" s="11">
        <v>22197</v>
      </c>
      <c r="E66" s="12">
        <v>451.14</v>
      </c>
      <c r="F66" s="13">
        <v>3.5000000000000001E-3</v>
      </c>
    </row>
    <row r="67" spans="1:6" x14ac:dyDescent="0.25">
      <c r="A67" s="10" t="s">
        <v>663</v>
      </c>
      <c r="B67" s="27" t="s">
        <v>664</v>
      </c>
      <c r="C67" s="27" t="s">
        <v>373</v>
      </c>
      <c r="D67" s="11">
        <v>2366</v>
      </c>
      <c r="E67" s="12">
        <v>446.03</v>
      </c>
      <c r="F67" s="13">
        <v>3.3999999999999998E-3</v>
      </c>
    </row>
    <row r="68" spans="1:6" x14ac:dyDescent="0.25">
      <c r="A68" s="10" t="s">
        <v>665</v>
      </c>
      <c r="B68" s="27" t="s">
        <v>666</v>
      </c>
      <c r="C68" s="27" t="s">
        <v>258</v>
      </c>
      <c r="D68" s="11">
        <v>12652</v>
      </c>
      <c r="E68" s="12">
        <v>445.27</v>
      </c>
      <c r="F68" s="13">
        <v>3.3999999999999998E-3</v>
      </c>
    </row>
    <row r="69" spans="1:6" x14ac:dyDescent="0.25">
      <c r="A69" s="10" t="s">
        <v>289</v>
      </c>
      <c r="B69" s="27" t="s">
        <v>290</v>
      </c>
      <c r="C69" s="27" t="s">
        <v>223</v>
      </c>
      <c r="D69" s="11">
        <v>271350</v>
      </c>
      <c r="E69" s="12">
        <v>371.34</v>
      </c>
      <c r="F69" s="13">
        <v>2.8999999999999998E-3</v>
      </c>
    </row>
    <row r="70" spans="1:6" x14ac:dyDescent="0.25">
      <c r="A70" s="10" t="s">
        <v>667</v>
      </c>
      <c r="B70" s="27" t="s">
        <v>668</v>
      </c>
      <c r="C70" s="27" t="s">
        <v>669</v>
      </c>
      <c r="D70" s="11">
        <v>39986</v>
      </c>
      <c r="E70" s="12">
        <v>219.46</v>
      </c>
      <c r="F70" s="13">
        <v>1.6999999999999999E-3</v>
      </c>
    </row>
    <row r="71" spans="1:6" x14ac:dyDescent="0.25">
      <c r="A71" s="10" t="s">
        <v>670</v>
      </c>
      <c r="B71" s="27" t="s">
        <v>671</v>
      </c>
      <c r="C71" s="27" t="s">
        <v>405</v>
      </c>
      <c r="D71" s="11">
        <v>145000</v>
      </c>
      <c r="E71" s="12">
        <v>196.62</v>
      </c>
      <c r="F71" s="13">
        <v>1.5E-3</v>
      </c>
    </row>
    <row r="72" spans="1:6" x14ac:dyDescent="0.25">
      <c r="A72" s="10" t="s">
        <v>672</v>
      </c>
      <c r="B72" s="27" t="s">
        <v>673</v>
      </c>
      <c r="C72" s="27" t="s">
        <v>261</v>
      </c>
      <c r="D72" s="11">
        <v>100000</v>
      </c>
      <c r="E72" s="12">
        <v>139.69999999999999</v>
      </c>
      <c r="F72" s="13">
        <v>1.1000000000000001E-3</v>
      </c>
    </row>
    <row r="73" spans="1:6" x14ac:dyDescent="0.25">
      <c r="A73" s="10" t="s">
        <v>674</v>
      </c>
      <c r="B73" s="27" t="s">
        <v>675</v>
      </c>
      <c r="C73" s="27" t="s">
        <v>630</v>
      </c>
      <c r="D73" s="11">
        <v>24000</v>
      </c>
      <c r="E73" s="12">
        <v>41.81</v>
      </c>
      <c r="F73" s="13">
        <v>2.9999999999999997E-4</v>
      </c>
    </row>
    <row r="74" spans="1:6" x14ac:dyDescent="0.25">
      <c r="A74" s="10" t="s">
        <v>676</v>
      </c>
      <c r="B74" s="27" t="s">
        <v>677</v>
      </c>
      <c r="C74" s="27" t="s">
        <v>229</v>
      </c>
      <c r="D74" s="11">
        <v>8000</v>
      </c>
      <c r="E74" s="12">
        <v>34.200000000000003</v>
      </c>
      <c r="F74" s="13">
        <v>2.9999999999999997E-4</v>
      </c>
    </row>
    <row r="75" spans="1:6" x14ac:dyDescent="0.25">
      <c r="A75" s="14" t="s">
        <v>88</v>
      </c>
      <c r="B75" s="28"/>
      <c r="C75" s="28"/>
      <c r="D75" s="15"/>
      <c r="E75" s="35">
        <v>97926</v>
      </c>
      <c r="F75" s="36">
        <v>0.75570000000000004</v>
      </c>
    </row>
    <row r="76" spans="1:6" x14ac:dyDescent="0.25">
      <c r="A76" s="10"/>
      <c r="B76" s="27"/>
      <c r="C76" s="27"/>
      <c r="D76" s="11"/>
      <c r="E76" s="12"/>
      <c r="F76" s="13"/>
    </row>
    <row r="77" spans="1:6" x14ac:dyDescent="0.25">
      <c r="A77" s="14" t="s">
        <v>412</v>
      </c>
      <c r="B77" s="27"/>
      <c r="C77" s="27"/>
      <c r="D77" s="11"/>
      <c r="E77" s="12"/>
      <c r="F77" s="13"/>
    </row>
    <row r="78" spans="1:6" ht="15" customHeight="1" x14ac:dyDescent="0.25">
      <c r="A78" s="10" t="s">
        <v>678</v>
      </c>
      <c r="B78" s="27" t="s">
        <v>679</v>
      </c>
      <c r="C78" s="27" t="s">
        <v>630</v>
      </c>
      <c r="D78" s="11">
        <v>20000</v>
      </c>
      <c r="E78" s="12">
        <v>186.85</v>
      </c>
      <c r="F78" s="13">
        <v>1.4E-3</v>
      </c>
    </row>
    <row r="79" spans="1:6" x14ac:dyDescent="0.25">
      <c r="A79" s="10" t="s">
        <v>680</v>
      </c>
      <c r="B79" s="27" t="s">
        <v>681</v>
      </c>
      <c r="C79" s="27" t="s">
        <v>295</v>
      </c>
      <c r="D79" s="11">
        <v>3703</v>
      </c>
      <c r="E79" s="12">
        <v>15.6</v>
      </c>
      <c r="F79" s="13">
        <v>1E-4</v>
      </c>
    </row>
    <row r="80" spans="1:6" x14ac:dyDescent="0.25">
      <c r="A80" s="14" t="s">
        <v>88</v>
      </c>
      <c r="B80" s="28"/>
      <c r="C80" s="28"/>
      <c r="D80" s="15"/>
      <c r="E80" s="35">
        <v>202.45</v>
      </c>
      <c r="F80" s="36">
        <v>1.5E-3</v>
      </c>
    </row>
    <row r="81" spans="1:6" x14ac:dyDescent="0.25">
      <c r="A81" s="20" t="s">
        <v>97</v>
      </c>
      <c r="B81" s="29"/>
      <c r="C81" s="29"/>
      <c r="D81" s="21"/>
      <c r="E81" s="24">
        <v>98128.45</v>
      </c>
      <c r="F81" s="25">
        <v>0.75719999999999998</v>
      </c>
    </row>
    <row r="82" spans="1:6" x14ac:dyDescent="0.25">
      <c r="A82" s="10"/>
      <c r="B82" s="27"/>
      <c r="C82" s="27"/>
      <c r="D82" s="11"/>
      <c r="E82" s="12"/>
      <c r="F82" s="13"/>
    </row>
    <row r="83" spans="1:6" x14ac:dyDescent="0.25">
      <c r="A83" s="14" t="s">
        <v>413</v>
      </c>
      <c r="B83" s="27"/>
      <c r="C83" s="27"/>
      <c r="D83" s="11"/>
      <c r="E83" s="12"/>
      <c r="F83" s="13"/>
    </row>
    <row r="84" spans="1:6" x14ac:dyDescent="0.25">
      <c r="A84" s="14" t="s">
        <v>414</v>
      </c>
      <c r="B84" s="27"/>
      <c r="C84" s="27"/>
      <c r="D84" s="11"/>
      <c r="E84" s="12"/>
      <c r="F84" s="13"/>
    </row>
    <row r="85" spans="1:6" x14ac:dyDescent="0.25">
      <c r="A85" s="10" t="s">
        <v>682</v>
      </c>
      <c r="B85" s="27"/>
      <c r="C85" s="27" t="s">
        <v>683</v>
      </c>
      <c r="D85" s="11">
        <v>9000</v>
      </c>
      <c r="E85" s="12">
        <v>2460.17</v>
      </c>
      <c r="F85" s="13">
        <v>1.8976E-2</v>
      </c>
    </row>
    <row r="86" spans="1:6" x14ac:dyDescent="0.25">
      <c r="A86" s="10" t="s">
        <v>684</v>
      </c>
      <c r="B86" s="27"/>
      <c r="C86" s="27" t="s">
        <v>683</v>
      </c>
      <c r="D86" s="39">
        <v>-75</v>
      </c>
      <c r="E86" s="33">
        <v>-8.14</v>
      </c>
      <c r="F86" s="34">
        <v>-6.2000000000000003E-5</v>
      </c>
    </row>
    <row r="87" spans="1:6" x14ac:dyDescent="0.25">
      <c r="A87" s="10" t="s">
        <v>685</v>
      </c>
      <c r="B87" s="27"/>
      <c r="C87" s="27" t="s">
        <v>261</v>
      </c>
      <c r="D87" s="39">
        <v>-100000</v>
      </c>
      <c r="E87" s="33">
        <v>-137</v>
      </c>
      <c r="F87" s="34">
        <v>-1.0560000000000001E-3</v>
      </c>
    </row>
    <row r="88" spans="1:6" x14ac:dyDescent="0.25">
      <c r="A88" s="10" t="s">
        <v>458</v>
      </c>
      <c r="B88" s="27"/>
      <c r="C88" s="27" t="s">
        <v>244</v>
      </c>
      <c r="D88" s="39">
        <v>-325600</v>
      </c>
      <c r="E88" s="33">
        <v>-1044.8499999999999</v>
      </c>
      <c r="F88" s="34">
        <v>-8.0590000000000002E-3</v>
      </c>
    </row>
    <row r="89" spans="1:6" x14ac:dyDescent="0.25">
      <c r="A89" s="14" t="s">
        <v>88</v>
      </c>
      <c r="B89" s="28"/>
      <c r="C89" s="28"/>
      <c r="D89" s="15"/>
      <c r="E89" s="35">
        <v>1270.18</v>
      </c>
      <c r="F89" s="36">
        <v>9.7990000000000004E-3</v>
      </c>
    </row>
    <row r="90" spans="1:6" x14ac:dyDescent="0.25">
      <c r="A90" s="10"/>
      <c r="B90" s="27"/>
      <c r="C90" s="27"/>
      <c r="D90" s="11"/>
      <c r="E90" s="12"/>
      <c r="F90" s="13"/>
    </row>
    <row r="91" spans="1:6" x14ac:dyDescent="0.25">
      <c r="A91" s="10"/>
      <c r="B91" s="27"/>
      <c r="C91" s="27"/>
      <c r="D91" s="11"/>
      <c r="E91" s="12"/>
      <c r="F91" s="13"/>
    </row>
    <row r="92" spans="1:6" x14ac:dyDescent="0.25">
      <c r="A92" s="14" t="s">
        <v>686</v>
      </c>
      <c r="B92" s="28"/>
      <c r="C92" s="28"/>
      <c r="D92" s="15"/>
      <c r="E92" s="31"/>
      <c r="F92" s="32"/>
    </row>
    <row r="93" spans="1:6" x14ac:dyDescent="0.25">
      <c r="A93" s="10" t="s">
        <v>687</v>
      </c>
      <c r="B93" s="27"/>
      <c r="C93" s="27" t="s">
        <v>688</v>
      </c>
      <c r="D93" s="11">
        <v>249000</v>
      </c>
      <c r="E93" s="12">
        <v>651.88</v>
      </c>
      <c r="F93" s="13">
        <v>5.0000000000000001E-3</v>
      </c>
    </row>
    <row r="94" spans="1:6" x14ac:dyDescent="0.25">
      <c r="A94" s="10" t="s">
        <v>689</v>
      </c>
      <c r="B94" s="27"/>
      <c r="C94" s="27" t="s">
        <v>688</v>
      </c>
      <c r="D94" s="11">
        <v>6525</v>
      </c>
      <c r="E94" s="12">
        <v>375.11</v>
      </c>
      <c r="F94" s="13">
        <v>2.8999999999999998E-3</v>
      </c>
    </row>
    <row r="95" spans="1:6" x14ac:dyDescent="0.25">
      <c r="A95" s="14" t="s">
        <v>88</v>
      </c>
      <c r="B95" s="28"/>
      <c r="C95" s="28"/>
      <c r="D95" s="15"/>
      <c r="E95" s="35">
        <v>1026.99</v>
      </c>
      <c r="F95" s="36">
        <v>7.9000000000000008E-3</v>
      </c>
    </row>
    <row r="96" spans="1:6" x14ac:dyDescent="0.25">
      <c r="A96" s="10"/>
      <c r="B96" s="27"/>
      <c r="C96" s="27"/>
      <c r="D96" s="11"/>
      <c r="E96" s="12"/>
      <c r="F96" s="13"/>
    </row>
    <row r="97" spans="1:6" x14ac:dyDescent="0.25">
      <c r="A97" s="20" t="s">
        <v>97</v>
      </c>
      <c r="B97" s="29"/>
      <c r="C97" s="29"/>
      <c r="D97" s="21"/>
      <c r="E97" s="16">
        <v>1026.99</v>
      </c>
      <c r="F97" s="17">
        <v>7.9000000000000008E-3</v>
      </c>
    </row>
    <row r="98" spans="1:6" x14ac:dyDescent="0.25">
      <c r="A98" s="14" t="s">
        <v>66</v>
      </c>
      <c r="B98" s="27"/>
      <c r="C98" s="27"/>
      <c r="D98" s="11"/>
      <c r="E98" s="12"/>
      <c r="F98" s="13"/>
    </row>
    <row r="99" spans="1:6" x14ac:dyDescent="0.25">
      <c r="A99" s="14" t="s">
        <v>67</v>
      </c>
      <c r="B99" s="27"/>
      <c r="C99" s="27"/>
      <c r="D99" s="11"/>
      <c r="E99" s="12"/>
      <c r="F99" s="13"/>
    </row>
    <row r="100" spans="1:6" x14ac:dyDescent="0.25">
      <c r="A100" s="10" t="s">
        <v>110</v>
      </c>
      <c r="B100" s="27" t="s">
        <v>111</v>
      </c>
      <c r="C100" s="27" t="s">
        <v>79</v>
      </c>
      <c r="D100" s="11">
        <v>2500000</v>
      </c>
      <c r="E100" s="12">
        <v>2509.7600000000002</v>
      </c>
      <c r="F100" s="13">
        <v>1.9400000000000001E-2</v>
      </c>
    </row>
    <row r="101" spans="1:6" x14ac:dyDescent="0.25">
      <c r="A101" s="10" t="s">
        <v>690</v>
      </c>
      <c r="B101" s="27" t="s">
        <v>691</v>
      </c>
      <c r="C101" s="27" t="s">
        <v>121</v>
      </c>
      <c r="D101" s="11">
        <v>2500000</v>
      </c>
      <c r="E101" s="12">
        <v>2486.6799999999998</v>
      </c>
      <c r="F101" s="13">
        <v>1.9199999999999998E-2</v>
      </c>
    </row>
    <row r="102" spans="1:6" x14ac:dyDescent="0.25">
      <c r="A102" s="10" t="s">
        <v>500</v>
      </c>
      <c r="B102" s="27" t="s">
        <v>501</v>
      </c>
      <c r="C102" s="27" t="s">
        <v>82</v>
      </c>
      <c r="D102" s="11">
        <v>500000</v>
      </c>
      <c r="E102" s="12">
        <v>493.82</v>
      </c>
      <c r="F102" s="13">
        <v>3.8E-3</v>
      </c>
    </row>
    <row r="103" spans="1:6" x14ac:dyDescent="0.25">
      <c r="A103" s="14" t="s">
        <v>88</v>
      </c>
      <c r="B103" s="28"/>
      <c r="C103" s="28"/>
      <c r="D103" s="15"/>
      <c r="E103" s="35">
        <v>5490.26</v>
      </c>
      <c r="F103" s="36">
        <v>4.24E-2</v>
      </c>
    </row>
    <row r="104" spans="1:6" x14ac:dyDescent="0.25">
      <c r="A104" s="10"/>
      <c r="B104" s="27"/>
      <c r="C104" s="27"/>
      <c r="D104" s="11"/>
      <c r="E104" s="12"/>
      <c r="F104" s="13"/>
    </row>
    <row r="105" spans="1:6" x14ac:dyDescent="0.25">
      <c r="A105" s="14" t="s">
        <v>95</v>
      </c>
      <c r="B105" s="27"/>
      <c r="C105" s="27"/>
      <c r="D105" s="11"/>
      <c r="E105" s="12"/>
      <c r="F105" s="13"/>
    </row>
    <row r="106" spans="1:6" x14ac:dyDescent="0.25">
      <c r="A106" s="14" t="s">
        <v>88</v>
      </c>
      <c r="B106" s="27"/>
      <c r="C106" s="27"/>
      <c r="D106" s="11"/>
      <c r="E106" s="37" t="s">
        <v>65</v>
      </c>
      <c r="F106" s="38" t="s">
        <v>65</v>
      </c>
    </row>
    <row r="107" spans="1:6" x14ac:dyDescent="0.25">
      <c r="A107" s="10"/>
      <c r="B107" s="27"/>
      <c r="C107" s="27"/>
      <c r="D107" s="11"/>
      <c r="E107" s="12"/>
      <c r="F107" s="13"/>
    </row>
    <row r="108" spans="1:6" x14ac:dyDescent="0.25">
      <c r="A108" s="14" t="s">
        <v>96</v>
      </c>
      <c r="B108" s="27"/>
      <c r="C108" s="27"/>
      <c r="D108" s="11"/>
      <c r="E108" s="12"/>
      <c r="F108" s="13"/>
    </row>
    <row r="109" spans="1:6" x14ac:dyDescent="0.25">
      <c r="A109" s="14" t="s">
        <v>88</v>
      </c>
      <c r="B109" s="27"/>
      <c r="C109" s="27"/>
      <c r="D109" s="11"/>
      <c r="E109" s="37" t="s">
        <v>65</v>
      </c>
      <c r="F109" s="38" t="s">
        <v>65</v>
      </c>
    </row>
    <row r="110" spans="1:6" x14ac:dyDescent="0.25">
      <c r="A110" s="10"/>
      <c r="B110" s="27"/>
      <c r="C110" s="27"/>
      <c r="D110" s="11"/>
      <c r="E110" s="12"/>
      <c r="F110" s="13"/>
    </row>
    <row r="111" spans="1:6" x14ac:dyDescent="0.25">
      <c r="A111" s="20" t="s">
        <v>97</v>
      </c>
      <c r="B111" s="29"/>
      <c r="C111" s="29"/>
      <c r="D111" s="21"/>
      <c r="E111" s="16">
        <v>5490.26</v>
      </c>
      <c r="F111" s="17">
        <v>4.24E-2</v>
      </c>
    </row>
    <row r="112" spans="1:6" x14ac:dyDescent="0.25">
      <c r="A112" s="10"/>
      <c r="B112" s="27"/>
      <c r="C112" s="27"/>
      <c r="D112" s="11"/>
      <c r="E112" s="12"/>
      <c r="F112" s="13"/>
    </row>
    <row r="113" spans="1:6" x14ac:dyDescent="0.25">
      <c r="A113" s="14" t="s">
        <v>128</v>
      </c>
      <c r="B113" s="27"/>
      <c r="C113" s="27"/>
      <c r="D113" s="11"/>
      <c r="E113" s="12"/>
      <c r="F113" s="13"/>
    </row>
    <row r="114" spans="1:6" x14ac:dyDescent="0.25">
      <c r="A114" s="14" t="s">
        <v>129</v>
      </c>
      <c r="B114" s="27"/>
      <c r="C114" s="27"/>
      <c r="D114" s="11"/>
      <c r="E114" s="12"/>
      <c r="F114" s="13"/>
    </row>
    <row r="115" spans="1:6" x14ac:dyDescent="0.25">
      <c r="A115" s="10" t="s">
        <v>692</v>
      </c>
      <c r="B115" s="27" t="s">
        <v>693</v>
      </c>
      <c r="C115" s="27" t="s">
        <v>211</v>
      </c>
      <c r="D115" s="11">
        <v>9500000</v>
      </c>
      <c r="E115" s="12">
        <v>9408.58</v>
      </c>
      <c r="F115" s="13">
        <v>7.2599999999999998E-2</v>
      </c>
    </row>
    <row r="116" spans="1:6" x14ac:dyDescent="0.25">
      <c r="A116" s="10" t="s">
        <v>694</v>
      </c>
      <c r="B116" s="27" t="s">
        <v>695</v>
      </c>
      <c r="C116" s="27" t="s">
        <v>132</v>
      </c>
      <c r="D116" s="11">
        <v>500000</v>
      </c>
      <c r="E116" s="12">
        <v>498.83</v>
      </c>
      <c r="F116" s="13">
        <v>3.8E-3</v>
      </c>
    </row>
    <row r="117" spans="1:6" x14ac:dyDescent="0.25">
      <c r="A117" s="10"/>
      <c r="B117" s="27"/>
      <c r="C117" s="27"/>
      <c r="D117" s="11"/>
      <c r="E117" s="12"/>
      <c r="F117" s="13"/>
    </row>
    <row r="118" spans="1:6" x14ac:dyDescent="0.25">
      <c r="A118" s="14" t="s">
        <v>217</v>
      </c>
      <c r="B118" s="27"/>
      <c r="C118" s="27"/>
      <c r="D118" s="11"/>
      <c r="E118" s="12"/>
      <c r="F118" s="13"/>
    </row>
    <row r="119" spans="1:6" x14ac:dyDescent="0.25">
      <c r="A119" s="10" t="s">
        <v>508</v>
      </c>
      <c r="B119" s="27" t="s">
        <v>509</v>
      </c>
      <c r="C119" s="27" t="s">
        <v>211</v>
      </c>
      <c r="D119" s="11">
        <v>6500000</v>
      </c>
      <c r="E119" s="12">
        <v>6362.38</v>
      </c>
      <c r="F119" s="13">
        <v>4.9099999999999998E-2</v>
      </c>
    </row>
    <row r="120" spans="1:6" x14ac:dyDescent="0.25">
      <c r="A120" s="10"/>
      <c r="B120" s="27"/>
      <c r="C120" s="27"/>
      <c r="D120" s="11"/>
      <c r="E120" s="12"/>
      <c r="F120" s="13"/>
    </row>
    <row r="121" spans="1:6" x14ac:dyDescent="0.25">
      <c r="A121" s="20" t="s">
        <v>97</v>
      </c>
      <c r="B121" s="29"/>
      <c r="C121" s="29"/>
      <c r="D121" s="21"/>
      <c r="E121" s="16">
        <v>16269.79</v>
      </c>
      <c r="F121" s="17">
        <v>0.1255</v>
      </c>
    </row>
    <row r="122" spans="1:6" x14ac:dyDescent="0.25">
      <c r="A122" s="10"/>
      <c r="B122" s="27"/>
      <c r="C122" s="27"/>
      <c r="D122" s="11"/>
      <c r="E122" s="12"/>
      <c r="F122" s="13"/>
    </row>
    <row r="123" spans="1:6" x14ac:dyDescent="0.25">
      <c r="A123" s="14" t="s">
        <v>512</v>
      </c>
      <c r="B123" s="28"/>
      <c r="C123" s="28"/>
      <c r="D123" s="15"/>
      <c r="E123" s="31"/>
      <c r="F123" s="32"/>
    </row>
    <row r="124" spans="1:6" x14ac:dyDescent="0.25">
      <c r="A124" s="14" t="s">
        <v>513</v>
      </c>
      <c r="B124" s="28"/>
      <c r="C124" s="28"/>
      <c r="D124" s="15"/>
      <c r="E124" s="31"/>
      <c r="F124" s="32"/>
    </row>
    <row r="125" spans="1:6" x14ac:dyDescent="0.25">
      <c r="A125" s="10" t="s">
        <v>696</v>
      </c>
      <c r="B125" s="27"/>
      <c r="C125" s="27" t="s">
        <v>577</v>
      </c>
      <c r="D125" s="11">
        <v>100000000</v>
      </c>
      <c r="E125" s="12">
        <v>1000</v>
      </c>
      <c r="F125" s="13">
        <v>7.7000000000000002E-3</v>
      </c>
    </row>
    <row r="126" spans="1:6" x14ac:dyDescent="0.25">
      <c r="A126" s="10" t="s">
        <v>697</v>
      </c>
      <c r="B126" s="27"/>
      <c r="C126" s="27" t="s">
        <v>698</v>
      </c>
      <c r="D126" s="11">
        <v>49500000</v>
      </c>
      <c r="E126" s="12">
        <v>495</v>
      </c>
      <c r="F126" s="13">
        <v>3.8E-3</v>
      </c>
    </row>
    <row r="127" spans="1:6" x14ac:dyDescent="0.25">
      <c r="A127" s="10" t="s">
        <v>699</v>
      </c>
      <c r="B127" s="27"/>
      <c r="C127" s="27" t="s">
        <v>698</v>
      </c>
      <c r="D127" s="11">
        <v>49500000</v>
      </c>
      <c r="E127" s="12">
        <v>495</v>
      </c>
      <c r="F127" s="13">
        <v>3.8E-3</v>
      </c>
    </row>
    <row r="128" spans="1:6" x14ac:dyDescent="0.25">
      <c r="A128" s="10" t="s">
        <v>700</v>
      </c>
      <c r="B128" s="27"/>
      <c r="C128" s="27" t="s">
        <v>701</v>
      </c>
      <c r="D128" s="11">
        <v>49500000</v>
      </c>
      <c r="E128" s="12">
        <v>495</v>
      </c>
      <c r="F128" s="13">
        <v>3.8E-3</v>
      </c>
    </row>
    <row r="129" spans="1:6" x14ac:dyDescent="0.25">
      <c r="A129" s="10" t="s">
        <v>702</v>
      </c>
      <c r="B129" s="27"/>
      <c r="C129" s="27" t="s">
        <v>577</v>
      </c>
      <c r="D129" s="11">
        <v>30500000</v>
      </c>
      <c r="E129" s="12">
        <v>305</v>
      </c>
      <c r="F129" s="13">
        <v>2.3999999999999998E-3</v>
      </c>
    </row>
    <row r="130" spans="1:6" x14ac:dyDescent="0.25">
      <c r="A130" s="14" t="s">
        <v>88</v>
      </c>
      <c r="B130" s="28"/>
      <c r="C130" s="28"/>
      <c r="D130" s="15"/>
      <c r="E130" s="35">
        <v>2790</v>
      </c>
      <c r="F130" s="36">
        <v>2.1499999999999998E-2</v>
      </c>
    </row>
    <row r="131" spans="1:6" x14ac:dyDescent="0.25">
      <c r="A131" s="20" t="s">
        <v>97</v>
      </c>
      <c r="B131" s="29"/>
      <c r="C131" s="29"/>
      <c r="D131" s="21"/>
      <c r="E131" s="24">
        <v>2790</v>
      </c>
      <c r="F131" s="25">
        <v>2.1499999999999998E-2</v>
      </c>
    </row>
    <row r="132" spans="1:6" x14ac:dyDescent="0.25">
      <c r="A132" s="10"/>
      <c r="B132" s="27"/>
      <c r="C132" s="27"/>
      <c r="D132" s="11"/>
      <c r="E132" s="12"/>
      <c r="F132" s="13"/>
    </row>
    <row r="133" spans="1:6" x14ac:dyDescent="0.25">
      <c r="A133" s="10"/>
      <c r="B133" s="27"/>
      <c r="C133" s="27"/>
      <c r="D133" s="11"/>
      <c r="E133" s="12"/>
      <c r="F133" s="13"/>
    </row>
    <row r="134" spans="1:6" x14ac:dyDescent="0.25">
      <c r="A134" s="14" t="s">
        <v>98</v>
      </c>
      <c r="B134" s="27"/>
      <c r="C134" s="27"/>
      <c r="D134" s="11"/>
      <c r="E134" s="12"/>
      <c r="F134" s="13"/>
    </row>
    <row r="135" spans="1:6" x14ac:dyDescent="0.25">
      <c r="A135" s="10" t="s">
        <v>99</v>
      </c>
      <c r="B135" s="27"/>
      <c r="C135" s="27"/>
      <c r="D135" s="11"/>
      <c r="E135" s="12">
        <v>5334.07</v>
      </c>
      <c r="F135" s="13">
        <v>4.1099999999999998E-2</v>
      </c>
    </row>
    <row r="136" spans="1:6" x14ac:dyDescent="0.25">
      <c r="A136" s="14" t="s">
        <v>88</v>
      </c>
      <c r="B136" s="28"/>
      <c r="C136" s="28"/>
      <c r="D136" s="15"/>
      <c r="E136" s="35">
        <v>5334.07</v>
      </c>
      <c r="F136" s="36">
        <v>4.1099999999999998E-2</v>
      </c>
    </row>
    <row r="137" spans="1:6" x14ac:dyDescent="0.25">
      <c r="A137" s="10"/>
      <c r="B137" s="27"/>
      <c r="C137" s="27"/>
      <c r="D137" s="11"/>
      <c r="E137" s="12"/>
      <c r="F137" s="13"/>
    </row>
    <row r="138" spans="1:6" x14ac:dyDescent="0.25">
      <c r="A138" s="20" t="s">
        <v>97</v>
      </c>
      <c r="B138" s="29"/>
      <c r="C138" s="29"/>
      <c r="D138" s="21"/>
      <c r="E138" s="16">
        <v>5334.07</v>
      </c>
      <c r="F138" s="17">
        <v>4.1099999999999998E-2</v>
      </c>
    </row>
    <row r="139" spans="1:6" x14ac:dyDescent="0.25">
      <c r="A139" s="10" t="s">
        <v>100</v>
      </c>
      <c r="B139" s="27"/>
      <c r="C139" s="27"/>
      <c r="D139" s="11"/>
      <c r="E139" s="12">
        <v>600.11</v>
      </c>
      <c r="F139" s="13">
        <v>4.4000000000000003E-3</v>
      </c>
    </row>
    <row r="140" spans="1:6" x14ac:dyDescent="0.25">
      <c r="A140" s="22" t="s">
        <v>101</v>
      </c>
      <c r="B140" s="30"/>
      <c r="C140" s="30"/>
      <c r="D140" s="23"/>
      <c r="E140" s="24">
        <v>129639.67</v>
      </c>
      <c r="F140" s="25">
        <v>1</v>
      </c>
    </row>
    <row r="142" spans="1:6" x14ac:dyDescent="0.25">
      <c r="A142" s="1" t="s">
        <v>578</v>
      </c>
    </row>
    <row r="143" spans="1:6" x14ac:dyDescent="0.25">
      <c r="A143" s="1" t="s">
        <v>133</v>
      </c>
    </row>
    <row r="144" spans="1:6" x14ac:dyDescent="0.25">
      <c r="A144" s="1" t="s">
        <v>102</v>
      </c>
    </row>
    <row r="149" spans="1:3" x14ac:dyDescent="0.25">
      <c r="A149" s="1" t="s">
        <v>1143</v>
      </c>
    </row>
    <row r="150" spans="1:3" ht="30" x14ac:dyDescent="0.25">
      <c r="A150" s="44" t="s">
        <v>1144</v>
      </c>
      <c r="B150" t="s">
        <v>65</v>
      </c>
    </row>
    <row r="151" spans="1:3" x14ac:dyDescent="0.25">
      <c r="A151" t="s">
        <v>1145</v>
      </c>
    </row>
    <row r="152" spans="1:3" x14ac:dyDescent="0.25">
      <c r="A152" t="s">
        <v>1146</v>
      </c>
      <c r="B152" t="s">
        <v>1147</v>
      </c>
      <c r="C152" t="s">
        <v>1147</v>
      </c>
    </row>
    <row r="153" spans="1:3" x14ac:dyDescent="0.25">
      <c r="B153" s="45">
        <v>43465</v>
      </c>
      <c r="C153" s="45">
        <v>43496</v>
      </c>
    </row>
    <row r="154" spans="1:3" x14ac:dyDescent="0.25">
      <c r="A154" t="s">
        <v>1151</v>
      </c>
      <c r="B154">
        <v>14.94</v>
      </c>
      <c r="C154">
        <v>14.79</v>
      </c>
    </row>
    <row r="155" spans="1:3" x14ac:dyDescent="0.25">
      <c r="A155" t="s">
        <v>1152</v>
      </c>
      <c r="B155">
        <v>23.83</v>
      </c>
      <c r="C155">
        <v>23.59</v>
      </c>
    </row>
    <row r="156" spans="1:3" x14ac:dyDescent="0.25">
      <c r="A156" t="s">
        <v>1171</v>
      </c>
      <c r="B156">
        <v>20.16</v>
      </c>
      <c r="C156">
        <v>19.739999999999998</v>
      </c>
    </row>
    <row r="157" spans="1:3" x14ac:dyDescent="0.25">
      <c r="A157" t="s">
        <v>1173</v>
      </c>
      <c r="B157">
        <v>12.74</v>
      </c>
      <c r="C157">
        <v>12.59</v>
      </c>
    </row>
    <row r="158" spans="1:3" x14ac:dyDescent="0.25">
      <c r="A158" t="s">
        <v>1175</v>
      </c>
      <c r="B158">
        <v>22.87</v>
      </c>
      <c r="C158">
        <v>22.6</v>
      </c>
    </row>
    <row r="159" spans="1:3" x14ac:dyDescent="0.25">
      <c r="A159" t="s">
        <v>1176</v>
      </c>
      <c r="B159">
        <v>19.239999999999998</v>
      </c>
      <c r="C159">
        <v>18.79</v>
      </c>
    </row>
    <row r="161" spans="1:4" x14ac:dyDescent="0.25">
      <c r="A161" t="s">
        <v>1178</v>
      </c>
    </row>
    <row r="163" spans="1:4" x14ac:dyDescent="0.25">
      <c r="A163" s="46" t="s">
        <v>1179</v>
      </c>
      <c r="B163" s="46" t="s">
        <v>1180</v>
      </c>
      <c r="C163" s="46" t="s">
        <v>1181</v>
      </c>
      <c r="D163" s="46" t="s">
        <v>1182</v>
      </c>
    </row>
    <row r="164" spans="1:4" x14ac:dyDescent="0.25">
      <c r="A164" s="46" t="s">
        <v>1216</v>
      </c>
      <c r="B164" s="46"/>
      <c r="C164" s="46">
        <v>0.19478989999999999</v>
      </c>
      <c r="D164" s="46">
        <v>0.19478989999999999</v>
      </c>
    </row>
    <row r="165" spans="1:4" x14ac:dyDescent="0.25">
      <c r="A165" s="46" t="s">
        <v>1217</v>
      </c>
      <c r="B165" s="46"/>
      <c r="C165" s="46">
        <v>0.19478989999999999</v>
      </c>
      <c r="D165" s="46">
        <v>0.19478989999999999</v>
      </c>
    </row>
    <row r="167" spans="1:4" x14ac:dyDescent="0.25">
      <c r="A167" t="s">
        <v>1163</v>
      </c>
      <c r="B167" t="s">
        <v>65</v>
      </c>
    </row>
    <row r="168" spans="1:4" ht="30" x14ac:dyDescent="0.25">
      <c r="A168" s="44" t="s">
        <v>1164</v>
      </c>
      <c r="B168" t="s">
        <v>65</v>
      </c>
    </row>
    <row r="169" spans="1:4" ht="30" x14ac:dyDescent="0.25">
      <c r="A169" s="44" t="s">
        <v>1165</v>
      </c>
      <c r="B169" t="s">
        <v>65</v>
      </c>
    </row>
    <row r="170" spans="1:4" x14ac:dyDescent="0.25">
      <c r="A170" t="s">
        <v>1166</v>
      </c>
      <c r="B170" t="s">
        <v>65</v>
      </c>
    </row>
    <row r="171" spans="1:4" x14ac:dyDescent="0.25">
      <c r="A171" t="s">
        <v>1167</v>
      </c>
      <c r="B171" s="2">
        <v>4.22</v>
      </c>
    </row>
    <row r="172" spans="1:4" ht="45" x14ac:dyDescent="0.25">
      <c r="A172" s="44" t="s">
        <v>1168</v>
      </c>
      <c r="B172">
        <v>3487.1624624999999</v>
      </c>
    </row>
    <row r="173" spans="1:4" ht="30" x14ac:dyDescent="0.25">
      <c r="A173" s="44" t="s">
        <v>1169</v>
      </c>
      <c r="B173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Index</vt:lpstr>
      <vt:lpstr>EDACBF</vt:lpstr>
      <vt:lpstr>EDBPDF</vt:lpstr>
      <vt:lpstr>EDCDOF</vt:lpstr>
      <vt:lpstr>EDGSEC</vt:lpstr>
      <vt:lpstr>EDSTIF</vt:lpstr>
      <vt:lpstr>EDTREF</vt:lpstr>
      <vt:lpstr>EEARBF</vt:lpstr>
      <vt:lpstr>EEARFD</vt:lpstr>
      <vt:lpstr>EEDGEF</vt:lpstr>
      <vt:lpstr>EEECRF</vt:lpstr>
      <vt:lpstr>EEELSS</vt:lpstr>
      <vt:lpstr>EEEQTF</vt:lpstr>
      <vt:lpstr>EEESSF</vt:lpstr>
      <vt:lpstr>EEMOF1</vt:lpstr>
      <vt:lpstr>EENF50</vt:lpstr>
      <vt:lpstr>EENFBA</vt:lpstr>
      <vt:lpstr>EENQ30</vt:lpstr>
      <vt:lpstr>EEPRUA</vt:lpstr>
      <vt:lpstr>EESMCF</vt:lpstr>
      <vt:lpstr>EETAXF</vt:lpstr>
      <vt:lpstr>EFMS35</vt:lpstr>
      <vt:lpstr>EFMS38</vt:lpstr>
      <vt:lpstr>EFMS41</vt:lpstr>
      <vt:lpstr>EFMS49</vt:lpstr>
      <vt:lpstr>ELLIQF</vt:lpstr>
      <vt:lpstr>EOASEF</vt:lpstr>
      <vt:lpstr>EOCHIF</vt:lpstr>
      <vt:lpstr>EOEDOF</vt:lpstr>
      <vt:lpstr>EOEMOP</vt:lpstr>
      <vt:lpstr>EOUSEF</vt:lpstr>
    </vt:vector>
  </TitlesOfParts>
  <Company>greysoft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g.greysoft.001</dc:creator>
  <cp:lastModifiedBy>ankitadas</cp:lastModifiedBy>
  <dcterms:created xsi:type="dcterms:W3CDTF">2015-12-17T12:36:10Z</dcterms:created>
  <dcterms:modified xsi:type="dcterms:W3CDTF">2019-02-12T12:37:50Z</dcterms:modified>
</cp:coreProperties>
</file>