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K5" i="9"/>
  <c r="K37"/>
  <c r="BK8" i="8"/>
  <c r="BK9" s="1"/>
  <c r="C9"/>
  <c r="D9"/>
  <c r="E9"/>
  <c r="F9"/>
  <c r="G9"/>
  <c r="H9"/>
  <c r="I9"/>
  <c r="J9"/>
  <c r="K9"/>
  <c r="L9"/>
  <c r="L34" s="1"/>
  <c r="M9"/>
  <c r="N9"/>
  <c r="O9"/>
  <c r="P9"/>
  <c r="P34" s="1"/>
  <c r="Q9"/>
  <c r="R9"/>
  <c r="S9"/>
  <c r="T9"/>
  <c r="T34" s="1"/>
  <c r="U9"/>
  <c r="V9"/>
  <c r="W9"/>
  <c r="X9"/>
  <c r="X34" s="1"/>
  <c r="Y9"/>
  <c r="Z9"/>
  <c r="AA9"/>
  <c r="AB9"/>
  <c r="AC9"/>
  <c r="AD9"/>
  <c r="AE9"/>
  <c r="AF9"/>
  <c r="AG9"/>
  <c r="AH9"/>
  <c r="AI9"/>
  <c r="AJ9"/>
  <c r="AK9"/>
  <c r="AL9"/>
  <c r="AM9"/>
  <c r="AN9"/>
  <c r="AN34" s="1"/>
  <c r="AO9"/>
  <c r="AP9"/>
  <c r="AQ9"/>
  <c r="AR9"/>
  <c r="AS9"/>
  <c r="AT9"/>
  <c r="AU9"/>
  <c r="AV9"/>
  <c r="AV34" s="1"/>
  <c r="AW9"/>
  <c r="AX9"/>
  <c r="AY9"/>
  <c r="AZ9"/>
  <c r="BA9"/>
  <c r="BB9"/>
  <c r="BC9"/>
  <c r="BD9"/>
  <c r="BD34" s="1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W34" s="1"/>
  <c r="X12"/>
  <c r="Y12"/>
  <c r="Z12"/>
  <c r="AA12"/>
  <c r="AA34" s="1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BK15"/>
  <c r="BK16"/>
  <c r="BK17"/>
  <c r="BK18"/>
  <c r="BK19"/>
  <c r="C20"/>
  <c r="D20"/>
  <c r="E20"/>
  <c r="F20"/>
  <c r="F34" s="1"/>
  <c r="G20"/>
  <c r="H20"/>
  <c r="I20"/>
  <c r="J20"/>
  <c r="K20"/>
  <c r="L20"/>
  <c r="M20"/>
  <c r="N20"/>
  <c r="N34" s="1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H34" s="1"/>
  <c r="AI20"/>
  <c r="AJ20"/>
  <c r="AK20"/>
  <c r="AL20"/>
  <c r="AM20"/>
  <c r="AN20"/>
  <c r="AO20"/>
  <c r="AP20"/>
  <c r="AP34" s="1"/>
  <c r="AQ20"/>
  <c r="AR20"/>
  <c r="AS20"/>
  <c r="AT20"/>
  <c r="AU20"/>
  <c r="AV20"/>
  <c r="AW20"/>
  <c r="AX20"/>
  <c r="AX34" s="1"/>
  <c r="AY20"/>
  <c r="AZ20"/>
  <c r="BA20"/>
  <c r="BB20"/>
  <c r="BC20"/>
  <c r="BD20"/>
  <c r="BE20"/>
  <c r="BF20"/>
  <c r="BF34" s="1"/>
  <c r="BG20"/>
  <c r="BH20"/>
  <c r="BI20"/>
  <c r="BJ20"/>
  <c r="BK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K25"/>
  <c r="BK26" s="1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Z34" s="1"/>
  <c r="AA26"/>
  <c r="AB26"/>
  <c r="AC26"/>
  <c r="AD26"/>
  <c r="AE26"/>
  <c r="AF26"/>
  <c r="AG26"/>
  <c r="AH26"/>
  <c r="AI26"/>
  <c r="AJ26"/>
  <c r="AK26"/>
  <c r="AL26"/>
  <c r="AL34" s="1"/>
  <c r="AM26"/>
  <c r="AN26"/>
  <c r="AO26"/>
  <c r="AP26"/>
  <c r="AQ26"/>
  <c r="AR26"/>
  <c r="AS26"/>
  <c r="AT26"/>
  <c r="AT34" s="1"/>
  <c r="AU26"/>
  <c r="AV26"/>
  <c r="AW26"/>
  <c r="AX26"/>
  <c r="AY26"/>
  <c r="AZ26"/>
  <c r="BA26"/>
  <c r="BB26"/>
  <c r="BB34" s="1"/>
  <c r="BC26"/>
  <c r="BD26"/>
  <c r="BE26"/>
  <c r="BF26"/>
  <c r="BG26"/>
  <c r="BH26"/>
  <c r="BI26"/>
  <c r="BJ26"/>
  <c r="BJ34" s="1"/>
  <c r="BK28"/>
  <c r="BK29"/>
  <c r="BK30"/>
  <c r="BK31"/>
  <c r="BK32"/>
  <c r="C33"/>
  <c r="D33"/>
  <c r="D34" s="1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B34" s="1"/>
  <c r="AC33"/>
  <c r="AD33"/>
  <c r="AE33"/>
  <c r="AF33"/>
  <c r="AF34" s="1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H34"/>
  <c r="R34"/>
  <c r="Y34"/>
  <c r="AJ34"/>
  <c r="AR34"/>
  <c r="AZ34"/>
  <c r="BH34"/>
  <c r="BK38"/>
  <c r="BK39" s="1"/>
  <c r="C39"/>
  <c r="D39"/>
  <c r="E39"/>
  <c r="F39"/>
  <c r="G39"/>
  <c r="H39"/>
  <c r="I39"/>
  <c r="I47" s="1"/>
  <c r="J39"/>
  <c r="K39"/>
  <c r="L39"/>
  <c r="M39"/>
  <c r="N39"/>
  <c r="O39"/>
  <c r="P39"/>
  <c r="Q39"/>
  <c r="R39"/>
  <c r="S39"/>
  <c r="T39"/>
  <c r="U39"/>
  <c r="U47" s="1"/>
  <c r="V39"/>
  <c r="W39"/>
  <c r="X39"/>
  <c r="X47" s="1"/>
  <c r="Y39"/>
  <c r="Y47" s="1"/>
  <c r="Z39"/>
  <c r="AA39"/>
  <c r="AB39"/>
  <c r="AB47" s="1"/>
  <c r="AC39"/>
  <c r="AC47" s="1"/>
  <c r="AD39"/>
  <c r="AE39"/>
  <c r="AF39"/>
  <c r="AF47" s="1"/>
  <c r="AG39"/>
  <c r="AG47" s="1"/>
  <c r="AH39"/>
  <c r="AI39"/>
  <c r="AJ39"/>
  <c r="AJ47" s="1"/>
  <c r="AK39"/>
  <c r="AK47" s="1"/>
  <c r="AL39"/>
  <c r="AM39"/>
  <c r="AN39"/>
  <c r="AN47" s="1"/>
  <c r="AO39"/>
  <c r="AO47" s="1"/>
  <c r="AP39"/>
  <c r="AQ39"/>
  <c r="AR39"/>
  <c r="AR47" s="1"/>
  <c r="AS39"/>
  <c r="AS47" s="1"/>
  <c r="AT39"/>
  <c r="AU39"/>
  <c r="AV39"/>
  <c r="AV47" s="1"/>
  <c r="AW39"/>
  <c r="AW47" s="1"/>
  <c r="AX39"/>
  <c r="AY39"/>
  <c r="AZ39"/>
  <c r="AZ47" s="1"/>
  <c r="BA39"/>
  <c r="BA47" s="1"/>
  <c r="BB39"/>
  <c r="BC39"/>
  <c r="BD39"/>
  <c r="BD47" s="1"/>
  <c r="BE39"/>
  <c r="BE47" s="1"/>
  <c r="BF39"/>
  <c r="BG39"/>
  <c r="BH39"/>
  <c r="BH47" s="1"/>
  <c r="BI39"/>
  <c r="BI47" s="1"/>
  <c r="BJ39"/>
  <c r="BK41"/>
  <c r="BK42"/>
  <c r="BK43"/>
  <c r="BK44"/>
  <c r="BK45"/>
  <c r="C46"/>
  <c r="D46"/>
  <c r="E46"/>
  <c r="F46"/>
  <c r="F47" s="1"/>
  <c r="G46"/>
  <c r="G47" s="1"/>
  <c r="H46"/>
  <c r="I46"/>
  <c r="J46"/>
  <c r="J47" s="1"/>
  <c r="K46"/>
  <c r="L46"/>
  <c r="M46"/>
  <c r="N46"/>
  <c r="N47" s="1"/>
  <c r="O46"/>
  <c r="O47" s="1"/>
  <c r="P46"/>
  <c r="Q46"/>
  <c r="R46"/>
  <c r="R47" s="1"/>
  <c r="S46"/>
  <c r="T46"/>
  <c r="U46"/>
  <c r="V46"/>
  <c r="W46"/>
  <c r="W47" s="1"/>
  <c r="X46"/>
  <c r="Y46"/>
  <c r="Z46"/>
  <c r="AA46"/>
  <c r="AA47" s="1"/>
  <c r="AB46"/>
  <c r="AC46"/>
  <c r="AD46"/>
  <c r="AE46"/>
  <c r="AE47" s="1"/>
  <c r="AF46"/>
  <c r="AG46"/>
  <c r="AH46"/>
  <c r="AI46"/>
  <c r="AI47" s="1"/>
  <c r="AJ46"/>
  <c r="AK46"/>
  <c r="AL46"/>
  <c r="AM46"/>
  <c r="AM47" s="1"/>
  <c r="AN46"/>
  <c r="AO46"/>
  <c r="AP46"/>
  <c r="AQ46"/>
  <c r="AQ47" s="1"/>
  <c r="AR46"/>
  <c r="AS46"/>
  <c r="AT46"/>
  <c r="AU46"/>
  <c r="AU47" s="1"/>
  <c r="AV46"/>
  <c r="AW46"/>
  <c r="AX46"/>
  <c r="AY46"/>
  <c r="AY47" s="1"/>
  <c r="AZ46"/>
  <c r="BA46"/>
  <c r="BB46"/>
  <c r="BC46"/>
  <c r="BC47" s="1"/>
  <c r="BD46"/>
  <c r="BE46"/>
  <c r="BF46"/>
  <c r="BG46"/>
  <c r="BG47" s="1"/>
  <c r="BH46"/>
  <c r="BI46"/>
  <c r="BJ46"/>
  <c r="C47"/>
  <c r="E47"/>
  <c r="K47"/>
  <c r="M47"/>
  <c r="P47"/>
  <c r="Q47"/>
  <c r="V47"/>
  <c r="Z47"/>
  <c r="AD47"/>
  <c r="AH47"/>
  <c r="AL47"/>
  <c r="AP47"/>
  <c r="AT47"/>
  <c r="AX47"/>
  <c r="BB47"/>
  <c r="BF47"/>
  <c r="BJ47"/>
  <c r="BK51"/>
  <c r="BK52" s="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6"/>
  <c r="BK57" s="1"/>
  <c r="C57"/>
  <c r="D57"/>
  <c r="D61" s="1"/>
  <c r="E57"/>
  <c r="F57"/>
  <c r="G57"/>
  <c r="H57"/>
  <c r="H61" s="1"/>
  <c r="I57"/>
  <c r="J57"/>
  <c r="K57"/>
  <c r="L57"/>
  <c r="M57"/>
  <c r="N57"/>
  <c r="O57"/>
  <c r="O61" s="1"/>
  <c r="P57"/>
  <c r="P61" s="1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9"/>
  <c r="BK60" s="1"/>
  <c r="C60"/>
  <c r="C61" s="1"/>
  <c r="D60"/>
  <c r="E60"/>
  <c r="F60"/>
  <c r="F61" s="1"/>
  <c r="G60"/>
  <c r="G61" s="1"/>
  <c r="H60"/>
  <c r="I60"/>
  <c r="J60"/>
  <c r="J61" s="1"/>
  <c r="K60"/>
  <c r="K61" s="1"/>
  <c r="L60"/>
  <c r="M60"/>
  <c r="N60"/>
  <c r="O60"/>
  <c r="P60"/>
  <c r="Q60"/>
  <c r="R60"/>
  <c r="S60"/>
  <c r="T60"/>
  <c r="U60"/>
  <c r="U61" s="1"/>
  <c r="V60"/>
  <c r="V61" s="1"/>
  <c r="W60"/>
  <c r="X60"/>
  <c r="Y60"/>
  <c r="Y61" s="1"/>
  <c r="Z60"/>
  <c r="Z61" s="1"/>
  <c r="AA60"/>
  <c r="AB60"/>
  <c r="AC60"/>
  <c r="AC61" s="1"/>
  <c r="AD60"/>
  <c r="AD61" s="1"/>
  <c r="AE60"/>
  <c r="AF60"/>
  <c r="AG60"/>
  <c r="AG61" s="1"/>
  <c r="AH60"/>
  <c r="AH61" s="1"/>
  <c r="AI60"/>
  <c r="AJ60"/>
  <c r="AK60"/>
  <c r="AK61" s="1"/>
  <c r="AL60"/>
  <c r="AL61" s="1"/>
  <c r="AM60"/>
  <c r="AN60"/>
  <c r="AO60"/>
  <c r="AO61" s="1"/>
  <c r="AP60"/>
  <c r="AP61" s="1"/>
  <c r="AQ60"/>
  <c r="AR60"/>
  <c r="AS60"/>
  <c r="AS61" s="1"/>
  <c r="AT60"/>
  <c r="AT61" s="1"/>
  <c r="AU60"/>
  <c r="AV60"/>
  <c r="AW60"/>
  <c r="AW61" s="1"/>
  <c r="AX60"/>
  <c r="AX61" s="1"/>
  <c r="AY60"/>
  <c r="AZ60"/>
  <c r="BA60"/>
  <c r="BA61" s="1"/>
  <c r="BB60"/>
  <c r="BB61" s="1"/>
  <c r="BC60"/>
  <c r="BD60"/>
  <c r="BE60"/>
  <c r="BE61" s="1"/>
  <c r="BF60"/>
  <c r="BF61" s="1"/>
  <c r="BG60"/>
  <c r="BH60"/>
  <c r="BI60"/>
  <c r="BI61" s="1"/>
  <c r="BJ60"/>
  <c r="BJ61" s="1"/>
  <c r="E61"/>
  <c r="I61"/>
  <c r="M61"/>
  <c r="N61"/>
  <c r="Q61"/>
  <c r="S61"/>
  <c r="T61"/>
  <c r="W61"/>
  <c r="X61"/>
  <c r="AA61"/>
  <c r="AB61"/>
  <c r="AE61"/>
  <c r="AF61"/>
  <c r="AI61"/>
  <c r="AJ61"/>
  <c r="AM61"/>
  <c r="AN61"/>
  <c r="AQ61"/>
  <c r="AR61"/>
  <c r="AU61"/>
  <c r="AV61"/>
  <c r="AY61"/>
  <c r="AZ61"/>
  <c r="BC61"/>
  <c r="BD61"/>
  <c r="BG61"/>
  <c r="BH61"/>
  <c r="BK65"/>
  <c r="BK66" s="1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71"/>
  <c r="BK72" s="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G42" i="9"/>
  <c r="E42"/>
  <c r="L42"/>
  <c r="F42"/>
  <c r="D42"/>
  <c r="J42"/>
  <c r="I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AV68" i="8" l="1"/>
  <c r="T47"/>
  <c r="L47"/>
  <c r="H47"/>
  <c r="AD34"/>
  <c r="AD68" s="1"/>
  <c r="J34"/>
  <c r="Z68"/>
  <c r="R61"/>
  <c r="W68"/>
  <c r="AE34"/>
  <c r="BI34"/>
  <c r="BI68" s="1"/>
  <c r="BG34"/>
  <c r="BG68" s="1"/>
  <c r="BE34"/>
  <c r="BE68" s="1"/>
  <c r="BC34"/>
  <c r="BC68" s="1"/>
  <c r="BA34"/>
  <c r="BA68" s="1"/>
  <c r="AY34"/>
  <c r="AY68" s="1"/>
  <c r="AW34"/>
  <c r="AW68" s="1"/>
  <c r="AU34"/>
  <c r="AU68" s="1"/>
  <c r="L61"/>
  <c r="BK61"/>
  <c r="AZ68"/>
  <c r="AP68"/>
  <c r="BH68"/>
  <c r="BD68"/>
  <c r="AJ68"/>
  <c r="AE68"/>
  <c r="P68"/>
  <c r="F68"/>
  <c r="BJ68"/>
  <c r="BF68"/>
  <c r="BB68"/>
  <c r="AX68"/>
  <c r="AT68"/>
  <c r="AH68"/>
  <c r="AA68"/>
  <c r="Y68"/>
  <c r="N68"/>
  <c r="AS34"/>
  <c r="AS68" s="1"/>
  <c r="AQ34"/>
  <c r="AQ68" s="1"/>
  <c r="AO34"/>
  <c r="AO68" s="1"/>
  <c r="AM34"/>
  <c r="AK34"/>
  <c r="AK68" s="1"/>
  <c r="AI34"/>
  <c r="AI68" s="1"/>
  <c r="AG34"/>
  <c r="AG68" s="1"/>
  <c r="AC34"/>
  <c r="AC68" s="1"/>
  <c r="U34"/>
  <c r="U68" s="1"/>
  <c r="S34"/>
  <c r="Q34"/>
  <c r="Q68" s="1"/>
  <c r="O34"/>
  <c r="O68" s="1"/>
  <c r="M34"/>
  <c r="M68" s="1"/>
  <c r="AM68"/>
  <c r="K34"/>
  <c r="G34"/>
  <c r="G68" s="1"/>
  <c r="E34"/>
  <c r="E68" s="1"/>
  <c r="C34"/>
  <c r="C68" s="1"/>
  <c r="K42" i="9"/>
  <c r="AN68" i="8"/>
  <c r="AL68"/>
  <c r="S47"/>
  <c r="S68" s="1"/>
  <c r="BK46"/>
  <c r="BK47" s="1"/>
  <c r="D47"/>
  <c r="D68" s="1"/>
  <c r="AR68"/>
  <c r="AF68"/>
  <c r="AB68"/>
  <c r="X68"/>
  <c r="T68"/>
  <c r="R68"/>
  <c r="L68"/>
  <c r="H68"/>
  <c r="J68"/>
  <c r="V34"/>
  <c r="V68" s="1"/>
  <c r="BK33"/>
  <c r="BK20"/>
  <c r="I34"/>
  <c r="I68" s="1"/>
  <c r="K68"/>
  <c r="BK34" l="1"/>
  <c r="BK68" s="1"/>
</calcChain>
</file>

<file path=xl/sharedStrings.xml><?xml version="1.0" encoding="utf-8"?>
<sst xmlns="http://schemas.openxmlformats.org/spreadsheetml/2006/main" count="166" uniqueCount="130">
  <si>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</si>
  <si>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</si>
  <si>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</si>
  <si>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</si>
  <si>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</si>
  <si>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</si>
  <si>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</si>
  <si>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</si>
  <si>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</si>
  <si>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</si>
  <si>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</si>
  <si>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</si>
  <si>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</si>
  <si>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</si>
  <si>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</si>
  <si>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</si>
  <si>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</si>
  <si>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</si>
  <si>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</si>
  <si>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</si>
  <si>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</si>
  <si>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</si>
  <si>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</si>
  <si>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</si>
  <si>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</si>
  <si>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</si>
  <si>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</si>
  <si>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</si>
  <si>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</si>
  <si>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</si>
  <si>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</si>
  <si>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</si>
  <si>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</si>
  <si>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</si>
  <si>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</si>
  <si>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</si>
  <si>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</si>
  <si>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</si>
  <si>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</si>
  <si>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</si>
  <si>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</si>
  <si>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</si>
  <si>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</si>
  <si>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</si>
  <si>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</si>
  <si>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</si>
  <si>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</si>
  <si>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</si>
  <si>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</si>
  <si>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</si>
  <si>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</si>
  <si>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</si>
  <si>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</si>
  <si>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</si>
  <si>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</si>
  <si>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</si>
  <si>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</si>
  <si>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</si>
  <si>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</si>
  <si>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</si>
  <si>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</si>
  <si>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</si>
  <si>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</si>
  <si>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</si>
  <si>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</si>
  <si>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</si>
  <si>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</si>
  <si>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</si>
  <si>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</si>
  <si>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</si>
  <si>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</si>
  <si>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</si>
  <si>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</si>
  <si>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</si>
  <si>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</si>
  <si>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</si>
  <si>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</si>
  <si>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</si>
  <si>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</si>
  <si>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</si>
  <si>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</si>
  <si>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</si>
  <si>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</si>
  <si>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</si>
  <si>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</si>
  <si>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</si>
  <si>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</si>
  <si>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</si>
  <si>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</si>
  <si>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</si>
  <si>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</si>
  <si>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</si>
  <si>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</si>
  <si>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</si>
  <si>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</si>
  <si>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</si>
  <si>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</si>
  <si>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</si>
  <si>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</si>
  <si>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</si>
  <si>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</si>
  <si>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</si>
  <si>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</si>
  <si>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</si>
  <si>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</si>
  <si>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</si>
  <si>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</si>
  <si>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- 24 Months(July 2013) - F</t>
  </si>
  <si>
    <t>IDBI FMP - Series III – 494 days(December 2013)–O</t>
  </si>
  <si>
    <t>IDBI FMP - Series III–564 days (Sept 2013)–L</t>
  </si>
  <si>
    <t>IDBI FMP - Series IV–518 Days (January 2014)–B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</si>
  <si>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</si>
  <si>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</si>
  <si>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</si>
  <si>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</si>
  <si>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</si>
  <si>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</si>
  <si>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 RGESS - Series 1 - Plan A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</si>
  <si>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</si>
  <si>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</si>
  <si>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</si>
  <si>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</si>
  <si>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</si>
  <si>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</si>
  <si>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</si>
  <si>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</si>
  <si>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March, 2016(All figures in Rs. Crore)</t>
  </si>
  <si>
    <t>Table showing State wise /Union Territory wise contribution to AAUM of category of schemes as on 31st March, 2016</t>
  </si>
  <si>
    <t>IDBI FMP-Series III-368 Days (Sept 2013)–K</t>
  </si>
  <si>
    <t>IDBI FMP-Series IV–542 Days(February 2014)–F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</si>
</sst>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7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B7" sqref="B7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52" t="s">
        <v>79</v>
      </c>
      <c r="B1" s="74" t="s">
        <v>32</v>
      </c>
      <c r="C1" s="62" t="s">
        <v>126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4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53"/>
      <c r="B2" s="75"/>
      <c r="C2" s="76" t="s">
        <v>31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8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8"/>
      <c r="AQ2" s="76" t="s">
        <v>28</v>
      </c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8"/>
      <c r="BK2" s="68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53"/>
      <c r="B3" s="75"/>
      <c r="C3" s="65" t="s">
        <v>12</v>
      </c>
      <c r="D3" s="66"/>
      <c r="E3" s="66"/>
      <c r="F3" s="66"/>
      <c r="G3" s="66"/>
      <c r="H3" s="66"/>
      <c r="I3" s="66"/>
      <c r="J3" s="66"/>
      <c r="K3" s="66"/>
      <c r="L3" s="67"/>
      <c r="M3" s="65" t="s">
        <v>13</v>
      </c>
      <c r="N3" s="66"/>
      <c r="O3" s="66"/>
      <c r="P3" s="66"/>
      <c r="Q3" s="66"/>
      <c r="R3" s="66"/>
      <c r="S3" s="66"/>
      <c r="T3" s="66"/>
      <c r="U3" s="66"/>
      <c r="V3" s="67"/>
      <c r="W3" s="65" t="s">
        <v>12</v>
      </c>
      <c r="X3" s="66"/>
      <c r="Y3" s="66"/>
      <c r="Z3" s="66"/>
      <c r="AA3" s="66"/>
      <c r="AB3" s="66"/>
      <c r="AC3" s="66"/>
      <c r="AD3" s="66"/>
      <c r="AE3" s="66"/>
      <c r="AF3" s="67"/>
      <c r="AG3" s="65" t="s">
        <v>13</v>
      </c>
      <c r="AH3" s="66"/>
      <c r="AI3" s="66"/>
      <c r="AJ3" s="66"/>
      <c r="AK3" s="66"/>
      <c r="AL3" s="66"/>
      <c r="AM3" s="66"/>
      <c r="AN3" s="66"/>
      <c r="AO3" s="66"/>
      <c r="AP3" s="67"/>
      <c r="AQ3" s="65" t="s">
        <v>12</v>
      </c>
      <c r="AR3" s="66"/>
      <c r="AS3" s="66"/>
      <c r="AT3" s="66"/>
      <c r="AU3" s="66"/>
      <c r="AV3" s="66"/>
      <c r="AW3" s="66"/>
      <c r="AX3" s="66"/>
      <c r="AY3" s="66"/>
      <c r="AZ3" s="67"/>
      <c r="BA3" s="65" t="s">
        <v>13</v>
      </c>
      <c r="BB3" s="66"/>
      <c r="BC3" s="66"/>
      <c r="BD3" s="66"/>
      <c r="BE3" s="66"/>
      <c r="BF3" s="66"/>
      <c r="BG3" s="66"/>
      <c r="BH3" s="66"/>
      <c r="BI3" s="66"/>
      <c r="BJ3" s="67"/>
      <c r="BK3" s="69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53"/>
      <c r="B4" s="75"/>
      <c r="C4" s="71" t="s">
        <v>38</v>
      </c>
      <c r="D4" s="72"/>
      <c r="E4" s="72"/>
      <c r="F4" s="72"/>
      <c r="G4" s="73"/>
      <c r="H4" s="71" t="s">
        <v>39</v>
      </c>
      <c r="I4" s="72"/>
      <c r="J4" s="72"/>
      <c r="K4" s="72"/>
      <c r="L4" s="73"/>
      <c r="M4" s="71" t="s">
        <v>38</v>
      </c>
      <c r="N4" s="72"/>
      <c r="O4" s="72"/>
      <c r="P4" s="72"/>
      <c r="Q4" s="73"/>
      <c r="R4" s="71" t="s">
        <v>39</v>
      </c>
      <c r="S4" s="72"/>
      <c r="T4" s="72"/>
      <c r="U4" s="72"/>
      <c r="V4" s="73"/>
      <c r="W4" s="71" t="s">
        <v>38</v>
      </c>
      <c r="X4" s="72"/>
      <c r="Y4" s="72"/>
      <c r="Z4" s="72"/>
      <c r="AA4" s="73"/>
      <c r="AB4" s="71" t="s">
        <v>39</v>
      </c>
      <c r="AC4" s="72"/>
      <c r="AD4" s="72"/>
      <c r="AE4" s="72"/>
      <c r="AF4" s="73"/>
      <c r="AG4" s="71" t="s">
        <v>38</v>
      </c>
      <c r="AH4" s="72"/>
      <c r="AI4" s="72"/>
      <c r="AJ4" s="72"/>
      <c r="AK4" s="73"/>
      <c r="AL4" s="71" t="s">
        <v>39</v>
      </c>
      <c r="AM4" s="72"/>
      <c r="AN4" s="72"/>
      <c r="AO4" s="72"/>
      <c r="AP4" s="73"/>
      <c r="AQ4" s="71" t="s">
        <v>38</v>
      </c>
      <c r="AR4" s="72"/>
      <c r="AS4" s="72"/>
      <c r="AT4" s="72"/>
      <c r="AU4" s="73"/>
      <c r="AV4" s="71" t="s">
        <v>39</v>
      </c>
      <c r="AW4" s="72"/>
      <c r="AX4" s="72"/>
      <c r="AY4" s="72"/>
      <c r="AZ4" s="73"/>
      <c r="BA4" s="71" t="s">
        <v>38</v>
      </c>
      <c r="BB4" s="72"/>
      <c r="BC4" s="72"/>
      <c r="BD4" s="72"/>
      <c r="BE4" s="73"/>
      <c r="BF4" s="71" t="s">
        <v>39</v>
      </c>
      <c r="BG4" s="72"/>
      <c r="BH4" s="72"/>
      <c r="BI4" s="72"/>
      <c r="BJ4" s="73"/>
      <c r="BK4" s="69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53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0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8"/>
    </row>
    <row r="7" spans="1:107">
      <c r="A7" s="17" t="s">
        <v>80</v>
      </c>
      <c r="B7" s="24" t="s">
        <v>14</v>
      </c>
      <c r="C7" s="57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8"/>
    </row>
    <row r="8" spans="1:107">
      <c r="A8" s="17"/>
      <c r="B8" s="34" t="s">
        <v>105</v>
      </c>
      <c r="C8" s="40">
        <v>0</v>
      </c>
      <c r="D8" s="40">
        <v>97.738625426225013</v>
      </c>
      <c r="E8" s="40">
        <v>668.17336804983859</v>
      </c>
      <c r="F8" s="40">
        <v>0</v>
      </c>
      <c r="G8" s="40">
        <v>0</v>
      </c>
      <c r="H8" s="40">
        <v>3.1376722769266006</v>
      </c>
      <c r="I8" s="40">
        <v>1595.3534058257728</v>
      </c>
      <c r="J8" s="40">
        <v>378.49216335080388</v>
      </c>
      <c r="K8" s="40">
        <v>0</v>
      </c>
      <c r="L8" s="40">
        <v>23.288646816542599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1.3267687496364005</v>
      </c>
      <c r="S8" s="40">
        <v>153.20376515496659</v>
      </c>
      <c r="T8" s="40">
        <v>87.267248965901715</v>
      </c>
      <c r="U8" s="40">
        <v>0</v>
      </c>
      <c r="V8" s="40">
        <v>5.906638525127101</v>
      </c>
      <c r="W8" s="40">
        <v>0</v>
      </c>
      <c r="X8" s="40">
        <v>0.9682189911289999</v>
      </c>
      <c r="Y8" s="40">
        <v>0</v>
      </c>
      <c r="Z8" s="40">
        <v>0</v>
      </c>
      <c r="AA8" s="40">
        <v>0</v>
      </c>
      <c r="AB8" s="40">
        <v>1.9809657023134994</v>
      </c>
      <c r="AC8" s="40">
        <v>45.794155775125304</v>
      </c>
      <c r="AD8" s="40">
        <v>38.151955302838005</v>
      </c>
      <c r="AE8" s="40">
        <v>0</v>
      </c>
      <c r="AF8" s="40">
        <v>88.869445811728468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4.5791264303052008</v>
      </c>
      <c r="AM8" s="40">
        <v>26.632907032578405</v>
      </c>
      <c r="AN8" s="40">
        <v>185.26701165964025</v>
      </c>
      <c r="AO8" s="40">
        <v>0</v>
      </c>
      <c r="AP8" s="40">
        <v>31.484461300052601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7.5178468829378051</v>
      </c>
      <c r="AW8" s="40">
        <v>121.024792112287</v>
      </c>
      <c r="AX8" s="40">
        <v>47.407316476483494</v>
      </c>
      <c r="AY8" s="40">
        <v>0</v>
      </c>
      <c r="AZ8" s="40">
        <v>37.516725747443502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1.4253404664389004</v>
      </c>
      <c r="BG8" s="40">
        <v>0.98355815796739998</v>
      </c>
      <c r="BH8" s="40">
        <v>28.064135892386794</v>
      </c>
      <c r="BI8" s="40">
        <v>0</v>
      </c>
      <c r="BJ8" s="40">
        <v>1.4459752077728001</v>
      </c>
      <c r="BK8" s="41">
        <f>SUM(C8:BJ8)</f>
        <v>3683.0022420911687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97.738625426225013</v>
      </c>
      <c r="E9" s="38">
        <f t="shared" si="0"/>
        <v>668.17336804983859</v>
      </c>
      <c r="F9" s="38">
        <f t="shared" si="0"/>
        <v>0</v>
      </c>
      <c r="G9" s="38">
        <f t="shared" si="0"/>
        <v>0</v>
      </c>
      <c r="H9" s="38">
        <f t="shared" si="0"/>
        <v>3.1376722769266006</v>
      </c>
      <c r="I9" s="38">
        <f t="shared" si="0"/>
        <v>1595.3534058257728</v>
      </c>
      <c r="J9" s="38">
        <f t="shared" si="0"/>
        <v>378.49216335080388</v>
      </c>
      <c r="K9" s="38">
        <f t="shared" si="0"/>
        <v>0</v>
      </c>
      <c r="L9" s="38">
        <f t="shared" si="0"/>
        <v>23.288646816542599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1.3267687496364005</v>
      </c>
      <c r="S9" s="38">
        <f t="shared" si="0"/>
        <v>153.20376515496659</v>
      </c>
      <c r="T9" s="38">
        <f t="shared" si="0"/>
        <v>87.267248965901715</v>
      </c>
      <c r="U9" s="38">
        <f t="shared" si="0"/>
        <v>0</v>
      </c>
      <c r="V9" s="38">
        <f t="shared" si="0"/>
        <v>5.906638525127101</v>
      </c>
      <c r="W9" s="38">
        <f t="shared" si="0"/>
        <v>0</v>
      </c>
      <c r="X9" s="38">
        <f t="shared" si="0"/>
        <v>0.9682189911289999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1.9809657023134994</v>
      </c>
      <c r="AC9" s="38">
        <f t="shared" si="0"/>
        <v>45.794155775125304</v>
      </c>
      <c r="AD9" s="38">
        <f t="shared" si="0"/>
        <v>38.151955302838005</v>
      </c>
      <c r="AE9" s="38">
        <f t="shared" si="0"/>
        <v>0</v>
      </c>
      <c r="AF9" s="38">
        <f t="shared" si="0"/>
        <v>88.869445811728468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4.5791264303052008</v>
      </c>
      <c r="AM9" s="38">
        <f t="shared" si="0"/>
        <v>26.632907032578405</v>
      </c>
      <c r="AN9" s="38">
        <f t="shared" si="0"/>
        <v>185.26701165964025</v>
      </c>
      <c r="AO9" s="38">
        <f t="shared" si="0"/>
        <v>0</v>
      </c>
      <c r="AP9" s="38">
        <f t="shared" si="0"/>
        <v>31.484461300052601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7.5178468829378051</v>
      </c>
      <c r="AW9" s="38">
        <f>(SUM(AW8))</f>
        <v>121.024792112287</v>
      </c>
      <c r="AX9" s="38">
        <f t="shared" si="0"/>
        <v>47.407316476483494</v>
      </c>
      <c r="AY9" s="38">
        <f t="shared" si="0"/>
        <v>0</v>
      </c>
      <c r="AZ9" s="38">
        <f t="shared" si="0"/>
        <v>37.516725747443502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1.4253404664389004</v>
      </c>
      <c r="BG9" s="38">
        <f t="shared" si="0"/>
        <v>0.98355815796739998</v>
      </c>
      <c r="BH9" s="38">
        <f t="shared" si="0"/>
        <v>28.064135892386794</v>
      </c>
      <c r="BI9" s="38">
        <f t="shared" si="0"/>
        <v>0</v>
      </c>
      <c r="BJ9" s="38">
        <f t="shared" si="0"/>
        <v>1.4459752077728001</v>
      </c>
      <c r="BK9" s="36">
        <f>SUM(BK8)</f>
        <v>3683.0022420911687</v>
      </c>
    </row>
    <row r="10" spans="1:107">
      <c r="A10" s="17" t="s">
        <v>81</v>
      </c>
      <c r="B10" s="25" t="s">
        <v>3</v>
      </c>
      <c r="C10" s="57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8"/>
    </row>
    <row r="11" spans="1:107">
      <c r="A11" s="17"/>
      <c r="B11" s="34" t="s">
        <v>106</v>
      </c>
      <c r="C11" s="40">
        <v>0</v>
      </c>
      <c r="D11" s="40">
        <v>2.6528329096128003</v>
      </c>
      <c r="E11" s="40">
        <v>0</v>
      </c>
      <c r="F11" s="40">
        <v>0</v>
      </c>
      <c r="G11" s="40">
        <v>0</v>
      </c>
      <c r="H11" s="40">
        <v>0.26757992919239998</v>
      </c>
      <c r="I11" s="40">
        <v>4.9221904096699992E-2</v>
      </c>
      <c r="J11" s="40">
        <v>0</v>
      </c>
      <c r="K11" s="40">
        <v>0</v>
      </c>
      <c r="L11" s="40">
        <v>0.10953645919330002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6.4895924805599997E-2</v>
      </c>
      <c r="S11" s="40">
        <v>2.17639435161E-2</v>
      </c>
      <c r="T11" s="40">
        <v>0</v>
      </c>
      <c r="U11" s="40">
        <v>0</v>
      </c>
      <c r="V11" s="40">
        <v>1.17323530644E-2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0.95953754050860018</v>
      </c>
      <c r="AC11" s="40">
        <v>0.1755995536128</v>
      </c>
      <c r="AD11" s="40">
        <v>0</v>
      </c>
      <c r="AE11" s="40">
        <v>0</v>
      </c>
      <c r="AF11" s="40">
        <v>0.90324437077370001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0.93100939502019953</v>
      </c>
      <c r="AM11" s="40">
        <v>4.3529491483800004E-2</v>
      </c>
      <c r="AN11" s="40">
        <v>1.266503548387</v>
      </c>
      <c r="AO11" s="40">
        <v>0</v>
      </c>
      <c r="AP11" s="40">
        <v>0.78118747135420008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0.77401018089830009</v>
      </c>
      <c r="AW11" s="40">
        <v>8.7668916921931022</v>
      </c>
      <c r="AX11" s="40">
        <v>0.51277523277409998</v>
      </c>
      <c r="AY11" s="40">
        <v>0</v>
      </c>
      <c r="AZ11" s="40">
        <v>1.0532868124507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0.15656440799819998</v>
      </c>
      <c r="BG11" s="40">
        <v>5.7306153515999998E-2</v>
      </c>
      <c r="BH11" s="40">
        <v>0</v>
      </c>
      <c r="BI11" s="40">
        <v>0</v>
      </c>
      <c r="BJ11" s="40">
        <v>0.2352166949999</v>
      </c>
      <c r="BK11" s="41">
        <f>SUM(C11:BJ11)</f>
        <v>19.794225969451897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2.6528329096128003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0.26757992919239998</v>
      </c>
      <c r="I12" s="38">
        <f t="shared" si="1"/>
        <v>4.9221904096699992E-2</v>
      </c>
      <c r="J12" s="38">
        <f t="shared" si="1"/>
        <v>0</v>
      </c>
      <c r="K12" s="38">
        <f t="shared" si="1"/>
        <v>0</v>
      </c>
      <c r="L12" s="38">
        <f t="shared" si="1"/>
        <v>0.10953645919330002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6.4895924805599997E-2</v>
      </c>
      <c r="S12" s="38">
        <f t="shared" si="1"/>
        <v>2.17639435161E-2</v>
      </c>
      <c r="T12" s="38">
        <f t="shared" si="1"/>
        <v>0</v>
      </c>
      <c r="U12" s="38">
        <f t="shared" si="1"/>
        <v>0</v>
      </c>
      <c r="V12" s="38">
        <f t="shared" si="1"/>
        <v>1.17323530644E-2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0.95953754050860018</v>
      </c>
      <c r="AC12" s="38">
        <f t="shared" si="1"/>
        <v>0.1755995536128</v>
      </c>
      <c r="AD12" s="38">
        <f t="shared" si="1"/>
        <v>0</v>
      </c>
      <c r="AE12" s="38">
        <f t="shared" si="1"/>
        <v>0</v>
      </c>
      <c r="AF12" s="38">
        <f t="shared" si="1"/>
        <v>0.90324437077370001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0.93100939502019953</v>
      </c>
      <c r="AM12" s="38">
        <f t="shared" si="1"/>
        <v>4.3529491483800004E-2</v>
      </c>
      <c r="AN12" s="38">
        <f t="shared" si="1"/>
        <v>1.266503548387</v>
      </c>
      <c r="AO12" s="38">
        <f t="shared" si="1"/>
        <v>0</v>
      </c>
      <c r="AP12" s="38">
        <f t="shared" si="1"/>
        <v>0.78118747135420008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0.77401018089830009</v>
      </c>
      <c r="AW12" s="38">
        <f>(SUM(AW11))</f>
        <v>8.7668916921931022</v>
      </c>
      <c r="AX12" s="38">
        <f t="shared" si="1"/>
        <v>0.51277523277409998</v>
      </c>
      <c r="AY12" s="38">
        <f t="shared" si="1"/>
        <v>0</v>
      </c>
      <c r="AZ12" s="38">
        <f t="shared" si="1"/>
        <v>1.0532868124507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0.15656440799819998</v>
      </c>
      <c r="BG12" s="38">
        <f t="shared" si="1"/>
        <v>5.7306153515999998E-2</v>
      </c>
      <c r="BH12" s="38">
        <f t="shared" si="1"/>
        <v>0</v>
      </c>
      <c r="BI12" s="38">
        <f t="shared" si="1"/>
        <v>0</v>
      </c>
      <c r="BJ12" s="38">
        <f t="shared" si="1"/>
        <v>0.2352166949999</v>
      </c>
      <c r="BK12" s="39">
        <f>SUM(BK11)</f>
        <v>19.794225969451897</v>
      </c>
    </row>
    <row r="13" spans="1:107">
      <c r="A13" s="17" t="s">
        <v>82</v>
      </c>
      <c r="B13" s="25" t="s">
        <v>10</v>
      </c>
      <c r="C13" s="57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8"/>
    </row>
    <row r="14" spans="1:107">
      <c r="A14" s="17"/>
      <c r="B14" s="34" t="s">
        <v>107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0.30933562980539997</v>
      </c>
      <c r="I14" s="40">
        <v>0</v>
      </c>
      <c r="J14" s="40">
        <v>0</v>
      </c>
      <c r="K14" s="40">
        <v>0</v>
      </c>
      <c r="L14" s="40">
        <v>2.3921184212575008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4.7232459677300005E-2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0.59302091612830021</v>
      </c>
      <c r="AC14" s="40">
        <v>0</v>
      </c>
      <c r="AD14" s="40">
        <v>0</v>
      </c>
      <c r="AE14" s="40">
        <v>0</v>
      </c>
      <c r="AF14" s="40">
        <v>3.9521649808054993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0.22853109193520002</v>
      </c>
      <c r="AM14" s="40">
        <v>6.2787814935400005E-2</v>
      </c>
      <c r="AN14" s="40">
        <v>0</v>
      </c>
      <c r="AO14" s="40">
        <v>0</v>
      </c>
      <c r="AP14" s="40">
        <v>0.46866818561260004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4.1586363454471025</v>
      </c>
      <c r="AW14" s="40">
        <v>3.7493419354836992</v>
      </c>
      <c r="AX14" s="40">
        <v>0</v>
      </c>
      <c r="AY14" s="40">
        <v>0</v>
      </c>
      <c r="AZ14" s="40">
        <v>23.13367114696279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8.7459649806199996E-2</v>
      </c>
      <c r="BG14" s="40">
        <v>1.9407843638709001</v>
      </c>
      <c r="BH14" s="40">
        <v>0</v>
      </c>
      <c r="BI14" s="40">
        <v>0</v>
      </c>
      <c r="BJ14" s="40">
        <v>0.85878630922550003</v>
      </c>
      <c r="BK14" s="41">
        <f t="shared" ref="BK14:BK19" si="2">SUM(C14:BJ14)</f>
        <v>41.982539250953387</v>
      </c>
    </row>
    <row r="15" spans="1:107">
      <c r="A15" s="17"/>
      <c r="B15" s="34" t="s">
        <v>108</v>
      </c>
      <c r="C15" s="40">
        <v>0</v>
      </c>
      <c r="D15" s="40">
        <v>2.4277941935483001</v>
      </c>
      <c r="E15" s="40">
        <v>0</v>
      </c>
      <c r="F15" s="40">
        <v>0</v>
      </c>
      <c r="G15" s="40">
        <v>0</v>
      </c>
      <c r="H15" s="40">
        <v>0.17773222390269999</v>
      </c>
      <c r="I15" s="40">
        <v>0</v>
      </c>
      <c r="J15" s="40">
        <v>0</v>
      </c>
      <c r="K15" s="40">
        <v>0</v>
      </c>
      <c r="L15" s="40">
        <v>6.0694854838699998E-2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6.6157391774190994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0.28835599128990003</v>
      </c>
      <c r="AC15" s="40">
        <v>0</v>
      </c>
      <c r="AD15" s="40">
        <v>0</v>
      </c>
      <c r="AE15" s="40">
        <v>0</v>
      </c>
      <c r="AF15" s="40">
        <v>2.4087560523220999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0.1809900416444</v>
      </c>
      <c r="AM15" s="40">
        <v>0</v>
      </c>
      <c r="AN15" s="40">
        <v>0</v>
      </c>
      <c r="AO15" s="40">
        <v>0</v>
      </c>
      <c r="AP15" s="40">
        <v>1.3495027270639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1.7343507181251985</v>
      </c>
      <c r="AW15" s="40">
        <v>3.1448140529993998</v>
      </c>
      <c r="AX15" s="40">
        <v>0</v>
      </c>
      <c r="AY15" s="40">
        <v>0</v>
      </c>
      <c r="AZ15" s="40">
        <v>15.275730879158596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0.1522928991287</v>
      </c>
      <c r="BG15" s="40">
        <v>3.00997903225E-2</v>
      </c>
      <c r="BH15" s="40">
        <v>1.203979573</v>
      </c>
      <c r="BI15" s="40">
        <v>0</v>
      </c>
      <c r="BJ15" s="40">
        <v>9.2549663612799996E-2</v>
      </c>
      <c r="BK15" s="41">
        <f t="shared" si="2"/>
        <v>35.143382838376297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0.15415417854810001</v>
      </c>
      <c r="I16" s="40">
        <v>0</v>
      </c>
      <c r="J16" s="40">
        <v>0</v>
      </c>
      <c r="K16" s="40">
        <v>0</v>
      </c>
      <c r="L16" s="40">
        <v>4.6744806870964002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2.4918900258000001E-2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0.2651363503868</v>
      </c>
      <c r="AC16" s="40">
        <v>0</v>
      </c>
      <c r="AD16" s="40">
        <v>0</v>
      </c>
      <c r="AE16" s="40">
        <v>0</v>
      </c>
      <c r="AF16" s="40">
        <v>1.5081958451603998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0.16916987299950001</v>
      </c>
      <c r="AM16" s="40">
        <v>0.12261754838700001</v>
      </c>
      <c r="AN16" s="40">
        <v>0</v>
      </c>
      <c r="AO16" s="40">
        <v>0</v>
      </c>
      <c r="AP16" s="40">
        <v>1.1523946990315999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0.75391399648199997</v>
      </c>
      <c r="AW16" s="40">
        <v>0.24523509677409999</v>
      </c>
      <c r="AX16" s="40">
        <v>0</v>
      </c>
      <c r="AY16" s="40">
        <v>0</v>
      </c>
      <c r="AZ16" s="40">
        <v>10.156714594449099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0.14402657258030002</v>
      </c>
      <c r="BG16" s="40">
        <v>0</v>
      </c>
      <c r="BH16" s="40">
        <v>0</v>
      </c>
      <c r="BI16" s="40">
        <v>0</v>
      </c>
      <c r="BJ16" s="40">
        <v>0.8470020064514</v>
      </c>
      <c r="BK16" s="41">
        <f t="shared" si="2"/>
        <v>20.217960348604702</v>
      </c>
    </row>
    <row r="17" spans="1:67">
      <c r="A17" s="17"/>
      <c r="B17" s="34" t="s">
        <v>110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9.8783779354300008E-2</v>
      </c>
      <c r="I17" s="40">
        <v>0</v>
      </c>
      <c r="J17" s="40">
        <v>0</v>
      </c>
      <c r="K17" s="40">
        <v>0</v>
      </c>
      <c r="L17" s="40">
        <v>1.9407824129027003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3.4645302741899996E-2</v>
      </c>
      <c r="S17" s="40">
        <v>0</v>
      </c>
      <c r="T17" s="40">
        <v>0.30080322580640001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0.25482786048329997</v>
      </c>
      <c r="AC17" s="40">
        <v>0</v>
      </c>
      <c r="AD17" s="40">
        <v>0.11916177419350001</v>
      </c>
      <c r="AE17" s="40">
        <v>0</v>
      </c>
      <c r="AF17" s="40">
        <v>3.8566157914509995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0.1798451102252</v>
      </c>
      <c r="AM17" s="40">
        <v>0</v>
      </c>
      <c r="AN17" s="40">
        <v>0</v>
      </c>
      <c r="AO17" s="40">
        <v>0</v>
      </c>
      <c r="AP17" s="40">
        <v>0.76770176070920004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0.94658188677220023</v>
      </c>
      <c r="AW17" s="40">
        <v>4.9751394784835998</v>
      </c>
      <c r="AX17" s="40">
        <v>0</v>
      </c>
      <c r="AY17" s="40">
        <v>0</v>
      </c>
      <c r="AZ17" s="40">
        <v>9.3685400445459983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0.3358225867413</v>
      </c>
      <c r="BG17" s="40">
        <v>2.3832354838699998E-2</v>
      </c>
      <c r="BH17" s="40">
        <v>0</v>
      </c>
      <c r="BI17" s="40">
        <v>0</v>
      </c>
      <c r="BJ17" s="40">
        <v>0.1957252445805</v>
      </c>
      <c r="BK17" s="41">
        <f t="shared" si="2"/>
        <v>23.3988086138298</v>
      </c>
    </row>
    <row r="18" spans="1:67">
      <c r="A18" s="17"/>
      <c r="B18" s="34" t="s">
        <v>128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1.8105041451500003E-2</v>
      </c>
      <c r="I18" s="40">
        <v>0</v>
      </c>
      <c r="J18" s="40">
        <v>0</v>
      </c>
      <c r="K18" s="40">
        <v>0</v>
      </c>
      <c r="L18" s="40">
        <v>0.37458706451610002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1.22365107741E-2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0.1203748409674</v>
      </c>
      <c r="AC18" s="40">
        <v>0</v>
      </c>
      <c r="AD18" s="40">
        <v>0</v>
      </c>
      <c r="AE18" s="40">
        <v>0</v>
      </c>
      <c r="AF18" s="40">
        <v>1.86146661288E-2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8.3765997580399987E-2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0.94618347903100009</v>
      </c>
      <c r="AW18" s="40">
        <v>0.3843338430962</v>
      </c>
      <c r="AX18" s="40">
        <v>0</v>
      </c>
      <c r="AY18" s="40">
        <v>0</v>
      </c>
      <c r="AZ18" s="40">
        <v>1.2306480217411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3.4538945838600003E-2</v>
      </c>
      <c r="BG18" s="40">
        <v>0</v>
      </c>
      <c r="BH18" s="40">
        <v>0</v>
      </c>
      <c r="BI18" s="40">
        <v>0</v>
      </c>
      <c r="BJ18" s="40">
        <v>0</v>
      </c>
      <c r="BK18" s="41">
        <f t="shared" si="2"/>
        <v>3.2233884111251996</v>
      </c>
    </row>
    <row r="19" spans="1:67">
      <c r="A19" s="17"/>
      <c r="B19" s="34" t="s">
        <v>129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4.6251181935399996E-2</v>
      </c>
      <c r="I19" s="40">
        <v>2.3718554838708998</v>
      </c>
      <c r="J19" s="40">
        <v>0</v>
      </c>
      <c r="K19" s="40">
        <v>0</v>
      </c>
      <c r="L19" s="40">
        <v>0.17788916129020002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0.11235423922549999</v>
      </c>
      <c r="AC19" s="40">
        <v>0</v>
      </c>
      <c r="AD19" s="40">
        <v>0</v>
      </c>
      <c r="AE19" s="40">
        <v>0</v>
      </c>
      <c r="AF19" s="40">
        <v>0.42309127741910008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0.16759829690270003</v>
      </c>
      <c r="AM19" s="40">
        <v>0</v>
      </c>
      <c r="AN19" s="40">
        <v>0.35257606451610002</v>
      </c>
      <c r="AO19" s="40">
        <v>0</v>
      </c>
      <c r="AP19" s="40">
        <v>0.56281218638699992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0.74675022735269991</v>
      </c>
      <c r="AW19" s="40">
        <v>7.756673419354601</v>
      </c>
      <c r="AX19" s="40">
        <v>0</v>
      </c>
      <c r="AY19" s="40">
        <v>0</v>
      </c>
      <c r="AZ19" s="40">
        <v>4.0722535451605015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7.1239495838400002E-2</v>
      </c>
      <c r="BG19" s="40">
        <v>2.5088450221288996</v>
      </c>
      <c r="BH19" s="40">
        <v>0</v>
      </c>
      <c r="BI19" s="40">
        <v>0</v>
      </c>
      <c r="BJ19" s="40">
        <v>0.30933493019340003</v>
      </c>
      <c r="BK19" s="41">
        <f t="shared" si="2"/>
        <v>19.679524531575403</v>
      </c>
    </row>
    <row r="20" spans="1:67">
      <c r="A20" s="17"/>
      <c r="B20" s="26" t="s">
        <v>97</v>
      </c>
      <c r="C20" s="39">
        <f t="shared" ref="C20:AH20" si="3">SUM(C14:C19)</f>
        <v>0</v>
      </c>
      <c r="D20" s="39">
        <f t="shared" si="3"/>
        <v>2.4277941935483001</v>
      </c>
      <c r="E20" s="39">
        <f t="shared" si="3"/>
        <v>0</v>
      </c>
      <c r="F20" s="39">
        <f t="shared" si="3"/>
        <v>0</v>
      </c>
      <c r="G20" s="39">
        <f t="shared" si="3"/>
        <v>0</v>
      </c>
      <c r="H20" s="39">
        <f t="shared" si="3"/>
        <v>0.80436203499740011</v>
      </c>
      <c r="I20" s="39">
        <f t="shared" si="3"/>
        <v>2.3718554838708998</v>
      </c>
      <c r="J20" s="39">
        <f t="shared" si="3"/>
        <v>0</v>
      </c>
      <c r="K20" s="39">
        <f t="shared" si="3"/>
        <v>0</v>
      </c>
      <c r="L20" s="39">
        <f t="shared" si="3"/>
        <v>9.6205526019016006</v>
      </c>
      <c r="M20" s="39">
        <f t="shared" si="3"/>
        <v>0</v>
      </c>
      <c r="N20" s="39">
        <f t="shared" si="3"/>
        <v>0</v>
      </c>
      <c r="O20" s="39">
        <f t="shared" si="3"/>
        <v>0</v>
      </c>
      <c r="P20" s="39">
        <f t="shared" si="3"/>
        <v>0</v>
      </c>
      <c r="Q20" s="39">
        <f t="shared" si="3"/>
        <v>0</v>
      </c>
      <c r="R20" s="39">
        <f t="shared" si="3"/>
        <v>9.4114273193299999E-2</v>
      </c>
      <c r="S20" s="39">
        <f t="shared" si="3"/>
        <v>2.4918900258000001E-2</v>
      </c>
      <c r="T20" s="39">
        <f t="shared" si="3"/>
        <v>0.30080322580640001</v>
      </c>
      <c r="U20" s="39">
        <f t="shared" si="3"/>
        <v>0</v>
      </c>
      <c r="V20" s="39">
        <f t="shared" si="3"/>
        <v>6.6157391774190994</v>
      </c>
      <c r="W20" s="39">
        <f t="shared" si="3"/>
        <v>0</v>
      </c>
      <c r="X20" s="39">
        <f t="shared" si="3"/>
        <v>0</v>
      </c>
      <c r="Y20" s="39">
        <f t="shared" si="3"/>
        <v>0</v>
      </c>
      <c r="Z20" s="39">
        <f t="shared" si="3"/>
        <v>0</v>
      </c>
      <c r="AA20" s="39">
        <f t="shared" si="3"/>
        <v>0</v>
      </c>
      <c r="AB20" s="39">
        <f t="shared" si="3"/>
        <v>1.6340701984812003</v>
      </c>
      <c r="AC20" s="39">
        <f t="shared" si="3"/>
        <v>0</v>
      </c>
      <c r="AD20" s="39">
        <f t="shared" si="3"/>
        <v>0.11916177419350001</v>
      </c>
      <c r="AE20" s="39">
        <f t="shared" si="3"/>
        <v>0</v>
      </c>
      <c r="AF20" s="39">
        <f t="shared" si="3"/>
        <v>12.167438613286899</v>
      </c>
      <c r="AG20" s="39">
        <f t="shared" si="3"/>
        <v>0</v>
      </c>
      <c r="AH20" s="39">
        <f t="shared" si="3"/>
        <v>0</v>
      </c>
      <c r="AI20" s="39">
        <f t="shared" ref="AI20:BK20" si="4">SUM(AI14:AI19)</f>
        <v>0</v>
      </c>
      <c r="AJ20" s="39">
        <f t="shared" si="4"/>
        <v>0</v>
      </c>
      <c r="AK20" s="39">
        <f t="shared" si="4"/>
        <v>0</v>
      </c>
      <c r="AL20" s="39">
        <f t="shared" si="4"/>
        <v>1.0099004112874002</v>
      </c>
      <c r="AM20" s="39">
        <f t="shared" si="4"/>
        <v>0.18540536332240001</v>
      </c>
      <c r="AN20" s="39">
        <f t="shared" si="4"/>
        <v>0.35257606451610002</v>
      </c>
      <c r="AO20" s="39">
        <f t="shared" si="4"/>
        <v>0</v>
      </c>
      <c r="AP20" s="39">
        <f t="shared" si="4"/>
        <v>4.3010795588043003</v>
      </c>
      <c r="AQ20" s="39">
        <f t="shared" si="4"/>
        <v>0</v>
      </c>
      <c r="AR20" s="39">
        <f t="shared" si="4"/>
        <v>0</v>
      </c>
      <c r="AS20" s="39">
        <f t="shared" si="4"/>
        <v>0</v>
      </c>
      <c r="AT20" s="39">
        <f t="shared" si="4"/>
        <v>0</v>
      </c>
      <c r="AU20" s="39">
        <f t="shared" si="4"/>
        <v>0</v>
      </c>
      <c r="AV20" s="39">
        <f t="shared" si="4"/>
        <v>9.2864166532102015</v>
      </c>
      <c r="AW20" s="39">
        <f t="shared" si="4"/>
        <v>20.255537826191603</v>
      </c>
      <c r="AX20" s="39">
        <f t="shared" si="4"/>
        <v>0</v>
      </c>
      <c r="AY20" s="39">
        <f t="shared" si="4"/>
        <v>0</v>
      </c>
      <c r="AZ20" s="39">
        <f t="shared" si="4"/>
        <v>63.237558232018081</v>
      </c>
      <c r="BA20" s="39">
        <f t="shared" si="4"/>
        <v>0</v>
      </c>
      <c r="BB20" s="39">
        <f t="shared" si="4"/>
        <v>0</v>
      </c>
      <c r="BC20" s="39">
        <f t="shared" si="4"/>
        <v>0</v>
      </c>
      <c r="BD20" s="39">
        <f t="shared" si="4"/>
        <v>0</v>
      </c>
      <c r="BE20" s="39">
        <f t="shared" si="4"/>
        <v>0</v>
      </c>
      <c r="BF20" s="39">
        <f t="shared" si="4"/>
        <v>0.82538014993350006</v>
      </c>
      <c r="BG20" s="39">
        <f t="shared" si="4"/>
        <v>4.503561531161</v>
      </c>
      <c r="BH20" s="39">
        <f t="shared" si="4"/>
        <v>1.203979573</v>
      </c>
      <c r="BI20" s="39">
        <f t="shared" si="4"/>
        <v>0</v>
      </c>
      <c r="BJ20" s="39">
        <f t="shared" si="4"/>
        <v>2.3033981540636002</v>
      </c>
      <c r="BK20" s="39">
        <f t="shared" si="4"/>
        <v>143.64560399446481</v>
      </c>
    </row>
    <row r="21" spans="1:67">
      <c r="A21" s="17" t="s">
        <v>83</v>
      </c>
      <c r="B21" s="25" t="s">
        <v>15</v>
      </c>
      <c r="C21" s="57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8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96</v>
      </c>
      <c r="C23" s="38">
        <f t="shared" ref="C23:BJ23" si="5">SUM(C22)</f>
        <v>0</v>
      </c>
      <c r="D23" s="38">
        <f t="shared" si="5"/>
        <v>0</v>
      </c>
      <c r="E23" s="38">
        <f t="shared" si="5"/>
        <v>0</v>
      </c>
      <c r="F23" s="38">
        <f t="shared" si="5"/>
        <v>0</v>
      </c>
      <c r="G23" s="38">
        <f t="shared" si="5"/>
        <v>0</v>
      </c>
      <c r="H23" s="38">
        <f t="shared" si="5"/>
        <v>0</v>
      </c>
      <c r="I23" s="38">
        <f t="shared" si="5"/>
        <v>0</v>
      </c>
      <c r="J23" s="38">
        <f t="shared" si="5"/>
        <v>0</v>
      </c>
      <c r="K23" s="38">
        <f t="shared" si="5"/>
        <v>0</v>
      </c>
      <c r="L23" s="38">
        <f t="shared" si="5"/>
        <v>0</v>
      </c>
      <c r="M23" s="38">
        <f t="shared" si="5"/>
        <v>0</v>
      </c>
      <c r="N23" s="38">
        <f t="shared" si="5"/>
        <v>0</v>
      </c>
      <c r="O23" s="38">
        <f t="shared" si="5"/>
        <v>0</v>
      </c>
      <c r="P23" s="38">
        <f t="shared" si="5"/>
        <v>0</v>
      </c>
      <c r="Q23" s="38">
        <f t="shared" si="5"/>
        <v>0</v>
      </c>
      <c r="R23" s="38">
        <f t="shared" si="5"/>
        <v>0</v>
      </c>
      <c r="S23" s="38">
        <f t="shared" si="5"/>
        <v>0</v>
      </c>
      <c r="T23" s="38">
        <f t="shared" si="5"/>
        <v>0</v>
      </c>
      <c r="U23" s="38">
        <f t="shared" si="5"/>
        <v>0</v>
      </c>
      <c r="V23" s="38">
        <f t="shared" si="5"/>
        <v>0</v>
      </c>
      <c r="W23" s="38">
        <f t="shared" si="5"/>
        <v>0</v>
      </c>
      <c r="X23" s="38">
        <f t="shared" si="5"/>
        <v>0</v>
      </c>
      <c r="Y23" s="38">
        <f t="shared" si="5"/>
        <v>0</v>
      </c>
      <c r="Z23" s="38">
        <f t="shared" si="5"/>
        <v>0</v>
      </c>
      <c r="AA23" s="38">
        <f t="shared" si="5"/>
        <v>0</v>
      </c>
      <c r="AB23" s="38">
        <f t="shared" si="5"/>
        <v>0</v>
      </c>
      <c r="AC23" s="38">
        <f t="shared" si="5"/>
        <v>0</v>
      </c>
      <c r="AD23" s="38">
        <f t="shared" si="5"/>
        <v>0</v>
      </c>
      <c r="AE23" s="38">
        <f t="shared" si="5"/>
        <v>0</v>
      </c>
      <c r="AF23" s="38">
        <f t="shared" si="5"/>
        <v>0</v>
      </c>
      <c r="AG23" s="38">
        <f t="shared" si="5"/>
        <v>0</v>
      </c>
      <c r="AH23" s="38">
        <f t="shared" si="5"/>
        <v>0</v>
      </c>
      <c r="AI23" s="38">
        <f t="shared" si="5"/>
        <v>0</v>
      </c>
      <c r="AJ23" s="38">
        <f t="shared" si="5"/>
        <v>0</v>
      </c>
      <c r="AK23" s="38">
        <f t="shared" si="5"/>
        <v>0</v>
      </c>
      <c r="AL23" s="38">
        <f t="shared" si="5"/>
        <v>0</v>
      </c>
      <c r="AM23" s="38">
        <f t="shared" si="5"/>
        <v>0</v>
      </c>
      <c r="AN23" s="38">
        <f t="shared" si="5"/>
        <v>0</v>
      </c>
      <c r="AO23" s="38">
        <f t="shared" si="5"/>
        <v>0</v>
      </c>
      <c r="AP23" s="38">
        <f t="shared" si="5"/>
        <v>0</v>
      </c>
      <c r="AQ23" s="38">
        <f t="shared" si="5"/>
        <v>0</v>
      </c>
      <c r="AR23" s="38">
        <f t="shared" si="5"/>
        <v>0</v>
      </c>
      <c r="AS23" s="38">
        <f t="shared" si="5"/>
        <v>0</v>
      </c>
      <c r="AT23" s="38">
        <f t="shared" si="5"/>
        <v>0</v>
      </c>
      <c r="AU23" s="38">
        <f t="shared" si="5"/>
        <v>0</v>
      </c>
      <c r="AV23" s="38">
        <f t="shared" si="5"/>
        <v>0</v>
      </c>
      <c r="AW23" s="38">
        <f t="shared" si="5"/>
        <v>0</v>
      </c>
      <c r="AX23" s="38">
        <f t="shared" si="5"/>
        <v>0</v>
      </c>
      <c r="AY23" s="38">
        <f t="shared" si="5"/>
        <v>0</v>
      </c>
      <c r="AZ23" s="38">
        <f t="shared" si="5"/>
        <v>0</v>
      </c>
      <c r="BA23" s="38">
        <f t="shared" si="5"/>
        <v>0</v>
      </c>
      <c r="BB23" s="38">
        <f t="shared" si="5"/>
        <v>0</v>
      </c>
      <c r="BC23" s="38">
        <f t="shared" si="5"/>
        <v>0</v>
      </c>
      <c r="BD23" s="38">
        <f t="shared" si="5"/>
        <v>0</v>
      </c>
      <c r="BE23" s="38">
        <f t="shared" si="5"/>
        <v>0</v>
      </c>
      <c r="BF23" s="38">
        <f t="shared" si="5"/>
        <v>0</v>
      </c>
      <c r="BG23" s="38">
        <f t="shared" si="5"/>
        <v>0</v>
      </c>
      <c r="BH23" s="38">
        <f t="shared" si="5"/>
        <v>0</v>
      </c>
      <c r="BI23" s="38">
        <f t="shared" si="5"/>
        <v>0</v>
      </c>
      <c r="BJ23" s="38">
        <f t="shared" si="5"/>
        <v>0</v>
      </c>
      <c r="BK23" s="39">
        <f>SUM(BK22)</f>
        <v>0</v>
      </c>
    </row>
    <row r="24" spans="1:67">
      <c r="A24" s="17" t="s">
        <v>85</v>
      </c>
      <c r="B24" s="33" t="s">
        <v>101</v>
      </c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8"/>
    </row>
    <row r="25" spans="1:67">
      <c r="A25" s="17"/>
      <c r="B25" s="26" t="s">
        <v>40</v>
      </c>
      <c r="C25" s="36">
        <v>0</v>
      </c>
      <c r="D25" s="35">
        <v>0</v>
      </c>
      <c r="E25" s="35">
        <v>0</v>
      </c>
      <c r="F25" s="35">
        <v>0</v>
      </c>
      <c r="G25" s="37">
        <v>0</v>
      </c>
      <c r="H25" s="36">
        <v>0</v>
      </c>
      <c r="I25" s="35">
        <v>0</v>
      </c>
      <c r="J25" s="35">
        <v>0</v>
      </c>
      <c r="K25" s="35">
        <v>0</v>
      </c>
      <c r="L25" s="37">
        <v>0</v>
      </c>
      <c r="M25" s="36">
        <v>0</v>
      </c>
      <c r="N25" s="35">
        <v>0</v>
      </c>
      <c r="O25" s="35">
        <v>0</v>
      </c>
      <c r="P25" s="35">
        <v>0</v>
      </c>
      <c r="Q25" s="37">
        <v>0</v>
      </c>
      <c r="R25" s="36">
        <v>0</v>
      </c>
      <c r="S25" s="35">
        <v>0</v>
      </c>
      <c r="T25" s="35">
        <v>0</v>
      </c>
      <c r="U25" s="35">
        <v>0</v>
      </c>
      <c r="V25" s="37">
        <v>0</v>
      </c>
      <c r="W25" s="36">
        <v>0</v>
      </c>
      <c r="X25" s="35">
        <v>0</v>
      </c>
      <c r="Y25" s="35">
        <v>0</v>
      </c>
      <c r="Z25" s="35">
        <v>0</v>
      </c>
      <c r="AA25" s="37">
        <v>0</v>
      </c>
      <c r="AB25" s="36">
        <v>0</v>
      </c>
      <c r="AC25" s="35">
        <v>0</v>
      </c>
      <c r="AD25" s="35">
        <v>0</v>
      </c>
      <c r="AE25" s="35">
        <v>0</v>
      </c>
      <c r="AF25" s="37">
        <v>0</v>
      </c>
      <c r="AG25" s="36">
        <v>0</v>
      </c>
      <c r="AH25" s="35">
        <v>0</v>
      </c>
      <c r="AI25" s="35">
        <v>0</v>
      </c>
      <c r="AJ25" s="35">
        <v>0</v>
      </c>
      <c r="AK25" s="37">
        <v>0</v>
      </c>
      <c r="AL25" s="36">
        <v>0</v>
      </c>
      <c r="AM25" s="35">
        <v>0</v>
      </c>
      <c r="AN25" s="35">
        <v>0</v>
      </c>
      <c r="AO25" s="35">
        <v>0</v>
      </c>
      <c r="AP25" s="37">
        <v>0</v>
      </c>
      <c r="AQ25" s="36">
        <v>0</v>
      </c>
      <c r="AR25" s="35">
        <v>0</v>
      </c>
      <c r="AS25" s="35">
        <v>0</v>
      </c>
      <c r="AT25" s="35">
        <v>0</v>
      </c>
      <c r="AU25" s="37">
        <v>0</v>
      </c>
      <c r="AV25" s="36">
        <v>0</v>
      </c>
      <c r="AW25" s="35">
        <v>0</v>
      </c>
      <c r="AX25" s="35">
        <v>0</v>
      </c>
      <c r="AY25" s="35">
        <v>0</v>
      </c>
      <c r="AZ25" s="37">
        <v>0</v>
      </c>
      <c r="BA25" s="36">
        <v>0</v>
      </c>
      <c r="BB25" s="35">
        <v>0</v>
      </c>
      <c r="BC25" s="35">
        <v>0</v>
      </c>
      <c r="BD25" s="35">
        <v>0</v>
      </c>
      <c r="BE25" s="37">
        <v>0</v>
      </c>
      <c r="BF25" s="36">
        <v>0</v>
      </c>
      <c r="BG25" s="35">
        <v>0</v>
      </c>
      <c r="BH25" s="35">
        <v>0</v>
      </c>
      <c r="BI25" s="35">
        <v>0</v>
      </c>
      <c r="BJ25" s="37">
        <v>0</v>
      </c>
      <c r="BK25" s="41">
        <f>SUM(C25:BJ25)</f>
        <v>0</v>
      </c>
    </row>
    <row r="26" spans="1:67">
      <c r="A26" s="17"/>
      <c r="B26" s="26" t="s">
        <v>95</v>
      </c>
      <c r="C26" s="38">
        <f t="shared" ref="C26:BJ26" si="6">SUM(C25)</f>
        <v>0</v>
      </c>
      <c r="D26" s="38">
        <f t="shared" si="6"/>
        <v>0</v>
      </c>
      <c r="E26" s="38">
        <f t="shared" si="6"/>
        <v>0</v>
      </c>
      <c r="F26" s="38">
        <f t="shared" si="6"/>
        <v>0</v>
      </c>
      <c r="G26" s="38">
        <f t="shared" si="6"/>
        <v>0</v>
      </c>
      <c r="H26" s="38">
        <f t="shared" si="6"/>
        <v>0</v>
      </c>
      <c r="I26" s="38">
        <f t="shared" si="6"/>
        <v>0</v>
      </c>
      <c r="J26" s="38">
        <f t="shared" si="6"/>
        <v>0</v>
      </c>
      <c r="K26" s="38">
        <f t="shared" si="6"/>
        <v>0</v>
      </c>
      <c r="L26" s="38">
        <f t="shared" si="6"/>
        <v>0</v>
      </c>
      <c r="M26" s="38">
        <f t="shared" si="6"/>
        <v>0</v>
      </c>
      <c r="N26" s="38">
        <f t="shared" si="6"/>
        <v>0</v>
      </c>
      <c r="O26" s="38">
        <f t="shared" si="6"/>
        <v>0</v>
      </c>
      <c r="P26" s="38">
        <f t="shared" si="6"/>
        <v>0</v>
      </c>
      <c r="Q26" s="38">
        <f t="shared" si="6"/>
        <v>0</v>
      </c>
      <c r="R26" s="38">
        <f t="shared" si="6"/>
        <v>0</v>
      </c>
      <c r="S26" s="38">
        <f t="shared" si="6"/>
        <v>0</v>
      </c>
      <c r="T26" s="38">
        <f t="shared" si="6"/>
        <v>0</v>
      </c>
      <c r="U26" s="38">
        <f t="shared" si="6"/>
        <v>0</v>
      </c>
      <c r="V26" s="38">
        <f t="shared" si="6"/>
        <v>0</v>
      </c>
      <c r="W26" s="38">
        <f t="shared" si="6"/>
        <v>0</v>
      </c>
      <c r="X26" s="38">
        <f t="shared" si="6"/>
        <v>0</v>
      </c>
      <c r="Y26" s="38">
        <f t="shared" si="6"/>
        <v>0</v>
      </c>
      <c r="Z26" s="38">
        <f t="shared" si="6"/>
        <v>0</v>
      </c>
      <c r="AA26" s="38">
        <f t="shared" si="6"/>
        <v>0</v>
      </c>
      <c r="AB26" s="38">
        <f t="shared" si="6"/>
        <v>0</v>
      </c>
      <c r="AC26" s="38">
        <f t="shared" si="6"/>
        <v>0</v>
      </c>
      <c r="AD26" s="38">
        <f t="shared" si="6"/>
        <v>0</v>
      </c>
      <c r="AE26" s="38">
        <f t="shared" si="6"/>
        <v>0</v>
      </c>
      <c r="AF26" s="38">
        <f t="shared" si="6"/>
        <v>0</v>
      </c>
      <c r="AG26" s="38">
        <f t="shared" si="6"/>
        <v>0</v>
      </c>
      <c r="AH26" s="38">
        <f t="shared" si="6"/>
        <v>0</v>
      </c>
      <c r="AI26" s="38">
        <f t="shared" si="6"/>
        <v>0</v>
      </c>
      <c r="AJ26" s="38">
        <f t="shared" si="6"/>
        <v>0</v>
      </c>
      <c r="AK26" s="38">
        <f t="shared" si="6"/>
        <v>0</v>
      </c>
      <c r="AL26" s="38">
        <f t="shared" si="6"/>
        <v>0</v>
      </c>
      <c r="AM26" s="38">
        <f t="shared" si="6"/>
        <v>0</v>
      </c>
      <c r="AN26" s="38">
        <f t="shared" si="6"/>
        <v>0</v>
      </c>
      <c r="AO26" s="38">
        <f t="shared" si="6"/>
        <v>0</v>
      </c>
      <c r="AP26" s="38">
        <f t="shared" si="6"/>
        <v>0</v>
      </c>
      <c r="AQ26" s="38">
        <f t="shared" si="6"/>
        <v>0</v>
      </c>
      <c r="AR26" s="38">
        <f t="shared" si="6"/>
        <v>0</v>
      </c>
      <c r="AS26" s="38">
        <f t="shared" si="6"/>
        <v>0</v>
      </c>
      <c r="AT26" s="38">
        <f t="shared" si="6"/>
        <v>0</v>
      </c>
      <c r="AU26" s="38">
        <f t="shared" si="6"/>
        <v>0</v>
      </c>
      <c r="AV26" s="38">
        <f t="shared" si="6"/>
        <v>0</v>
      </c>
      <c r="AW26" s="38">
        <f t="shared" si="6"/>
        <v>0</v>
      </c>
      <c r="AX26" s="38">
        <f t="shared" si="6"/>
        <v>0</v>
      </c>
      <c r="AY26" s="38">
        <f t="shared" si="6"/>
        <v>0</v>
      </c>
      <c r="AZ26" s="38">
        <f t="shared" si="6"/>
        <v>0</v>
      </c>
      <c r="BA26" s="38">
        <f t="shared" si="6"/>
        <v>0</v>
      </c>
      <c r="BB26" s="38">
        <f t="shared" si="6"/>
        <v>0</v>
      </c>
      <c r="BC26" s="38">
        <f t="shared" si="6"/>
        <v>0</v>
      </c>
      <c r="BD26" s="38">
        <f t="shared" si="6"/>
        <v>0</v>
      </c>
      <c r="BE26" s="38">
        <f t="shared" si="6"/>
        <v>0</v>
      </c>
      <c r="BF26" s="38">
        <f t="shared" si="6"/>
        <v>0</v>
      </c>
      <c r="BG26" s="38">
        <f t="shared" si="6"/>
        <v>0</v>
      </c>
      <c r="BH26" s="38">
        <f t="shared" si="6"/>
        <v>0</v>
      </c>
      <c r="BI26" s="38">
        <f t="shared" si="6"/>
        <v>0</v>
      </c>
      <c r="BJ26" s="38">
        <f t="shared" si="6"/>
        <v>0</v>
      </c>
      <c r="BK26" s="39">
        <f>SUM(BK25)</f>
        <v>0</v>
      </c>
    </row>
    <row r="27" spans="1:67">
      <c r="A27" s="17" t="s">
        <v>86</v>
      </c>
      <c r="B27" s="25" t="s">
        <v>16</v>
      </c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8"/>
    </row>
    <row r="28" spans="1:67">
      <c r="A28" s="17"/>
      <c r="B28" s="34" t="s">
        <v>111</v>
      </c>
      <c r="C28" s="40">
        <v>0</v>
      </c>
      <c r="D28" s="40">
        <v>0.55830822838700001</v>
      </c>
      <c r="E28" s="40">
        <v>0</v>
      </c>
      <c r="F28" s="40">
        <v>0</v>
      </c>
      <c r="G28" s="40">
        <v>0</v>
      </c>
      <c r="H28" s="40">
        <v>0.19443548386920004</v>
      </c>
      <c r="I28" s="40">
        <v>5.9793507979675997</v>
      </c>
      <c r="J28" s="40">
        <v>0</v>
      </c>
      <c r="K28" s="40">
        <v>0</v>
      </c>
      <c r="L28" s="40">
        <v>0.4761053370963001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0.2824898147392999</v>
      </c>
      <c r="S28" s="40">
        <v>0.79314676535459994</v>
      </c>
      <c r="T28" s="40">
        <v>0.56602013825800002</v>
      </c>
      <c r="U28" s="40">
        <v>0</v>
      </c>
      <c r="V28" s="40">
        <v>0.63304161096740008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4.4660170295335977</v>
      </c>
      <c r="AC28" s="40">
        <v>0.61702292151579996</v>
      </c>
      <c r="AD28" s="40">
        <v>0.35944858064509999</v>
      </c>
      <c r="AE28" s="40">
        <v>0</v>
      </c>
      <c r="AF28" s="40">
        <v>19.978338449574192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9.2820675665694647</v>
      </c>
      <c r="AM28" s="40">
        <v>1.6354601732254002</v>
      </c>
      <c r="AN28" s="40">
        <v>0.31277925806440005</v>
      </c>
      <c r="AO28" s="40">
        <v>0</v>
      </c>
      <c r="AP28" s="40">
        <v>16.097458906250704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7.1064223361675936</v>
      </c>
      <c r="AW28" s="40">
        <v>48.096168792482089</v>
      </c>
      <c r="AX28" s="40">
        <v>1.1981619354838</v>
      </c>
      <c r="AY28" s="40">
        <v>0</v>
      </c>
      <c r="AZ28" s="40">
        <v>50.693974326764305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1.9601876508938003</v>
      </c>
      <c r="BG28" s="40">
        <v>3.3855576991611005</v>
      </c>
      <c r="BH28" s="40">
        <v>1.5193006037417001</v>
      </c>
      <c r="BI28" s="40">
        <v>0</v>
      </c>
      <c r="BJ28" s="40">
        <v>3.6193698965143999</v>
      </c>
      <c r="BK28" s="41">
        <f>SUM(C28:BJ28)</f>
        <v>179.81063430322683</v>
      </c>
      <c r="BL28" s="42"/>
      <c r="BN28" s="42"/>
    </row>
    <row r="29" spans="1:67">
      <c r="A29" s="17"/>
      <c r="B29" s="34" t="s">
        <v>112</v>
      </c>
      <c r="C29" s="40">
        <v>0</v>
      </c>
      <c r="D29" s="40">
        <v>0.53303176954830001</v>
      </c>
      <c r="E29" s="40">
        <v>0</v>
      </c>
      <c r="F29" s="40">
        <v>0</v>
      </c>
      <c r="G29" s="40">
        <v>0</v>
      </c>
      <c r="H29" s="40">
        <v>0.23422481825700001</v>
      </c>
      <c r="I29" s="40">
        <v>5.7728869761289001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6.1064077353600005E-2</v>
      </c>
      <c r="S29" s="40">
        <v>2.8813897354799996E-2</v>
      </c>
      <c r="T29" s="40">
        <v>1.1218187515483</v>
      </c>
      <c r="U29" s="40">
        <v>0</v>
      </c>
      <c r="V29" s="40">
        <v>6.2141057612800005E-2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3.3705872853987873</v>
      </c>
      <c r="AC29" s="40">
        <v>0.3494255976126</v>
      </c>
      <c r="AD29" s="40">
        <v>0</v>
      </c>
      <c r="AE29" s="40">
        <v>0</v>
      </c>
      <c r="AF29" s="40">
        <v>7.0780784472880036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2.9100565648435897</v>
      </c>
      <c r="AM29" s="40">
        <v>0.66364271464489999</v>
      </c>
      <c r="AN29" s="40">
        <v>0.63162200961280002</v>
      </c>
      <c r="AO29" s="40">
        <v>0</v>
      </c>
      <c r="AP29" s="40">
        <v>1.9222310796116999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6.0152628370086108</v>
      </c>
      <c r="AW29" s="40">
        <v>19.345971553966898</v>
      </c>
      <c r="AX29" s="40">
        <v>0</v>
      </c>
      <c r="AY29" s="40">
        <v>0</v>
      </c>
      <c r="AZ29" s="40">
        <v>25.309475704575181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1.0307694229578992</v>
      </c>
      <c r="BG29" s="40">
        <v>1.7467978046448001</v>
      </c>
      <c r="BH29" s="40">
        <v>3.9637115284836999</v>
      </c>
      <c r="BI29" s="40">
        <v>0</v>
      </c>
      <c r="BJ29" s="40">
        <v>0.91589939212869997</v>
      </c>
      <c r="BK29" s="41">
        <f>SUM(C29:BJ29)</f>
        <v>83.067513290581857</v>
      </c>
      <c r="BL29" s="42"/>
      <c r="BM29" s="43"/>
      <c r="BN29" s="42"/>
    </row>
    <row r="30" spans="1:67">
      <c r="A30" s="17"/>
      <c r="B30" s="34" t="s">
        <v>113</v>
      </c>
      <c r="C30" s="40">
        <v>0</v>
      </c>
      <c r="D30" s="40">
        <v>0.52763756374190007</v>
      </c>
      <c r="E30" s="40">
        <v>0</v>
      </c>
      <c r="F30" s="40">
        <v>0</v>
      </c>
      <c r="G30" s="40">
        <v>0</v>
      </c>
      <c r="H30" s="40">
        <v>3.6030450031800006E-2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6.2065476451099999E-2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1.2188700459305002</v>
      </c>
      <c r="AC30" s="40">
        <v>0.22076426683860001</v>
      </c>
      <c r="AD30" s="40">
        <v>0</v>
      </c>
      <c r="AE30" s="40">
        <v>0</v>
      </c>
      <c r="AF30" s="40">
        <v>1.6653945761284996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2.3140070542731013</v>
      </c>
      <c r="AM30" s="40">
        <v>4.3184809838709004</v>
      </c>
      <c r="AN30" s="40">
        <v>0</v>
      </c>
      <c r="AO30" s="40">
        <v>0</v>
      </c>
      <c r="AP30" s="40">
        <v>0.57836145061249999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7.0603095904608999</v>
      </c>
      <c r="AW30" s="40">
        <v>5.9171398992891993</v>
      </c>
      <c r="AX30" s="40">
        <v>0</v>
      </c>
      <c r="AY30" s="40">
        <v>0</v>
      </c>
      <c r="AZ30" s="40">
        <v>19.878249089672899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1.2336635089579999</v>
      </c>
      <c r="BG30" s="40">
        <v>1.972305483E-4</v>
      </c>
      <c r="BH30" s="40">
        <v>7.79746131289E-2</v>
      </c>
      <c r="BI30" s="40">
        <v>0</v>
      </c>
      <c r="BJ30" s="40">
        <v>0.72989018158019991</v>
      </c>
      <c r="BK30" s="41">
        <f>SUM(C30:BJ30)</f>
        <v>45.839035981517306</v>
      </c>
      <c r="BM30" s="42"/>
      <c r="BO30" s="42"/>
    </row>
    <row r="31" spans="1:67">
      <c r="A31" s="17"/>
      <c r="B31" s="34" t="s">
        <v>114</v>
      </c>
      <c r="C31" s="40">
        <v>0</v>
      </c>
      <c r="D31" s="40">
        <v>14.4014821706128</v>
      </c>
      <c r="E31" s="40">
        <v>0</v>
      </c>
      <c r="F31" s="40">
        <v>0</v>
      </c>
      <c r="G31" s="40">
        <v>0</v>
      </c>
      <c r="H31" s="40">
        <v>0.31708807386950005</v>
      </c>
      <c r="I31" s="40">
        <v>9.8106218537094989</v>
      </c>
      <c r="J31" s="40">
        <v>0.18093242329029999</v>
      </c>
      <c r="K31" s="40">
        <v>0</v>
      </c>
      <c r="L31" s="40">
        <v>0.40337006203200004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0.10105668954749998</v>
      </c>
      <c r="S31" s="40">
        <v>5.2386996935399999E-2</v>
      </c>
      <c r="T31" s="40">
        <v>0</v>
      </c>
      <c r="U31" s="40">
        <v>0</v>
      </c>
      <c r="V31" s="40">
        <v>0.16665961448380001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0.60534427954590009</v>
      </c>
      <c r="AC31" s="40">
        <v>1.0351575706126999</v>
      </c>
      <c r="AD31" s="40">
        <v>2.9057154935400002E-2</v>
      </c>
      <c r="AE31" s="40">
        <v>0</v>
      </c>
      <c r="AF31" s="40">
        <v>5.1374407452247981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0.41570752990120002</v>
      </c>
      <c r="AM31" s="40">
        <v>7.6579107096599999E-2</v>
      </c>
      <c r="AN31" s="40">
        <v>0</v>
      </c>
      <c r="AO31" s="40">
        <v>0</v>
      </c>
      <c r="AP31" s="40">
        <v>1.4344245433543001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1.5411604483161006</v>
      </c>
      <c r="AW31" s="40">
        <v>38.130453403838004</v>
      </c>
      <c r="AX31" s="40">
        <v>4.7151047147095992</v>
      </c>
      <c r="AY31" s="40">
        <v>0</v>
      </c>
      <c r="AZ31" s="40">
        <v>27.754634308640796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0.27522781254640011</v>
      </c>
      <c r="BG31" s="40">
        <v>1.1139050244838</v>
      </c>
      <c r="BH31" s="40">
        <v>0</v>
      </c>
      <c r="BI31" s="40">
        <v>0</v>
      </c>
      <c r="BJ31" s="40">
        <v>1.2374987177416998</v>
      </c>
      <c r="BK31" s="41">
        <f>SUM(C31:BJ31)</f>
        <v>108.93529324542811</v>
      </c>
      <c r="BM31" s="42"/>
      <c r="BO31" s="42"/>
    </row>
    <row r="32" spans="1:67">
      <c r="A32" s="17"/>
      <c r="B32" s="34" t="s">
        <v>115</v>
      </c>
      <c r="C32" s="40">
        <v>0</v>
      </c>
      <c r="D32" s="40">
        <v>0.56120499896760001</v>
      </c>
      <c r="E32" s="40">
        <v>0</v>
      </c>
      <c r="F32" s="40">
        <v>0</v>
      </c>
      <c r="G32" s="40">
        <v>0</v>
      </c>
      <c r="H32" s="40">
        <v>1.2719801626084999</v>
      </c>
      <c r="I32" s="40">
        <v>6.0483382855479997</v>
      </c>
      <c r="J32" s="40">
        <v>1.0710674743547</v>
      </c>
      <c r="K32" s="40">
        <v>0</v>
      </c>
      <c r="L32" s="40">
        <v>10.181534317072572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0.75982360980099994</v>
      </c>
      <c r="S32" s="40">
        <v>9.3984272636770001</v>
      </c>
      <c r="T32" s="40">
        <v>1.2221515879999001</v>
      </c>
      <c r="U32" s="40">
        <v>0</v>
      </c>
      <c r="V32" s="40">
        <v>0.50174342696689989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2.2082185038958007</v>
      </c>
      <c r="AC32" s="40">
        <v>24.014865856062507</v>
      </c>
      <c r="AD32" s="40">
        <v>4.8335313193499999E-2</v>
      </c>
      <c r="AE32" s="40">
        <v>0</v>
      </c>
      <c r="AF32" s="40">
        <v>45.433057598820547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4.720997712434901</v>
      </c>
      <c r="AM32" s="40">
        <v>42.096227481578694</v>
      </c>
      <c r="AN32" s="40">
        <v>6.7517058986451</v>
      </c>
      <c r="AO32" s="40">
        <v>0</v>
      </c>
      <c r="AP32" s="40">
        <v>21.683183258766292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8.1240419803071013</v>
      </c>
      <c r="AW32" s="40">
        <v>111.0298344881577</v>
      </c>
      <c r="AX32" s="40">
        <v>1.8237990002257001</v>
      </c>
      <c r="AY32" s="40">
        <v>0</v>
      </c>
      <c r="AZ32" s="40">
        <v>56.415414440627167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4.4682175049175026</v>
      </c>
      <c r="BG32" s="40">
        <v>47.930724823229959</v>
      </c>
      <c r="BH32" s="40">
        <v>9.8709535927093004</v>
      </c>
      <c r="BI32" s="40">
        <v>0</v>
      </c>
      <c r="BJ32" s="40">
        <v>8.3281047271252024</v>
      </c>
      <c r="BK32" s="41">
        <f>SUM(C32:BJ32)</f>
        <v>425.9639533076932</v>
      </c>
      <c r="BL32" s="42"/>
      <c r="BN32" s="42"/>
    </row>
    <row r="33" spans="1:67">
      <c r="A33" s="17"/>
      <c r="B33" s="26" t="s">
        <v>94</v>
      </c>
      <c r="C33" s="38">
        <f>SUM(C28:C32)</f>
        <v>0</v>
      </c>
      <c r="D33" s="38">
        <f t="shared" ref="D33:BJ33" si="7">SUM(D28:D32)</f>
        <v>16.5816647312576</v>
      </c>
      <c r="E33" s="38">
        <f t="shared" si="7"/>
        <v>0</v>
      </c>
      <c r="F33" s="38">
        <f t="shared" si="7"/>
        <v>0</v>
      </c>
      <c r="G33" s="38">
        <f t="shared" si="7"/>
        <v>0</v>
      </c>
      <c r="H33" s="38">
        <f t="shared" si="7"/>
        <v>2.0537589886359999</v>
      </c>
      <c r="I33" s="38">
        <f t="shared" si="7"/>
        <v>27.611197913353998</v>
      </c>
      <c r="J33" s="38">
        <f t="shared" si="7"/>
        <v>1.251999897645</v>
      </c>
      <c r="K33" s="38">
        <f t="shared" si="7"/>
        <v>0</v>
      </c>
      <c r="L33" s="38">
        <f t="shared" si="7"/>
        <v>11.061009716200871</v>
      </c>
      <c r="M33" s="38">
        <f t="shared" si="7"/>
        <v>0</v>
      </c>
      <c r="N33" s="38">
        <f t="shared" si="7"/>
        <v>0</v>
      </c>
      <c r="O33" s="38">
        <f t="shared" si="7"/>
        <v>0</v>
      </c>
      <c r="P33" s="38">
        <f t="shared" si="7"/>
        <v>0</v>
      </c>
      <c r="Q33" s="38">
        <f t="shared" si="7"/>
        <v>0</v>
      </c>
      <c r="R33" s="38">
        <f t="shared" si="7"/>
        <v>1.2664996678924998</v>
      </c>
      <c r="S33" s="38">
        <f t="shared" si="7"/>
        <v>10.2727749233218</v>
      </c>
      <c r="T33" s="38">
        <f t="shared" si="7"/>
        <v>2.9099904778062</v>
      </c>
      <c r="U33" s="38">
        <f t="shared" si="7"/>
        <v>0</v>
      </c>
      <c r="V33" s="38">
        <f t="shared" si="7"/>
        <v>1.3635857100308999</v>
      </c>
      <c r="W33" s="38">
        <f t="shared" si="7"/>
        <v>0</v>
      </c>
      <c r="X33" s="38">
        <f t="shared" si="7"/>
        <v>0</v>
      </c>
      <c r="Y33" s="38">
        <f t="shared" si="7"/>
        <v>0</v>
      </c>
      <c r="Z33" s="38">
        <f t="shared" si="7"/>
        <v>0</v>
      </c>
      <c r="AA33" s="38">
        <f t="shared" si="7"/>
        <v>0</v>
      </c>
      <c r="AB33" s="38">
        <f t="shared" si="7"/>
        <v>11.869037144304585</v>
      </c>
      <c r="AC33" s="38">
        <f t="shared" si="7"/>
        <v>26.237236212642205</v>
      </c>
      <c r="AD33" s="38">
        <f t="shared" si="7"/>
        <v>0.43684104877399998</v>
      </c>
      <c r="AE33" s="38">
        <f t="shared" si="7"/>
        <v>0</v>
      </c>
      <c r="AF33" s="38">
        <f t="shared" si="7"/>
        <v>79.292309817036042</v>
      </c>
      <c r="AG33" s="38">
        <f t="shared" si="7"/>
        <v>0</v>
      </c>
      <c r="AH33" s="38">
        <f t="shared" si="7"/>
        <v>0</v>
      </c>
      <c r="AI33" s="38">
        <f t="shared" si="7"/>
        <v>0</v>
      </c>
      <c r="AJ33" s="38">
        <f t="shared" si="7"/>
        <v>0</v>
      </c>
      <c r="AK33" s="38">
        <f t="shared" si="7"/>
        <v>0</v>
      </c>
      <c r="AL33" s="38">
        <f t="shared" si="7"/>
        <v>19.642836428022257</v>
      </c>
      <c r="AM33" s="38">
        <f t="shared" si="7"/>
        <v>48.790390460416496</v>
      </c>
      <c r="AN33" s="38">
        <f t="shared" si="7"/>
        <v>7.6961071663222995</v>
      </c>
      <c r="AO33" s="38">
        <f t="shared" si="7"/>
        <v>0</v>
      </c>
      <c r="AP33" s="38">
        <f t="shared" si="7"/>
        <v>41.715659238595492</v>
      </c>
      <c r="AQ33" s="38">
        <f t="shared" si="7"/>
        <v>0</v>
      </c>
      <c r="AR33" s="38">
        <f t="shared" si="7"/>
        <v>0</v>
      </c>
      <c r="AS33" s="38">
        <f t="shared" si="7"/>
        <v>0</v>
      </c>
      <c r="AT33" s="38">
        <f t="shared" si="7"/>
        <v>0</v>
      </c>
      <c r="AU33" s="38">
        <f t="shared" si="7"/>
        <v>0</v>
      </c>
      <c r="AV33" s="38">
        <f t="shared" si="7"/>
        <v>29.847197192260307</v>
      </c>
      <c r="AW33" s="38">
        <f t="shared" si="7"/>
        <v>222.51956813773387</v>
      </c>
      <c r="AX33" s="38">
        <f t="shared" si="7"/>
        <v>7.7370656504190993</v>
      </c>
      <c r="AY33" s="38">
        <f t="shared" si="7"/>
        <v>0</v>
      </c>
      <c r="AZ33" s="38">
        <f t="shared" si="7"/>
        <v>180.05174787028034</v>
      </c>
      <c r="BA33" s="38">
        <f t="shared" si="7"/>
        <v>0</v>
      </c>
      <c r="BB33" s="38">
        <f t="shared" si="7"/>
        <v>0</v>
      </c>
      <c r="BC33" s="38">
        <f t="shared" si="7"/>
        <v>0</v>
      </c>
      <c r="BD33" s="38">
        <f t="shared" si="7"/>
        <v>0</v>
      </c>
      <c r="BE33" s="38">
        <f t="shared" si="7"/>
        <v>0</v>
      </c>
      <c r="BF33" s="38">
        <f t="shared" si="7"/>
        <v>8.9680659002736025</v>
      </c>
      <c r="BG33" s="38">
        <f t="shared" si="7"/>
        <v>54.177182582067957</v>
      </c>
      <c r="BH33" s="38">
        <f t="shared" si="7"/>
        <v>15.431940338063601</v>
      </c>
      <c r="BI33" s="38">
        <f t="shared" si="7"/>
        <v>0</v>
      </c>
      <c r="BJ33" s="38">
        <f t="shared" si="7"/>
        <v>14.830762915090203</v>
      </c>
      <c r="BK33" s="38">
        <f>SUM(BK28:BK32)</f>
        <v>843.61643012844729</v>
      </c>
    </row>
    <row r="34" spans="1:67">
      <c r="A34" s="17"/>
      <c r="B34" s="27" t="s">
        <v>84</v>
      </c>
      <c r="C34" s="38">
        <f t="shared" ref="C34:AH34" si="8">C9+C12+C20+C23+C26+C33</f>
        <v>0</v>
      </c>
      <c r="D34" s="38">
        <f t="shared" si="8"/>
        <v>119.40091726064371</v>
      </c>
      <c r="E34" s="38">
        <f t="shared" si="8"/>
        <v>668.17336804983859</v>
      </c>
      <c r="F34" s="38">
        <f t="shared" si="8"/>
        <v>0</v>
      </c>
      <c r="G34" s="38">
        <f t="shared" si="8"/>
        <v>0</v>
      </c>
      <c r="H34" s="38">
        <f t="shared" si="8"/>
        <v>6.2633732297524007</v>
      </c>
      <c r="I34" s="38">
        <f t="shared" si="8"/>
        <v>1625.3856811270944</v>
      </c>
      <c r="J34" s="38">
        <f t="shared" si="8"/>
        <v>379.7441632484489</v>
      </c>
      <c r="K34" s="38">
        <f t="shared" si="8"/>
        <v>0</v>
      </c>
      <c r="L34" s="38">
        <f t="shared" si="8"/>
        <v>44.079745593838368</v>
      </c>
      <c r="M34" s="38">
        <f t="shared" si="8"/>
        <v>0</v>
      </c>
      <c r="N34" s="38">
        <f t="shared" si="8"/>
        <v>0</v>
      </c>
      <c r="O34" s="38">
        <f t="shared" si="8"/>
        <v>0</v>
      </c>
      <c r="P34" s="38">
        <f t="shared" si="8"/>
        <v>0</v>
      </c>
      <c r="Q34" s="38">
        <f t="shared" si="8"/>
        <v>0</v>
      </c>
      <c r="R34" s="38">
        <f t="shared" si="8"/>
        <v>2.7522786155278003</v>
      </c>
      <c r="S34" s="38">
        <f t="shared" si="8"/>
        <v>163.5232229220625</v>
      </c>
      <c r="T34" s="38">
        <f t="shared" si="8"/>
        <v>90.478042669514323</v>
      </c>
      <c r="U34" s="38">
        <f t="shared" si="8"/>
        <v>0</v>
      </c>
      <c r="V34" s="38">
        <f t="shared" si="8"/>
        <v>13.897695765641501</v>
      </c>
      <c r="W34" s="38">
        <f t="shared" si="8"/>
        <v>0</v>
      </c>
      <c r="X34" s="38">
        <f t="shared" si="8"/>
        <v>0.9682189911289999</v>
      </c>
      <c r="Y34" s="38">
        <f t="shared" si="8"/>
        <v>0</v>
      </c>
      <c r="Z34" s="38">
        <f t="shared" si="8"/>
        <v>0</v>
      </c>
      <c r="AA34" s="38">
        <f t="shared" si="8"/>
        <v>0</v>
      </c>
      <c r="AB34" s="38">
        <f t="shared" si="8"/>
        <v>16.443610585607885</v>
      </c>
      <c r="AC34" s="38">
        <f t="shared" si="8"/>
        <v>72.206991541380305</v>
      </c>
      <c r="AD34" s="38">
        <f t="shared" si="8"/>
        <v>38.707958125805504</v>
      </c>
      <c r="AE34" s="38">
        <f t="shared" si="8"/>
        <v>0</v>
      </c>
      <c r="AF34" s="38">
        <f t="shared" si="8"/>
        <v>181.23243861282512</v>
      </c>
      <c r="AG34" s="38">
        <f t="shared" si="8"/>
        <v>0</v>
      </c>
      <c r="AH34" s="38">
        <f t="shared" si="8"/>
        <v>0</v>
      </c>
      <c r="AI34" s="38">
        <f t="shared" ref="AI34:BK34" si="9">AI9+AI12+AI20+AI23+AI26+AI33</f>
        <v>0</v>
      </c>
      <c r="AJ34" s="38">
        <f t="shared" si="9"/>
        <v>0</v>
      </c>
      <c r="AK34" s="38">
        <f t="shared" si="9"/>
        <v>0</v>
      </c>
      <c r="AL34" s="38">
        <f t="shared" si="9"/>
        <v>26.162872664635056</v>
      </c>
      <c r="AM34" s="38">
        <f t="shared" si="9"/>
        <v>75.652232347801103</v>
      </c>
      <c r="AN34" s="38">
        <f t="shared" si="9"/>
        <v>194.58219843886565</v>
      </c>
      <c r="AO34" s="38">
        <f t="shared" si="9"/>
        <v>0</v>
      </c>
      <c r="AP34" s="38">
        <f t="shared" si="9"/>
        <v>78.282387568806598</v>
      </c>
      <c r="AQ34" s="38">
        <f t="shared" si="9"/>
        <v>0</v>
      </c>
      <c r="AR34" s="38">
        <f t="shared" si="9"/>
        <v>0</v>
      </c>
      <c r="AS34" s="38">
        <f t="shared" si="9"/>
        <v>0</v>
      </c>
      <c r="AT34" s="38">
        <f t="shared" si="9"/>
        <v>0</v>
      </c>
      <c r="AU34" s="38">
        <f t="shared" si="9"/>
        <v>0</v>
      </c>
      <c r="AV34" s="38">
        <f t="shared" si="9"/>
        <v>47.425470909306611</v>
      </c>
      <c r="AW34" s="38">
        <f t="shared" si="9"/>
        <v>372.56678976840556</v>
      </c>
      <c r="AX34" s="38">
        <f t="shared" si="9"/>
        <v>55.657157359676688</v>
      </c>
      <c r="AY34" s="38">
        <f t="shared" si="9"/>
        <v>0</v>
      </c>
      <c r="AZ34" s="38">
        <f t="shared" si="9"/>
        <v>281.85931866219261</v>
      </c>
      <c r="BA34" s="38">
        <f t="shared" si="9"/>
        <v>0</v>
      </c>
      <c r="BB34" s="38">
        <f t="shared" si="9"/>
        <v>0</v>
      </c>
      <c r="BC34" s="38">
        <f t="shared" si="9"/>
        <v>0</v>
      </c>
      <c r="BD34" s="38">
        <f t="shared" si="9"/>
        <v>0</v>
      </c>
      <c r="BE34" s="38">
        <f t="shared" si="9"/>
        <v>0</v>
      </c>
      <c r="BF34" s="38">
        <f t="shared" si="9"/>
        <v>11.375350924644202</v>
      </c>
      <c r="BG34" s="38">
        <f t="shared" si="9"/>
        <v>59.721608424712358</v>
      </c>
      <c r="BH34" s="38">
        <f t="shared" si="9"/>
        <v>44.700055803450397</v>
      </c>
      <c r="BI34" s="38">
        <f t="shared" si="9"/>
        <v>0</v>
      </c>
      <c r="BJ34" s="38">
        <f t="shared" si="9"/>
        <v>18.815352971926501</v>
      </c>
      <c r="BK34" s="38">
        <f t="shared" si="9"/>
        <v>4690.0585021835323</v>
      </c>
    </row>
    <row r="35" spans="1:67" ht="3.75" customHeight="1">
      <c r="A35" s="17"/>
      <c r="B35" s="28"/>
      <c r="C35" s="5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8"/>
    </row>
    <row r="36" spans="1:67">
      <c r="A36" s="17" t="s">
        <v>1</v>
      </c>
      <c r="B36" s="24" t="s">
        <v>7</v>
      </c>
      <c r="C36" s="5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8"/>
    </row>
    <row r="37" spans="1:67" s="5" customFormat="1">
      <c r="A37" s="17" t="s">
        <v>80</v>
      </c>
      <c r="B37" s="25" t="s">
        <v>2</v>
      </c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1"/>
    </row>
    <row r="38" spans="1:67" s="50" customFormat="1">
      <c r="A38" s="47"/>
      <c r="B38" s="48" t="s">
        <v>116</v>
      </c>
      <c r="C38" s="40">
        <v>0</v>
      </c>
      <c r="D38" s="40">
        <v>0.49088394980639999</v>
      </c>
      <c r="E38" s="40">
        <v>0</v>
      </c>
      <c r="F38" s="40">
        <v>0</v>
      </c>
      <c r="G38" s="40">
        <v>0</v>
      </c>
      <c r="H38" s="40">
        <v>4.4344026132818977</v>
      </c>
      <c r="I38" s="40">
        <v>6.7850201612000005E-3</v>
      </c>
      <c r="J38" s="40">
        <v>0</v>
      </c>
      <c r="K38" s="40">
        <v>0</v>
      </c>
      <c r="L38" s="40">
        <v>0.4735457690955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3.1463742925436025</v>
      </c>
      <c r="S38" s="40">
        <v>0</v>
      </c>
      <c r="T38" s="40">
        <v>0</v>
      </c>
      <c r="U38" s="40">
        <v>0</v>
      </c>
      <c r="V38" s="40">
        <v>0.12060458325750001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30.757229960826844</v>
      </c>
      <c r="AC38" s="40">
        <v>0.89212134828990008</v>
      </c>
      <c r="AD38" s="40">
        <v>0</v>
      </c>
      <c r="AE38" s="40">
        <v>0</v>
      </c>
      <c r="AF38" s="40">
        <v>13.873732157411801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33.315177861222047</v>
      </c>
      <c r="AM38" s="40">
        <v>0.24437978741900004</v>
      </c>
      <c r="AN38" s="40">
        <v>0</v>
      </c>
      <c r="AO38" s="40">
        <v>0</v>
      </c>
      <c r="AP38" s="40">
        <v>4.1628359113820004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194.26527868184058</v>
      </c>
      <c r="AW38" s="40">
        <v>10.459145241062394</v>
      </c>
      <c r="AX38" s="40">
        <v>0</v>
      </c>
      <c r="AY38" s="40">
        <v>0</v>
      </c>
      <c r="AZ38" s="40">
        <v>71.256079815450462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39.597336488000074</v>
      </c>
      <c r="BG38" s="40">
        <v>1.6129032250000001E-4</v>
      </c>
      <c r="BH38" s="40">
        <v>0</v>
      </c>
      <c r="BI38" s="40">
        <v>0</v>
      </c>
      <c r="BJ38" s="40">
        <v>3.9981646118676015</v>
      </c>
      <c r="BK38" s="49">
        <f>SUM(C38:BJ38)</f>
        <v>411.49423938324128</v>
      </c>
    </row>
    <row r="39" spans="1:67" s="5" customFormat="1">
      <c r="A39" s="17"/>
      <c r="B39" s="26" t="s">
        <v>89</v>
      </c>
      <c r="C39" s="38">
        <f>SUM(C38)</f>
        <v>0</v>
      </c>
      <c r="D39" s="38">
        <f t="shared" ref="D39:BJ39" si="10">SUM(D38)</f>
        <v>0.49088394980639999</v>
      </c>
      <c r="E39" s="38">
        <f t="shared" si="10"/>
        <v>0</v>
      </c>
      <c r="F39" s="38">
        <f t="shared" si="10"/>
        <v>0</v>
      </c>
      <c r="G39" s="38">
        <f t="shared" si="10"/>
        <v>0</v>
      </c>
      <c r="H39" s="38">
        <f t="shared" si="10"/>
        <v>4.4344026132818977</v>
      </c>
      <c r="I39" s="38">
        <f t="shared" si="10"/>
        <v>6.7850201612000005E-3</v>
      </c>
      <c r="J39" s="38">
        <f t="shared" si="10"/>
        <v>0</v>
      </c>
      <c r="K39" s="38">
        <f t="shared" si="10"/>
        <v>0</v>
      </c>
      <c r="L39" s="38">
        <f t="shared" si="10"/>
        <v>0.4735457690955</v>
      </c>
      <c r="M39" s="38">
        <f t="shared" si="10"/>
        <v>0</v>
      </c>
      <c r="N39" s="38">
        <f t="shared" si="10"/>
        <v>0</v>
      </c>
      <c r="O39" s="38">
        <f t="shared" si="10"/>
        <v>0</v>
      </c>
      <c r="P39" s="38">
        <f t="shared" si="10"/>
        <v>0</v>
      </c>
      <c r="Q39" s="38">
        <f t="shared" si="10"/>
        <v>0</v>
      </c>
      <c r="R39" s="38">
        <f t="shared" si="10"/>
        <v>3.1463742925436025</v>
      </c>
      <c r="S39" s="38">
        <f t="shared" si="10"/>
        <v>0</v>
      </c>
      <c r="T39" s="38">
        <f t="shared" si="10"/>
        <v>0</v>
      </c>
      <c r="U39" s="38">
        <f t="shared" si="10"/>
        <v>0</v>
      </c>
      <c r="V39" s="38">
        <f t="shared" si="10"/>
        <v>0.12060458325750001</v>
      </c>
      <c r="W39" s="38">
        <f t="shared" si="10"/>
        <v>0</v>
      </c>
      <c r="X39" s="38">
        <f t="shared" si="10"/>
        <v>0</v>
      </c>
      <c r="Y39" s="38">
        <f t="shared" si="10"/>
        <v>0</v>
      </c>
      <c r="Z39" s="38">
        <f t="shared" si="10"/>
        <v>0</v>
      </c>
      <c r="AA39" s="38">
        <f t="shared" si="10"/>
        <v>0</v>
      </c>
      <c r="AB39" s="38">
        <f t="shared" si="10"/>
        <v>30.757229960826844</v>
      </c>
      <c r="AC39" s="38">
        <f t="shared" si="10"/>
        <v>0.89212134828990008</v>
      </c>
      <c r="AD39" s="38">
        <f t="shared" si="10"/>
        <v>0</v>
      </c>
      <c r="AE39" s="38">
        <f t="shared" si="10"/>
        <v>0</v>
      </c>
      <c r="AF39" s="38">
        <f t="shared" si="10"/>
        <v>13.873732157411801</v>
      </c>
      <c r="AG39" s="38">
        <f t="shared" si="10"/>
        <v>0</v>
      </c>
      <c r="AH39" s="38">
        <f t="shared" si="10"/>
        <v>0</v>
      </c>
      <c r="AI39" s="38">
        <f t="shared" si="10"/>
        <v>0</v>
      </c>
      <c r="AJ39" s="38">
        <f t="shared" si="10"/>
        <v>0</v>
      </c>
      <c r="AK39" s="38">
        <f t="shared" si="10"/>
        <v>0</v>
      </c>
      <c r="AL39" s="38">
        <f t="shared" si="10"/>
        <v>33.315177861222047</v>
      </c>
      <c r="AM39" s="38">
        <f t="shared" si="10"/>
        <v>0.24437978741900004</v>
      </c>
      <c r="AN39" s="38">
        <f t="shared" si="10"/>
        <v>0</v>
      </c>
      <c r="AO39" s="38">
        <f t="shared" si="10"/>
        <v>0</v>
      </c>
      <c r="AP39" s="38">
        <f t="shared" si="10"/>
        <v>4.1628359113820004</v>
      </c>
      <c r="AQ39" s="38">
        <f t="shared" si="10"/>
        <v>0</v>
      </c>
      <c r="AR39" s="38">
        <f t="shared" si="10"/>
        <v>0</v>
      </c>
      <c r="AS39" s="38">
        <f t="shared" si="10"/>
        <v>0</v>
      </c>
      <c r="AT39" s="38">
        <f t="shared" si="10"/>
        <v>0</v>
      </c>
      <c r="AU39" s="38">
        <f t="shared" si="10"/>
        <v>0</v>
      </c>
      <c r="AV39" s="38">
        <f t="shared" si="10"/>
        <v>194.26527868184058</v>
      </c>
      <c r="AW39" s="38">
        <f t="shared" si="10"/>
        <v>10.459145241062394</v>
      </c>
      <c r="AX39" s="38">
        <f t="shared" si="10"/>
        <v>0</v>
      </c>
      <c r="AY39" s="38">
        <f t="shared" si="10"/>
        <v>0</v>
      </c>
      <c r="AZ39" s="38">
        <f t="shared" si="10"/>
        <v>71.256079815450462</v>
      </c>
      <c r="BA39" s="38">
        <f t="shared" si="10"/>
        <v>0</v>
      </c>
      <c r="BB39" s="38">
        <f t="shared" si="10"/>
        <v>0</v>
      </c>
      <c r="BC39" s="38">
        <f t="shared" si="10"/>
        <v>0</v>
      </c>
      <c r="BD39" s="38">
        <f t="shared" si="10"/>
        <v>0</v>
      </c>
      <c r="BE39" s="38">
        <f t="shared" si="10"/>
        <v>0</v>
      </c>
      <c r="BF39" s="38">
        <f t="shared" si="10"/>
        <v>39.597336488000074</v>
      </c>
      <c r="BG39" s="38">
        <f t="shared" si="10"/>
        <v>1.6129032250000001E-4</v>
      </c>
      <c r="BH39" s="38">
        <f t="shared" si="10"/>
        <v>0</v>
      </c>
      <c r="BI39" s="38">
        <f t="shared" si="10"/>
        <v>0</v>
      </c>
      <c r="BJ39" s="38">
        <f t="shared" si="10"/>
        <v>3.9981646118676015</v>
      </c>
      <c r="BK39" s="38">
        <f>SUM(BK38)</f>
        <v>411.49423938324128</v>
      </c>
    </row>
    <row r="40" spans="1:67">
      <c r="A40" s="17" t="s">
        <v>81</v>
      </c>
      <c r="B40" s="25" t="s">
        <v>17</v>
      </c>
      <c r="C40" s="57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8"/>
    </row>
    <row r="41" spans="1:67">
      <c r="A41" s="17"/>
      <c r="B41" s="34" t="s">
        <v>117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0.15458242057680005</v>
      </c>
      <c r="I41" s="40">
        <v>0</v>
      </c>
      <c r="J41" s="40">
        <v>0</v>
      </c>
      <c r="K41" s="40">
        <v>0</v>
      </c>
      <c r="L41" s="40">
        <v>1.0696112903E-2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0.18322906451230009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4.4310855420531112</v>
      </c>
      <c r="AC41" s="40">
        <v>0.2186527094838</v>
      </c>
      <c r="AD41" s="40">
        <v>0</v>
      </c>
      <c r="AE41" s="40">
        <v>0</v>
      </c>
      <c r="AF41" s="40">
        <v>1.2372431833852999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6.3347903712023541</v>
      </c>
      <c r="AM41" s="40">
        <v>9.1641935483800008E-2</v>
      </c>
      <c r="AN41" s="40">
        <v>0</v>
      </c>
      <c r="AO41" s="40">
        <v>0</v>
      </c>
      <c r="AP41" s="40">
        <v>0.35596524732179996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1.4597136194612981</v>
      </c>
      <c r="AW41" s="40">
        <v>1.3196438700000001E-4</v>
      </c>
      <c r="AX41" s="40">
        <v>0</v>
      </c>
      <c r="AY41" s="40">
        <v>0</v>
      </c>
      <c r="AZ41" s="40">
        <v>0.41146312612809999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0.8118912060170993</v>
      </c>
      <c r="BG41" s="40">
        <v>0</v>
      </c>
      <c r="BH41" s="40">
        <v>0</v>
      </c>
      <c r="BI41" s="40">
        <v>0</v>
      </c>
      <c r="BJ41" s="40">
        <v>0</v>
      </c>
      <c r="BK41" s="41">
        <f>SUM(C41:BJ41)</f>
        <v>15.701086502915762</v>
      </c>
      <c r="BM41" s="42"/>
      <c r="BO41" s="42"/>
    </row>
    <row r="42" spans="1:67">
      <c r="A42" s="17"/>
      <c r="B42" s="34" t="s">
        <v>118</v>
      </c>
      <c r="C42" s="40">
        <v>0</v>
      </c>
      <c r="D42" s="40">
        <v>0.49879771006450002</v>
      </c>
      <c r="E42" s="40">
        <v>0</v>
      </c>
      <c r="F42" s="40">
        <v>0</v>
      </c>
      <c r="G42" s="40">
        <v>0</v>
      </c>
      <c r="H42" s="40">
        <v>3.7065383125481026</v>
      </c>
      <c r="I42" s="40">
        <v>0.81122293977400006</v>
      </c>
      <c r="J42" s="40">
        <v>0.47111979432250001</v>
      </c>
      <c r="K42" s="40">
        <v>0</v>
      </c>
      <c r="L42" s="40">
        <v>2.2379076410310001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1.8869700655166992</v>
      </c>
      <c r="S42" s="40">
        <v>0.22064102132250002</v>
      </c>
      <c r="T42" s="40">
        <v>0</v>
      </c>
      <c r="U42" s="40">
        <v>0</v>
      </c>
      <c r="V42" s="40">
        <v>1.2384178822893999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20.22516777240865</v>
      </c>
      <c r="AC42" s="40">
        <v>2.5597395063217006</v>
      </c>
      <c r="AD42" s="40">
        <v>0</v>
      </c>
      <c r="AE42" s="40">
        <v>0</v>
      </c>
      <c r="AF42" s="40">
        <v>22.791522114856381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31.724323594486648</v>
      </c>
      <c r="AM42" s="40">
        <v>0.69158899828929998</v>
      </c>
      <c r="AN42" s="40">
        <v>0</v>
      </c>
      <c r="AO42" s="40">
        <v>0</v>
      </c>
      <c r="AP42" s="40">
        <v>14.405056067860501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101.0818727474287</v>
      </c>
      <c r="AW42" s="40">
        <v>15.450510532217997</v>
      </c>
      <c r="AX42" s="40">
        <v>0</v>
      </c>
      <c r="AY42" s="40">
        <v>0</v>
      </c>
      <c r="AZ42" s="40">
        <v>129.65858867601318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16.528935726852183</v>
      </c>
      <c r="BG42" s="40">
        <v>1.3510515959995</v>
      </c>
      <c r="BH42" s="40">
        <v>1.8256902847418</v>
      </c>
      <c r="BI42" s="40">
        <v>0</v>
      </c>
      <c r="BJ42" s="40">
        <v>9.3506451560592012</v>
      </c>
      <c r="BK42" s="41">
        <f>SUM(C42:BJ42)</f>
        <v>378.71630814040452</v>
      </c>
      <c r="BM42" s="42"/>
      <c r="BO42" s="42"/>
    </row>
    <row r="43" spans="1:67">
      <c r="A43" s="17"/>
      <c r="B43" s="34" t="s">
        <v>119</v>
      </c>
      <c r="C43" s="40">
        <v>0</v>
      </c>
      <c r="D43" s="40">
        <v>0.47919055283869999</v>
      </c>
      <c r="E43" s="40">
        <v>0</v>
      </c>
      <c r="F43" s="40">
        <v>0</v>
      </c>
      <c r="G43" s="40">
        <v>0</v>
      </c>
      <c r="H43" s="40">
        <v>3.1765225947018982</v>
      </c>
      <c r="I43" s="40">
        <v>0.75878267512849995</v>
      </c>
      <c r="J43" s="40">
        <v>0.47842912699999995</v>
      </c>
      <c r="K43" s="40">
        <v>0</v>
      </c>
      <c r="L43" s="40">
        <v>3.1169067079016002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1.5323027121553008</v>
      </c>
      <c r="S43" s="40">
        <v>0.77351405232230008</v>
      </c>
      <c r="T43" s="40">
        <v>0</v>
      </c>
      <c r="U43" s="40">
        <v>0</v>
      </c>
      <c r="V43" s="40">
        <v>2.9023079232251003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45.772288434354884</v>
      </c>
      <c r="AC43" s="40">
        <v>2.0008020298372999</v>
      </c>
      <c r="AD43" s="40">
        <v>7.3480896870900009E-2</v>
      </c>
      <c r="AE43" s="40">
        <v>0</v>
      </c>
      <c r="AF43" s="40">
        <v>22.825312454953789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54.810515872136115</v>
      </c>
      <c r="AM43" s="40">
        <v>0.76548842961209984</v>
      </c>
      <c r="AN43" s="40">
        <v>0.3185775944516</v>
      </c>
      <c r="AO43" s="40">
        <v>0</v>
      </c>
      <c r="AP43" s="40">
        <v>11.036406061669297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65.815886308355715</v>
      </c>
      <c r="AW43" s="40">
        <v>10.335858766963009</v>
      </c>
      <c r="AX43" s="40">
        <v>0</v>
      </c>
      <c r="AY43" s="40">
        <v>0</v>
      </c>
      <c r="AZ43" s="40">
        <v>72.645041418839824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15.354867478933405</v>
      </c>
      <c r="BG43" s="40">
        <v>0.759280194548</v>
      </c>
      <c r="BH43" s="40">
        <v>0.59293985061279997</v>
      </c>
      <c r="BI43" s="40">
        <v>0</v>
      </c>
      <c r="BJ43" s="40">
        <v>4.3772586254154984</v>
      </c>
      <c r="BK43" s="41">
        <f>SUM(C43:BJ43)</f>
        <v>320.70196076282764</v>
      </c>
      <c r="BM43" s="42"/>
      <c r="BO43" s="42"/>
    </row>
    <row r="44" spans="1:67">
      <c r="A44" s="17"/>
      <c r="B44" s="34" t="s">
        <v>120</v>
      </c>
      <c r="C44" s="40">
        <v>0</v>
      </c>
      <c r="D44" s="40">
        <v>1.6372717276774</v>
      </c>
      <c r="E44" s="40">
        <v>18.2715212188387</v>
      </c>
      <c r="F44" s="40">
        <v>0</v>
      </c>
      <c r="G44" s="40">
        <v>0</v>
      </c>
      <c r="H44" s="40">
        <v>0.88038670944280084</v>
      </c>
      <c r="I44" s="40">
        <v>15.133473185193301</v>
      </c>
      <c r="J44" s="40">
        <v>0.2653482648064</v>
      </c>
      <c r="K44" s="40">
        <v>0</v>
      </c>
      <c r="L44" s="40">
        <v>0.31677297025739998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0.45338077438029989</v>
      </c>
      <c r="S44" s="40">
        <v>0.67622340529019997</v>
      </c>
      <c r="T44" s="40">
        <v>0</v>
      </c>
      <c r="U44" s="40">
        <v>0</v>
      </c>
      <c r="V44" s="40">
        <v>7.2860671548099984E-2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17.566087286076641</v>
      </c>
      <c r="AC44" s="40">
        <v>0.4956021191603</v>
      </c>
      <c r="AD44" s="40">
        <v>0</v>
      </c>
      <c r="AE44" s="40">
        <v>0</v>
      </c>
      <c r="AF44" s="40">
        <v>3.2729800371600004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20.583036404861666</v>
      </c>
      <c r="AM44" s="40">
        <v>1.7262299327733996</v>
      </c>
      <c r="AN44" s="40">
        <v>0</v>
      </c>
      <c r="AO44" s="40">
        <v>0</v>
      </c>
      <c r="AP44" s="40">
        <v>0.32241045403200003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7.8342629508522883</v>
      </c>
      <c r="AW44" s="40">
        <v>30.393544196321702</v>
      </c>
      <c r="AX44" s="40">
        <v>0</v>
      </c>
      <c r="AY44" s="40">
        <v>0</v>
      </c>
      <c r="AZ44" s="40">
        <v>1.3702974898372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3.9362541499034971</v>
      </c>
      <c r="BG44" s="40">
        <v>4.9946737354699997E-2</v>
      </c>
      <c r="BH44" s="40">
        <v>0</v>
      </c>
      <c r="BI44" s="40">
        <v>0</v>
      </c>
      <c r="BJ44" s="40">
        <v>6.0267547612899999E-2</v>
      </c>
      <c r="BK44" s="41">
        <f>SUM(C44:BJ44)</f>
        <v>125.31815823338087</v>
      </c>
      <c r="BM44" s="42"/>
      <c r="BO44" s="42"/>
    </row>
    <row r="45" spans="1:67">
      <c r="A45" s="17"/>
      <c r="B45" s="34" t="s">
        <v>121</v>
      </c>
      <c r="C45" s="40">
        <v>0</v>
      </c>
      <c r="D45" s="40">
        <v>0.48353025203219996</v>
      </c>
      <c r="E45" s="40">
        <v>0</v>
      </c>
      <c r="F45" s="40">
        <v>0</v>
      </c>
      <c r="G45" s="40">
        <v>0</v>
      </c>
      <c r="H45" s="40">
        <v>0.79663293357289988</v>
      </c>
      <c r="I45" s="40">
        <v>1.2225543677400001E-2</v>
      </c>
      <c r="J45" s="40">
        <v>0</v>
      </c>
      <c r="K45" s="40">
        <v>0</v>
      </c>
      <c r="L45" s="40">
        <v>0.207006598451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0.46559059922140017</v>
      </c>
      <c r="S45" s="40">
        <v>0</v>
      </c>
      <c r="T45" s="40">
        <v>0</v>
      </c>
      <c r="U45" s="40">
        <v>0</v>
      </c>
      <c r="V45" s="40">
        <v>7.2150344258000002E-2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5.7064795806994999</v>
      </c>
      <c r="AC45" s="40">
        <v>7.527158032249999E-2</v>
      </c>
      <c r="AD45" s="40">
        <v>0</v>
      </c>
      <c r="AE45" s="40">
        <v>0</v>
      </c>
      <c r="AF45" s="40">
        <v>6.1310712354699988E-2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4.0979124654509977</v>
      </c>
      <c r="AM45" s="40">
        <v>0.13426415954820001</v>
      </c>
      <c r="AN45" s="40">
        <v>0</v>
      </c>
      <c r="AO45" s="40">
        <v>0</v>
      </c>
      <c r="AP45" s="40">
        <v>8.0476676806199993E-2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8.5575969415814708</v>
      </c>
      <c r="AW45" s="40">
        <v>0.2271220123869</v>
      </c>
      <c r="AX45" s="40">
        <v>0</v>
      </c>
      <c r="AY45" s="40">
        <v>0</v>
      </c>
      <c r="AZ45" s="40">
        <v>5.0289106029337001</v>
      </c>
      <c r="BA45" s="40">
        <v>0</v>
      </c>
      <c r="BB45" s="40">
        <v>0</v>
      </c>
      <c r="BC45" s="40">
        <v>0</v>
      </c>
      <c r="BD45" s="40">
        <v>0</v>
      </c>
      <c r="BE45" s="40">
        <v>0</v>
      </c>
      <c r="BF45" s="40">
        <v>2.7008044822801018</v>
      </c>
      <c r="BG45" s="40">
        <v>5.2637939903199996E-2</v>
      </c>
      <c r="BH45" s="40">
        <v>1.9224928049031</v>
      </c>
      <c r="BI45" s="40">
        <v>0</v>
      </c>
      <c r="BJ45" s="40">
        <v>0.21977906993519999</v>
      </c>
      <c r="BK45" s="41">
        <f>SUM(C45:BJ45)</f>
        <v>30.90219530031867</v>
      </c>
      <c r="BM45" s="42"/>
      <c r="BO45" s="42"/>
    </row>
    <row r="46" spans="1:67">
      <c r="A46" s="17"/>
      <c r="B46" s="26" t="s">
        <v>90</v>
      </c>
      <c r="C46" s="36">
        <f>SUM(C41:C45)</f>
        <v>0</v>
      </c>
      <c r="D46" s="36">
        <f t="shared" ref="D46:BJ46" si="11">SUM(D41:D45)</f>
        <v>3.0987902426127998</v>
      </c>
      <c r="E46" s="36">
        <f t="shared" si="11"/>
        <v>18.2715212188387</v>
      </c>
      <c r="F46" s="36">
        <f t="shared" si="11"/>
        <v>0</v>
      </c>
      <c r="G46" s="36">
        <f t="shared" si="11"/>
        <v>0</v>
      </c>
      <c r="H46" s="36">
        <f t="shared" si="11"/>
        <v>8.7146629708425021</v>
      </c>
      <c r="I46" s="36">
        <f t="shared" si="11"/>
        <v>16.715704343773201</v>
      </c>
      <c r="J46" s="36">
        <f t="shared" si="11"/>
        <v>1.2148971861289</v>
      </c>
      <c r="K46" s="36">
        <f t="shared" si="11"/>
        <v>0</v>
      </c>
      <c r="L46" s="36">
        <f t="shared" si="11"/>
        <v>5.8892900305440001</v>
      </c>
      <c r="M46" s="36">
        <f t="shared" si="11"/>
        <v>0</v>
      </c>
      <c r="N46" s="36">
        <f t="shared" si="11"/>
        <v>0</v>
      </c>
      <c r="O46" s="36">
        <f t="shared" si="11"/>
        <v>0</v>
      </c>
      <c r="P46" s="36">
        <f t="shared" si="11"/>
        <v>0</v>
      </c>
      <c r="Q46" s="36">
        <f t="shared" si="11"/>
        <v>0</v>
      </c>
      <c r="R46" s="36">
        <f t="shared" si="11"/>
        <v>4.521473215786</v>
      </c>
      <c r="S46" s="36">
        <f t="shared" si="11"/>
        <v>1.670378478935</v>
      </c>
      <c r="T46" s="36">
        <f t="shared" si="11"/>
        <v>0</v>
      </c>
      <c r="U46" s="36">
        <f t="shared" si="11"/>
        <v>0</v>
      </c>
      <c r="V46" s="36">
        <f t="shared" si="11"/>
        <v>4.2857368213206</v>
      </c>
      <c r="W46" s="36">
        <f t="shared" si="11"/>
        <v>0</v>
      </c>
      <c r="X46" s="36">
        <f t="shared" si="11"/>
        <v>0</v>
      </c>
      <c r="Y46" s="36">
        <f t="shared" si="11"/>
        <v>0</v>
      </c>
      <c r="Z46" s="36">
        <f t="shared" si="11"/>
        <v>0</v>
      </c>
      <c r="AA46" s="36">
        <f t="shared" si="11"/>
        <v>0</v>
      </c>
      <c r="AB46" s="36">
        <f t="shared" si="11"/>
        <v>93.701108615592773</v>
      </c>
      <c r="AC46" s="36">
        <f t="shared" si="11"/>
        <v>5.350067945125601</v>
      </c>
      <c r="AD46" s="36">
        <f t="shared" si="11"/>
        <v>7.3480896870900009E-2</v>
      </c>
      <c r="AE46" s="36">
        <f t="shared" si="11"/>
        <v>0</v>
      </c>
      <c r="AF46" s="36">
        <f t="shared" si="11"/>
        <v>50.188368502710169</v>
      </c>
      <c r="AG46" s="36">
        <f t="shared" si="11"/>
        <v>0</v>
      </c>
      <c r="AH46" s="36">
        <f t="shared" si="11"/>
        <v>0</v>
      </c>
      <c r="AI46" s="36">
        <f t="shared" si="11"/>
        <v>0</v>
      </c>
      <c r="AJ46" s="36">
        <f t="shared" si="11"/>
        <v>0</v>
      </c>
      <c r="AK46" s="36">
        <f t="shared" si="11"/>
        <v>0</v>
      </c>
      <c r="AL46" s="36">
        <f t="shared" si="11"/>
        <v>117.55057870813778</v>
      </c>
      <c r="AM46" s="36">
        <f t="shared" si="11"/>
        <v>3.4092134557067992</v>
      </c>
      <c r="AN46" s="36">
        <f t="shared" si="11"/>
        <v>0.3185775944516</v>
      </c>
      <c r="AO46" s="36">
        <f t="shared" si="11"/>
        <v>0</v>
      </c>
      <c r="AP46" s="36">
        <f t="shared" si="11"/>
        <v>26.200314507689797</v>
      </c>
      <c r="AQ46" s="36">
        <f t="shared" si="11"/>
        <v>0</v>
      </c>
      <c r="AR46" s="36">
        <f t="shared" si="11"/>
        <v>0</v>
      </c>
      <c r="AS46" s="36">
        <f t="shared" si="11"/>
        <v>0</v>
      </c>
      <c r="AT46" s="36">
        <f t="shared" si="11"/>
        <v>0</v>
      </c>
      <c r="AU46" s="36">
        <f t="shared" si="11"/>
        <v>0</v>
      </c>
      <c r="AV46" s="36">
        <f t="shared" si="11"/>
        <v>184.74933256767949</v>
      </c>
      <c r="AW46" s="36">
        <f t="shared" si="11"/>
        <v>56.407167472276612</v>
      </c>
      <c r="AX46" s="36">
        <f t="shared" si="11"/>
        <v>0</v>
      </c>
      <c r="AY46" s="36">
        <f t="shared" si="11"/>
        <v>0</v>
      </c>
      <c r="AZ46" s="36">
        <f t="shared" si="11"/>
        <v>209.11430131375201</v>
      </c>
      <c r="BA46" s="36">
        <f t="shared" si="11"/>
        <v>0</v>
      </c>
      <c r="BB46" s="36">
        <f t="shared" si="11"/>
        <v>0</v>
      </c>
      <c r="BC46" s="36">
        <f t="shared" si="11"/>
        <v>0</v>
      </c>
      <c r="BD46" s="36">
        <f t="shared" si="11"/>
        <v>0</v>
      </c>
      <c r="BE46" s="36">
        <f t="shared" si="11"/>
        <v>0</v>
      </c>
      <c r="BF46" s="36">
        <f t="shared" si="11"/>
        <v>39.332753043986287</v>
      </c>
      <c r="BG46" s="36">
        <f t="shared" si="11"/>
        <v>2.2129164678053996</v>
      </c>
      <c r="BH46" s="36">
        <f t="shared" si="11"/>
        <v>4.3411229402576996</v>
      </c>
      <c r="BI46" s="36">
        <f t="shared" si="11"/>
        <v>0</v>
      </c>
      <c r="BJ46" s="36">
        <f t="shared" si="11"/>
        <v>14.0079503990228</v>
      </c>
      <c r="BK46" s="38">
        <f>SUM(BK41:BK45)</f>
        <v>871.33970893984747</v>
      </c>
    </row>
    <row r="47" spans="1:67">
      <c r="A47" s="17"/>
      <c r="B47" s="27" t="s">
        <v>88</v>
      </c>
      <c r="C47" s="36">
        <f>C39+C46</f>
        <v>0</v>
      </c>
      <c r="D47" s="36">
        <f t="shared" ref="D47:BJ47" si="12">D39+D46</f>
        <v>3.5896741924191997</v>
      </c>
      <c r="E47" s="36">
        <f t="shared" si="12"/>
        <v>18.2715212188387</v>
      </c>
      <c r="F47" s="36">
        <f t="shared" si="12"/>
        <v>0</v>
      </c>
      <c r="G47" s="36">
        <f t="shared" si="12"/>
        <v>0</v>
      </c>
      <c r="H47" s="36">
        <f t="shared" si="12"/>
        <v>13.149065584124401</v>
      </c>
      <c r="I47" s="36">
        <f t="shared" si="12"/>
        <v>16.7224893639344</v>
      </c>
      <c r="J47" s="36">
        <f t="shared" si="12"/>
        <v>1.2148971861289</v>
      </c>
      <c r="K47" s="36">
        <f t="shared" si="12"/>
        <v>0</v>
      </c>
      <c r="L47" s="36">
        <f t="shared" si="12"/>
        <v>6.3628357996395</v>
      </c>
      <c r="M47" s="36">
        <f t="shared" si="12"/>
        <v>0</v>
      </c>
      <c r="N47" s="36">
        <f t="shared" si="12"/>
        <v>0</v>
      </c>
      <c r="O47" s="36">
        <f t="shared" si="12"/>
        <v>0</v>
      </c>
      <c r="P47" s="36">
        <f t="shared" si="12"/>
        <v>0</v>
      </c>
      <c r="Q47" s="36">
        <f t="shared" si="12"/>
        <v>0</v>
      </c>
      <c r="R47" s="36">
        <f t="shared" si="12"/>
        <v>7.6678475083296025</v>
      </c>
      <c r="S47" s="36">
        <f t="shared" si="12"/>
        <v>1.670378478935</v>
      </c>
      <c r="T47" s="36">
        <f t="shared" si="12"/>
        <v>0</v>
      </c>
      <c r="U47" s="36">
        <f t="shared" si="12"/>
        <v>0</v>
      </c>
      <c r="V47" s="36">
        <f t="shared" si="12"/>
        <v>4.4063414045781002</v>
      </c>
      <c r="W47" s="36">
        <f t="shared" si="12"/>
        <v>0</v>
      </c>
      <c r="X47" s="36">
        <f t="shared" si="12"/>
        <v>0</v>
      </c>
      <c r="Y47" s="36">
        <f t="shared" si="12"/>
        <v>0</v>
      </c>
      <c r="Z47" s="36">
        <f t="shared" si="12"/>
        <v>0</v>
      </c>
      <c r="AA47" s="36">
        <f t="shared" si="12"/>
        <v>0</v>
      </c>
      <c r="AB47" s="36">
        <f t="shared" si="12"/>
        <v>124.45833857641962</v>
      </c>
      <c r="AC47" s="36">
        <f t="shared" si="12"/>
        <v>6.2421892934155014</v>
      </c>
      <c r="AD47" s="36">
        <f t="shared" si="12"/>
        <v>7.3480896870900009E-2</v>
      </c>
      <c r="AE47" s="36">
        <f t="shared" si="12"/>
        <v>0</v>
      </c>
      <c r="AF47" s="36">
        <f t="shared" si="12"/>
        <v>64.06210066012197</v>
      </c>
      <c r="AG47" s="36">
        <f t="shared" si="12"/>
        <v>0</v>
      </c>
      <c r="AH47" s="36">
        <f t="shared" si="12"/>
        <v>0</v>
      </c>
      <c r="AI47" s="36">
        <f t="shared" si="12"/>
        <v>0</v>
      </c>
      <c r="AJ47" s="36">
        <f t="shared" si="12"/>
        <v>0</v>
      </c>
      <c r="AK47" s="36">
        <f t="shared" si="12"/>
        <v>0</v>
      </c>
      <c r="AL47" s="36">
        <f t="shared" si="12"/>
        <v>150.86575656935983</v>
      </c>
      <c r="AM47" s="36">
        <f t="shared" si="12"/>
        <v>3.6535932431257994</v>
      </c>
      <c r="AN47" s="36">
        <f t="shared" si="12"/>
        <v>0.3185775944516</v>
      </c>
      <c r="AO47" s="36">
        <f t="shared" si="12"/>
        <v>0</v>
      </c>
      <c r="AP47" s="36">
        <f t="shared" si="12"/>
        <v>30.363150419071797</v>
      </c>
      <c r="AQ47" s="36">
        <f t="shared" si="12"/>
        <v>0</v>
      </c>
      <c r="AR47" s="36">
        <f t="shared" si="12"/>
        <v>0</v>
      </c>
      <c r="AS47" s="36">
        <f t="shared" si="12"/>
        <v>0</v>
      </c>
      <c r="AT47" s="36">
        <f t="shared" si="12"/>
        <v>0</v>
      </c>
      <c r="AU47" s="36">
        <f t="shared" si="12"/>
        <v>0</v>
      </c>
      <c r="AV47" s="36">
        <f t="shared" si="12"/>
        <v>379.01461124952004</v>
      </c>
      <c r="AW47" s="36">
        <f t="shared" si="12"/>
        <v>66.866312713338999</v>
      </c>
      <c r="AX47" s="36">
        <f t="shared" si="12"/>
        <v>0</v>
      </c>
      <c r="AY47" s="36">
        <f t="shared" si="12"/>
        <v>0</v>
      </c>
      <c r="AZ47" s="36">
        <f t="shared" si="12"/>
        <v>280.37038112920249</v>
      </c>
      <c r="BA47" s="36">
        <f t="shared" si="12"/>
        <v>0</v>
      </c>
      <c r="BB47" s="36">
        <f t="shared" si="12"/>
        <v>0</v>
      </c>
      <c r="BC47" s="36">
        <f t="shared" si="12"/>
        <v>0</v>
      </c>
      <c r="BD47" s="36">
        <f t="shared" si="12"/>
        <v>0</v>
      </c>
      <c r="BE47" s="36">
        <f t="shared" si="12"/>
        <v>0</v>
      </c>
      <c r="BF47" s="36">
        <f t="shared" si="12"/>
        <v>78.930089531986368</v>
      </c>
      <c r="BG47" s="36">
        <f t="shared" si="12"/>
        <v>2.2130777581278998</v>
      </c>
      <c r="BH47" s="36">
        <f t="shared" si="12"/>
        <v>4.3411229402576996</v>
      </c>
      <c r="BI47" s="36">
        <f t="shared" si="12"/>
        <v>0</v>
      </c>
      <c r="BJ47" s="36">
        <f t="shared" si="12"/>
        <v>18.006115010890401</v>
      </c>
      <c r="BK47" s="38">
        <f>BK46+BK39</f>
        <v>1282.8339483230889</v>
      </c>
    </row>
    <row r="48" spans="1:67" ht="3" customHeight="1">
      <c r="A48" s="17"/>
      <c r="B48" s="25"/>
      <c r="C48" s="57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8"/>
    </row>
    <row r="49" spans="1:63">
      <c r="A49" s="17" t="s">
        <v>18</v>
      </c>
      <c r="B49" s="24" t="s">
        <v>8</v>
      </c>
      <c r="C49" s="57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8"/>
    </row>
    <row r="50" spans="1:63">
      <c r="A50" s="17" t="s">
        <v>80</v>
      </c>
      <c r="B50" s="25" t="s">
        <v>19</v>
      </c>
      <c r="C50" s="57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8"/>
    </row>
    <row r="51" spans="1:63">
      <c r="A51" s="17"/>
      <c r="B51" s="26" t="s">
        <v>40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9">
        <f>SUM(C51:BJ51)</f>
        <v>0</v>
      </c>
    </row>
    <row r="52" spans="1:63">
      <c r="A52" s="17"/>
      <c r="B52" s="27" t="s">
        <v>87</v>
      </c>
      <c r="C52" s="36">
        <f>SUM(C51)</f>
        <v>0</v>
      </c>
      <c r="D52" s="36">
        <f t="shared" ref="D52:BJ52" si="13">SUM(D51)</f>
        <v>0</v>
      </c>
      <c r="E52" s="36">
        <f t="shared" si="13"/>
        <v>0</v>
      </c>
      <c r="F52" s="36">
        <f t="shared" si="13"/>
        <v>0</v>
      </c>
      <c r="G52" s="36">
        <f t="shared" si="13"/>
        <v>0</v>
      </c>
      <c r="H52" s="36">
        <f t="shared" si="13"/>
        <v>0</v>
      </c>
      <c r="I52" s="36">
        <f t="shared" si="13"/>
        <v>0</v>
      </c>
      <c r="J52" s="36">
        <f t="shared" si="13"/>
        <v>0</v>
      </c>
      <c r="K52" s="36">
        <f t="shared" si="13"/>
        <v>0</v>
      </c>
      <c r="L52" s="36">
        <f t="shared" si="13"/>
        <v>0</v>
      </c>
      <c r="M52" s="36">
        <f t="shared" si="13"/>
        <v>0</v>
      </c>
      <c r="N52" s="36">
        <f t="shared" si="13"/>
        <v>0</v>
      </c>
      <c r="O52" s="36">
        <f t="shared" si="13"/>
        <v>0</v>
      </c>
      <c r="P52" s="36">
        <f t="shared" si="13"/>
        <v>0</v>
      </c>
      <c r="Q52" s="36">
        <f t="shared" si="13"/>
        <v>0</v>
      </c>
      <c r="R52" s="36">
        <f t="shared" si="13"/>
        <v>0</v>
      </c>
      <c r="S52" s="36">
        <f t="shared" si="13"/>
        <v>0</v>
      </c>
      <c r="T52" s="36">
        <f t="shared" si="13"/>
        <v>0</v>
      </c>
      <c r="U52" s="36">
        <f t="shared" si="13"/>
        <v>0</v>
      </c>
      <c r="V52" s="36">
        <f t="shared" si="13"/>
        <v>0</v>
      </c>
      <c r="W52" s="36">
        <f t="shared" si="13"/>
        <v>0</v>
      </c>
      <c r="X52" s="36">
        <f t="shared" si="13"/>
        <v>0</v>
      </c>
      <c r="Y52" s="36">
        <f t="shared" si="13"/>
        <v>0</v>
      </c>
      <c r="Z52" s="36">
        <f t="shared" si="13"/>
        <v>0</v>
      </c>
      <c r="AA52" s="36">
        <f t="shared" si="13"/>
        <v>0</v>
      </c>
      <c r="AB52" s="36">
        <f t="shared" si="13"/>
        <v>0</v>
      </c>
      <c r="AC52" s="36">
        <f t="shared" si="13"/>
        <v>0</v>
      </c>
      <c r="AD52" s="36">
        <f t="shared" si="13"/>
        <v>0</v>
      </c>
      <c r="AE52" s="36">
        <f t="shared" si="13"/>
        <v>0</v>
      </c>
      <c r="AF52" s="36">
        <f t="shared" si="13"/>
        <v>0</v>
      </c>
      <c r="AG52" s="36">
        <f t="shared" si="13"/>
        <v>0</v>
      </c>
      <c r="AH52" s="36">
        <f t="shared" si="13"/>
        <v>0</v>
      </c>
      <c r="AI52" s="36">
        <f t="shared" si="13"/>
        <v>0</v>
      </c>
      <c r="AJ52" s="36">
        <f t="shared" si="13"/>
        <v>0</v>
      </c>
      <c r="AK52" s="36">
        <f t="shared" si="13"/>
        <v>0</v>
      </c>
      <c r="AL52" s="36">
        <f t="shared" si="13"/>
        <v>0</v>
      </c>
      <c r="AM52" s="36">
        <f t="shared" si="13"/>
        <v>0</v>
      </c>
      <c r="AN52" s="36">
        <f t="shared" si="13"/>
        <v>0</v>
      </c>
      <c r="AO52" s="36">
        <f t="shared" si="13"/>
        <v>0</v>
      </c>
      <c r="AP52" s="36">
        <f t="shared" si="13"/>
        <v>0</v>
      </c>
      <c r="AQ52" s="36">
        <f t="shared" si="13"/>
        <v>0</v>
      </c>
      <c r="AR52" s="36">
        <f t="shared" si="13"/>
        <v>0</v>
      </c>
      <c r="AS52" s="36">
        <f t="shared" si="13"/>
        <v>0</v>
      </c>
      <c r="AT52" s="36">
        <f t="shared" si="13"/>
        <v>0</v>
      </c>
      <c r="AU52" s="36">
        <f t="shared" si="13"/>
        <v>0</v>
      </c>
      <c r="AV52" s="36">
        <f t="shared" si="13"/>
        <v>0</v>
      </c>
      <c r="AW52" s="36">
        <f t="shared" si="13"/>
        <v>0</v>
      </c>
      <c r="AX52" s="36">
        <f t="shared" si="13"/>
        <v>0</v>
      </c>
      <c r="AY52" s="36">
        <f t="shared" si="13"/>
        <v>0</v>
      </c>
      <c r="AZ52" s="36">
        <f t="shared" si="13"/>
        <v>0</v>
      </c>
      <c r="BA52" s="36">
        <f t="shared" si="13"/>
        <v>0</v>
      </c>
      <c r="BB52" s="36">
        <f t="shared" si="13"/>
        <v>0</v>
      </c>
      <c r="BC52" s="36">
        <f t="shared" si="13"/>
        <v>0</v>
      </c>
      <c r="BD52" s="36">
        <f t="shared" si="13"/>
        <v>0</v>
      </c>
      <c r="BE52" s="36">
        <f t="shared" si="13"/>
        <v>0</v>
      </c>
      <c r="BF52" s="36">
        <f t="shared" si="13"/>
        <v>0</v>
      </c>
      <c r="BG52" s="36">
        <f t="shared" si="13"/>
        <v>0</v>
      </c>
      <c r="BH52" s="36">
        <f t="shared" si="13"/>
        <v>0</v>
      </c>
      <c r="BI52" s="36">
        <f t="shared" si="13"/>
        <v>0</v>
      </c>
      <c r="BJ52" s="36">
        <f t="shared" si="13"/>
        <v>0</v>
      </c>
      <c r="BK52" s="39">
        <f>SUM(BK51)</f>
        <v>0</v>
      </c>
    </row>
    <row r="53" spans="1:63" ht="2.25" customHeight="1">
      <c r="A53" s="17"/>
      <c r="B53" s="25"/>
      <c r="C53" s="57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8"/>
    </row>
    <row r="54" spans="1:63">
      <c r="A54" s="17" t="s">
        <v>4</v>
      </c>
      <c r="B54" s="24" t="s">
        <v>9</v>
      </c>
      <c r="C54" s="57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8"/>
    </row>
    <row r="55" spans="1:63">
      <c r="A55" s="17" t="s">
        <v>80</v>
      </c>
      <c r="B55" s="25" t="s">
        <v>20</v>
      </c>
      <c r="C55" s="57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8"/>
    </row>
    <row r="56" spans="1:63">
      <c r="A56" s="17"/>
      <c r="B56" s="34" t="s">
        <v>122</v>
      </c>
      <c r="C56" s="40">
        <v>0</v>
      </c>
      <c r="D56" s="40">
        <v>58.795900000000003</v>
      </c>
      <c r="E56" s="40">
        <v>0</v>
      </c>
      <c r="F56" s="40">
        <v>0</v>
      </c>
      <c r="G56" s="40">
        <v>0</v>
      </c>
      <c r="H56" s="40">
        <v>18.102399999999999</v>
      </c>
      <c r="I56" s="40">
        <v>2.3813</v>
      </c>
      <c r="J56" s="40">
        <v>5.9999999999999995E-4</v>
      </c>
      <c r="K56" s="40">
        <v>0</v>
      </c>
      <c r="L56" s="40">
        <v>8.3664000000000005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11.522399999999999</v>
      </c>
      <c r="S56" s="40">
        <v>0.2064</v>
      </c>
      <c r="T56" s="40">
        <v>0</v>
      </c>
      <c r="U56" s="40">
        <v>0</v>
      </c>
      <c r="V56" s="40">
        <v>2.3066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39">
        <f>SUM(C56:BJ56)</f>
        <v>101.68200000000002</v>
      </c>
    </row>
    <row r="57" spans="1:63">
      <c r="A57" s="17"/>
      <c r="B57" s="26" t="s">
        <v>89</v>
      </c>
      <c r="C57" s="36">
        <f>SUM(C56)</f>
        <v>0</v>
      </c>
      <c r="D57" s="36">
        <f t="shared" ref="D57:BJ57" si="14">SUM(D56)</f>
        <v>58.795900000000003</v>
      </c>
      <c r="E57" s="36">
        <f t="shared" si="14"/>
        <v>0</v>
      </c>
      <c r="F57" s="36">
        <f t="shared" si="14"/>
        <v>0</v>
      </c>
      <c r="G57" s="36">
        <f t="shared" si="14"/>
        <v>0</v>
      </c>
      <c r="H57" s="36">
        <f t="shared" si="14"/>
        <v>18.102399999999999</v>
      </c>
      <c r="I57" s="36">
        <f t="shared" si="14"/>
        <v>2.3813</v>
      </c>
      <c r="J57" s="36">
        <f t="shared" si="14"/>
        <v>5.9999999999999995E-4</v>
      </c>
      <c r="K57" s="36">
        <f t="shared" si="14"/>
        <v>0</v>
      </c>
      <c r="L57" s="36">
        <f t="shared" si="14"/>
        <v>8.3664000000000005</v>
      </c>
      <c r="M57" s="36">
        <f t="shared" si="14"/>
        <v>0</v>
      </c>
      <c r="N57" s="36">
        <f t="shared" si="14"/>
        <v>0</v>
      </c>
      <c r="O57" s="36">
        <f t="shared" si="14"/>
        <v>0</v>
      </c>
      <c r="P57" s="36">
        <f t="shared" si="14"/>
        <v>0</v>
      </c>
      <c r="Q57" s="36">
        <f t="shared" si="14"/>
        <v>0</v>
      </c>
      <c r="R57" s="36">
        <f t="shared" si="14"/>
        <v>11.522399999999999</v>
      </c>
      <c r="S57" s="36">
        <f t="shared" si="14"/>
        <v>0.2064</v>
      </c>
      <c r="T57" s="36">
        <f t="shared" si="14"/>
        <v>0</v>
      </c>
      <c r="U57" s="36">
        <f t="shared" si="14"/>
        <v>0</v>
      </c>
      <c r="V57" s="36">
        <f t="shared" si="14"/>
        <v>2.3066</v>
      </c>
      <c r="W57" s="36">
        <f t="shared" si="14"/>
        <v>0</v>
      </c>
      <c r="X57" s="36">
        <f t="shared" si="14"/>
        <v>0</v>
      </c>
      <c r="Y57" s="36">
        <f t="shared" si="14"/>
        <v>0</v>
      </c>
      <c r="Z57" s="36">
        <f t="shared" si="14"/>
        <v>0</v>
      </c>
      <c r="AA57" s="36">
        <f t="shared" si="14"/>
        <v>0</v>
      </c>
      <c r="AB57" s="36">
        <f t="shared" si="14"/>
        <v>0</v>
      </c>
      <c r="AC57" s="36">
        <f t="shared" si="14"/>
        <v>0</v>
      </c>
      <c r="AD57" s="36">
        <f t="shared" si="14"/>
        <v>0</v>
      </c>
      <c r="AE57" s="36">
        <f t="shared" si="14"/>
        <v>0</v>
      </c>
      <c r="AF57" s="36">
        <f t="shared" si="14"/>
        <v>0</v>
      </c>
      <c r="AG57" s="36">
        <f t="shared" si="14"/>
        <v>0</v>
      </c>
      <c r="AH57" s="36">
        <f t="shared" si="14"/>
        <v>0</v>
      </c>
      <c r="AI57" s="36">
        <f t="shared" si="14"/>
        <v>0</v>
      </c>
      <c r="AJ57" s="36">
        <f t="shared" si="14"/>
        <v>0</v>
      </c>
      <c r="AK57" s="36">
        <f t="shared" si="14"/>
        <v>0</v>
      </c>
      <c r="AL57" s="36">
        <f t="shared" si="14"/>
        <v>0</v>
      </c>
      <c r="AM57" s="36">
        <f t="shared" si="14"/>
        <v>0</v>
      </c>
      <c r="AN57" s="36">
        <f t="shared" si="14"/>
        <v>0</v>
      </c>
      <c r="AO57" s="36">
        <f t="shared" si="14"/>
        <v>0</v>
      </c>
      <c r="AP57" s="36">
        <f t="shared" si="14"/>
        <v>0</v>
      </c>
      <c r="AQ57" s="36">
        <f t="shared" si="14"/>
        <v>0</v>
      </c>
      <c r="AR57" s="36">
        <f t="shared" si="14"/>
        <v>0</v>
      </c>
      <c r="AS57" s="36">
        <f t="shared" si="14"/>
        <v>0</v>
      </c>
      <c r="AT57" s="36">
        <f t="shared" si="14"/>
        <v>0</v>
      </c>
      <c r="AU57" s="36">
        <f t="shared" si="14"/>
        <v>0</v>
      </c>
      <c r="AV57" s="36">
        <f t="shared" si="14"/>
        <v>0</v>
      </c>
      <c r="AW57" s="36">
        <f t="shared" si="14"/>
        <v>0</v>
      </c>
      <c r="AX57" s="36">
        <f t="shared" si="14"/>
        <v>0</v>
      </c>
      <c r="AY57" s="36">
        <f t="shared" si="14"/>
        <v>0</v>
      </c>
      <c r="AZ57" s="36">
        <f t="shared" si="14"/>
        <v>0</v>
      </c>
      <c r="BA57" s="36">
        <f t="shared" si="14"/>
        <v>0</v>
      </c>
      <c r="BB57" s="36">
        <f t="shared" si="14"/>
        <v>0</v>
      </c>
      <c r="BC57" s="36">
        <f t="shared" si="14"/>
        <v>0</v>
      </c>
      <c r="BD57" s="36">
        <f t="shared" si="14"/>
        <v>0</v>
      </c>
      <c r="BE57" s="36">
        <f t="shared" si="14"/>
        <v>0</v>
      </c>
      <c r="BF57" s="36">
        <f t="shared" si="14"/>
        <v>0</v>
      </c>
      <c r="BG57" s="36">
        <f t="shared" si="14"/>
        <v>0</v>
      </c>
      <c r="BH57" s="36">
        <f t="shared" si="14"/>
        <v>0</v>
      </c>
      <c r="BI57" s="36">
        <f t="shared" si="14"/>
        <v>0</v>
      </c>
      <c r="BJ57" s="36">
        <f t="shared" si="14"/>
        <v>0</v>
      </c>
      <c r="BK57" s="39">
        <f>SUM(BK56)</f>
        <v>101.68200000000002</v>
      </c>
    </row>
    <row r="58" spans="1:63">
      <c r="A58" s="17" t="s">
        <v>81</v>
      </c>
      <c r="B58" s="25" t="s">
        <v>21</v>
      </c>
      <c r="C58" s="57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8"/>
    </row>
    <row r="59" spans="1:63">
      <c r="A59" s="17"/>
      <c r="B59" s="26" t="s">
        <v>40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0</v>
      </c>
      <c r="AY59" s="36">
        <v>0</v>
      </c>
      <c r="AZ59" s="36">
        <v>0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9">
        <f>SUM(C59:BJ59)</f>
        <v>0</v>
      </c>
    </row>
    <row r="60" spans="1:63">
      <c r="A60" s="17"/>
      <c r="B60" s="26" t="s">
        <v>90</v>
      </c>
      <c r="C60" s="36">
        <f t="shared" ref="C60:BJ60" si="15">SUM(C59)</f>
        <v>0</v>
      </c>
      <c r="D60" s="36">
        <f t="shared" si="15"/>
        <v>0</v>
      </c>
      <c r="E60" s="36">
        <f t="shared" si="15"/>
        <v>0</v>
      </c>
      <c r="F60" s="36">
        <f t="shared" si="15"/>
        <v>0</v>
      </c>
      <c r="G60" s="36">
        <f t="shared" si="15"/>
        <v>0</v>
      </c>
      <c r="H60" s="36">
        <f t="shared" si="15"/>
        <v>0</v>
      </c>
      <c r="I60" s="36">
        <f t="shared" si="15"/>
        <v>0</v>
      </c>
      <c r="J60" s="36">
        <f t="shared" si="15"/>
        <v>0</v>
      </c>
      <c r="K60" s="36">
        <f t="shared" si="15"/>
        <v>0</v>
      </c>
      <c r="L60" s="36">
        <f t="shared" si="15"/>
        <v>0</v>
      </c>
      <c r="M60" s="36">
        <f t="shared" si="15"/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  <c r="T60" s="36">
        <f t="shared" si="15"/>
        <v>0</v>
      </c>
      <c r="U60" s="36">
        <f t="shared" si="15"/>
        <v>0</v>
      </c>
      <c r="V60" s="36">
        <f t="shared" si="15"/>
        <v>0</v>
      </c>
      <c r="W60" s="36">
        <f t="shared" si="15"/>
        <v>0</v>
      </c>
      <c r="X60" s="36">
        <f t="shared" si="15"/>
        <v>0</v>
      </c>
      <c r="Y60" s="36">
        <f t="shared" si="15"/>
        <v>0</v>
      </c>
      <c r="Z60" s="36">
        <f t="shared" si="15"/>
        <v>0</v>
      </c>
      <c r="AA60" s="36">
        <f t="shared" si="15"/>
        <v>0</v>
      </c>
      <c r="AB60" s="36">
        <f t="shared" si="15"/>
        <v>0</v>
      </c>
      <c r="AC60" s="36">
        <f t="shared" si="15"/>
        <v>0</v>
      </c>
      <c r="AD60" s="36">
        <f t="shared" si="15"/>
        <v>0</v>
      </c>
      <c r="AE60" s="36">
        <f t="shared" si="15"/>
        <v>0</v>
      </c>
      <c r="AF60" s="36">
        <f t="shared" si="15"/>
        <v>0</v>
      </c>
      <c r="AG60" s="36">
        <f t="shared" si="15"/>
        <v>0</v>
      </c>
      <c r="AH60" s="36">
        <f t="shared" si="15"/>
        <v>0</v>
      </c>
      <c r="AI60" s="36">
        <f t="shared" si="15"/>
        <v>0</v>
      </c>
      <c r="AJ60" s="36">
        <f t="shared" si="15"/>
        <v>0</v>
      </c>
      <c r="AK60" s="36">
        <f t="shared" si="15"/>
        <v>0</v>
      </c>
      <c r="AL60" s="36">
        <f t="shared" si="15"/>
        <v>0</v>
      </c>
      <c r="AM60" s="36">
        <f t="shared" si="15"/>
        <v>0</v>
      </c>
      <c r="AN60" s="36">
        <f t="shared" si="15"/>
        <v>0</v>
      </c>
      <c r="AO60" s="36">
        <f t="shared" si="15"/>
        <v>0</v>
      </c>
      <c r="AP60" s="36">
        <f t="shared" si="15"/>
        <v>0</v>
      </c>
      <c r="AQ60" s="36">
        <f t="shared" si="15"/>
        <v>0</v>
      </c>
      <c r="AR60" s="36">
        <f t="shared" si="15"/>
        <v>0</v>
      </c>
      <c r="AS60" s="36">
        <f t="shared" si="15"/>
        <v>0</v>
      </c>
      <c r="AT60" s="36">
        <f t="shared" si="15"/>
        <v>0</v>
      </c>
      <c r="AU60" s="36">
        <f t="shared" si="15"/>
        <v>0</v>
      </c>
      <c r="AV60" s="36">
        <f t="shared" si="15"/>
        <v>0</v>
      </c>
      <c r="AW60" s="36">
        <f t="shared" si="15"/>
        <v>0</v>
      </c>
      <c r="AX60" s="36">
        <f t="shared" si="15"/>
        <v>0</v>
      </c>
      <c r="AY60" s="36">
        <f t="shared" si="15"/>
        <v>0</v>
      </c>
      <c r="AZ60" s="36">
        <f t="shared" si="15"/>
        <v>0</v>
      </c>
      <c r="BA60" s="36">
        <f t="shared" si="15"/>
        <v>0</v>
      </c>
      <c r="BB60" s="36">
        <f t="shared" si="15"/>
        <v>0</v>
      </c>
      <c r="BC60" s="36">
        <f t="shared" si="15"/>
        <v>0</v>
      </c>
      <c r="BD60" s="36">
        <f t="shared" si="15"/>
        <v>0</v>
      </c>
      <c r="BE60" s="36">
        <f t="shared" si="15"/>
        <v>0</v>
      </c>
      <c r="BF60" s="36">
        <f t="shared" si="15"/>
        <v>0</v>
      </c>
      <c r="BG60" s="36">
        <f t="shared" si="15"/>
        <v>0</v>
      </c>
      <c r="BH60" s="36">
        <f t="shared" si="15"/>
        <v>0</v>
      </c>
      <c r="BI60" s="36">
        <f t="shared" si="15"/>
        <v>0</v>
      </c>
      <c r="BJ60" s="36">
        <f t="shared" si="15"/>
        <v>0</v>
      </c>
      <c r="BK60" s="39">
        <f>SUM(BK59)</f>
        <v>0</v>
      </c>
    </row>
    <row r="61" spans="1:63">
      <c r="A61" s="17"/>
      <c r="B61" s="27" t="s">
        <v>88</v>
      </c>
      <c r="C61" s="38">
        <f>C60+C57</f>
        <v>0</v>
      </c>
      <c r="D61" s="38">
        <f t="shared" ref="D61:BJ61" si="16">D60+D57</f>
        <v>58.795900000000003</v>
      </c>
      <c r="E61" s="38">
        <f t="shared" si="16"/>
        <v>0</v>
      </c>
      <c r="F61" s="38">
        <f t="shared" si="16"/>
        <v>0</v>
      </c>
      <c r="G61" s="38">
        <f t="shared" si="16"/>
        <v>0</v>
      </c>
      <c r="H61" s="38">
        <f t="shared" si="16"/>
        <v>18.102399999999999</v>
      </c>
      <c r="I61" s="38">
        <f t="shared" si="16"/>
        <v>2.3813</v>
      </c>
      <c r="J61" s="38">
        <f t="shared" si="16"/>
        <v>5.9999999999999995E-4</v>
      </c>
      <c r="K61" s="38">
        <f t="shared" si="16"/>
        <v>0</v>
      </c>
      <c r="L61" s="38">
        <f t="shared" si="16"/>
        <v>8.3664000000000005</v>
      </c>
      <c r="M61" s="38">
        <f t="shared" si="16"/>
        <v>0</v>
      </c>
      <c r="N61" s="38">
        <f t="shared" si="16"/>
        <v>0</v>
      </c>
      <c r="O61" s="38">
        <f t="shared" si="16"/>
        <v>0</v>
      </c>
      <c r="P61" s="38">
        <f t="shared" si="16"/>
        <v>0</v>
      </c>
      <c r="Q61" s="38">
        <f t="shared" si="16"/>
        <v>0</v>
      </c>
      <c r="R61" s="38">
        <f t="shared" si="16"/>
        <v>11.522399999999999</v>
      </c>
      <c r="S61" s="38">
        <f t="shared" si="16"/>
        <v>0.2064</v>
      </c>
      <c r="T61" s="38">
        <f t="shared" si="16"/>
        <v>0</v>
      </c>
      <c r="U61" s="38">
        <f t="shared" si="16"/>
        <v>0</v>
      </c>
      <c r="V61" s="38">
        <f t="shared" si="16"/>
        <v>2.3066</v>
      </c>
      <c r="W61" s="38">
        <f t="shared" si="16"/>
        <v>0</v>
      </c>
      <c r="X61" s="38">
        <f t="shared" si="16"/>
        <v>0</v>
      </c>
      <c r="Y61" s="38">
        <f t="shared" si="16"/>
        <v>0</v>
      </c>
      <c r="Z61" s="38">
        <f t="shared" si="16"/>
        <v>0</v>
      </c>
      <c r="AA61" s="38">
        <f t="shared" si="16"/>
        <v>0</v>
      </c>
      <c r="AB61" s="38">
        <f t="shared" si="16"/>
        <v>0</v>
      </c>
      <c r="AC61" s="38">
        <f t="shared" si="16"/>
        <v>0</v>
      </c>
      <c r="AD61" s="38">
        <f t="shared" si="16"/>
        <v>0</v>
      </c>
      <c r="AE61" s="38">
        <f t="shared" si="16"/>
        <v>0</v>
      </c>
      <c r="AF61" s="38">
        <f t="shared" si="16"/>
        <v>0</v>
      </c>
      <c r="AG61" s="38">
        <f t="shared" si="16"/>
        <v>0</v>
      </c>
      <c r="AH61" s="38">
        <f t="shared" si="16"/>
        <v>0</v>
      </c>
      <c r="AI61" s="38">
        <f t="shared" si="16"/>
        <v>0</v>
      </c>
      <c r="AJ61" s="38">
        <f t="shared" si="16"/>
        <v>0</v>
      </c>
      <c r="AK61" s="38">
        <f t="shared" si="16"/>
        <v>0</v>
      </c>
      <c r="AL61" s="38">
        <f t="shared" si="16"/>
        <v>0</v>
      </c>
      <c r="AM61" s="38">
        <f t="shared" si="16"/>
        <v>0</v>
      </c>
      <c r="AN61" s="38">
        <f t="shared" si="16"/>
        <v>0</v>
      </c>
      <c r="AO61" s="38">
        <f t="shared" si="16"/>
        <v>0</v>
      </c>
      <c r="AP61" s="38">
        <f t="shared" si="16"/>
        <v>0</v>
      </c>
      <c r="AQ61" s="38">
        <f t="shared" si="16"/>
        <v>0</v>
      </c>
      <c r="AR61" s="38">
        <f t="shared" si="16"/>
        <v>0</v>
      </c>
      <c r="AS61" s="38">
        <f t="shared" si="16"/>
        <v>0</v>
      </c>
      <c r="AT61" s="38">
        <f t="shared" si="16"/>
        <v>0</v>
      </c>
      <c r="AU61" s="38">
        <f t="shared" si="16"/>
        <v>0</v>
      </c>
      <c r="AV61" s="38">
        <f t="shared" si="16"/>
        <v>0</v>
      </c>
      <c r="AW61" s="38">
        <f t="shared" si="16"/>
        <v>0</v>
      </c>
      <c r="AX61" s="38">
        <f t="shared" si="16"/>
        <v>0</v>
      </c>
      <c r="AY61" s="38">
        <f t="shared" si="16"/>
        <v>0</v>
      </c>
      <c r="AZ61" s="38">
        <f t="shared" si="16"/>
        <v>0</v>
      </c>
      <c r="BA61" s="38">
        <f t="shared" si="16"/>
        <v>0</v>
      </c>
      <c r="BB61" s="38">
        <f t="shared" si="16"/>
        <v>0</v>
      </c>
      <c r="BC61" s="38">
        <f t="shared" si="16"/>
        <v>0</v>
      </c>
      <c r="BD61" s="38">
        <f t="shared" si="16"/>
        <v>0</v>
      </c>
      <c r="BE61" s="38">
        <f t="shared" si="16"/>
        <v>0</v>
      </c>
      <c r="BF61" s="38">
        <f t="shared" si="16"/>
        <v>0</v>
      </c>
      <c r="BG61" s="38">
        <f t="shared" si="16"/>
        <v>0</v>
      </c>
      <c r="BH61" s="38">
        <f t="shared" si="16"/>
        <v>0</v>
      </c>
      <c r="BI61" s="38">
        <f t="shared" si="16"/>
        <v>0</v>
      </c>
      <c r="BJ61" s="38">
        <f t="shared" si="16"/>
        <v>0</v>
      </c>
      <c r="BK61" s="38">
        <f>BK60+BK57</f>
        <v>101.68200000000002</v>
      </c>
    </row>
    <row r="62" spans="1:63" ht="4.5" customHeight="1">
      <c r="A62" s="17"/>
      <c r="B62" s="25"/>
      <c r="C62" s="57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8"/>
    </row>
    <row r="63" spans="1:63">
      <c r="A63" s="17" t="s">
        <v>22</v>
      </c>
      <c r="B63" s="24" t="s">
        <v>23</v>
      </c>
      <c r="C63" s="57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8"/>
    </row>
    <row r="64" spans="1:63">
      <c r="A64" s="17" t="s">
        <v>80</v>
      </c>
      <c r="B64" s="25" t="s">
        <v>24</v>
      </c>
      <c r="C64" s="57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8"/>
    </row>
    <row r="65" spans="1:63">
      <c r="A65" s="17"/>
      <c r="B65" s="26" t="s">
        <v>40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0</v>
      </c>
      <c r="BK65" s="39">
        <f>SUM(C65:BJ65)</f>
        <v>0</v>
      </c>
    </row>
    <row r="66" spans="1:63">
      <c r="A66" s="17"/>
      <c r="B66" s="27" t="s">
        <v>87</v>
      </c>
      <c r="C66" s="36">
        <f t="shared" ref="C66:BJ66" si="17">SUM(C65)</f>
        <v>0</v>
      </c>
      <c r="D66" s="36">
        <f t="shared" si="17"/>
        <v>0</v>
      </c>
      <c r="E66" s="36">
        <f t="shared" si="17"/>
        <v>0</v>
      </c>
      <c r="F66" s="36">
        <f t="shared" si="17"/>
        <v>0</v>
      </c>
      <c r="G66" s="36">
        <f t="shared" si="17"/>
        <v>0</v>
      </c>
      <c r="H66" s="36">
        <f t="shared" si="17"/>
        <v>0</v>
      </c>
      <c r="I66" s="36">
        <f t="shared" si="17"/>
        <v>0</v>
      </c>
      <c r="J66" s="36">
        <f t="shared" si="17"/>
        <v>0</v>
      </c>
      <c r="K66" s="36">
        <f t="shared" si="17"/>
        <v>0</v>
      </c>
      <c r="L66" s="36">
        <f t="shared" si="17"/>
        <v>0</v>
      </c>
      <c r="M66" s="36">
        <f t="shared" si="17"/>
        <v>0</v>
      </c>
      <c r="N66" s="36">
        <f t="shared" si="17"/>
        <v>0</v>
      </c>
      <c r="O66" s="36">
        <f t="shared" si="17"/>
        <v>0</v>
      </c>
      <c r="P66" s="36">
        <f t="shared" si="17"/>
        <v>0</v>
      </c>
      <c r="Q66" s="36">
        <f t="shared" si="17"/>
        <v>0</v>
      </c>
      <c r="R66" s="36">
        <f t="shared" si="17"/>
        <v>0</v>
      </c>
      <c r="S66" s="36">
        <f t="shared" si="17"/>
        <v>0</v>
      </c>
      <c r="T66" s="36">
        <f t="shared" si="17"/>
        <v>0</v>
      </c>
      <c r="U66" s="36">
        <f t="shared" si="17"/>
        <v>0</v>
      </c>
      <c r="V66" s="36">
        <f t="shared" si="17"/>
        <v>0</v>
      </c>
      <c r="W66" s="36">
        <f t="shared" si="17"/>
        <v>0</v>
      </c>
      <c r="X66" s="36">
        <f t="shared" si="17"/>
        <v>0</v>
      </c>
      <c r="Y66" s="36">
        <f t="shared" si="17"/>
        <v>0</v>
      </c>
      <c r="Z66" s="36">
        <f t="shared" si="17"/>
        <v>0</v>
      </c>
      <c r="AA66" s="36">
        <f t="shared" si="17"/>
        <v>0</v>
      </c>
      <c r="AB66" s="36">
        <f t="shared" si="17"/>
        <v>0</v>
      </c>
      <c r="AC66" s="36">
        <f t="shared" si="17"/>
        <v>0</v>
      </c>
      <c r="AD66" s="36">
        <f t="shared" si="17"/>
        <v>0</v>
      </c>
      <c r="AE66" s="36">
        <f t="shared" si="17"/>
        <v>0</v>
      </c>
      <c r="AF66" s="36">
        <f t="shared" si="17"/>
        <v>0</v>
      </c>
      <c r="AG66" s="36">
        <f t="shared" si="17"/>
        <v>0</v>
      </c>
      <c r="AH66" s="36">
        <f t="shared" si="17"/>
        <v>0</v>
      </c>
      <c r="AI66" s="36">
        <f t="shared" si="17"/>
        <v>0</v>
      </c>
      <c r="AJ66" s="36">
        <f t="shared" si="17"/>
        <v>0</v>
      </c>
      <c r="AK66" s="36">
        <f t="shared" si="17"/>
        <v>0</v>
      </c>
      <c r="AL66" s="36">
        <f t="shared" si="17"/>
        <v>0</v>
      </c>
      <c r="AM66" s="36">
        <f t="shared" si="17"/>
        <v>0</v>
      </c>
      <c r="AN66" s="36">
        <f t="shared" si="17"/>
        <v>0</v>
      </c>
      <c r="AO66" s="36">
        <f t="shared" si="17"/>
        <v>0</v>
      </c>
      <c r="AP66" s="36">
        <f t="shared" si="17"/>
        <v>0</v>
      </c>
      <c r="AQ66" s="36">
        <f t="shared" si="17"/>
        <v>0</v>
      </c>
      <c r="AR66" s="36">
        <f t="shared" si="17"/>
        <v>0</v>
      </c>
      <c r="AS66" s="36">
        <f t="shared" si="17"/>
        <v>0</v>
      </c>
      <c r="AT66" s="36">
        <f t="shared" si="17"/>
        <v>0</v>
      </c>
      <c r="AU66" s="36">
        <f t="shared" si="17"/>
        <v>0</v>
      </c>
      <c r="AV66" s="36">
        <f t="shared" si="17"/>
        <v>0</v>
      </c>
      <c r="AW66" s="36">
        <f t="shared" si="17"/>
        <v>0</v>
      </c>
      <c r="AX66" s="36">
        <f t="shared" si="17"/>
        <v>0</v>
      </c>
      <c r="AY66" s="36">
        <f t="shared" si="17"/>
        <v>0</v>
      </c>
      <c r="AZ66" s="36">
        <f t="shared" si="17"/>
        <v>0</v>
      </c>
      <c r="BA66" s="36">
        <f t="shared" si="17"/>
        <v>0</v>
      </c>
      <c r="BB66" s="36">
        <f t="shared" si="17"/>
        <v>0</v>
      </c>
      <c r="BC66" s="36">
        <f t="shared" si="17"/>
        <v>0</v>
      </c>
      <c r="BD66" s="36">
        <f t="shared" si="17"/>
        <v>0</v>
      </c>
      <c r="BE66" s="36">
        <f t="shared" si="17"/>
        <v>0</v>
      </c>
      <c r="BF66" s="36">
        <f t="shared" si="17"/>
        <v>0</v>
      </c>
      <c r="BG66" s="36">
        <f t="shared" si="17"/>
        <v>0</v>
      </c>
      <c r="BH66" s="36">
        <f t="shared" si="17"/>
        <v>0</v>
      </c>
      <c r="BI66" s="36">
        <f t="shared" si="17"/>
        <v>0</v>
      </c>
      <c r="BJ66" s="36">
        <f t="shared" si="17"/>
        <v>0</v>
      </c>
      <c r="BK66" s="39">
        <f>SUM(BK65)</f>
        <v>0</v>
      </c>
    </row>
    <row r="67" spans="1:63" ht="4.5" customHeight="1">
      <c r="A67" s="17"/>
      <c r="B67" s="29"/>
      <c r="C67" s="57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8"/>
    </row>
    <row r="68" spans="1:63">
      <c r="A68" s="17"/>
      <c r="B68" s="30" t="s">
        <v>103</v>
      </c>
      <c r="C68" s="44">
        <f>C34+C47+C52+C61+C66</f>
        <v>0</v>
      </c>
      <c r="D68" s="44">
        <f t="shared" ref="D68:BJ68" si="18">D34+D47+D52+D61+D66</f>
        <v>181.78649145306292</v>
      </c>
      <c r="E68" s="44">
        <f t="shared" si="18"/>
        <v>686.44488926867734</v>
      </c>
      <c r="F68" s="44">
        <f t="shared" si="18"/>
        <v>0</v>
      </c>
      <c r="G68" s="44">
        <f t="shared" si="18"/>
        <v>0</v>
      </c>
      <c r="H68" s="44">
        <f t="shared" si="18"/>
        <v>37.5148388138768</v>
      </c>
      <c r="I68" s="44">
        <f t="shared" si="18"/>
        <v>1644.4894704910287</v>
      </c>
      <c r="J68" s="44">
        <f t="shared" si="18"/>
        <v>380.95966043457781</v>
      </c>
      <c r="K68" s="44">
        <f t="shared" si="18"/>
        <v>0</v>
      </c>
      <c r="L68" s="44">
        <f t="shared" si="18"/>
        <v>58.808981393477865</v>
      </c>
      <c r="M68" s="44">
        <f t="shared" si="18"/>
        <v>0</v>
      </c>
      <c r="N68" s="44">
        <f t="shared" si="18"/>
        <v>0</v>
      </c>
      <c r="O68" s="44">
        <f t="shared" si="18"/>
        <v>0</v>
      </c>
      <c r="P68" s="44">
        <f t="shared" si="18"/>
        <v>0</v>
      </c>
      <c r="Q68" s="44">
        <f t="shared" si="18"/>
        <v>0</v>
      </c>
      <c r="R68" s="44">
        <f t="shared" si="18"/>
        <v>21.942526123857402</v>
      </c>
      <c r="S68" s="44">
        <f t="shared" si="18"/>
        <v>165.4000014009975</v>
      </c>
      <c r="T68" s="44">
        <f t="shared" si="18"/>
        <v>90.478042669514323</v>
      </c>
      <c r="U68" s="44">
        <f t="shared" si="18"/>
        <v>0</v>
      </c>
      <c r="V68" s="44">
        <f t="shared" si="18"/>
        <v>20.610637170219601</v>
      </c>
      <c r="W68" s="44">
        <f t="shared" si="18"/>
        <v>0</v>
      </c>
      <c r="X68" s="44">
        <f t="shared" si="18"/>
        <v>0.9682189911289999</v>
      </c>
      <c r="Y68" s="44">
        <f t="shared" si="18"/>
        <v>0</v>
      </c>
      <c r="Z68" s="44">
        <f t="shared" si="18"/>
        <v>0</v>
      </c>
      <c r="AA68" s="44">
        <f t="shared" si="18"/>
        <v>0</v>
      </c>
      <c r="AB68" s="44">
        <f t="shared" si="18"/>
        <v>140.90194916202751</v>
      </c>
      <c r="AC68" s="44">
        <f t="shared" si="18"/>
        <v>78.449180834795811</v>
      </c>
      <c r="AD68" s="44">
        <f t="shared" si="18"/>
        <v>38.781439022676402</v>
      </c>
      <c r="AE68" s="44">
        <f t="shared" si="18"/>
        <v>0</v>
      </c>
      <c r="AF68" s="44">
        <f t="shared" si="18"/>
        <v>245.29453927294708</v>
      </c>
      <c r="AG68" s="44">
        <f t="shared" si="18"/>
        <v>0</v>
      </c>
      <c r="AH68" s="44">
        <f t="shared" si="18"/>
        <v>0</v>
      </c>
      <c r="AI68" s="44">
        <f t="shared" si="18"/>
        <v>0</v>
      </c>
      <c r="AJ68" s="44">
        <f t="shared" si="18"/>
        <v>0</v>
      </c>
      <c r="AK68" s="44">
        <f t="shared" si="18"/>
        <v>0</v>
      </c>
      <c r="AL68" s="44">
        <f t="shared" si="18"/>
        <v>177.02862923399488</v>
      </c>
      <c r="AM68" s="44">
        <f t="shared" si="18"/>
        <v>79.305825590926901</v>
      </c>
      <c r="AN68" s="44">
        <f t="shared" si="18"/>
        <v>194.90077603331724</v>
      </c>
      <c r="AO68" s="44">
        <f t="shared" si="18"/>
        <v>0</v>
      </c>
      <c r="AP68" s="44">
        <f t="shared" si="18"/>
        <v>108.6455379878784</v>
      </c>
      <c r="AQ68" s="44">
        <f t="shared" si="18"/>
        <v>0</v>
      </c>
      <c r="AR68" s="44">
        <f t="shared" si="18"/>
        <v>0</v>
      </c>
      <c r="AS68" s="44">
        <f t="shared" si="18"/>
        <v>0</v>
      </c>
      <c r="AT68" s="44">
        <f t="shared" si="18"/>
        <v>0</v>
      </c>
      <c r="AU68" s="44">
        <f t="shared" si="18"/>
        <v>0</v>
      </c>
      <c r="AV68" s="44">
        <f t="shared" si="18"/>
        <v>426.44008215882667</v>
      </c>
      <c r="AW68" s="44">
        <f t="shared" si="18"/>
        <v>439.43310248174453</v>
      </c>
      <c r="AX68" s="44">
        <f t="shared" si="18"/>
        <v>55.657157359676688</v>
      </c>
      <c r="AY68" s="44">
        <f t="shared" si="18"/>
        <v>0</v>
      </c>
      <c r="AZ68" s="44">
        <f t="shared" si="18"/>
        <v>562.22969979139509</v>
      </c>
      <c r="BA68" s="44">
        <f t="shared" si="18"/>
        <v>0</v>
      </c>
      <c r="BB68" s="44">
        <f t="shared" si="18"/>
        <v>0</v>
      </c>
      <c r="BC68" s="44">
        <f t="shared" si="18"/>
        <v>0</v>
      </c>
      <c r="BD68" s="44">
        <f t="shared" si="18"/>
        <v>0</v>
      </c>
      <c r="BE68" s="44">
        <f t="shared" si="18"/>
        <v>0</v>
      </c>
      <c r="BF68" s="44">
        <f t="shared" si="18"/>
        <v>90.305440456630578</v>
      </c>
      <c r="BG68" s="44">
        <f t="shared" si="18"/>
        <v>61.93468618284026</v>
      </c>
      <c r="BH68" s="44">
        <f t="shared" si="18"/>
        <v>49.041178743708095</v>
      </c>
      <c r="BI68" s="44">
        <f t="shared" si="18"/>
        <v>0</v>
      </c>
      <c r="BJ68" s="44">
        <f t="shared" si="18"/>
        <v>36.821467982816898</v>
      </c>
      <c r="BK68" s="44">
        <f>BK34+BK47+BK52+BK61+BK66</f>
        <v>6074.5744505066205</v>
      </c>
    </row>
    <row r="69" spans="1:63" ht="4.5" customHeight="1">
      <c r="A69" s="17"/>
      <c r="B69" s="30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6"/>
    </row>
    <row r="70" spans="1:63" ht="14.25" customHeight="1">
      <c r="A70" s="17" t="s">
        <v>5</v>
      </c>
      <c r="B70" s="31" t="s">
        <v>26</v>
      </c>
      <c r="C70" s="54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6"/>
    </row>
    <row r="71" spans="1:63">
      <c r="A71" s="17"/>
      <c r="B71" s="34" t="s">
        <v>123</v>
      </c>
      <c r="C71" s="40">
        <v>0</v>
      </c>
      <c r="D71" s="40">
        <v>0.54794436632249999</v>
      </c>
      <c r="E71" s="40">
        <v>0</v>
      </c>
      <c r="F71" s="40">
        <v>0</v>
      </c>
      <c r="G71" s="40">
        <v>0</v>
      </c>
      <c r="H71" s="40">
        <v>0.30715425960759979</v>
      </c>
      <c r="I71" s="40">
        <v>0</v>
      </c>
      <c r="J71" s="40">
        <v>0</v>
      </c>
      <c r="K71" s="40">
        <v>0</v>
      </c>
      <c r="L71" s="40">
        <v>0.2321590008709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0.23890506612149998</v>
      </c>
      <c r="S71" s="40">
        <v>0</v>
      </c>
      <c r="T71" s="40">
        <v>0</v>
      </c>
      <c r="U71" s="40">
        <v>0</v>
      </c>
      <c r="V71" s="40">
        <v>2.7337562257000003E-3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19.997687684409083</v>
      </c>
      <c r="AC71" s="40">
        <v>0.12172981703210001</v>
      </c>
      <c r="AD71" s="40">
        <v>0</v>
      </c>
      <c r="AE71" s="40">
        <v>0</v>
      </c>
      <c r="AF71" s="40">
        <v>2.2877472566744013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23.351918745964991</v>
      </c>
      <c r="AM71" s="40">
        <v>0.27373334041870001</v>
      </c>
      <c r="AN71" s="40">
        <v>0</v>
      </c>
      <c r="AO71" s="40">
        <v>0</v>
      </c>
      <c r="AP71" s="40">
        <v>1.1018875477727001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5.2119999475961256</v>
      </c>
      <c r="AW71" s="40">
        <v>4.1297482096699999E-2</v>
      </c>
      <c r="AX71" s="40">
        <v>0</v>
      </c>
      <c r="AY71" s="40">
        <v>0</v>
      </c>
      <c r="AZ71" s="40">
        <v>0.9764014909669001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3.4293964450578152</v>
      </c>
      <c r="BG71" s="40">
        <v>0</v>
      </c>
      <c r="BH71" s="40">
        <v>0</v>
      </c>
      <c r="BI71" s="40">
        <v>0</v>
      </c>
      <c r="BJ71" s="40">
        <v>8.6986941774099991E-2</v>
      </c>
      <c r="BK71" s="39">
        <f>SUM(C71:BJ71)</f>
        <v>58.209683148911822</v>
      </c>
    </row>
    <row r="72" spans="1:63" ht="13.8" thickBot="1">
      <c r="A72" s="32"/>
      <c r="B72" s="27" t="s">
        <v>87</v>
      </c>
      <c r="C72" s="36">
        <f t="shared" ref="C72:BJ72" si="19">SUM(C71)</f>
        <v>0</v>
      </c>
      <c r="D72" s="36">
        <f t="shared" si="19"/>
        <v>0.54794436632249999</v>
      </c>
      <c r="E72" s="36">
        <f t="shared" si="19"/>
        <v>0</v>
      </c>
      <c r="F72" s="36">
        <f t="shared" si="19"/>
        <v>0</v>
      </c>
      <c r="G72" s="36">
        <f t="shared" si="19"/>
        <v>0</v>
      </c>
      <c r="H72" s="36">
        <f t="shared" si="19"/>
        <v>0.30715425960759979</v>
      </c>
      <c r="I72" s="36">
        <f t="shared" si="19"/>
        <v>0</v>
      </c>
      <c r="J72" s="36">
        <f t="shared" si="19"/>
        <v>0</v>
      </c>
      <c r="K72" s="36">
        <f t="shared" si="19"/>
        <v>0</v>
      </c>
      <c r="L72" s="36">
        <f t="shared" si="19"/>
        <v>0.2321590008709</v>
      </c>
      <c r="M72" s="36">
        <f t="shared" si="19"/>
        <v>0</v>
      </c>
      <c r="N72" s="36">
        <f t="shared" si="19"/>
        <v>0</v>
      </c>
      <c r="O72" s="36">
        <f t="shared" si="19"/>
        <v>0</v>
      </c>
      <c r="P72" s="36">
        <f t="shared" si="19"/>
        <v>0</v>
      </c>
      <c r="Q72" s="36">
        <f t="shared" si="19"/>
        <v>0</v>
      </c>
      <c r="R72" s="36">
        <f t="shared" si="19"/>
        <v>0.23890506612149998</v>
      </c>
      <c r="S72" s="36">
        <f t="shared" si="19"/>
        <v>0</v>
      </c>
      <c r="T72" s="36">
        <f t="shared" si="19"/>
        <v>0</v>
      </c>
      <c r="U72" s="36">
        <f t="shared" si="19"/>
        <v>0</v>
      </c>
      <c r="V72" s="36">
        <f t="shared" si="19"/>
        <v>2.7337562257000003E-3</v>
      </c>
      <c r="W72" s="36">
        <f t="shared" si="19"/>
        <v>0</v>
      </c>
      <c r="X72" s="36">
        <f t="shared" si="19"/>
        <v>0</v>
      </c>
      <c r="Y72" s="36">
        <f t="shared" si="19"/>
        <v>0</v>
      </c>
      <c r="Z72" s="36">
        <f t="shared" si="19"/>
        <v>0</v>
      </c>
      <c r="AA72" s="36">
        <f t="shared" si="19"/>
        <v>0</v>
      </c>
      <c r="AB72" s="36">
        <f t="shared" si="19"/>
        <v>19.997687684409083</v>
      </c>
      <c r="AC72" s="36">
        <f t="shared" si="19"/>
        <v>0.12172981703210001</v>
      </c>
      <c r="AD72" s="36">
        <f t="shared" si="19"/>
        <v>0</v>
      </c>
      <c r="AE72" s="36">
        <f t="shared" si="19"/>
        <v>0</v>
      </c>
      <c r="AF72" s="36">
        <f t="shared" si="19"/>
        <v>2.2877472566744013</v>
      </c>
      <c r="AG72" s="36">
        <f t="shared" si="19"/>
        <v>0</v>
      </c>
      <c r="AH72" s="36">
        <f t="shared" si="19"/>
        <v>0</v>
      </c>
      <c r="AI72" s="36">
        <f t="shared" si="19"/>
        <v>0</v>
      </c>
      <c r="AJ72" s="36">
        <f t="shared" si="19"/>
        <v>0</v>
      </c>
      <c r="AK72" s="36">
        <f t="shared" si="19"/>
        <v>0</v>
      </c>
      <c r="AL72" s="36">
        <f t="shared" si="19"/>
        <v>23.351918745964991</v>
      </c>
      <c r="AM72" s="36">
        <f t="shared" si="19"/>
        <v>0.27373334041870001</v>
      </c>
      <c r="AN72" s="36">
        <f t="shared" si="19"/>
        <v>0</v>
      </c>
      <c r="AO72" s="36">
        <f t="shared" si="19"/>
        <v>0</v>
      </c>
      <c r="AP72" s="36">
        <f t="shared" si="19"/>
        <v>1.1018875477727001</v>
      </c>
      <c r="AQ72" s="36">
        <f t="shared" si="19"/>
        <v>0</v>
      </c>
      <c r="AR72" s="36">
        <f t="shared" si="19"/>
        <v>0</v>
      </c>
      <c r="AS72" s="36">
        <f t="shared" si="19"/>
        <v>0</v>
      </c>
      <c r="AT72" s="36">
        <f t="shared" si="19"/>
        <v>0</v>
      </c>
      <c r="AU72" s="36">
        <f t="shared" si="19"/>
        <v>0</v>
      </c>
      <c r="AV72" s="36">
        <f t="shared" si="19"/>
        <v>5.2119999475961256</v>
      </c>
      <c r="AW72" s="36">
        <f t="shared" si="19"/>
        <v>4.1297482096699999E-2</v>
      </c>
      <c r="AX72" s="36">
        <f t="shared" si="19"/>
        <v>0</v>
      </c>
      <c r="AY72" s="36">
        <f t="shared" si="19"/>
        <v>0</v>
      </c>
      <c r="AZ72" s="36">
        <f t="shared" si="19"/>
        <v>0.9764014909669001</v>
      </c>
      <c r="BA72" s="36">
        <f t="shared" si="19"/>
        <v>0</v>
      </c>
      <c r="BB72" s="36">
        <f t="shared" si="19"/>
        <v>0</v>
      </c>
      <c r="BC72" s="36">
        <f t="shared" si="19"/>
        <v>0</v>
      </c>
      <c r="BD72" s="36">
        <f t="shared" si="19"/>
        <v>0</v>
      </c>
      <c r="BE72" s="36">
        <f t="shared" si="19"/>
        <v>0</v>
      </c>
      <c r="BF72" s="36">
        <f t="shared" si="19"/>
        <v>3.4293964450578152</v>
      </c>
      <c r="BG72" s="36">
        <f t="shared" si="19"/>
        <v>0</v>
      </c>
      <c r="BH72" s="36">
        <f t="shared" si="19"/>
        <v>0</v>
      </c>
      <c r="BI72" s="36">
        <f t="shared" si="19"/>
        <v>0</v>
      </c>
      <c r="BJ72" s="36">
        <f t="shared" si="19"/>
        <v>8.6986941774099991E-2</v>
      </c>
      <c r="BK72" s="39">
        <f>SUM(BK71)</f>
        <v>58.209683148911822</v>
      </c>
    </row>
    <row r="73" spans="1:63" ht="6" customHeight="1">
      <c r="A73" s="5"/>
      <c r="B73" s="23"/>
    </row>
    <row r="74" spans="1:63">
      <c r="A74" s="5"/>
      <c r="B74" s="5" t="s">
        <v>29</v>
      </c>
      <c r="L74" s="18" t="s">
        <v>41</v>
      </c>
    </row>
    <row r="75" spans="1:63">
      <c r="A75" s="5"/>
      <c r="B75" s="5" t="s">
        <v>30</v>
      </c>
      <c r="L75" s="5" t="s">
        <v>33</v>
      </c>
    </row>
    <row r="76" spans="1:63">
      <c r="L76" s="5" t="s">
        <v>34</v>
      </c>
    </row>
    <row r="77" spans="1:63">
      <c r="B77" s="5" t="s">
        <v>36</v>
      </c>
      <c r="L77" s="5" t="s">
        <v>102</v>
      </c>
    </row>
    <row r="78" spans="1:63">
      <c r="B78" s="5" t="s">
        <v>37</v>
      </c>
      <c r="L78" s="5" t="s">
        <v>104</v>
      </c>
    </row>
    <row r="79" spans="1:63">
      <c r="B79" s="5"/>
      <c r="L79" s="5" t="s">
        <v>35</v>
      </c>
    </row>
    <row r="87" spans="2:2">
      <c r="B87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6:BK36"/>
    <mergeCell ref="C35:BK35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50:BK50"/>
    <mergeCell ref="C49:BK49"/>
    <mergeCell ref="C48:BK48"/>
    <mergeCell ref="C40:BK40"/>
    <mergeCell ref="C37:BK37"/>
    <mergeCell ref="A1:A5"/>
    <mergeCell ref="C70:BK70"/>
    <mergeCell ref="C54:BK54"/>
    <mergeCell ref="C55:BK55"/>
    <mergeCell ref="C58:BK58"/>
    <mergeCell ref="C62:BK62"/>
    <mergeCell ref="C63:BK63"/>
    <mergeCell ref="C64:BK64"/>
    <mergeCell ref="C67:BK67"/>
    <mergeCell ref="C69:BK69"/>
    <mergeCell ref="C53:BK53"/>
    <mergeCell ref="C10:BK10"/>
    <mergeCell ref="C13:BK13"/>
    <mergeCell ref="C21:BK21"/>
    <mergeCell ref="C24:BK24"/>
    <mergeCell ref="C27:BK27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0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79" t="s">
        <v>127</v>
      </c>
      <c r="C2" s="60"/>
      <c r="D2" s="60"/>
      <c r="E2" s="60"/>
      <c r="F2" s="60"/>
      <c r="G2" s="60"/>
      <c r="H2" s="60"/>
      <c r="I2" s="60"/>
      <c r="J2" s="60"/>
      <c r="K2" s="60"/>
      <c r="L2" s="80"/>
    </row>
    <row r="3" spans="2:12">
      <c r="B3" s="79" t="s">
        <v>124</v>
      </c>
      <c r="C3" s="60"/>
      <c r="D3" s="60"/>
      <c r="E3" s="60"/>
      <c r="F3" s="60"/>
      <c r="G3" s="60"/>
      <c r="H3" s="60"/>
      <c r="I3" s="60"/>
      <c r="J3" s="60"/>
      <c r="K3" s="60"/>
      <c r="L3" s="80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2.1841112578999998E-3</v>
      </c>
      <c r="G5" s="35">
        <v>0</v>
      </c>
      <c r="H5" s="35">
        <v>0</v>
      </c>
      <c r="I5" s="35">
        <v>0</v>
      </c>
      <c r="J5" s="35">
        <v>0</v>
      </c>
      <c r="K5" s="35">
        <f>SUM(D5:J5)</f>
        <v>2.1841112578999998E-3</v>
      </c>
      <c r="L5" s="35">
        <v>0</v>
      </c>
    </row>
    <row r="6" spans="2:12">
      <c r="B6" s="19">
        <v>2</v>
      </c>
      <c r="C6" s="21" t="s">
        <v>44</v>
      </c>
      <c r="D6" s="40">
        <v>11.776317927611302</v>
      </c>
      <c r="E6" s="35">
        <v>1.3053881034789003</v>
      </c>
      <c r="F6" s="35">
        <v>8.3417660372142812</v>
      </c>
      <c r="G6" s="35">
        <v>0</v>
      </c>
      <c r="H6" s="35">
        <v>0</v>
      </c>
      <c r="I6" s="35">
        <v>0.59470000000000001</v>
      </c>
      <c r="J6" s="35">
        <v>0</v>
      </c>
      <c r="K6" s="35">
        <f t="shared" ref="K6:K41" si="0">SUM(D6:J6)</f>
        <v>22.018172068304484</v>
      </c>
      <c r="L6" s="35">
        <v>0.4969085376651004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9.7807639095599974E-2</v>
      </c>
      <c r="G7" s="35">
        <v>0</v>
      </c>
      <c r="H7" s="35">
        <v>0</v>
      </c>
      <c r="I7" s="35">
        <v>7.6E-3</v>
      </c>
      <c r="J7" s="35">
        <v>0</v>
      </c>
      <c r="K7" s="35">
        <f t="shared" si="0"/>
        <v>0.10540763909559997</v>
      </c>
      <c r="L7" s="35">
        <v>6.1858352902600007E-2</v>
      </c>
    </row>
    <row r="8" spans="2:12">
      <c r="B8" s="19">
        <v>4</v>
      </c>
      <c r="C8" s="21" t="s">
        <v>46</v>
      </c>
      <c r="D8" s="40">
        <v>35.852530016418598</v>
      </c>
      <c r="E8" s="35">
        <v>1.2401190649319997</v>
      </c>
      <c r="F8" s="35">
        <v>5.0352503369263921</v>
      </c>
      <c r="G8" s="35">
        <v>0</v>
      </c>
      <c r="H8" s="35">
        <v>0</v>
      </c>
      <c r="I8" s="35">
        <v>0.22589999999999999</v>
      </c>
      <c r="J8" s="35">
        <v>0</v>
      </c>
      <c r="K8" s="35">
        <f t="shared" si="0"/>
        <v>42.353799418276999</v>
      </c>
      <c r="L8" s="35">
        <v>0.65452800650380027</v>
      </c>
    </row>
    <row r="9" spans="2:12">
      <c r="B9" s="19">
        <v>5</v>
      </c>
      <c r="C9" s="21" t="s">
        <v>47</v>
      </c>
      <c r="D9" s="40">
        <v>0.75588523709529987</v>
      </c>
      <c r="E9" s="35">
        <v>1.8015224298979002</v>
      </c>
      <c r="F9" s="35">
        <v>13.442720261088843</v>
      </c>
      <c r="G9" s="35">
        <v>0</v>
      </c>
      <c r="H9" s="35">
        <v>0</v>
      </c>
      <c r="I9" s="35">
        <v>1.2726000000000002</v>
      </c>
      <c r="J9" s="35">
        <v>0</v>
      </c>
      <c r="K9" s="35">
        <f t="shared" si="0"/>
        <v>17.272727928082045</v>
      </c>
      <c r="L9" s="35">
        <v>1.2160966924002994</v>
      </c>
    </row>
    <row r="10" spans="2:12">
      <c r="B10" s="19">
        <v>6</v>
      </c>
      <c r="C10" s="21" t="s">
        <v>48</v>
      </c>
      <c r="D10" s="40">
        <v>4.744607038418299</v>
      </c>
      <c r="E10" s="35">
        <v>8.9526454758990042</v>
      </c>
      <c r="F10" s="35">
        <v>5.4671901489704009</v>
      </c>
      <c r="G10" s="35">
        <v>0</v>
      </c>
      <c r="H10" s="35">
        <v>0</v>
      </c>
      <c r="I10" s="35">
        <v>0.17480000000000001</v>
      </c>
      <c r="J10" s="35">
        <v>0</v>
      </c>
      <c r="K10" s="35">
        <f t="shared" si="0"/>
        <v>19.339242663287703</v>
      </c>
      <c r="L10" s="35">
        <v>0.67839791092900015</v>
      </c>
    </row>
    <row r="11" spans="2:12">
      <c r="B11" s="19">
        <v>7</v>
      </c>
      <c r="C11" s="21" t="s">
        <v>49</v>
      </c>
      <c r="D11" s="40">
        <v>9.5146916797387959</v>
      </c>
      <c r="E11" s="35">
        <v>6.9176358623426024</v>
      </c>
      <c r="F11" s="35">
        <v>7.7874918347949933</v>
      </c>
      <c r="G11" s="35">
        <v>0</v>
      </c>
      <c r="H11" s="35">
        <v>0</v>
      </c>
      <c r="I11" s="35">
        <v>0</v>
      </c>
      <c r="J11" s="35">
        <v>0</v>
      </c>
      <c r="K11" s="35">
        <f t="shared" si="0"/>
        <v>24.219819376876394</v>
      </c>
      <c r="L11" s="35">
        <v>1.0725802957584005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0.88675638303209992</v>
      </c>
      <c r="E14" s="35">
        <v>1.5135137472575999</v>
      </c>
      <c r="F14" s="35">
        <v>1.9828835374974989</v>
      </c>
      <c r="G14" s="35">
        <v>0</v>
      </c>
      <c r="H14" s="35">
        <v>0</v>
      </c>
      <c r="I14" s="35">
        <v>8.6599999999999996E-2</v>
      </c>
      <c r="J14" s="35">
        <v>0</v>
      </c>
      <c r="K14" s="35">
        <f t="shared" si="0"/>
        <v>4.4697536677871987</v>
      </c>
      <c r="L14" s="35">
        <v>0.77198967815620012</v>
      </c>
    </row>
    <row r="15" spans="2:12">
      <c r="B15" s="19">
        <v>11</v>
      </c>
      <c r="C15" s="21" t="s">
        <v>53</v>
      </c>
      <c r="D15" s="40">
        <v>109.56581425724814</v>
      </c>
      <c r="E15" s="35">
        <v>77.020168736454764</v>
      </c>
      <c r="F15" s="35">
        <v>47.061568783857133</v>
      </c>
      <c r="G15" s="35">
        <v>0</v>
      </c>
      <c r="H15" s="35">
        <v>0</v>
      </c>
      <c r="I15" s="35">
        <v>1.1278999999999999</v>
      </c>
      <c r="J15" s="35">
        <v>0</v>
      </c>
      <c r="K15" s="35">
        <f t="shared" si="0"/>
        <v>234.77545177756002</v>
      </c>
      <c r="L15" s="35">
        <v>2.2880679599277065</v>
      </c>
    </row>
    <row r="16" spans="2:12">
      <c r="B16" s="19">
        <v>12</v>
      </c>
      <c r="C16" s="21" t="s">
        <v>54</v>
      </c>
      <c r="D16" s="40">
        <v>23.889538388610404</v>
      </c>
      <c r="E16" s="35">
        <v>21.802133429121593</v>
      </c>
      <c r="F16" s="35">
        <v>19.74464345312807</v>
      </c>
      <c r="G16" s="35">
        <v>0</v>
      </c>
      <c r="H16" s="35">
        <v>0</v>
      </c>
      <c r="I16" s="35">
        <v>0.82700000000000007</v>
      </c>
      <c r="J16" s="35">
        <v>0</v>
      </c>
      <c r="K16" s="35">
        <f t="shared" si="0"/>
        <v>66.263315270860062</v>
      </c>
      <c r="L16" s="35">
        <v>1.2653388229839</v>
      </c>
    </row>
    <row r="17" spans="2:12">
      <c r="B17" s="19">
        <v>13</v>
      </c>
      <c r="C17" s="21" t="s">
        <v>55</v>
      </c>
      <c r="D17" s="40">
        <v>5.1592231832254001</v>
      </c>
      <c r="E17" s="35">
        <v>1.7600970555478999</v>
      </c>
      <c r="F17" s="35">
        <v>2.1640605499752006</v>
      </c>
      <c r="G17" s="35">
        <v>0</v>
      </c>
      <c r="H17" s="35">
        <v>0</v>
      </c>
      <c r="I17" s="35">
        <v>4.6199999999999998E-2</v>
      </c>
      <c r="J17" s="35">
        <v>0</v>
      </c>
      <c r="K17" s="35">
        <f t="shared" si="0"/>
        <v>9.1295807887485001</v>
      </c>
      <c r="L17" s="35">
        <v>0.6510627200235003</v>
      </c>
    </row>
    <row r="18" spans="2:12">
      <c r="B18" s="19">
        <v>14</v>
      </c>
      <c r="C18" s="21" t="s">
        <v>56</v>
      </c>
      <c r="D18" s="40">
        <v>0.21569979857989996</v>
      </c>
      <c r="E18" s="35">
        <v>0.13143792325689999</v>
      </c>
      <c r="F18" s="35">
        <v>2.0628979091050992</v>
      </c>
      <c r="G18" s="35">
        <v>0</v>
      </c>
      <c r="H18" s="35">
        <v>0</v>
      </c>
      <c r="I18" s="35">
        <v>3.3399999999999999E-2</v>
      </c>
      <c r="J18" s="35">
        <v>0</v>
      </c>
      <c r="K18" s="35">
        <f t="shared" si="0"/>
        <v>2.4434356309418992</v>
      </c>
      <c r="L18" s="35">
        <v>0.15229933403040002</v>
      </c>
    </row>
    <row r="19" spans="2:12">
      <c r="B19" s="19">
        <v>15</v>
      </c>
      <c r="C19" s="21" t="s">
        <v>57</v>
      </c>
      <c r="D19" s="40">
        <v>1.4758026276106</v>
      </c>
      <c r="E19" s="35">
        <v>4.0790518447690021</v>
      </c>
      <c r="F19" s="35">
        <v>10.091199673572698</v>
      </c>
      <c r="G19" s="35">
        <v>0</v>
      </c>
      <c r="H19" s="35">
        <v>0</v>
      </c>
      <c r="I19" s="35">
        <v>0</v>
      </c>
      <c r="J19" s="35">
        <v>0</v>
      </c>
      <c r="K19" s="35">
        <f t="shared" si="0"/>
        <v>15.646054145952299</v>
      </c>
      <c r="L19" s="35">
        <v>0.93150581159830037</v>
      </c>
    </row>
    <row r="20" spans="2:12">
      <c r="B20" s="19">
        <v>16</v>
      </c>
      <c r="C20" s="21" t="s">
        <v>58</v>
      </c>
      <c r="D20" s="40">
        <v>214.98177548166603</v>
      </c>
      <c r="E20" s="35">
        <v>80.577544597937816</v>
      </c>
      <c r="F20" s="35">
        <v>64.577191910761783</v>
      </c>
      <c r="G20" s="35">
        <v>0</v>
      </c>
      <c r="H20" s="35">
        <v>0</v>
      </c>
      <c r="I20" s="35">
        <v>2.8618000000000001</v>
      </c>
      <c r="J20" s="35">
        <v>0</v>
      </c>
      <c r="K20" s="35">
        <f t="shared" si="0"/>
        <v>362.99831199036561</v>
      </c>
      <c r="L20" s="35">
        <v>3.0443043560256067</v>
      </c>
    </row>
    <row r="21" spans="2:12">
      <c r="B21" s="19">
        <v>17</v>
      </c>
      <c r="C21" s="21" t="s">
        <v>59</v>
      </c>
      <c r="D21" s="40">
        <v>89.085987750353596</v>
      </c>
      <c r="E21" s="35">
        <v>11.033510089608699</v>
      </c>
      <c r="F21" s="35">
        <v>12.752716735158744</v>
      </c>
      <c r="G21" s="35">
        <v>0</v>
      </c>
      <c r="H21" s="35">
        <v>0</v>
      </c>
      <c r="I21" s="35">
        <v>0.66469999999999996</v>
      </c>
      <c r="J21" s="35">
        <v>0</v>
      </c>
      <c r="K21" s="35">
        <f t="shared" si="0"/>
        <v>113.53691457512103</v>
      </c>
      <c r="L21" s="35">
        <v>1.0970100807257011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5.3959842320914024</v>
      </c>
      <c r="E23" s="35">
        <v>42.708035072377143</v>
      </c>
      <c r="F23" s="35">
        <v>41.585354033099463</v>
      </c>
      <c r="G23" s="35">
        <v>0</v>
      </c>
      <c r="H23" s="35">
        <v>0</v>
      </c>
      <c r="I23" s="35">
        <v>2.6894</v>
      </c>
      <c r="J23" s="35">
        <v>0</v>
      </c>
      <c r="K23" s="35">
        <f t="shared" si="0"/>
        <v>92.37877333756802</v>
      </c>
      <c r="L23" s="35">
        <v>1.9233599387344025</v>
      </c>
    </row>
    <row r="24" spans="2:12">
      <c r="B24" s="19">
        <v>20</v>
      </c>
      <c r="C24" s="21" t="s">
        <v>62</v>
      </c>
      <c r="D24" s="40">
        <v>1795.3170246753689</v>
      </c>
      <c r="E24" s="35">
        <v>423.80304278696497</v>
      </c>
      <c r="F24" s="35">
        <v>642.50469375896125</v>
      </c>
      <c r="G24" s="35">
        <v>0</v>
      </c>
      <c r="H24" s="35">
        <v>0</v>
      </c>
      <c r="I24" s="35">
        <v>74.658600000000007</v>
      </c>
      <c r="J24" s="35">
        <v>0</v>
      </c>
      <c r="K24" s="35">
        <f t="shared" si="0"/>
        <v>2936.2833612212953</v>
      </c>
      <c r="L24" s="35">
        <v>19.211104439358376</v>
      </c>
    </row>
    <row r="25" spans="2:12">
      <c r="B25" s="19">
        <v>21</v>
      </c>
      <c r="C25" s="20" t="s">
        <v>63</v>
      </c>
      <c r="D25" s="40">
        <v>0</v>
      </c>
      <c r="E25" s="35">
        <v>2.0443161280000002E-4</v>
      </c>
      <c r="F25" s="35">
        <v>1.5530464128599999E-2</v>
      </c>
      <c r="G25" s="35">
        <v>0</v>
      </c>
      <c r="H25" s="35">
        <v>0</v>
      </c>
      <c r="I25" s="35">
        <v>5.0000000000000001E-3</v>
      </c>
      <c r="J25" s="35">
        <v>0</v>
      </c>
      <c r="K25" s="35">
        <f t="shared" si="0"/>
        <v>2.07348957414E-2</v>
      </c>
      <c r="L25" s="35">
        <v>2.5979064399999998E-5</v>
      </c>
    </row>
    <row r="26" spans="2:12">
      <c r="B26" s="19">
        <v>22</v>
      </c>
      <c r="C26" s="21" t="s">
        <v>64</v>
      </c>
      <c r="D26" s="40">
        <v>0</v>
      </c>
      <c r="E26" s="35">
        <v>3.228382258E-3</v>
      </c>
      <c r="F26" s="35">
        <v>0.20961392770880002</v>
      </c>
      <c r="G26" s="35">
        <v>0</v>
      </c>
      <c r="H26" s="35">
        <v>0</v>
      </c>
      <c r="I26" s="35">
        <v>0.23149999999999998</v>
      </c>
      <c r="J26" s="35">
        <v>0</v>
      </c>
      <c r="K26" s="35">
        <f t="shared" si="0"/>
        <v>0.44434230996680002</v>
      </c>
      <c r="L26" s="35">
        <v>4.2744424063100001E-2</v>
      </c>
    </row>
    <row r="27" spans="2:12">
      <c r="B27" s="19">
        <v>23</v>
      </c>
      <c r="C27" s="20" t="s">
        <v>65</v>
      </c>
      <c r="D27" s="40">
        <v>0</v>
      </c>
      <c r="E27" s="35">
        <v>1.03325161E-5</v>
      </c>
      <c r="F27" s="35">
        <v>7.8138163546999997E-3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7.8241488707999993E-3</v>
      </c>
      <c r="L27" s="35">
        <v>1.2629897257899999E-2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0.2076815358362</v>
      </c>
      <c r="G28" s="35">
        <v>0</v>
      </c>
      <c r="H28" s="35">
        <v>0</v>
      </c>
      <c r="I28" s="35">
        <v>9.8400000000000001E-2</v>
      </c>
      <c r="J28" s="35">
        <v>0</v>
      </c>
      <c r="K28" s="35">
        <f t="shared" si="0"/>
        <v>0.30608153583620001</v>
      </c>
      <c r="L28" s="35">
        <v>5.3217600709200001E-2</v>
      </c>
    </row>
    <row r="29" spans="2:12">
      <c r="B29" s="19">
        <v>25</v>
      </c>
      <c r="C29" s="21" t="s">
        <v>67</v>
      </c>
      <c r="D29" s="40">
        <v>936.52546732960548</v>
      </c>
      <c r="E29" s="35">
        <v>50.881532504682383</v>
      </c>
      <c r="F29" s="35">
        <v>108.80296942003091</v>
      </c>
      <c r="G29" s="35">
        <v>0</v>
      </c>
      <c r="H29" s="35">
        <v>0</v>
      </c>
      <c r="I29" s="35">
        <v>3.1070000000000002</v>
      </c>
      <c r="J29" s="35">
        <v>0</v>
      </c>
      <c r="K29" s="35">
        <f t="shared" si="0"/>
        <v>1099.3169692543188</v>
      </c>
      <c r="L29" s="35">
        <v>2.9509251134855004</v>
      </c>
    </row>
    <row r="30" spans="2:12">
      <c r="B30" s="19">
        <v>26</v>
      </c>
      <c r="C30" s="21" t="s">
        <v>68</v>
      </c>
      <c r="D30" s="40">
        <v>27.166860408575989</v>
      </c>
      <c r="E30" s="35">
        <v>8.3339527839806014</v>
      </c>
      <c r="F30" s="35">
        <v>9.7003792387670611</v>
      </c>
      <c r="G30" s="35">
        <v>0</v>
      </c>
      <c r="H30" s="35">
        <v>0</v>
      </c>
      <c r="I30" s="35">
        <v>0.93320000000000003</v>
      </c>
      <c r="J30" s="35">
        <v>0</v>
      </c>
      <c r="K30" s="35">
        <f t="shared" si="0"/>
        <v>46.134392431323654</v>
      </c>
      <c r="L30" s="35">
        <v>1.4038604363055009</v>
      </c>
    </row>
    <row r="31" spans="2:12">
      <c r="B31" s="19">
        <v>27</v>
      </c>
      <c r="C31" s="21" t="s">
        <v>17</v>
      </c>
      <c r="D31" s="40">
        <v>4.3199004044192</v>
      </c>
      <c r="E31" s="35">
        <v>0</v>
      </c>
      <c r="F31" s="35">
        <v>2.3611312358330996</v>
      </c>
      <c r="G31" s="35">
        <v>0</v>
      </c>
      <c r="H31" s="35">
        <v>0</v>
      </c>
      <c r="I31" s="35">
        <v>0.83350000000000002</v>
      </c>
      <c r="J31" s="35">
        <v>0</v>
      </c>
      <c r="K31" s="35">
        <f t="shared" si="0"/>
        <v>7.5145316402522999</v>
      </c>
      <c r="L31" s="35">
        <v>2.8972083805999999E-2</v>
      </c>
    </row>
    <row r="32" spans="2:12">
      <c r="B32" s="19">
        <v>28</v>
      </c>
      <c r="C32" s="21" t="s">
        <v>69</v>
      </c>
      <c r="D32" s="40">
        <v>8.2207442128699987E-2</v>
      </c>
      <c r="E32" s="35">
        <v>4.6884102578999996E-3</v>
      </c>
      <c r="F32" s="35">
        <v>0.31541076483519997</v>
      </c>
      <c r="G32" s="35">
        <v>0</v>
      </c>
      <c r="H32" s="35">
        <v>0</v>
      </c>
      <c r="I32" s="35">
        <v>0</v>
      </c>
      <c r="J32" s="35">
        <v>0</v>
      </c>
      <c r="K32" s="35">
        <f t="shared" si="0"/>
        <v>0.40230661722179994</v>
      </c>
      <c r="L32" s="35">
        <v>7.998893467660001E-2</v>
      </c>
    </row>
    <row r="33" spans="2:12">
      <c r="B33" s="19">
        <v>29</v>
      </c>
      <c r="C33" s="21" t="s">
        <v>70</v>
      </c>
      <c r="D33" s="40">
        <v>16.888697917253605</v>
      </c>
      <c r="E33" s="35">
        <v>10.979861987015703</v>
      </c>
      <c r="F33" s="35">
        <v>9.2178246935908952</v>
      </c>
      <c r="G33" s="35">
        <v>0</v>
      </c>
      <c r="H33" s="35">
        <v>0</v>
      </c>
      <c r="I33" s="35">
        <v>0.31640000000000001</v>
      </c>
      <c r="J33" s="35">
        <v>0</v>
      </c>
      <c r="K33" s="35">
        <f t="shared" si="0"/>
        <v>37.402784597860204</v>
      </c>
      <c r="L33" s="35">
        <v>1.3284787708230008</v>
      </c>
    </row>
    <row r="34" spans="2:12">
      <c r="B34" s="19">
        <v>30</v>
      </c>
      <c r="C34" s="21" t="s">
        <v>71</v>
      </c>
      <c r="D34" s="40">
        <v>4.1059931768021007</v>
      </c>
      <c r="E34" s="35">
        <v>4.000645345603699</v>
      </c>
      <c r="F34" s="35">
        <v>21.992821079796798</v>
      </c>
      <c r="G34" s="35">
        <v>0</v>
      </c>
      <c r="H34" s="35">
        <v>0</v>
      </c>
      <c r="I34" s="35">
        <v>1.194</v>
      </c>
      <c r="J34" s="35">
        <v>0</v>
      </c>
      <c r="K34" s="35">
        <f t="shared" si="0"/>
        <v>31.293459602202596</v>
      </c>
      <c r="L34" s="35">
        <v>1.4490164509128001</v>
      </c>
    </row>
    <row r="35" spans="2:12">
      <c r="B35" s="19">
        <v>31</v>
      </c>
      <c r="C35" s="20" t="s">
        <v>72</v>
      </c>
      <c r="D35" s="40">
        <v>1.5600428880321999</v>
      </c>
      <c r="E35" s="35">
        <v>1.0484565629353999</v>
      </c>
      <c r="F35" s="35">
        <v>6.5429312837299997E-2</v>
      </c>
      <c r="G35" s="35">
        <v>0</v>
      </c>
      <c r="H35" s="35">
        <v>0</v>
      </c>
      <c r="I35" s="35">
        <v>0</v>
      </c>
      <c r="J35" s="35">
        <v>0</v>
      </c>
      <c r="K35" s="35">
        <f t="shared" si="0"/>
        <v>2.6739287638048999</v>
      </c>
      <c r="L35" s="35">
        <v>4.7404913418600002E-2</v>
      </c>
    </row>
    <row r="36" spans="2:12">
      <c r="B36" s="19">
        <v>32</v>
      </c>
      <c r="C36" s="21" t="s">
        <v>73</v>
      </c>
      <c r="D36" s="40">
        <v>172.79711260015415</v>
      </c>
      <c r="E36" s="35">
        <v>25.080428085495189</v>
      </c>
      <c r="F36" s="35">
        <v>44.465514530751932</v>
      </c>
      <c r="G36" s="35">
        <v>0</v>
      </c>
      <c r="H36" s="35">
        <v>0</v>
      </c>
      <c r="I36" s="35">
        <v>2.5281000000000002</v>
      </c>
      <c r="J36" s="35">
        <v>0</v>
      </c>
      <c r="K36" s="35">
        <f t="shared" si="0"/>
        <v>244.87115521640126</v>
      </c>
      <c r="L36" s="35">
        <v>3.5715576844807169</v>
      </c>
    </row>
    <row r="37" spans="2:12">
      <c r="B37" s="19">
        <v>33</v>
      </c>
      <c r="C37" s="21" t="s">
        <v>125</v>
      </c>
      <c r="D37" s="40">
        <v>77.579337962697323</v>
      </c>
      <c r="E37" s="35">
        <v>22.837184431495313</v>
      </c>
      <c r="F37" s="35">
        <v>39.397337652425705</v>
      </c>
      <c r="G37" s="40">
        <v>0</v>
      </c>
      <c r="H37" s="40">
        <v>0</v>
      </c>
      <c r="I37" s="35">
        <v>1.0224</v>
      </c>
      <c r="J37" s="40">
        <v>0</v>
      </c>
      <c r="K37" s="35">
        <f t="shared" si="0"/>
        <v>140.83626004661835</v>
      </c>
      <c r="L37" s="35">
        <v>2.1437869958088047</v>
      </c>
    </row>
    <row r="38" spans="2:12">
      <c r="B38" s="19">
        <v>34</v>
      </c>
      <c r="C38" s="21" t="s">
        <v>74</v>
      </c>
      <c r="D38" s="40">
        <v>5.1675225064399997E-2</v>
      </c>
      <c r="E38" s="35">
        <v>0.18166131967730001</v>
      </c>
      <c r="F38" s="35">
        <v>0.27541371577129997</v>
      </c>
      <c r="G38" s="35">
        <v>0</v>
      </c>
      <c r="H38" s="35">
        <v>0</v>
      </c>
      <c r="I38" s="35">
        <v>5.0599999999999999E-2</v>
      </c>
      <c r="J38" s="35">
        <v>0</v>
      </c>
      <c r="K38" s="35">
        <f t="shared" si="0"/>
        <v>0.55935026051299996</v>
      </c>
      <c r="L38" s="35">
        <v>3.1156531677099992E-2</v>
      </c>
    </row>
    <row r="39" spans="2:12">
      <c r="B39" s="19">
        <v>35</v>
      </c>
      <c r="C39" s="21" t="s">
        <v>75</v>
      </c>
      <c r="D39" s="40">
        <v>84.785410712379615</v>
      </c>
      <c r="E39" s="35">
        <v>90.427224563844533</v>
      </c>
      <c r="F39" s="35">
        <v>92.284335763920637</v>
      </c>
      <c r="G39" s="35">
        <v>0</v>
      </c>
      <c r="H39" s="35">
        <v>0</v>
      </c>
      <c r="I39" s="35">
        <v>1.8166</v>
      </c>
      <c r="J39" s="35">
        <v>0</v>
      </c>
      <c r="K39" s="35">
        <f t="shared" si="0"/>
        <v>269.31357104014478</v>
      </c>
      <c r="L39" s="35">
        <v>3.2692972936169098</v>
      </c>
    </row>
    <row r="40" spans="2:12">
      <c r="B40" s="19">
        <v>36</v>
      </c>
      <c r="C40" s="21" t="s">
        <v>76</v>
      </c>
      <c r="D40" s="40">
        <v>0.75515372409600001</v>
      </c>
      <c r="E40" s="35">
        <v>2.5745394801914996</v>
      </c>
      <c r="F40" s="35">
        <v>5.0906467738057959</v>
      </c>
      <c r="G40" s="35">
        <v>0</v>
      </c>
      <c r="H40" s="35">
        <v>0</v>
      </c>
      <c r="I40" s="35">
        <v>0</v>
      </c>
      <c r="J40" s="35">
        <v>0</v>
      </c>
      <c r="K40" s="35">
        <f t="shared" si="0"/>
        <v>8.4203399780932955</v>
      </c>
      <c r="L40" s="35">
        <v>0.57135339579899957</v>
      </c>
    </row>
    <row r="41" spans="2:12">
      <c r="B41" s="19">
        <v>37</v>
      </c>
      <c r="C41" s="21" t="s">
        <v>77</v>
      </c>
      <c r="D41" s="40">
        <v>47.766743622893109</v>
      </c>
      <c r="E41" s="35">
        <v>106.05679525095073</v>
      </c>
      <c r="F41" s="35">
        <v>63.722473682230998</v>
      </c>
      <c r="G41" s="35">
        <v>0</v>
      </c>
      <c r="H41" s="35">
        <v>0</v>
      </c>
      <c r="I41" s="35">
        <v>4.2740999999999998</v>
      </c>
      <c r="J41" s="35">
        <v>0</v>
      </c>
      <c r="K41" s="35">
        <f t="shared" si="0"/>
        <v>221.82011255607483</v>
      </c>
      <c r="L41" s="35">
        <v>5.7088537052837047</v>
      </c>
    </row>
    <row r="42" spans="2:12" ht="14.4">
      <c r="B42" s="22" t="s">
        <v>11</v>
      </c>
      <c r="C42" s="4"/>
      <c r="D42" s="46">
        <f t="shared" ref="D42:L42" si="1">SUM(D5:D41)</f>
        <v>3683.00224209117</v>
      </c>
      <c r="E42" s="35">
        <f>SUM(E5:E41)</f>
        <v>1007.0562600923641</v>
      </c>
      <c r="F42" s="35">
        <f t="shared" si="1"/>
        <v>1282.8339483230911</v>
      </c>
      <c r="G42" s="35">
        <f>SUM(G5:G41)</f>
        <v>0</v>
      </c>
      <c r="H42" s="45">
        <f t="shared" si="1"/>
        <v>0</v>
      </c>
      <c r="I42" s="45">
        <f t="shared" si="1"/>
        <v>101.682</v>
      </c>
      <c r="J42" s="45">
        <f t="shared" si="1"/>
        <v>0</v>
      </c>
      <c r="K42" s="45">
        <f t="shared" si="1"/>
        <v>6074.5744505066259</v>
      </c>
      <c r="L42" s="35">
        <f t="shared" si="1"/>
        <v>58.209683148912148</v>
      </c>
    </row>
    <row r="43" spans="2:12">
      <c r="B43" t="s">
        <v>93</v>
      </c>
    </row>
    <row r="46" spans="2:12">
      <c r="E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2016-04-07T13:32:26Z</dcterms:modified>
</cp:coreProperties>
</file>