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37" i="9"/>
  <c r="BK8" i="8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Y29" s="1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W29" s="1"/>
  <c r="X12"/>
  <c r="Y12"/>
  <c r="Z12"/>
  <c r="AA12"/>
  <c r="AA29" s="1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H29" s="1"/>
  <c r="AI15"/>
  <c r="AJ15"/>
  <c r="AK15"/>
  <c r="AL15"/>
  <c r="AM15"/>
  <c r="AN15"/>
  <c r="AO15"/>
  <c r="AP15"/>
  <c r="AP29" s="1"/>
  <c r="AQ15"/>
  <c r="AR15"/>
  <c r="AS15"/>
  <c r="AT15"/>
  <c r="AU15"/>
  <c r="AV15"/>
  <c r="AW15"/>
  <c r="AX15"/>
  <c r="AX29" s="1"/>
  <c r="AY15"/>
  <c r="AZ15"/>
  <c r="BA15"/>
  <c r="BB15"/>
  <c r="BC15"/>
  <c r="BD15"/>
  <c r="BE15"/>
  <c r="BF15"/>
  <c r="BG15"/>
  <c r="BH15"/>
  <c r="BI15"/>
  <c r="BJ15"/>
  <c r="BK17"/>
  <c r="BK18" s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B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N29"/>
  <c r="AE29"/>
  <c r="BF29"/>
  <c r="BK33"/>
  <c r="BK34" s="1"/>
  <c r="C34"/>
  <c r="D34"/>
  <c r="E34"/>
  <c r="F34"/>
  <c r="G34"/>
  <c r="H34"/>
  <c r="I34"/>
  <c r="J34"/>
  <c r="K34"/>
  <c r="L34"/>
  <c r="M34"/>
  <c r="N34"/>
  <c r="N42" s="1"/>
  <c r="O34"/>
  <c r="P34"/>
  <c r="Q34"/>
  <c r="R34"/>
  <c r="S34"/>
  <c r="T34"/>
  <c r="U34"/>
  <c r="V34"/>
  <c r="W34"/>
  <c r="X34"/>
  <c r="Y34"/>
  <c r="Z34"/>
  <c r="Z42" s="1"/>
  <c r="AA34"/>
  <c r="AB34"/>
  <c r="AC34"/>
  <c r="AD34"/>
  <c r="AE34"/>
  <c r="AF34"/>
  <c r="AG34"/>
  <c r="AH34"/>
  <c r="AH42" s="1"/>
  <c r="AI34"/>
  <c r="AJ34"/>
  <c r="AK34"/>
  <c r="AL34"/>
  <c r="AM34"/>
  <c r="AN34"/>
  <c r="AO34"/>
  <c r="AP34"/>
  <c r="AP42" s="1"/>
  <c r="AQ34"/>
  <c r="AR34"/>
  <c r="AS34"/>
  <c r="AT34"/>
  <c r="AU34"/>
  <c r="AV34"/>
  <c r="AW34"/>
  <c r="AX34"/>
  <c r="AX42" s="1"/>
  <c r="AY34"/>
  <c r="AZ34"/>
  <c r="BA34"/>
  <c r="BB34"/>
  <c r="BC34"/>
  <c r="BD34"/>
  <c r="BE34"/>
  <c r="BF34"/>
  <c r="BF42" s="1"/>
  <c r="BG34"/>
  <c r="BH34"/>
  <c r="BI34"/>
  <c r="BJ34"/>
  <c r="BK36"/>
  <c r="BK37"/>
  <c r="BK38"/>
  <c r="BK39"/>
  <c r="BK40"/>
  <c r="C41"/>
  <c r="D41"/>
  <c r="E41"/>
  <c r="F41"/>
  <c r="G41"/>
  <c r="H41"/>
  <c r="I41"/>
  <c r="J41"/>
  <c r="K41"/>
  <c r="L41"/>
  <c r="M41"/>
  <c r="N41"/>
  <c r="O41"/>
  <c r="O42" s="1"/>
  <c r="P41"/>
  <c r="P42" s="1"/>
  <c r="Q41"/>
  <c r="R41"/>
  <c r="S41"/>
  <c r="T41"/>
  <c r="U41"/>
  <c r="V41"/>
  <c r="W41"/>
  <c r="W42" s="1"/>
  <c r="X41"/>
  <c r="X42" s="1"/>
  <c r="Y41"/>
  <c r="Z41"/>
  <c r="AA41"/>
  <c r="AA42" s="1"/>
  <c r="AB41"/>
  <c r="AC41"/>
  <c r="AD41"/>
  <c r="AE41"/>
  <c r="AE42" s="1"/>
  <c r="AF41"/>
  <c r="AF42" s="1"/>
  <c r="AG41"/>
  <c r="AH41"/>
  <c r="AI41"/>
  <c r="AI42" s="1"/>
  <c r="AJ41"/>
  <c r="AK41"/>
  <c r="AL41"/>
  <c r="AM41"/>
  <c r="AM42" s="1"/>
  <c r="AN41"/>
  <c r="AN42" s="1"/>
  <c r="AO41"/>
  <c r="AP41"/>
  <c r="AQ41"/>
  <c r="AQ42" s="1"/>
  <c r="AR41"/>
  <c r="AS41"/>
  <c r="AT41"/>
  <c r="AU41"/>
  <c r="AU42" s="1"/>
  <c r="AV41"/>
  <c r="AV42" s="1"/>
  <c r="AW41"/>
  <c r="AX41"/>
  <c r="AY41"/>
  <c r="AY42" s="1"/>
  <c r="AZ41"/>
  <c r="BA41"/>
  <c r="BB41"/>
  <c r="BC41"/>
  <c r="BC42" s="1"/>
  <c r="BD41"/>
  <c r="BD42" s="1"/>
  <c r="BE41"/>
  <c r="BF41"/>
  <c r="BG41"/>
  <c r="BG42" s="1"/>
  <c r="BH41"/>
  <c r="BI41"/>
  <c r="BJ41"/>
  <c r="C42"/>
  <c r="G42"/>
  <c r="K42"/>
  <c r="R42"/>
  <c r="V42"/>
  <c r="AB42"/>
  <c r="AD42"/>
  <c r="AJ42"/>
  <c r="AL42"/>
  <c r="AR42"/>
  <c r="AT42"/>
  <c r="AZ42"/>
  <c r="BB42"/>
  <c r="BH42"/>
  <c r="BJ42"/>
  <c r="BK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K51"/>
  <c r="BK52" s="1"/>
  <c r="C52"/>
  <c r="C56" s="1"/>
  <c r="D52"/>
  <c r="E52"/>
  <c r="F52"/>
  <c r="G52"/>
  <c r="H52"/>
  <c r="I52"/>
  <c r="J52"/>
  <c r="K52"/>
  <c r="K56" s="1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4"/>
  <c r="BK55" s="1"/>
  <c r="C55"/>
  <c r="D55"/>
  <c r="D56" s="1"/>
  <c r="E55"/>
  <c r="E56" s="1"/>
  <c r="F55"/>
  <c r="G55"/>
  <c r="H55"/>
  <c r="I55"/>
  <c r="I56" s="1"/>
  <c r="J55"/>
  <c r="K55"/>
  <c r="L55"/>
  <c r="M55"/>
  <c r="M56" s="1"/>
  <c r="N55"/>
  <c r="O55"/>
  <c r="P55"/>
  <c r="P56" s="1"/>
  <c r="Q55"/>
  <c r="Q56" s="1"/>
  <c r="R55"/>
  <c r="S55"/>
  <c r="T55"/>
  <c r="T56" s="1"/>
  <c r="U55"/>
  <c r="U56" s="1"/>
  <c r="V55"/>
  <c r="W55"/>
  <c r="X55"/>
  <c r="X56" s="1"/>
  <c r="Y55"/>
  <c r="Y56" s="1"/>
  <c r="Z55"/>
  <c r="AA55"/>
  <c r="AB55"/>
  <c r="AB56" s="1"/>
  <c r="AC55"/>
  <c r="AC56" s="1"/>
  <c r="AD55"/>
  <c r="AE55"/>
  <c r="AF55"/>
  <c r="AF56" s="1"/>
  <c r="AG55"/>
  <c r="AG56" s="1"/>
  <c r="AH55"/>
  <c r="AI55"/>
  <c r="AJ55"/>
  <c r="AJ56" s="1"/>
  <c r="AK55"/>
  <c r="AK56" s="1"/>
  <c r="AL55"/>
  <c r="AM55"/>
  <c r="AN55"/>
  <c r="AN56" s="1"/>
  <c r="AO55"/>
  <c r="AO56" s="1"/>
  <c r="AP55"/>
  <c r="AQ55"/>
  <c r="AR55"/>
  <c r="AR56" s="1"/>
  <c r="AS55"/>
  <c r="AS56" s="1"/>
  <c r="AT55"/>
  <c r="AU55"/>
  <c r="AV55"/>
  <c r="AV56" s="1"/>
  <c r="AW55"/>
  <c r="AW56" s="1"/>
  <c r="AX55"/>
  <c r="AY55"/>
  <c r="AZ55"/>
  <c r="AZ56" s="1"/>
  <c r="BA55"/>
  <c r="BA56" s="1"/>
  <c r="BB55"/>
  <c r="BC55"/>
  <c r="BD55"/>
  <c r="BD56" s="1"/>
  <c r="BE55"/>
  <c r="BE56" s="1"/>
  <c r="BF55"/>
  <c r="BG55"/>
  <c r="BH55"/>
  <c r="BH56" s="1"/>
  <c r="BI55"/>
  <c r="BI56" s="1"/>
  <c r="BJ55"/>
  <c r="G56"/>
  <c r="N56"/>
  <c r="O56"/>
  <c r="R56"/>
  <c r="S56"/>
  <c r="V56"/>
  <c r="W56"/>
  <c r="Z56"/>
  <c r="AA56"/>
  <c r="AD56"/>
  <c r="AE56"/>
  <c r="AH56"/>
  <c r="AI56"/>
  <c r="AL56"/>
  <c r="AM56"/>
  <c r="AP56"/>
  <c r="AQ56"/>
  <c r="AT56"/>
  <c r="AU56"/>
  <c r="AX56"/>
  <c r="AY56"/>
  <c r="BB56"/>
  <c r="BC56"/>
  <c r="BF56"/>
  <c r="BG56"/>
  <c r="BJ56"/>
  <c r="BK60"/>
  <c r="BK61" s="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6"/>
  <c r="BK67" s="1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G42" i="9"/>
  <c r="E42"/>
  <c r="K5"/>
  <c r="L42"/>
  <c r="F42"/>
  <c r="D42"/>
  <c r="J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I42" i="8" l="1"/>
  <c r="BA42"/>
  <c r="AS42"/>
  <c r="AK42"/>
  <c r="AC42"/>
  <c r="U42"/>
  <c r="Q42"/>
  <c r="I42"/>
  <c r="E42"/>
  <c r="E63" s="1"/>
  <c r="BH29"/>
  <c r="BH63" s="1"/>
  <c r="AZ29"/>
  <c r="AR29"/>
  <c r="AF29"/>
  <c r="AF63" s="1"/>
  <c r="X29"/>
  <c r="X63" s="1"/>
  <c r="L29"/>
  <c r="J56"/>
  <c r="F56"/>
  <c r="BE42"/>
  <c r="AW42"/>
  <c r="AO42"/>
  <c r="AG42"/>
  <c r="Y42"/>
  <c r="M42"/>
  <c r="BD29"/>
  <c r="AV29"/>
  <c r="AN29"/>
  <c r="AJ29"/>
  <c r="AB29"/>
  <c r="T29"/>
  <c r="T63" s="1"/>
  <c r="P29"/>
  <c r="P63" s="1"/>
  <c r="H29"/>
  <c r="D29"/>
  <c r="BJ29"/>
  <c r="BJ63" s="1"/>
  <c r="BB29"/>
  <c r="BB63" s="1"/>
  <c r="AT29"/>
  <c r="AL29"/>
  <c r="AD29"/>
  <c r="Z29"/>
  <c r="R29"/>
  <c r="J29"/>
  <c r="F29"/>
  <c r="I42" i="9"/>
  <c r="H56" i="8"/>
  <c r="T42"/>
  <c r="L42"/>
  <c r="L63" s="1"/>
  <c r="J42"/>
  <c r="J63" s="1"/>
  <c r="H42"/>
  <c r="F42"/>
  <c r="AV63"/>
  <c r="Z63"/>
  <c r="W63"/>
  <c r="L56"/>
  <c r="BK56"/>
  <c r="BI29"/>
  <c r="BG29"/>
  <c r="BE29"/>
  <c r="BC29"/>
  <c r="BC63" s="1"/>
  <c r="BA29"/>
  <c r="BA63" s="1"/>
  <c r="AY29"/>
  <c r="AW29"/>
  <c r="AW63" s="1"/>
  <c r="AU29"/>
  <c r="AU63" s="1"/>
  <c r="AZ63"/>
  <c r="AP63"/>
  <c r="BD63"/>
  <c r="AJ63"/>
  <c r="AE63"/>
  <c r="F63"/>
  <c r="BF63"/>
  <c r="AX63"/>
  <c r="AT63"/>
  <c r="AH63"/>
  <c r="AA63"/>
  <c r="Y63"/>
  <c r="N63"/>
  <c r="BG63"/>
  <c r="AY63"/>
  <c r="AS29"/>
  <c r="AS63" s="1"/>
  <c r="AQ29"/>
  <c r="AQ63" s="1"/>
  <c r="AO29"/>
  <c r="AO63" s="1"/>
  <c r="AM29"/>
  <c r="AM63" s="1"/>
  <c r="AK29"/>
  <c r="AK63" s="1"/>
  <c r="AI29"/>
  <c r="AI63" s="1"/>
  <c r="AG29"/>
  <c r="AG63" s="1"/>
  <c r="AC29"/>
  <c r="U29"/>
  <c r="S29"/>
  <c r="Q29"/>
  <c r="Q63" s="1"/>
  <c r="O29"/>
  <c r="O63" s="1"/>
  <c r="M29"/>
  <c r="M63" s="1"/>
  <c r="K29"/>
  <c r="G29"/>
  <c r="G63" s="1"/>
  <c r="E29"/>
  <c r="C29"/>
  <c r="C63" s="1"/>
  <c r="K42" i="9"/>
  <c r="AN63" i="8"/>
  <c r="AL63"/>
  <c r="S42"/>
  <c r="S63" s="1"/>
  <c r="BK41"/>
  <c r="BK42" s="1"/>
  <c r="D42"/>
  <c r="D63" s="1"/>
  <c r="AR63"/>
  <c r="AD63"/>
  <c r="AB63"/>
  <c r="R63"/>
  <c r="H63"/>
  <c r="V29"/>
  <c r="V63" s="1"/>
  <c r="BK28"/>
  <c r="BK15"/>
  <c r="I29"/>
  <c r="K63"/>
  <c r="I63"/>
  <c r="AC63" l="1"/>
  <c r="U63"/>
  <c r="BI63"/>
  <c r="BE63"/>
  <c r="BK29"/>
  <c r="BK63" s="1"/>
</calcChain>
</file>

<file path=xl/sharedStrings.xml><?xml version="1.0" encoding="utf-8"?>
<sst xmlns="http://schemas.openxmlformats.org/spreadsheetml/2006/main" count="161" uniqueCount="125">
  <si>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</si>
  <si>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</si>
  <si>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</si>
  <si>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</si>
  <si>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</si>
  <si>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</si>
  <si>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</si>
  <si>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</si>
  <si>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</si>
  <si>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</si>
  <si>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</si>
  <si>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</si>
  <si>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</si>
  <si>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</si>
  <si>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</si>
  <si>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</si>
  <si>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</si>
  <si>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</si>
  <si>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</si>
  <si>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</si>
  <si>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</si>
  <si>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</si>
  <si>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</si>
  <si>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</si>
  <si>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</si>
  <si>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</si>
  <si>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</si>
  <si>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</si>
  <si>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</si>
  <si>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</si>
  <si>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</si>
  <si>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</si>
  <si>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</si>
  <si>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</si>
  <si>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</si>
  <si>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</si>
  <si>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</si>
  <si>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</si>
  <si>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</si>
  <si>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</si>
  <si>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</si>
  <si>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</si>
  <si>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</si>
  <si>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</si>
  <si>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</si>
  <si>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</si>
  <si>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</si>
  <si>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</si>
  <si>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</si>
  <si>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</si>
  <si>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</si>
  <si>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</si>
  <si>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</si>
  <si>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</si>
  <si>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</si>
  <si>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</si>
  <si>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</si>
  <si>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</si>
  <si>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</si>
  <si>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</si>
  <si>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</si>
  <si>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</si>
  <si>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</si>
  <si>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</si>
  <si>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</si>
  <si>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</si>
  <si>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</si>
  <si>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</si>
  <si>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</si>
  <si>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</si>
  <si>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</si>
  <si>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</si>
  <si>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</si>
  <si>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</si>
  <si>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</si>
  <si>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</si>
  <si>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</si>
  <si>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</si>
  <si>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</si>
  <si>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</si>
  <si>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</si>
  <si>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</si>
  <si>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</si>
  <si>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</si>
  <si>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</si>
  <si>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</si>
  <si>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</si>
  <si>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</si>
  <si>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</si>
  <si>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</si>
  <si>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</si>
  <si>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</si>
  <si>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</si>
  <si>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</si>
  <si>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</si>
  <si>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</si>
  <si>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</si>
  <si>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</si>
  <si>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</si>
  <si>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</si>
  <si>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</si>
  <si>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</si>
  <si>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</si>
  <si>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</si>
  <si>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</si>
  <si>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</si>
  <si>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</si>
  <si>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</si>
  <si>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</si>
  <si>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</si>
  <si>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</si>
  <si>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</si>
  <si>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</si>
  <si>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</si>
  <si>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</si>
  <si>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</si>
  <si>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</si>
  <si>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</si>
  <si>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</si>
  <si>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</si>
  <si>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</si>
  <si>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30th April, 2017(All figures in Rs. Crore)</t>
  </si>
  <si>
    <t>Table showing State wise /Union Territory wise contribution to AAUM of category of schemes as on 30th April, 2017</t>
  </si>
  <si>
    <t>IDBI MIDCAP Fund</t>
  </si>
  <si>
    <t>IDBI Prudence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</si>
</sst>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2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9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>
      <c r="A1" s="52" t="s">
        <v>79</v>
      </c>
      <c r="B1" s="74" t="s">
        <v>32</v>
      </c>
      <c r="C1" s="62" t="s">
        <v>121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3"/>
      <c r="B2" s="75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6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53"/>
      <c r="B3" s="75"/>
      <c r="C3" s="65" t="s">
        <v>12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13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13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13</v>
      </c>
      <c r="BB3" s="66"/>
      <c r="BC3" s="66"/>
      <c r="BD3" s="66"/>
      <c r="BE3" s="66"/>
      <c r="BF3" s="66"/>
      <c r="BG3" s="66"/>
      <c r="BH3" s="66"/>
      <c r="BI3" s="66"/>
      <c r="BJ3" s="67"/>
      <c r="BK3" s="6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53"/>
      <c r="B4" s="75"/>
      <c r="C4" s="71" t="s">
        <v>38</v>
      </c>
      <c r="D4" s="72"/>
      <c r="E4" s="72"/>
      <c r="F4" s="72"/>
      <c r="G4" s="73"/>
      <c r="H4" s="71" t="s">
        <v>39</v>
      </c>
      <c r="I4" s="72"/>
      <c r="J4" s="72"/>
      <c r="K4" s="72"/>
      <c r="L4" s="73"/>
      <c r="M4" s="71" t="s">
        <v>38</v>
      </c>
      <c r="N4" s="72"/>
      <c r="O4" s="72"/>
      <c r="P4" s="72"/>
      <c r="Q4" s="73"/>
      <c r="R4" s="71" t="s">
        <v>39</v>
      </c>
      <c r="S4" s="72"/>
      <c r="T4" s="72"/>
      <c r="U4" s="72"/>
      <c r="V4" s="73"/>
      <c r="W4" s="71" t="s">
        <v>38</v>
      </c>
      <c r="X4" s="72"/>
      <c r="Y4" s="72"/>
      <c r="Z4" s="72"/>
      <c r="AA4" s="73"/>
      <c r="AB4" s="71" t="s">
        <v>39</v>
      </c>
      <c r="AC4" s="72"/>
      <c r="AD4" s="72"/>
      <c r="AE4" s="72"/>
      <c r="AF4" s="73"/>
      <c r="AG4" s="71" t="s">
        <v>38</v>
      </c>
      <c r="AH4" s="72"/>
      <c r="AI4" s="72"/>
      <c r="AJ4" s="72"/>
      <c r="AK4" s="73"/>
      <c r="AL4" s="71" t="s">
        <v>39</v>
      </c>
      <c r="AM4" s="72"/>
      <c r="AN4" s="72"/>
      <c r="AO4" s="72"/>
      <c r="AP4" s="73"/>
      <c r="AQ4" s="71" t="s">
        <v>38</v>
      </c>
      <c r="AR4" s="72"/>
      <c r="AS4" s="72"/>
      <c r="AT4" s="72"/>
      <c r="AU4" s="73"/>
      <c r="AV4" s="71" t="s">
        <v>39</v>
      </c>
      <c r="AW4" s="72"/>
      <c r="AX4" s="72"/>
      <c r="AY4" s="72"/>
      <c r="AZ4" s="73"/>
      <c r="BA4" s="71" t="s">
        <v>38</v>
      </c>
      <c r="BB4" s="72"/>
      <c r="BC4" s="72"/>
      <c r="BD4" s="72"/>
      <c r="BE4" s="73"/>
      <c r="BF4" s="71" t="s">
        <v>39</v>
      </c>
      <c r="BG4" s="72"/>
      <c r="BH4" s="72"/>
      <c r="BI4" s="72"/>
      <c r="BJ4" s="73"/>
      <c r="BK4" s="6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3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8"/>
    </row>
    <row r="7" spans="1:107">
      <c r="A7" s="17" t="s">
        <v>80</v>
      </c>
      <c r="B7" s="24" t="s">
        <v>14</v>
      </c>
      <c r="C7" s="57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8"/>
    </row>
    <row r="8" spans="1:107">
      <c r="A8" s="17"/>
      <c r="B8" s="34" t="s">
        <v>105</v>
      </c>
      <c r="C8" s="40">
        <v>0</v>
      </c>
      <c r="D8" s="40">
        <v>80.1407696594665</v>
      </c>
      <c r="E8" s="40">
        <v>396.88589609212028</v>
      </c>
      <c r="F8" s="40">
        <v>0</v>
      </c>
      <c r="G8" s="40">
        <v>0</v>
      </c>
      <c r="H8" s="40">
        <v>4.1045598997596038</v>
      </c>
      <c r="I8" s="40">
        <v>1226.2195836651981</v>
      </c>
      <c r="J8" s="40">
        <v>315.11841178189854</v>
      </c>
      <c r="K8" s="40">
        <v>0</v>
      </c>
      <c r="L8" s="40">
        <v>21.789914920563291</v>
      </c>
      <c r="M8" s="40">
        <v>0</v>
      </c>
      <c r="N8" s="40">
        <v>2.5030264146666004</v>
      </c>
      <c r="O8" s="40">
        <v>0</v>
      </c>
      <c r="P8" s="40">
        <v>0</v>
      </c>
      <c r="Q8" s="40">
        <v>0</v>
      </c>
      <c r="R8" s="40">
        <v>1.9577431679583992</v>
      </c>
      <c r="S8" s="40">
        <v>211.55608774493274</v>
      </c>
      <c r="T8" s="40">
        <v>168.74358535589923</v>
      </c>
      <c r="U8" s="40">
        <v>0</v>
      </c>
      <c r="V8" s="40">
        <v>8.3842079423647977</v>
      </c>
      <c r="W8" s="40">
        <v>0</v>
      </c>
      <c r="X8" s="40">
        <v>0.50026001003330001</v>
      </c>
      <c r="Y8" s="40">
        <v>0</v>
      </c>
      <c r="Z8" s="40">
        <v>0</v>
      </c>
      <c r="AA8" s="40">
        <v>0</v>
      </c>
      <c r="AB8" s="40">
        <v>5.175721904992999</v>
      </c>
      <c r="AC8" s="40">
        <v>66.24247277770651</v>
      </c>
      <c r="AD8" s="40">
        <v>15.428403449432704</v>
      </c>
      <c r="AE8" s="40">
        <v>0</v>
      </c>
      <c r="AF8" s="40">
        <v>77.172429240057653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4.5900869772535007</v>
      </c>
      <c r="AM8" s="40">
        <v>21.544936324731591</v>
      </c>
      <c r="AN8" s="40">
        <v>283.12162168116436</v>
      </c>
      <c r="AO8" s="40">
        <v>0</v>
      </c>
      <c r="AP8" s="40">
        <v>30.938145084625511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5.1923800647813971</v>
      </c>
      <c r="AW8" s="40">
        <v>303.0095450892278</v>
      </c>
      <c r="AX8" s="40">
        <v>43.931285250199899</v>
      </c>
      <c r="AY8" s="40">
        <v>0</v>
      </c>
      <c r="AZ8" s="40">
        <v>67.644545647162161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1.6548133010925006</v>
      </c>
      <c r="BG8" s="40">
        <v>51.560691108533099</v>
      </c>
      <c r="BH8" s="40">
        <v>31.446609452699601</v>
      </c>
      <c r="BI8" s="40">
        <v>0</v>
      </c>
      <c r="BJ8" s="40">
        <v>3.1892539965323996</v>
      </c>
      <c r="BK8" s="41">
        <f>SUM(C8:BJ8)</f>
        <v>3449.7469880050558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80.1407696594665</v>
      </c>
      <c r="E9" s="38">
        <f t="shared" si="0"/>
        <v>396.88589609212028</v>
      </c>
      <c r="F9" s="38">
        <f t="shared" si="0"/>
        <v>0</v>
      </c>
      <c r="G9" s="38">
        <f t="shared" si="0"/>
        <v>0</v>
      </c>
      <c r="H9" s="38">
        <f t="shared" si="0"/>
        <v>4.1045598997596038</v>
      </c>
      <c r="I9" s="38">
        <f t="shared" si="0"/>
        <v>1226.2195836651981</v>
      </c>
      <c r="J9" s="38">
        <f t="shared" si="0"/>
        <v>315.11841178189854</v>
      </c>
      <c r="K9" s="38">
        <f t="shared" si="0"/>
        <v>0</v>
      </c>
      <c r="L9" s="38">
        <f t="shared" si="0"/>
        <v>21.789914920563291</v>
      </c>
      <c r="M9" s="38">
        <f t="shared" si="0"/>
        <v>0</v>
      </c>
      <c r="N9" s="38">
        <f t="shared" si="0"/>
        <v>2.5030264146666004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1.9577431679583992</v>
      </c>
      <c r="S9" s="38">
        <f t="shared" si="0"/>
        <v>211.55608774493274</v>
      </c>
      <c r="T9" s="38">
        <f t="shared" si="0"/>
        <v>168.74358535589923</v>
      </c>
      <c r="U9" s="38">
        <f t="shared" si="0"/>
        <v>0</v>
      </c>
      <c r="V9" s="38">
        <f t="shared" si="0"/>
        <v>8.3842079423647977</v>
      </c>
      <c r="W9" s="38">
        <f t="shared" si="0"/>
        <v>0</v>
      </c>
      <c r="X9" s="38">
        <f t="shared" si="0"/>
        <v>0.50026001003330001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5.175721904992999</v>
      </c>
      <c r="AC9" s="38">
        <f t="shared" si="0"/>
        <v>66.24247277770651</v>
      </c>
      <c r="AD9" s="38">
        <f t="shared" si="0"/>
        <v>15.428403449432704</v>
      </c>
      <c r="AE9" s="38">
        <f t="shared" si="0"/>
        <v>0</v>
      </c>
      <c r="AF9" s="38">
        <f t="shared" si="0"/>
        <v>77.172429240057653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4.5900869772535007</v>
      </c>
      <c r="AM9" s="38">
        <f t="shared" si="0"/>
        <v>21.544936324731591</v>
      </c>
      <c r="AN9" s="38">
        <f t="shared" si="0"/>
        <v>283.12162168116436</v>
      </c>
      <c r="AO9" s="38">
        <f t="shared" si="0"/>
        <v>0</v>
      </c>
      <c r="AP9" s="38">
        <f t="shared" si="0"/>
        <v>30.938145084625511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5.1923800647813971</v>
      </c>
      <c r="AW9" s="38">
        <f>(SUM(AW8))</f>
        <v>303.0095450892278</v>
      </c>
      <c r="AX9" s="38">
        <f t="shared" si="0"/>
        <v>43.931285250199899</v>
      </c>
      <c r="AY9" s="38">
        <f t="shared" si="0"/>
        <v>0</v>
      </c>
      <c r="AZ9" s="38">
        <f t="shared" si="0"/>
        <v>67.644545647162161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1.6548133010925006</v>
      </c>
      <c r="BG9" s="38">
        <f t="shared" si="0"/>
        <v>51.560691108533099</v>
      </c>
      <c r="BH9" s="38">
        <f t="shared" si="0"/>
        <v>31.446609452699601</v>
      </c>
      <c r="BI9" s="38">
        <f t="shared" si="0"/>
        <v>0</v>
      </c>
      <c r="BJ9" s="38">
        <f t="shared" si="0"/>
        <v>3.1892539965323996</v>
      </c>
      <c r="BK9" s="36">
        <f>SUM(BK8)</f>
        <v>3449.7469880050558</v>
      </c>
    </row>
    <row r="10" spans="1:107">
      <c r="A10" s="17" t="s">
        <v>81</v>
      </c>
      <c r="B10" s="25" t="s">
        <v>3</v>
      </c>
      <c r="C10" s="57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8"/>
    </row>
    <row r="11" spans="1:107">
      <c r="A11" s="17"/>
      <c r="B11" s="34" t="s">
        <v>106</v>
      </c>
      <c r="C11" s="40">
        <v>0</v>
      </c>
      <c r="D11" s="40">
        <v>4.0402886506665006</v>
      </c>
      <c r="E11" s="40">
        <v>0</v>
      </c>
      <c r="F11" s="40">
        <v>0</v>
      </c>
      <c r="G11" s="40">
        <v>0</v>
      </c>
      <c r="H11" s="40">
        <v>0.13902918453280003</v>
      </c>
      <c r="I11" s="40">
        <v>0</v>
      </c>
      <c r="J11" s="40">
        <v>0</v>
      </c>
      <c r="K11" s="40">
        <v>0</v>
      </c>
      <c r="L11" s="40">
        <v>1.6683744033300002E-2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0.18954211513250002</v>
      </c>
      <c r="S11" s="40">
        <v>2.4680579133300001E-2</v>
      </c>
      <c r="T11" s="40">
        <v>0</v>
      </c>
      <c r="U11" s="40">
        <v>0</v>
      </c>
      <c r="V11" s="40">
        <v>1.2031059E-2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0.81727282699540038</v>
      </c>
      <c r="AC11" s="40">
        <v>0.1826246674666</v>
      </c>
      <c r="AD11" s="40">
        <v>0.86541436096660007</v>
      </c>
      <c r="AE11" s="40">
        <v>0</v>
      </c>
      <c r="AF11" s="40">
        <v>0.67161191183299995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0.82795598386060043</v>
      </c>
      <c r="AM11" s="40">
        <v>9.8241006433199995E-2</v>
      </c>
      <c r="AN11" s="40">
        <v>2.4102220945999</v>
      </c>
      <c r="AO11" s="40">
        <v>0</v>
      </c>
      <c r="AP11" s="40">
        <v>0.56324300823300011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0.79755673339790001</v>
      </c>
      <c r="AW11" s="40">
        <v>6.3428723634999011</v>
      </c>
      <c r="AX11" s="40">
        <v>0</v>
      </c>
      <c r="AY11" s="40">
        <v>0</v>
      </c>
      <c r="AZ11" s="40">
        <v>1.0234534384661003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0.32319671196590011</v>
      </c>
      <c r="BG11" s="40">
        <v>0.73095421133320004</v>
      </c>
      <c r="BH11" s="40">
        <v>0</v>
      </c>
      <c r="BI11" s="40">
        <v>0</v>
      </c>
      <c r="BJ11" s="40">
        <v>0</v>
      </c>
      <c r="BK11" s="41">
        <f>SUM(C11:BJ11)</f>
        <v>20.076874651549701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4.0402886506665006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0.13902918453280003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1.6683744033300002E-2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0.18954211513250002</v>
      </c>
      <c r="S12" s="38">
        <f t="shared" si="1"/>
        <v>2.4680579133300001E-2</v>
      </c>
      <c r="T12" s="38">
        <f t="shared" si="1"/>
        <v>0</v>
      </c>
      <c r="U12" s="38">
        <f t="shared" si="1"/>
        <v>0</v>
      </c>
      <c r="V12" s="38">
        <f t="shared" si="1"/>
        <v>1.2031059E-2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0.81727282699540038</v>
      </c>
      <c r="AC12" s="38">
        <f t="shared" si="1"/>
        <v>0.1826246674666</v>
      </c>
      <c r="AD12" s="38">
        <f t="shared" si="1"/>
        <v>0.86541436096660007</v>
      </c>
      <c r="AE12" s="38">
        <f t="shared" si="1"/>
        <v>0</v>
      </c>
      <c r="AF12" s="38">
        <f t="shared" si="1"/>
        <v>0.67161191183299995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0.82795598386060043</v>
      </c>
      <c r="AM12" s="38">
        <f t="shared" si="1"/>
        <v>9.8241006433199995E-2</v>
      </c>
      <c r="AN12" s="38">
        <f t="shared" si="1"/>
        <v>2.4102220945999</v>
      </c>
      <c r="AO12" s="38">
        <f t="shared" si="1"/>
        <v>0</v>
      </c>
      <c r="AP12" s="38">
        <f t="shared" si="1"/>
        <v>0.56324300823300011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0.79755673339790001</v>
      </c>
      <c r="AW12" s="38">
        <f>(SUM(AW11))</f>
        <v>6.3428723634999011</v>
      </c>
      <c r="AX12" s="38">
        <f t="shared" si="1"/>
        <v>0</v>
      </c>
      <c r="AY12" s="38">
        <f t="shared" si="1"/>
        <v>0</v>
      </c>
      <c r="AZ12" s="38">
        <f t="shared" si="1"/>
        <v>1.0234534384661003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0.32319671196590011</v>
      </c>
      <c r="BG12" s="38">
        <f t="shared" si="1"/>
        <v>0.73095421133320004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20.076874651549701</v>
      </c>
    </row>
    <row r="13" spans="1:107">
      <c r="A13" s="17" t="s">
        <v>82</v>
      </c>
      <c r="B13" s="25" t="s">
        <v>10</v>
      </c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8"/>
    </row>
    <row r="14" spans="1:107">
      <c r="A14" s="17"/>
      <c r="B14" s="26" t="s">
        <v>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>
      <c r="A16" s="17" t="s">
        <v>83</v>
      </c>
      <c r="B16" s="25" t="s">
        <v>15</v>
      </c>
      <c r="C16" s="57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8"/>
    </row>
    <row r="17" spans="1:67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85</v>
      </c>
      <c r="B19" s="33" t="s">
        <v>101</v>
      </c>
      <c r="C19" s="57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8"/>
    </row>
    <row r="20" spans="1:67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86</v>
      </c>
      <c r="B22" s="25" t="s">
        <v>16</v>
      </c>
      <c r="C22" s="5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8"/>
    </row>
    <row r="23" spans="1:67">
      <c r="A23" s="17"/>
      <c r="B23" s="34" t="s">
        <v>107</v>
      </c>
      <c r="C23" s="40">
        <v>0</v>
      </c>
      <c r="D23" s="40">
        <v>0.61575384300000002</v>
      </c>
      <c r="E23" s="40">
        <v>0</v>
      </c>
      <c r="F23" s="40">
        <v>0</v>
      </c>
      <c r="G23" s="40">
        <v>0</v>
      </c>
      <c r="H23" s="40">
        <v>0.35015138079880004</v>
      </c>
      <c r="I23" s="40">
        <v>3.8959690913000005</v>
      </c>
      <c r="J23" s="40">
        <v>0</v>
      </c>
      <c r="K23" s="40">
        <v>0</v>
      </c>
      <c r="L23" s="40">
        <v>0.60984376876640012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0.50447773363079995</v>
      </c>
      <c r="S23" s="40">
        <v>1.0074492955665999</v>
      </c>
      <c r="T23" s="40">
        <v>1.0437082836</v>
      </c>
      <c r="U23" s="40">
        <v>0</v>
      </c>
      <c r="V23" s="40">
        <v>0.69830224066650004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4.3486596289561996</v>
      </c>
      <c r="AC23" s="40">
        <v>0.79500326253299991</v>
      </c>
      <c r="AD23" s="40">
        <v>1.5060597843665999</v>
      </c>
      <c r="AE23" s="40">
        <v>0</v>
      </c>
      <c r="AF23" s="40">
        <v>20.011012016895499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9.0875259383065856</v>
      </c>
      <c r="AM23" s="40">
        <v>1.0999473199332002</v>
      </c>
      <c r="AN23" s="40">
        <v>0</v>
      </c>
      <c r="AO23" s="40">
        <v>0</v>
      </c>
      <c r="AP23" s="40">
        <v>16.413368899361501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12.345030418113602</v>
      </c>
      <c r="AW23" s="40">
        <v>32.522966659398406</v>
      </c>
      <c r="AX23" s="40">
        <v>4.0088293318666004</v>
      </c>
      <c r="AY23" s="40">
        <v>0</v>
      </c>
      <c r="AZ23" s="40">
        <v>41.359174101993084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1.9636744139598001</v>
      </c>
      <c r="BG23" s="40">
        <v>3.5029246892331996</v>
      </c>
      <c r="BH23" s="40">
        <v>1.6577150329999</v>
      </c>
      <c r="BI23" s="40">
        <v>0</v>
      </c>
      <c r="BJ23" s="40">
        <v>3.0602641976660006</v>
      </c>
      <c r="BK23" s="41">
        <f>SUM(C23:BJ23)</f>
        <v>162.40781133291227</v>
      </c>
      <c r="BL23" s="42"/>
      <c r="BN23" s="42"/>
    </row>
    <row r="24" spans="1:67">
      <c r="A24" s="17"/>
      <c r="B24" s="34" t="s">
        <v>108</v>
      </c>
      <c r="C24" s="40">
        <v>0</v>
      </c>
      <c r="D24" s="40">
        <v>0.59287011793330002</v>
      </c>
      <c r="E24" s="40">
        <v>0</v>
      </c>
      <c r="F24" s="40">
        <v>0</v>
      </c>
      <c r="G24" s="40">
        <v>0</v>
      </c>
      <c r="H24" s="40">
        <v>0.12085230256600001</v>
      </c>
      <c r="I24" s="40">
        <v>0.1576193763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8.6615863031899998E-2</v>
      </c>
      <c r="S24" s="40">
        <v>4.8445288333E-3</v>
      </c>
      <c r="T24" s="40">
        <v>0.38715324203329998</v>
      </c>
      <c r="U24" s="40">
        <v>0</v>
      </c>
      <c r="V24" s="40">
        <v>6.9117036166600004E-2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3.1114684495588047</v>
      </c>
      <c r="AC24" s="40">
        <v>0.25553933333330003</v>
      </c>
      <c r="AD24" s="40">
        <v>0</v>
      </c>
      <c r="AE24" s="40">
        <v>0</v>
      </c>
      <c r="AF24" s="40">
        <v>4.3797518137658011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2.6113469565905008</v>
      </c>
      <c r="AM24" s="40">
        <v>0.33984995736660001</v>
      </c>
      <c r="AN24" s="40">
        <v>7.1029250000000002E-2</v>
      </c>
      <c r="AO24" s="40">
        <v>0</v>
      </c>
      <c r="AP24" s="40">
        <v>1.5894888725663003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3.8114889822214981</v>
      </c>
      <c r="AW24" s="40">
        <v>6.0090262712997999</v>
      </c>
      <c r="AX24" s="40">
        <v>0</v>
      </c>
      <c r="AY24" s="40">
        <v>0</v>
      </c>
      <c r="AZ24" s="40">
        <v>12.726320414431395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0.69227284396190014</v>
      </c>
      <c r="BG24" s="40">
        <v>0.63467881466659992</v>
      </c>
      <c r="BH24" s="40">
        <v>0.48994812769999996</v>
      </c>
      <c r="BI24" s="40">
        <v>0</v>
      </c>
      <c r="BJ24" s="40">
        <v>0.90063198513309994</v>
      </c>
      <c r="BK24" s="41">
        <f>SUM(C24:BJ24)</f>
        <v>39.041914539460009</v>
      </c>
      <c r="BL24" s="42"/>
      <c r="BM24" s="43"/>
      <c r="BN24" s="42"/>
    </row>
    <row r="25" spans="1:67">
      <c r="A25" s="17"/>
      <c r="B25" s="34" t="s">
        <v>109</v>
      </c>
      <c r="C25" s="40">
        <v>0</v>
      </c>
      <c r="D25" s="40">
        <v>0.57995115689999999</v>
      </c>
      <c r="E25" s="40">
        <v>0</v>
      </c>
      <c r="F25" s="40">
        <v>0</v>
      </c>
      <c r="G25" s="40">
        <v>0</v>
      </c>
      <c r="H25" s="40">
        <v>4.0060881199600003E-2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7.1250189932799995E-2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0.65061453503000011</v>
      </c>
      <c r="AC25" s="40">
        <v>0.24046482689979998</v>
      </c>
      <c r="AD25" s="40">
        <v>0</v>
      </c>
      <c r="AE25" s="40">
        <v>0</v>
      </c>
      <c r="AF25" s="40">
        <v>1.1048075141664002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1.9332970381892991</v>
      </c>
      <c r="AM25" s="40">
        <v>4.7038524166666003</v>
      </c>
      <c r="AN25" s="40">
        <v>0</v>
      </c>
      <c r="AO25" s="40">
        <v>0</v>
      </c>
      <c r="AP25" s="40">
        <v>1.1169120442661999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5.9917342290205982</v>
      </c>
      <c r="AW25" s="40">
        <v>4.227353979666101</v>
      </c>
      <c r="AX25" s="40">
        <v>0</v>
      </c>
      <c r="AY25" s="40">
        <v>0</v>
      </c>
      <c r="AZ25" s="40">
        <v>10.407399693797798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1.1257563031604993</v>
      </c>
      <c r="BG25" s="40">
        <v>0</v>
      </c>
      <c r="BH25" s="40">
        <v>0</v>
      </c>
      <c r="BI25" s="40">
        <v>0</v>
      </c>
      <c r="BJ25" s="40">
        <v>0.84044730089960007</v>
      </c>
      <c r="BK25" s="41">
        <f>SUM(C25:BJ25)</f>
        <v>33.033902109795292</v>
      </c>
      <c r="BM25" s="42"/>
      <c r="BO25" s="42"/>
    </row>
    <row r="26" spans="1:67">
      <c r="A26" s="17"/>
      <c r="B26" s="34" t="s">
        <v>110</v>
      </c>
      <c r="C26" s="40">
        <v>0</v>
      </c>
      <c r="D26" s="40">
        <v>5.4459488029998999</v>
      </c>
      <c r="E26" s="40">
        <v>0</v>
      </c>
      <c r="F26" s="40">
        <v>0</v>
      </c>
      <c r="G26" s="40">
        <v>0</v>
      </c>
      <c r="H26" s="40">
        <v>0.28225277186549996</v>
      </c>
      <c r="I26" s="40">
        <v>8.0194917759665998</v>
      </c>
      <c r="J26" s="40">
        <v>10.1400973872666</v>
      </c>
      <c r="K26" s="40">
        <v>0</v>
      </c>
      <c r="L26" s="40">
        <v>1.4628318283328998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0.16068302696589998</v>
      </c>
      <c r="S26" s="40">
        <v>0.71962455093330002</v>
      </c>
      <c r="T26" s="40">
        <v>10.2045107353</v>
      </c>
      <c r="U26" s="40">
        <v>0</v>
      </c>
      <c r="V26" s="40">
        <v>0.76037375649990002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0.84531689966490009</v>
      </c>
      <c r="AC26" s="40">
        <v>3.8524298620999002</v>
      </c>
      <c r="AD26" s="40">
        <v>0</v>
      </c>
      <c r="AE26" s="40">
        <v>0</v>
      </c>
      <c r="AF26" s="40">
        <v>8.5842514211651988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0.58307880509859999</v>
      </c>
      <c r="AM26" s="40">
        <v>1.6479176197333001</v>
      </c>
      <c r="AN26" s="40">
        <v>36.309144713933101</v>
      </c>
      <c r="AO26" s="40">
        <v>0</v>
      </c>
      <c r="AP26" s="40">
        <v>1.2945195691325997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2.2895626072940987</v>
      </c>
      <c r="AW26" s="40">
        <v>15.2020411959328</v>
      </c>
      <c r="AX26" s="40">
        <v>5.9515920634999997</v>
      </c>
      <c r="AY26" s="40">
        <v>0</v>
      </c>
      <c r="AZ26" s="40">
        <v>11.068202457864398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0.37412382376530012</v>
      </c>
      <c r="BG26" s="40">
        <v>6.0811356462331005</v>
      </c>
      <c r="BH26" s="40">
        <v>0</v>
      </c>
      <c r="BI26" s="40">
        <v>0</v>
      </c>
      <c r="BJ26" s="40">
        <v>1.5640281250996002</v>
      </c>
      <c r="BK26" s="41">
        <f>SUM(C26:BJ26)</f>
        <v>132.84315944664752</v>
      </c>
      <c r="BM26" s="42"/>
      <c r="BO26" s="42"/>
    </row>
    <row r="27" spans="1:67">
      <c r="A27" s="17"/>
      <c r="B27" s="34" t="s">
        <v>111</v>
      </c>
      <c r="C27" s="40">
        <v>0</v>
      </c>
      <c r="D27" s="40">
        <v>0.61240343200254621</v>
      </c>
      <c r="E27" s="40">
        <v>0</v>
      </c>
      <c r="F27" s="40">
        <v>0</v>
      </c>
      <c r="G27" s="40">
        <v>0</v>
      </c>
      <c r="H27" s="40">
        <v>1.2420517610627004</v>
      </c>
      <c r="I27" s="40">
        <v>209.03317333831191</v>
      </c>
      <c r="J27" s="40">
        <v>72.234487114166484</v>
      </c>
      <c r="K27" s="40">
        <v>0</v>
      </c>
      <c r="L27" s="40">
        <v>10.5127012582315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1.7416539614931996</v>
      </c>
      <c r="S27" s="40">
        <v>18.019361987766398</v>
      </c>
      <c r="T27" s="40">
        <v>97.390852606133095</v>
      </c>
      <c r="U27" s="40">
        <v>0</v>
      </c>
      <c r="V27" s="40">
        <v>15.485315396598899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3.1054507808933014</v>
      </c>
      <c r="AC27" s="40">
        <v>59.613828132080648</v>
      </c>
      <c r="AD27" s="40">
        <v>0</v>
      </c>
      <c r="AE27" s="40">
        <v>0</v>
      </c>
      <c r="AF27" s="40">
        <v>63.717817412993419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4.2565320978888996</v>
      </c>
      <c r="AM27" s="40">
        <v>55.376002964899101</v>
      </c>
      <c r="AN27" s="40">
        <v>148.96246470859941</v>
      </c>
      <c r="AO27" s="40">
        <v>0</v>
      </c>
      <c r="AP27" s="40">
        <v>24.936246216994089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8.9994814526691851</v>
      </c>
      <c r="AW27" s="40">
        <v>52.770187858679471</v>
      </c>
      <c r="AX27" s="40">
        <v>2.0069486594665999</v>
      </c>
      <c r="AY27" s="40">
        <v>0</v>
      </c>
      <c r="AZ27" s="40">
        <v>46.495152126789037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2.9100520972532014</v>
      </c>
      <c r="BG27" s="40">
        <v>42.575010477965606</v>
      </c>
      <c r="BH27" s="40">
        <v>10.300512857199699</v>
      </c>
      <c r="BI27" s="40">
        <v>0</v>
      </c>
      <c r="BJ27" s="40">
        <v>11.196715629996797</v>
      </c>
      <c r="BK27" s="41">
        <f>SUM(C27:BJ27)</f>
        <v>963.49440433013535</v>
      </c>
      <c r="BL27" s="42"/>
      <c r="BN27" s="42"/>
    </row>
    <row r="28" spans="1:67">
      <c r="A28" s="17"/>
      <c r="B28" s="26" t="s">
        <v>94</v>
      </c>
      <c r="C28" s="38">
        <f>SUM(C23:C27)</f>
        <v>0</v>
      </c>
      <c r="D28" s="38">
        <f t="shared" ref="D28:BJ28" si="7">SUM(D23:D27)</f>
        <v>7.8469273528357464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2.0353690974926004</v>
      </c>
      <c r="I28" s="38">
        <f t="shared" si="7"/>
        <v>221.10625358187852</v>
      </c>
      <c r="J28" s="38">
        <f t="shared" si="7"/>
        <v>82.374584501433077</v>
      </c>
      <c r="K28" s="38">
        <f t="shared" si="7"/>
        <v>0</v>
      </c>
      <c r="L28" s="38">
        <f t="shared" si="7"/>
        <v>12.5853768553308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2.5646807750545997</v>
      </c>
      <c r="S28" s="38">
        <f t="shared" si="7"/>
        <v>19.7512803630996</v>
      </c>
      <c r="T28" s="38">
        <f t="shared" si="7"/>
        <v>109.02622486706639</v>
      </c>
      <c r="U28" s="38">
        <f t="shared" si="7"/>
        <v>0</v>
      </c>
      <c r="V28" s="38">
        <f t="shared" si="7"/>
        <v>17.013108429931901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12.061510294103206</v>
      </c>
      <c r="AC28" s="38">
        <f t="shared" si="7"/>
        <v>64.757265416946652</v>
      </c>
      <c r="AD28" s="38">
        <f t="shared" si="7"/>
        <v>1.5060597843665999</v>
      </c>
      <c r="AE28" s="38">
        <f t="shared" si="7"/>
        <v>0</v>
      </c>
      <c r="AF28" s="38">
        <f t="shared" si="7"/>
        <v>97.797640178986313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18.471780836073883</v>
      </c>
      <c r="AM28" s="38">
        <f t="shared" si="7"/>
        <v>63.167570278598802</v>
      </c>
      <c r="AN28" s="38">
        <f t="shared" si="7"/>
        <v>185.34263867253253</v>
      </c>
      <c r="AO28" s="38">
        <f t="shared" si="7"/>
        <v>0</v>
      </c>
      <c r="AP28" s="38">
        <f t="shared" si="7"/>
        <v>45.35053560232069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33.437297689318981</v>
      </c>
      <c r="AW28" s="38">
        <f t="shared" si="7"/>
        <v>110.73157596497657</v>
      </c>
      <c r="AX28" s="38">
        <f t="shared" si="7"/>
        <v>11.9673700548332</v>
      </c>
      <c r="AY28" s="38">
        <f t="shared" si="7"/>
        <v>0</v>
      </c>
      <c r="AZ28" s="38">
        <f t="shared" si="7"/>
        <v>122.05624879487571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7.0658794821007014</v>
      </c>
      <c r="BG28" s="38">
        <f t="shared" si="7"/>
        <v>52.79374962809851</v>
      </c>
      <c r="BH28" s="38">
        <f t="shared" si="7"/>
        <v>12.448176017899598</v>
      </c>
      <c r="BI28" s="38">
        <f t="shared" si="7"/>
        <v>0</v>
      </c>
      <c r="BJ28" s="38">
        <f t="shared" si="7"/>
        <v>17.562087238795097</v>
      </c>
      <c r="BK28" s="38">
        <f>SUM(BK23:BK27)</f>
        <v>1330.8211917589506</v>
      </c>
    </row>
    <row r="29" spans="1:67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92.027985662968746</v>
      </c>
      <c r="E29" s="38">
        <f t="shared" si="8"/>
        <v>396.88589609212028</v>
      </c>
      <c r="F29" s="38">
        <f t="shared" si="8"/>
        <v>0</v>
      </c>
      <c r="G29" s="38">
        <f t="shared" si="8"/>
        <v>0</v>
      </c>
      <c r="H29" s="38">
        <f t="shared" si="8"/>
        <v>6.2789581817850042</v>
      </c>
      <c r="I29" s="38">
        <f t="shared" si="8"/>
        <v>1447.3258372470766</v>
      </c>
      <c r="J29" s="38">
        <f t="shared" si="8"/>
        <v>397.49299628333165</v>
      </c>
      <c r="K29" s="38">
        <f t="shared" si="8"/>
        <v>0</v>
      </c>
      <c r="L29" s="38">
        <f t="shared" si="8"/>
        <v>34.391975519927392</v>
      </c>
      <c r="M29" s="38">
        <f t="shared" si="8"/>
        <v>0</v>
      </c>
      <c r="N29" s="38">
        <f t="shared" si="8"/>
        <v>2.5030264146666004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4.7119660581454994</v>
      </c>
      <c r="S29" s="38">
        <f t="shared" si="8"/>
        <v>231.33204868716564</v>
      </c>
      <c r="T29" s="38">
        <f t="shared" si="8"/>
        <v>277.76981022296559</v>
      </c>
      <c r="U29" s="38">
        <f t="shared" si="8"/>
        <v>0</v>
      </c>
      <c r="V29" s="38">
        <f t="shared" si="8"/>
        <v>25.409347431296698</v>
      </c>
      <c r="W29" s="38">
        <f t="shared" si="8"/>
        <v>0</v>
      </c>
      <c r="X29" s="38">
        <f t="shared" si="8"/>
        <v>0.50026001003330001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18.054505026091604</v>
      </c>
      <c r="AC29" s="38">
        <f t="shared" si="8"/>
        <v>131.18236286211976</v>
      </c>
      <c r="AD29" s="38">
        <f t="shared" si="8"/>
        <v>17.799877594765903</v>
      </c>
      <c r="AE29" s="38">
        <f t="shared" si="8"/>
        <v>0</v>
      </c>
      <c r="AF29" s="38">
        <f t="shared" si="8"/>
        <v>175.64168133087696</v>
      </c>
      <c r="AG29" s="38">
        <f t="shared" si="8"/>
        <v>0</v>
      </c>
      <c r="AH29" s="38">
        <f t="shared" si="8"/>
        <v>0</v>
      </c>
      <c r="AI29" s="38">
        <f t="shared" ref="AI29:BK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23.889823797187983</v>
      </c>
      <c r="AM29" s="38">
        <f t="shared" si="9"/>
        <v>84.810747609763595</v>
      </c>
      <c r="AN29" s="38">
        <f t="shared" si="9"/>
        <v>470.87448244829676</v>
      </c>
      <c r="AO29" s="38">
        <f t="shared" si="9"/>
        <v>0</v>
      </c>
      <c r="AP29" s="38">
        <f t="shared" si="9"/>
        <v>76.85192369517921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39.427234487498282</v>
      </c>
      <c r="AW29" s="38">
        <f t="shared" si="9"/>
        <v>420.08399341770428</v>
      </c>
      <c r="AX29" s="38">
        <f t="shared" si="9"/>
        <v>55.898655305033103</v>
      </c>
      <c r="AY29" s="38">
        <f t="shared" si="9"/>
        <v>0</v>
      </c>
      <c r="AZ29" s="38">
        <f t="shared" si="9"/>
        <v>190.72424788050398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9.0438894951591013</v>
      </c>
      <c r="BG29" s="38">
        <f t="shared" si="9"/>
        <v>105.0853949479648</v>
      </c>
      <c r="BH29" s="38">
        <f t="shared" si="9"/>
        <v>43.894785470599203</v>
      </c>
      <c r="BI29" s="38">
        <f t="shared" si="9"/>
        <v>0</v>
      </c>
      <c r="BJ29" s="38">
        <f t="shared" si="9"/>
        <v>20.751341235327498</v>
      </c>
      <c r="BK29" s="38">
        <f t="shared" si="9"/>
        <v>4800.6450544155559</v>
      </c>
    </row>
    <row r="30" spans="1:67" ht="3.75" customHeight="1">
      <c r="A30" s="17"/>
      <c r="B30" s="28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8"/>
    </row>
    <row r="31" spans="1:67">
      <c r="A31" s="17" t="s">
        <v>1</v>
      </c>
      <c r="B31" s="24" t="s">
        <v>7</v>
      </c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8"/>
    </row>
    <row r="32" spans="1:67" s="5" customFormat="1">
      <c r="A32" s="17" t="s">
        <v>80</v>
      </c>
      <c r="B32" s="25" t="s">
        <v>2</v>
      </c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1"/>
    </row>
    <row r="33" spans="1:67" s="50" customFormat="1">
      <c r="A33" s="47"/>
      <c r="B33" s="48" t="s">
        <v>112</v>
      </c>
      <c r="C33" s="40">
        <v>0</v>
      </c>
      <c r="D33" s="40">
        <v>0.61573408536660001</v>
      </c>
      <c r="E33" s="40">
        <v>0</v>
      </c>
      <c r="F33" s="40">
        <v>0</v>
      </c>
      <c r="G33" s="40">
        <v>0</v>
      </c>
      <c r="H33" s="40">
        <v>8.0380187638994958</v>
      </c>
      <c r="I33" s="40">
        <v>1.8768038533199999E-2</v>
      </c>
      <c r="J33" s="40">
        <v>0</v>
      </c>
      <c r="K33" s="40">
        <v>0</v>
      </c>
      <c r="L33" s="40">
        <v>0.75826416439910005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6.5030620164666111</v>
      </c>
      <c r="S33" s="40">
        <v>0</v>
      </c>
      <c r="T33" s="40">
        <v>0</v>
      </c>
      <c r="U33" s="40">
        <v>0</v>
      </c>
      <c r="V33" s="40">
        <v>0.31731315439939994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52.09870365515593</v>
      </c>
      <c r="AC33" s="40">
        <v>1.0868597989995998</v>
      </c>
      <c r="AD33" s="40">
        <v>0</v>
      </c>
      <c r="AE33" s="40">
        <v>0</v>
      </c>
      <c r="AF33" s="40">
        <v>22.265682993625205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56.139942767397464</v>
      </c>
      <c r="AM33" s="40">
        <v>0.15360980843309999</v>
      </c>
      <c r="AN33" s="40">
        <v>0</v>
      </c>
      <c r="AO33" s="40">
        <v>0</v>
      </c>
      <c r="AP33" s="40">
        <v>7.0599005325623976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294.62984484810488</v>
      </c>
      <c r="AW33" s="40">
        <v>7.0737648509315996</v>
      </c>
      <c r="AX33" s="40">
        <v>0</v>
      </c>
      <c r="AY33" s="40">
        <v>0</v>
      </c>
      <c r="AZ33" s="40">
        <v>86.806345210107239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62.956286726759323</v>
      </c>
      <c r="BG33" s="40">
        <v>6.6688088733299997E-2</v>
      </c>
      <c r="BH33" s="40">
        <v>0</v>
      </c>
      <c r="BI33" s="40">
        <v>0</v>
      </c>
      <c r="BJ33" s="40">
        <v>8.9889280755288024</v>
      </c>
      <c r="BK33" s="49">
        <f>SUM(C33:BJ33)</f>
        <v>615.57771757940316</v>
      </c>
    </row>
    <row r="34" spans="1:67" s="5" customFormat="1">
      <c r="A34" s="17"/>
      <c r="B34" s="26" t="s">
        <v>89</v>
      </c>
      <c r="C34" s="38">
        <f>SUM(C33)</f>
        <v>0</v>
      </c>
      <c r="D34" s="38">
        <f t="shared" ref="D34:BJ34" si="10">SUM(D33)</f>
        <v>0.61573408536660001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8.0380187638994958</v>
      </c>
      <c r="I34" s="38">
        <f t="shared" si="10"/>
        <v>1.8768038533199999E-2</v>
      </c>
      <c r="J34" s="38">
        <f t="shared" si="10"/>
        <v>0</v>
      </c>
      <c r="K34" s="38">
        <f t="shared" si="10"/>
        <v>0</v>
      </c>
      <c r="L34" s="38">
        <f t="shared" si="10"/>
        <v>0.75826416439910005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6.5030620164666111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0.31731315439939994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52.09870365515593</v>
      </c>
      <c r="AC34" s="38">
        <f t="shared" si="10"/>
        <v>1.0868597989995998</v>
      </c>
      <c r="AD34" s="38">
        <f t="shared" si="10"/>
        <v>0</v>
      </c>
      <c r="AE34" s="38">
        <f t="shared" si="10"/>
        <v>0</v>
      </c>
      <c r="AF34" s="38">
        <f t="shared" si="10"/>
        <v>22.265682993625205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56.139942767397464</v>
      </c>
      <c r="AM34" s="38">
        <f t="shared" si="10"/>
        <v>0.15360980843309999</v>
      </c>
      <c r="AN34" s="38">
        <f t="shared" si="10"/>
        <v>0</v>
      </c>
      <c r="AO34" s="38">
        <f t="shared" si="10"/>
        <v>0</v>
      </c>
      <c r="AP34" s="38">
        <f t="shared" si="10"/>
        <v>7.0599005325623976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294.62984484810488</v>
      </c>
      <c r="AW34" s="38">
        <f t="shared" si="10"/>
        <v>7.0737648509315996</v>
      </c>
      <c r="AX34" s="38">
        <f t="shared" si="10"/>
        <v>0</v>
      </c>
      <c r="AY34" s="38">
        <f t="shared" si="10"/>
        <v>0</v>
      </c>
      <c r="AZ34" s="38">
        <f t="shared" si="10"/>
        <v>86.806345210107239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62.956286726759323</v>
      </c>
      <c r="BG34" s="38">
        <f t="shared" si="10"/>
        <v>6.6688088733299997E-2</v>
      </c>
      <c r="BH34" s="38">
        <f t="shared" si="10"/>
        <v>0</v>
      </c>
      <c r="BI34" s="38">
        <f t="shared" si="10"/>
        <v>0</v>
      </c>
      <c r="BJ34" s="38">
        <f t="shared" si="10"/>
        <v>8.9889280755288024</v>
      </c>
      <c r="BK34" s="38">
        <f>SUM(BK33)</f>
        <v>615.57771757940316</v>
      </c>
    </row>
    <row r="35" spans="1:67">
      <c r="A35" s="17" t="s">
        <v>81</v>
      </c>
      <c r="B35" s="25" t="s">
        <v>17</v>
      </c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8"/>
    </row>
    <row r="36" spans="1:67">
      <c r="A36" s="17"/>
      <c r="B36" s="34" t="s">
        <v>113</v>
      </c>
      <c r="C36" s="40">
        <v>0</v>
      </c>
      <c r="D36" s="40">
        <v>0.60772794326659996</v>
      </c>
      <c r="E36" s="40">
        <v>0</v>
      </c>
      <c r="F36" s="40">
        <v>0</v>
      </c>
      <c r="G36" s="40">
        <v>0</v>
      </c>
      <c r="H36" s="40">
        <v>5.0048850033115997</v>
      </c>
      <c r="I36" s="40">
        <v>1.2758687338996999</v>
      </c>
      <c r="J36" s="40">
        <v>0</v>
      </c>
      <c r="K36" s="40">
        <v>0</v>
      </c>
      <c r="L36" s="40">
        <v>1.9884376996322997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2.2090221129781997</v>
      </c>
      <c r="S36" s="40">
        <v>0.37173384759990002</v>
      </c>
      <c r="T36" s="40">
        <v>0</v>
      </c>
      <c r="U36" s="40">
        <v>0</v>
      </c>
      <c r="V36" s="40">
        <v>1.1376306848994002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30.180908255012362</v>
      </c>
      <c r="AC36" s="40">
        <v>2.5523171850660997</v>
      </c>
      <c r="AD36" s="40">
        <v>0</v>
      </c>
      <c r="AE36" s="40">
        <v>0</v>
      </c>
      <c r="AF36" s="40">
        <v>27.156007617256201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41.8905133352417</v>
      </c>
      <c r="AM36" s="40">
        <v>1.3140661619329999</v>
      </c>
      <c r="AN36" s="40">
        <v>0</v>
      </c>
      <c r="AO36" s="40">
        <v>0</v>
      </c>
      <c r="AP36" s="40">
        <v>14.886630425593411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141.90245436116081</v>
      </c>
      <c r="AW36" s="40">
        <v>16.004570252295402</v>
      </c>
      <c r="AX36" s="40">
        <v>0</v>
      </c>
      <c r="AY36" s="40">
        <v>0</v>
      </c>
      <c r="AZ36" s="40">
        <v>139.71531971056905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29.220851146427787</v>
      </c>
      <c r="BG36" s="40">
        <v>2.5444945242326997</v>
      </c>
      <c r="BH36" s="40">
        <v>0.70598990693329999</v>
      </c>
      <c r="BI36" s="40">
        <v>0</v>
      </c>
      <c r="BJ36" s="40">
        <v>16.009707709327589</v>
      </c>
      <c r="BK36" s="41">
        <f>SUM(C36:BJ36)</f>
        <v>476.67913661663715</v>
      </c>
      <c r="BM36" s="42"/>
      <c r="BO36" s="42"/>
    </row>
    <row r="37" spans="1:67">
      <c r="A37" s="17"/>
      <c r="B37" s="34" t="s">
        <v>114</v>
      </c>
      <c r="C37" s="40">
        <v>0</v>
      </c>
      <c r="D37" s="40">
        <v>0.60156498583329998</v>
      </c>
      <c r="E37" s="40">
        <v>0</v>
      </c>
      <c r="F37" s="40">
        <v>0</v>
      </c>
      <c r="G37" s="40">
        <v>0</v>
      </c>
      <c r="H37" s="40">
        <v>4.7192205460363041</v>
      </c>
      <c r="I37" s="40">
        <v>4.4614292363327994</v>
      </c>
      <c r="J37" s="40">
        <v>0</v>
      </c>
      <c r="K37" s="40">
        <v>0</v>
      </c>
      <c r="L37" s="40">
        <v>3.5664592947319984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2.4463750278377012</v>
      </c>
      <c r="S37" s="40">
        <v>3.2656880563664998</v>
      </c>
      <c r="T37" s="40">
        <v>0</v>
      </c>
      <c r="U37" s="40">
        <v>0</v>
      </c>
      <c r="V37" s="40">
        <v>1.1628639355662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61.777432569181741</v>
      </c>
      <c r="AC37" s="40">
        <v>4.7016167153990018</v>
      </c>
      <c r="AD37" s="40">
        <v>0</v>
      </c>
      <c r="AE37" s="40">
        <v>0</v>
      </c>
      <c r="AF37" s="40">
        <v>29.0971317003224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79.30294568970838</v>
      </c>
      <c r="AM37" s="40">
        <v>3.1935338229994996</v>
      </c>
      <c r="AN37" s="40">
        <v>0</v>
      </c>
      <c r="AO37" s="40">
        <v>0</v>
      </c>
      <c r="AP37" s="40">
        <v>17.372193472592087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101.72752102858202</v>
      </c>
      <c r="AW37" s="40">
        <v>9.8515858768966975</v>
      </c>
      <c r="AX37" s="40">
        <v>0</v>
      </c>
      <c r="AY37" s="40">
        <v>0</v>
      </c>
      <c r="AZ37" s="40">
        <v>81.960132020911345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25.949209865432532</v>
      </c>
      <c r="BG37" s="40">
        <v>0.80936432126620006</v>
      </c>
      <c r="BH37" s="40">
        <v>0.14815706586659999</v>
      </c>
      <c r="BI37" s="40">
        <v>0</v>
      </c>
      <c r="BJ37" s="40">
        <v>7.8961568501631962</v>
      </c>
      <c r="BK37" s="41">
        <f>SUM(C37:BJ37)</f>
        <v>444.01058208202653</v>
      </c>
      <c r="BM37" s="42"/>
      <c r="BO37" s="42"/>
    </row>
    <row r="38" spans="1:67">
      <c r="A38" s="17"/>
      <c r="B38" s="34" t="s">
        <v>123</v>
      </c>
      <c r="C38" s="40">
        <v>0</v>
      </c>
      <c r="D38" s="40">
        <v>0.5309286902</v>
      </c>
      <c r="E38" s="40">
        <v>0</v>
      </c>
      <c r="F38" s="40">
        <v>0</v>
      </c>
      <c r="G38" s="40">
        <v>0</v>
      </c>
      <c r="H38" s="40">
        <v>1.1396566652497002</v>
      </c>
      <c r="I38" s="40">
        <v>0</v>
      </c>
      <c r="J38" s="40">
        <v>0</v>
      </c>
      <c r="K38" s="40">
        <v>0</v>
      </c>
      <c r="L38" s="40">
        <v>0.58062051733300002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1.3044409974488995</v>
      </c>
      <c r="S38" s="40">
        <v>7.7835582998999992E-3</v>
      </c>
      <c r="T38" s="40">
        <v>0</v>
      </c>
      <c r="U38" s="40">
        <v>0</v>
      </c>
      <c r="V38" s="40">
        <v>0.11881667723320001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42.558235750940902</v>
      </c>
      <c r="AC38" s="40">
        <v>12.205473566663905</v>
      </c>
      <c r="AD38" s="40">
        <v>0</v>
      </c>
      <c r="AE38" s="40">
        <v>0</v>
      </c>
      <c r="AF38" s="40">
        <v>58.767295425910639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58.837480787121436</v>
      </c>
      <c r="AM38" s="40">
        <v>9.8793321023308032</v>
      </c>
      <c r="AN38" s="40">
        <v>0.67229644319970006</v>
      </c>
      <c r="AO38" s="40">
        <v>0</v>
      </c>
      <c r="AP38" s="40">
        <v>33.718391913182579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8.0610840213533805</v>
      </c>
      <c r="AW38" s="40">
        <v>0.30244173979980005</v>
      </c>
      <c r="AX38" s="40">
        <v>0</v>
      </c>
      <c r="AY38" s="40">
        <v>0</v>
      </c>
      <c r="AZ38" s="40">
        <v>4.6873940614311005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4.747726173943434</v>
      </c>
      <c r="BG38" s="40">
        <v>0.25455770499979996</v>
      </c>
      <c r="BH38" s="40">
        <v>0.22061666666660001</v>
      </c>
      <c r="BI38" s="40">
        <v>0</v>
      </c>
      <c r="BJ38" s="40">
        <v>1.3073036504661995</v>
      </c>
      <c r="BK38" s="41">
        <f>SUM(C38:BJ38)</f>
        <v>239.90187711377496</v>
      </c>
      <c r="BM38" s="42"/>
      <c r="BO38" s="42"/>
    </row>
    <row r="39" spans="1:67">
      <c r="A39" s="17"/>
      <c r="B39" s="34" t="s">
        <v>115</v>
      </c>
      <c r="C39" s="40">
        <v>0</v>
      </c>
      <c r="D39" s="40">
        <v>0.54213880903330003</v>
      </c>
      <c r="E39" s="40">
        <v>0</v>
      </c>
      <c r="F39" s="40">
        <v>0</v>
      </c>
      <c r="G39" s="40">
        <v>0</v>
      </c>
      <c r="H39" s="40">
        <v>1.2876932464272</v>
      </c>
      <c r="I39" s="40">
        <v>45.168682571633205</v>
      </c>
      <c r="J39" s="40">
        <v>0</v>
      </c>
      <c r="K39" s="40">
        <v>0</v>
      </c>
      <c r="L39" s="40">
        <v>0.42894400506619995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0.40588639509559993</v>
      </c>
      <c r="S39" s="40">
        <v>5.2918675353331999</v>
      </c>
      <c r="T39" s="40">
        <v>0</v>
      </c>
      <c r="U39" s="40">
        <v>0</v>
      </c>
      <c r="V39" s="40">
        <v>7.2829193665000002E-3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16.906095248324185</v>
      </c>
      <c r="AC39" s="40">
        <v>1.6255875857993001</v>
      </c>
      <c r="AD39" s="40">
        <v>0</v>
      </c>
      <c r="AE39" s="40">
        <v>0</v>
      </c>
      <c r="AF39" s="40">
        <v>4.6068363117647007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21.144054090725223</v>
      </c>
      <c r="AM39" s="40">
        <v>2.4577978875993001</v>
      </c>
      <c r="AN39" s="40">
        <v>0</v>
      </c>
      <c r="AO39" s="40">
        <v>0</v>
      </c>
      <c r="AP39" s="40">
        <v>0.56209945829960006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13.418635996731117</v>
      </c>
      <c r="AW39" s="40">
        <v>58.595037022332797</v>
      </c>
      <c r="AX39" s="40">
        <v>0</v>
      </c>
      <c r="AY39" s="40">
        <v>0</v>
      </c>
      <c r="AZ39" s="40">
        <v>1.3185532121324002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5.0694571276840241</v>
      </c>
      <c r="BG39" s="40">
        <v>6.3038683366599998E-2</v>
      </c>
      <c r="BH39" s="40">
        <v>0</v>
      </c>
      <c r="BI39" s="40">
        <v>0</v>
      </c>
      <c r="BJ39" s="40">
        <v>0</v>
      </c>
      <c r="BK39" s="41">
        <f>SUM(C39:BJ39)</f>
        <v>178.89968810671445</v>
      </c>
      <c r="BM39" s="42"/>
      <c r="BO39" s="42"/>
    </row>
    <row r="40" spans="1:67">
      <c r="A40" s="17"/>
      <c r="B40" s="34" t="s">
        <v>116</v>
      </c>
      <c r="C40" s="40">
        <v>0</v>
      </c>
      <c r="D40" s="40">
        <v>0.69050857779999997</v>
      </c>
      <c r="E40" s="40">
        <v>0</v>
      </c>
      <c r="F40" s="40">
        <v>0</v>
      </c>
      <c r="G40" s="40">
        <v>0</v>
      </c>
      <c r="H40" s="40">
        <v>1.7146103388241001</v>
      </c>
      <c r="I40" s="40">
        <v>0</v>
      </c>
      <c r="J40" s="40">
        <v>0</v>
      </c>
      <c r="K40" s="40">
        <v>0</v>
      </c>
      <c r="L40" s="40">
        <v>2.1793401965989005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0.80230289402799992</v>
      </c>
      <c r="S40" s="40">
        <v>0</v>
      </c>
      <c r="T40" s="40">
        <v>0</v>
      </c>
      <c r="U40" s="40">
        <v>0</v>
      </c>
      <c r="V40" s="40">
        <v>1.2027865733199999E-2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5.4326677440706987</v>
      </c>
      <c r="AC40" s="40">
        <v>7.9177117866600005E-2</v>
      </c>
      <c r="AD40" s="40">
        <v>0</v>
      </c>
      <c r="AE40" s="40">
        <v>0</v>
      </c>
      <c r="AF40" s="40">
        <v>2.5687606529661999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4.7268873904209947</v>
      </c>
      <c r="AM40" s="40">
        <v>0.16192625109979999</v>
      </c>
      <c r="AN40" s="40">
        <v>0</v>
      </c>
      <c r="AO40" s="40">
        <v>0</v>
      </c>
      <c r="AP40" s="40">
        <v>0.29087709989970001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10.526009347091668</v>
      </c>
      <c r="AW40" s="40">
        <v>0.32363943816660001</v>
      </c>
      <c r="AX40" s="40">
        <v>0</v>
      </c>
      <c r="AY40" s="40">
        <v>0</v>
      </c>
      <c r="AZ40" s="40">
        <v>5.8750374154986034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3.4712017629738958</v>
      </c>
      <c r="BG40" s="40">
        <v>0</v>
      </c>
      <c r="BH40" s="40">
        <v>0.23831503610000002</v>
      </c>
      <c r="BI40" s="40">
        <v>0</v>
      </c>
      <c r="BJ40" s="40">
        <v>0.3751496851999</v>
      </c>
      <c r="BK40" s="41">
        <f>SUM(C40:BJ40)</f>
        <v>39.46843881433886</v>
      </c>
      <c r="BM40" s="42"/>
      <c r="BO40" s="42"/>
    </row>
    <row r="41" spans="1:67">
      <c r="A41" s="17"/>
      <c r="B41" s="26" t="s">
        <v>90</v>
      </c>
      <c r="C41" s="36">
        <f>SUM(C36:C40)</f>
        <v>0</v>
      </c>
      <c r="D41" s="36">
        <f t="shared" ref="D41:BJ41" si="11">SUM(D36:D40)</f>
        <v>2.9728690061331999</v>
      </c>
      <c r="E41" s="36">
        <f t="shared" si="11"/>
        <v>0</v>
      </c>
      <c r="F41" s="36">
        <f t="shared" si="11"/>
        <v>0</v>
      </c>
      <c r="G41" s="36">
        <f t="shared" si="11"/>
        <v>0</v>
      </c>
      <c r="H41" s="36">
        <f t="shared" si="11"/>
        <v>13.866065799848903</v>
      </c>
      <c r="I41" s="36">
        <f t="shared" si="11"/>
        <v>50.905980541865702</v>
      </c>
      <c r="J41" s="36">
        <f t="shared" si="11"/>
        <v>0</v>
      </c>
      <c r="K41" s="36">
        <f t="shared" si="11"/>
        <v>0</v>
      </c>
      <c r="L41" s="36">
        <f t="shared" si="11"/>
        <v>8.743801713362398</v>
      </c>
      <c r="M41" s="36">
        <f t="shared" si="11"/>
        <v>0</v>
      </c>
      <c r="N41" s="36">
        <f t="shared" si="11"/>
        <v>0</v>
      </c>
      <c r="O41" s="36">
        <f t="shared" si="11"/>
        <v>0</v>
      </c>
      <c r="P41" s="36">
        <f t="shared" si="11"/>
        <v>0</v>
      </c>
      <c r="Q41" s="36">
        <f t="shared" si="11"/>
        <v>0</v>
      </c>
      <c r="R41" s="36">
        <f t="shared" si="11"/>
        <v>7.1680274273883997</v>
      </c>
      <c r="S41" s="36">
        <f t="shared" si="11"/>
        <v>8.9370729975995005</v>
      </c>
      <c r="T41" s="36">
        <f t="shared" si="11"/>
        <v>0</v>
      </c>
      <c r="U41" s="36">
        <f t="shared" si="11"/>
        <v>0</v>
      </c>
      <c r="V41" s="36">
        <f t="shared" si="11"/>
        <v>2.4386220827985001</v>
      </c>
      <c r="W41" s="36">
        <f t="shared" si="11"/>
        <v>0</v>
      </c>
      <c r="X41" s="36">
        <f t="shared" si="11"/>
        <v>0</v>
      </c>
      <c r="Y41" s="36">
        <f t="shared" si="11"/>
        <v>0</v>
      </c>
      <c r="Z41" s="36">
        <f t="shared" si="11"/>
        <v>0</v>
      </c>
      <c r="AA41" s="36">
        <f t="shared" si="11"/>
        <v>0</v>
      </c>
      <c r="AB41" s="36">
        <f t="shared" si="11"/>
        <v>156.85533956752988</v>
      </c>
      <c r="AC41" s="36">
        <f t="shared" si="11"/>
        <v>21.164172170794906</v>
      </c>
      <c r="AD41" s="36">
        <f t="shared" si="11"/>
        <v>0</v>
      </c>
      <c r="AE41" s="36">
        <f t="shared" si="11"/>
        <v>0</v>
      </c>
      <c r="AF41" s="36">
        <f t="shared" si="11"/>
        <v>122.19603170822013</v>
      </c>
      <c r="AG41" s="36">
        <f t="shared" si="11"/>
        <v>0</v>
      </c>
      <c r="AH41" s="36">
        <f t="shared" si="11"/>
        <v>0</v>
      </c>
      <c r="AI41" s="36">
        <f t="shared" si="11"/>
        <v>0</v>
      </c>
      <c r="AJ41" s="36">
        <f t="shared" si="11"/>
        <v>0</v>
      </c>
      <c r="AK41" s="36">
        <f t="shared" si="11"/>
        <v>0</v>
      </c>
      <c r="AL41" s="36">
        <f t="shared" si="11"/>
        <v>205.90188129321771</v>
      </c>
      <c r="AM41" s="36">
        <f t="shared" si="11"/>
        <v>17.006656225962402</v>
      </c>
      <c r="AN41" s="36">
        <f t="shared" si="11"/>
        <v>0.67229644319970006</v>
      </c>
      <c r="AO41" s="36">
        <f t="shared" si="11"/>
        <v>0</v>
      </c>
      <c r="AP41" s="36">
        <f t="shared" si="11"/>
        <v>66.830192369567371</v>
      </c>
      <c r="AQ41" s="36">
        <f t="shared" si="11"/>
        <v>0</v>
      </c>
      <c r="AR41" s="36">
        <f t="shared" si="11"/>
        <v>0</v>
      </c>
      <c r="AS41" s="36">
        <f t="shared" si="11"/>
        <v>0</v>
      </c>
      <c r="AT41" s="36">
        <f t="shared" si="11"/>
        <v>0</v>
      </c>
      <c r="AU41" s="36">
        <f t="shared" si="11"/>
        <v>0</v>
      </c>
      <c r="AV41" s="36">
        <f t="shared" si="11"/>
        <v>275.63570475491895</v>
      </c>
      <c r="AW41" s="36">
        <f t="shared" si="11"/>
        <v>85.077274329491289</v>
      </c>
      <c r="AX41" s="36">
        <f t="shared" si="11"/>
        <v>0</v>
      </c>
      <c r="AY41" s="36">
        <f t="shared" si="11"/>
        <v>0</v>
      </c>
      <c r="AZ41" s="36">
        <f t="shared" si="11"/>
        <v>233.5564364205425</v>
      </c>
      <c r="BA41" s="36">
        <f t="shared" si="11"/>
        <v>0</v>
      </c>
      <c r="BB41" s="36">
        <f t="shared" si="11"/>
        <v>0</v>
      </c>
      <c r="BC41" s="36">
        <f t="shared" si="11"/>
        <v>0</v>
      </c>
      <c r="BD41" s="36">
        <f t="shared" si="11"/>
        <v>0</v>
      </c>
      <c r="BE41" s="36">
        <f t="shared" si="11"/>
        <v>0</v>
      </c>
      <c r="BF41" s="36">
        <f t="shared" si="11"/>
        <v>68.458446076461669</v>
      </c>
      <c r="BG41" s="36">
        <f t="shared" si="11"/>
        <v>3.6714552338652999</v>
      </c>
      <c r="BH41" s="36">
        <f t="shared" si="11"/>
        <v>1.3130786755665</v>
      </c>
      <c r="BI41" s="36">
        <f t="shared" si="11"/>
        <v>0</v>
      </c>
      <c r="BJ41" s="36">
        <f t="shared" si="11"/>
        <v>25.588317895156887</v>
      </c>
      <c r="BK41" s="38">
        <f>SUM(BK36:BK40)</f>
        <v>1378.9597227334921</v>
      </c>
    </row>
    <row r="42" spans="1:67">
      <c r="A42" s="17"/>
      <c r="B42" s="27" t="s">
        <v>88</v>
      </c>
      <c r="C42" s="36">
        <f>C34+C41</f>
        <v>0</v>
      </c>
      <c r="D42" s="36">
        <f t="shared" ref="D42:BJ42" si="12">D34+D41</f>
        <v>3.5886030914997997</v>
      </c>
      <c r="E42" s="36">
        <f t="shared" si="12"/>
        <v>0</v>
      </c>
      <c r="F42" s="36">
        <f t="shared" si="12"/>
        <v>0</v>
      </c>
      <c r="G42" s="36">
        <f t="shared" si="12"/>
        <v>0</v>
      </c>
      <c r="H42" s="36">
        <f t="shared" si="12"/>
        <v>21.904084563748398</v>
      </c>
      <c r="I42" s="36">
        <f t="shared" si="12"/>
        <v>50.924748580398905</v>
      </c>
      <c r="J42" s="36">
        <f t="shared" si="12"/>
        <v>0</v>
      </c>
      <c r="K42" s="36">
        <f t="shared" si="12"/>
        <v>0</v>
      </c>
      <c r="L42" s="36">
        <f t="shared" si="12"/>
        <v>9.5020658777614972</v>
      </c>
      <c r="M42" s="36">
        <f t="shared" si="12"/>
        <v>0</v>
      </c>
      <c r="N42" s="36">
        <f t="shared" si="12"/>
        <v>0</v>
      </c>
      <c r="O42" s="36">
        <f t="shared" si="12"/>
        <v>0</v>
      </c>
      <c r="P42" s="36">
        <f t="shared" si="12"/>
        <v>0</v>
      </c>
      <c r="Q42" s="36">
        <f t="shared" si="12"/>
        <v>0</v>
      </c>
      <c r="R42" s="36">
        <f t="shared" si="12"/>
        <v>13.67108944385501</v>
      </c>
      <c r="S42" s="36">
        <f t="shared" si="12"/>
        <v>8.9370729975995005</v>
      </c>
      <c r="T42" s="36">
        <f t="shared" si="12"/>
        <v>0</v>
      </c>
      <c r="U42" s="36">
        <f t="shared" si="12"/>
        <v>0</v>
      </c>
      <c r="V42" s="36">
        <f t="shared" si="12"/>
        <v>2.7559352371979</v>
      </c>
      <c r="W42" s="36">
        <f t="shared" si="12"/>
        <v>0</v>
      </c>
      <c r="X42" s="36">
        <f t="shared" si="12"/>
        <v>0</v>
      </c>
      <c r="Y42" s="36">
        <f t="shared" si="12"/>
        <v>0</v>
      </c>
      <c r="Z42" s="36">
        <f t="shared" si="12"/>
        <v>0</v>
      </c>
      <c r="AA42" s="36">
        <f t="shared" si="12"/>
        <v>0</v>
      </c>
      <c r="AB42" s="36">
        <f t="shared" si="12"/>
        <v>208.95404322268581</v>
      </c>
      <c r="AC42" s="36">
        <f t="shared" si="12"/>
        <v>22.251031969794507</v>
      </c>
      <c r="AD42" s="36">
        <f t="shared" si="12"/>
        <v>0</v>
      </c>
      <c r="AE42" s="36">
        <f t="shared" si="12"/>
        <v>0</v>
      </c>
      <c r="AF42" s="36">
        <f t="shared" si="12"/>
        <v>144.46171470184532</v>
      </c>
      <c r="AG42" s="36">
        <f t="shared" si="12"/>
        <v>0</v>
      </c>
      <c r="AH42" s="36">
        <f t="shared" si="12"/>
        <v>0</v>
      </c>
      <c r="AI42" s="36">
        <f t="shared" si="12"/>
        <v>0</v>
      </c>
      <c r="AJ42" s="36">
        <f t="shared" si="12"/>
        <v>0</v>
      </c>
      <c r="AK42" s="36">
        <f t="shared" si="12"/>
        <v>0</v>
      </c>
      <c r="AL42" s="36">
        <f t="shared" si="12"/>
        <v>262.04182406061517</v>
      </c>
      <c r="AM42" s="36">
        <f t="shared" si="12"/>
        <v>17.160266034395502</v>
      </c>
      <c r="AN42" s="36">
        <f t="shared" si="12"/>
        <v>0.67229644319970006</v>
      </c>
      <c r="AO42" s="36">
        <f t="shared" si="12"/>
        <v>0</v>
      </c>
      <c r="AP42" s="36">
        <f t="shared" si="12"/>
        <v>73.890092902129766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570.26554960302383</v>
      </c>
      <c r="AW42" s="36">
        <f t="shared" si="12"/>
        <v>92.151039180422885</v>
      </c>
      <c r="AX42" s="36">
        <f t="shared" si="12"/>
        <v>0</v>
      </c>
      <c r="AY42" s="36">
        <f t="shared" si="12"/>
        <v>0</v>
      </c>
      <c r="AZ42" s="36">
        <f t="shared" si="12"/>
        <v>320.36278163064975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131.414732803221</v>
      </c>
      <c r="BG42" s="36">
        <f t="shared" si="12"/>
        <v>3.7381433225985998</v>
      </c>
      <c r="BH42" s="36">
        <f t="shared" si="12"/>
        <v>1.3130786755665</v>
      </c>
      <c r="BI42" s="36">
        <f t="shared" si="12"/>
        <v>0</v>
      </c>
      <c r="BJ42" s="36">
        <f t="shared" si="12"/>
        <v>34.577245970685688</v>
      </c>
      <c r="BK42" s="38">
        <f>BK41+BK34</f>
        <v>1994.5374403128953</v>
      </c>
    </row>
    <row r="43" spans="1:67" ht="3" customHeight="1">
      <c r="A43" s="17"/>
      <c r="B43" s="25"/>
      <c r="C43" s="57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8"/>
    </row>
    <row r="44" spans="1:67">
      <c r="A44" s="17" t="s">
        <v>18</v>
      </c>
      <c r="B44" s="24" t="s">
        <v>8</v>
      </c>
      <c r="C44" s="57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8"/>
    </row>
    <row r="45" spans="1:67">
      <c r="A45" s="17" t="s">
        <v>80</v>
      </c>
      <c r="B45" s="25" t="s">
        <v>19</v>
      </c>
      <c r="C45" s="57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8"/>
    </row>
    <row r="46" spans="1:67">
      <c r="A46" s="17"/>
      <c r="B46" s="26" t="s">
        <v>124</v>
      </c>
      <c r="C46" s="36">
        <v>0</v>
      </c>
      <c r="D46" s="36">
        <v>0.55793365816660001</v>
      </c>
      <c r="E46" s="36">
        <v>0</v>
      </c>
      <c r="F46" s="36">
        <v>0</v>
      </c>
      <c r="G46" s="36">
        <v>0</v>
      </c>
      <c r="H46" s="36">
        <v>1.1361435703619005</v>
      </c>
      <c r="I46" s="36">
        <v>0.35328790383309999</v>
      </c>
      <c r="J46" s="36">
        <v>0</v>
      </c>
      <c r="K46" s="36">
        <v>0</v>
      </c>
      <c r="L46" s="36">
        <v>0.75733392559990009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1.3254593506586003</v>
      </c>
      <c r="S46" s="36">
        <v>1.0414658592000001</v>
      </c>
      <c r="T46" s="36">
        <v>0</v>
      </c>
      <c r="U46" s="36">
        <v>0</v>
      </c>
      <c r="V46" s="36">
        <v>0.73585195269979997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41.605915213540932</v>
      </c>
      <c r="AC46" s="36">
        <v>7.0980055409646035</v>
      </c>
      <c r="AD46" s="36">
        <v>0</v>
      </c>
      <c r="AE46" s="36">
        <v>0</v>
      </c>
      <c r="AF46" s="36">
        <v>76.755264347575093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62.980896388669656</v>
      </c>
      <c r="AM46" s="36">
        <v>7.7501857771314029</v>
      </c>
      <c r="AN46" s="36">
        <v>1.5544083333330998</v>
      </c>
      <c r="AO46" s="36">
        <v>0</v>
      </c>
      <c r="AP46" s="36">
        <v>50.724605158680482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23.995270362684881</v>
      </c>
      <c r="AW46" s="36">
        <v>1.8872177087663002</v>
      </c>
      <c r="AX46" s="36">
        <v>0</v>
      </c>
      <c r="AY46" s="36">
        <v>0</v>
      </c>
      <c r="AZ46" s="36">
        <v>35.358259704989614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11.401485336560089</v>
      </c>
      <c r="BG46" s="36">
        <v>8.9876858559996986</v>
      </c>
      <c r="BH46" s="36">
        <v>0.55514583333329992</v>
      </c>
      <c r="BI46" s="36">
        <v>0</v>
      </c>
      <c r="BJ46" s="36">
        <v>8.4245079570635042</v>
      </c>
      <c r="BK46" s="39">
        <f>SUM(C46:BJ46)</f>
        <v>344.98632973981256</v>
      </c>
    </row>
    <row r="47" spans="1:67">
      <c r="A47" s="17"/>
      <c r="B47" s="27" t="s">
        <v>87</v>
      </c>
      <c r="C47" s="36">
        <f>SUM(C46)</f>
        <v>0</v>
      </c>
      <c r="D47" s="36">
        <f t="shared" ref="D47:BJ47" si="13">SUM(D46)</f>
        <v>0.55793365816660001</v>
      </c>
      <c r="E47" s="36">
        <f t="shared" si="13"/>
        <v>0</v>
      </c>
      <c r="F47" s="36">
        <f t="shared" si="13"/>
        <v>0</v>
      </c>
      <c r="G47" s="36">
        <f t="shared" si="13"/>
        <v>0</v>
      </c>
      <c r="H47" s="36">
        <f t="shared" si="13"/>
        <v>1.1361435703619005</v>
      </c>
      <c r="I47" s="36">
        <f t="shared" si="13"/>
        <v>0.35328790383309999</v>
      </c>
      <c r="J47" s="36">
        <f t="shared" si="13"/>
        <v>0</v>
      </c>
      <c r="K47" s="36">
        <f t="shared" si="13"/>
        <v>0</v>
      </c>
      <c r="L47" s="36">
        <f t="shared" si="13"/>
        <v>0.75733392559990009</v>
      </c>
      <c r="M47" s="36">
        <f t="shared" si="13"/>
        <v>0</v>
      </c>
      <c r="N47" s="36">
        <f t="shared" si="13"/>
        <v>0</v>
      </c>
      <c r="O47" s="36">
        <f t="shared" si="13"/>
        <v>0</v>
      </c>
      <c r="P47" s="36">
        <f t="shared" si="13"/>
        <v>0</v>
      </c>
      <c r="Q47" s="36">
        <f t="shared" si="13"/>
        <v>0</v>
      </c>
      <c r="R47" s="36">
        <f t="shared" si="13"/>
        <v>1.3254593506586003</v>
      </c>
      <c r="S47" s="36">
        <f t="shared" si="13"/>
        <v>1.0414658592000001</v>
      </c>
      <c r="T47" s="36">
        <f t="shared" si="13"/>
        <v>0</v>
      </c>
      <c r="U47" s="36">
        <f t="shared" si="13"/>
        <v>0</v>
      </c>
      <c r="V47" s="36">
        <f t="shared" si="13"/>
        <v>0.73585195269979997</v>
      </c>
      <c r="W47" s="36">
        <f t="shared" si="13"/>
        <v>0</v>
      </c>
      <c r="X47" s="36">
        <f t="shared" si="13"/>
        <v>0</v>
      </c>
      <c r="Y47" s="36">
        <f t="shared" si="13"/>
        <v>0</v>
      </c>
      <c r="Z47" s="36">
        <f t="shared" si="13"/>
        <v>0</v>
      </c>
      <c r="AA47" s="36">
        <f t="shared" si="13"/>
        <v>0</v>
      </c>
      <c r="AB47" s="36">
        <f t="shared" si="13"/>
        <v>41.605915213540932</v>
      </c>
      <c r="AC47" s="36">
        <f t="shared" si="13"/>
        <v>7.0980055409646035</v>
      </c>
      <c r="AD47" s="36">
        <f t="shared" si="13"/>
        <v>0</v>
      </c>
      <c r="AE47" s="36">
        <f t="shared" si="13"/>
        <v>0</v>
      </c>
      <c r="AF47" s="36">
        <f t="shared" si="13"/>
        <v>76.755264347575093</v>
      </c>
      <c r="AG47" s="36">
        <f t="shared" si="13"/>
        <v>0</v>
      </c>
      <c r="AH47" s="36">
        <f t="shared" si="13"/>
        <v>0</v>
      </c>
      <c r="AI47" s="36">
        <f t="shared" si="13"/>
        <v>0</v>
      </c>
      <c r="AJ47" s="36">
        <f t="shared" si="13"/>
        <v>0</v>
      </c>
      <c r="AK47" s="36">
        <f t="shared" si="13"/>
        <v>0</v>
      </c>
      <c r="AL47" s="36">
        <f t="shared" si="13"/>
        <v>62.980896388669656</v>
      </c>
      <c r="AM47" s="36">
        <f t="shared" si="13"/>
        <v>7.7501857771314029</v>
      </c>
      <c r="AN47" s="36">
        <f t="shared" si="13"/>
        <v>1.5544083333330998</v>
      </c>
      <c r="AO47" s="36">
        <f t="shared" si="13"/>
        <v>0</v>
      </c>
      <c r="AP47" s="36">
        <f t="shared" si="13"/>
        <v>50.724605158680482</v>
      </c>
      <c r="AQ47" s="36">
        <f t="shared" si="13"/>
        <v>0</v>
      </c>
      <c r="AR47" s="36">
        <f t="shared" si="13"/>
        <v>0</v>
      </c>
      <c r="AS47" s="36">
        <f t="shared" si="13"/>
        <v>0</v>
      </c>
      <c r="AT47" s="36">
        <f t="shared" si="13"/>
        <v>0</v>
      </c>
      <c r="AU47" s="36">
        <f t="shared" si="13"/>
        <v>0</v>
      </c>
      <c r="AV47" s="36">
        <f t="shared" si="13"/>
        <v>23.995270362684881</v>
      </c>
      <c r="AW47" s="36">
        <f t="shared" si="13"/>
        <v>1.8872177087663002</v>
      </c>
      <c r="AX47" s="36">
        <f t="shared" si="13"/>
        <v>0</v>
      </c>
      <c r="AY47" s="36">
        <f t="shared" si="13"/>
        <v>0</v>
      </c>
      <c r="AZ47" s="36">
        <f t="shared" si="13"/>
        <v>35.358259704989614</v>
      </c>
      <c r="BA47" s="36">
        <f t="shared" si="13"/>
        <v>0</v>
      </c>
      <c r="BB47" s="36">
        <f t="shared" si="13"/>
        <v>0</v>
      </c>
      <c r="BC47" s="36">
        <f t="shared" si="13"/>
        <v>0</v>
      </c>
      <c r="BD47" s="36">
        <f t="shared" si="13"/>
        <v>0</v>
      </c>
      <c r="BE47" s="36">
        <f t="shared" si="13"/>
        <v>0</v>
      </c>
      <c r="BF47" s="36">
        <f t="shared" si="13"/>
        <v>11.401485336560089</v>
      </c>
      <c r="BG47" s="36">
        <f t="shared" si="13"/>
        <v>8.9876858559996986</v>
      </c>
      <c r="BH47" s="36">
        <f t="shared" si="13"/>
        <v>0.55514583333329992</v>
      </c>
      <c r="BI47" s="36">
        <f t="shared" si="13"/>
        <v>0</v>
      </c>
      <c r="BJ47" s="36">
        <f t="shared" si="13"/>
        <v>8.4245079570635042</v>
      </c>
      <c r="BK47" s="39">
        <f>SUM(BK46)</f>
        <v>344.98632973981256</v>
      </c>
    </row>
    <row r="48" spans="1:67" ht="2.25" customHeight="1">
      <c r="A48" s="17"/>
      <c r="B48" s="25"/>
      <c r="C48" s="57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8"/>
    </row>
    <row r="49" spans="1:63">
      <c r="A49" s="17" t="s">
        <v>4</v>
      </c>
      <c r="B49" s="24" t="s">
        <v>9</v>
      </c>
      <c r="C49" s="57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8"/>
    </row>
    <row r="50" spans="1:63">
      <c r="A50" s="17" t="s">
        <v>80</v>
      </c>
      <c r="B50" s="25" t="s">
        <v>20</v>
      </c>
      <c r="C50" s="57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8"/>
    </row>
    <row r="51" spans="1:63">
      <c r="A51" s="17"/>
      <c r="B51" s="34" t="s">
        <v>117</v>
      </c>
      <c r="C51" s="40">
        <v>0</v>
      </c>
      <c r="D51" s="40">
        <v>43.662799999999997</v>
      </c>
      <c r="E51" s="40">
        <v>0</v>
      </c>
      <c r="F51" s="40">
        <v>0</v>
      </c>
      <c r="G51" s="40">
        <v>0</v>
      </c>
      <c r="H51" s="40">
        <v>15.7431</v>
      </c>
      <c r="I51" s="40">
        <v>0.45739999999999997</v>
      </c>
      <c r="J51" s="40">
        <v>0</v>
      </c>
      <c r="K51" s="40">
        <v>0</v>
      </c>
      <c r="L51" s="40">
        <v>6.9908000000000001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9.1950000000000003</v>
      </c>
      <c r="S51" s="40">
        <v>0.2311</v>
      </c>
      <c r="T51" s="40">
        <v>0</v>
      </c>
      <c r="U51" s="40">
        <v>0</v>
      </c>
      <c r="V51" s="40">
        <v>1.9972000000000001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>
        <v>0</v>
      </c>
      <c r="AT51" s="40">
        <v>0</v>
      </c>
      <c r="AU51" s="40">
        <v>0</v>
      </c>
      <c r="AV51" s="40">
        <v>0</v>
      </c>
      <c r="AW51" s="40">
        <v>0</v>
      </c>
      <c r="AX51" s="40">
        <v>0</v>
      </c>
      <c r="AY51" s="40">
        <v>0</v>
      </c>
      <c r="AZ51" s="40">
        <v>0</v>
      </c>
      <c r="BA51" s="40">
        <v>0</v>
      </c>
      <c r="BB51" s="40">
        <v>0</v>
      </c>
      <c r="BC51" s="40">
        <v>0</v>
      </c>
      <c r="BD51" s="40">
        <v>0</v>
      </c>
      <c r="BE51" s="40">
        <v>0</v>
      </c>
      <c r="BF51" s="40">
        <v>0</v>
      </c>
      <c r="BG51" s="40">
        <v>0</v>
      </c>
      <c r="BH51" s="40">
        <v>0</v>
      </c>
      <c r="BI51" s="40">
        <v>0</v>
      </c>
      <c r="BJ51" s="40">
        <v>0</v>
      </c>
      <c r="BK51" s="39">
        <f>SUM(C51:BJ51)</f>
        <v>78.277399999999986</v>
      </c>
    </row>
    <row r="52" spans="1:63">
      <c r="A52" s="17"/>
      <c r="B52" s="26" t="s">
        <v>89</v>
      </c>
      <c r="C52" s="36">
        <f>SUM(C51)</f>
        <v>0</v>
      </c>
      <c r="D52" s="36">
        <f t="shared" ref="D52:BJ52" si="14">SUM(D51)</f>
        <v>43.662799999999997</v>
      </c>
      <c r="E52" s="36">
        <f t="shared" si="14"/>
        <v>0</v>
      </c>
      <c r="F52" s="36">
        <f t="shared" si="14"/>
        <v>0</v>
      </c>
      <c r="G52" s="36">
        <f t="shared" si="14"/>
        <v>0</v>
      </c>
      <c r="H52" s="36">
        <f t="shared" si="14"/>
        <v>15.7431</v>
      </c>
      <c r="I52" s="36">
        <f t="shared" si="14"/>
        <v>0.45739999999999997</v>
      </c>
      <c r="J52" s="36">
        <f t="shared" si="14"/>
        <v>0</v>
      </c>
      <c r="K52" s="36">
        <f t="shared" si="14"/>
        <v>0</v>
      </c>
      <c r="L52" s="36">
        <f t="shared" si="14"/>
        <v>6.9908000000000001</v>
      </c>
      <c r="M52" s="36">
        <f t="shared" si="14"/>
        <v>0</v>
      </c>
      <c r="N52" s="36">
        <f t="shared" si="14"/>
        <v>0</v>
      </c>
      <c r="O52" s="36">
        <f t="shared" si="14"/>
        <v>0</v>
      </c>
      <c r="P52" s="36">
        <f t="shared" si="14"/>
        <v>0</v>
      </c>
      <c r="Q52" s="36">
        <f t="shared" si="14"/>
        <v>0</v>
      </c>
      <c r="R52" s="36">
        <f t="shared" si="14"/>
        <v>9.1950000000000003</v>
      </c>
      <c r="S52" s="36">
        <f t="shared" si="14"/>
        <v>0.2311</v>
      </c>
      <c r="T52" s="36">
        <f t="shared" si="14"/>
        <v>0</v>
      </c>
      <c r="U52" s="36">
        <f t="shared" si="14"/>
        <v>0</v>
      </c>
      <c r="V52" s="36">
        <f t="shared" si="14"/>
        <v>1.9972000000000001</v>
      </c>
      <c r="W52" s="36">
        <f t="shared" si="14"/>
        <v>0</v>
      </c>
      <c r="X52" s="36">
        <f t="shared" si="14"/>
        <v>0</v>
      </c>
      <c r="Y52" s="36">
        <f t="shared" si="14"/>
        <v>0</v>
      </c>
      <c r="Z52" s="36">
        <f t="shared" si="14"/>
        <v>0</v>
      </c>
      <c r="AA52" s="36">
        <f t="shared" si="14"/>
        <v>0</v>
      </c>
      <c r="AB52" s="36">
        <f t="shared" si="14"/>
        <v>0</v>
      </c>
      <c r="AC52" s="36">
        <f t="shared" si="14"/>
        <v>0</v>
      </c>
      <c r="AD52" s="36">
        <f t="shared" si="14"/>
        <v>0</v>
      </c>
      <c r="AE52" s="36">
        <f t="shared" si="14"/>
        <v>0</v>
      </c>
      <c r="AF52" s="36">
        <f t="shared" si="14"/>
        <v>0</v>
      </c>
      <c r="AG52" s="36">
        <f t="shared" si="14"/>
        <v>0</v>
      </c>
      <c r="AH52" s="36">
        <f t="shared" si="14"/>
        <v>0</v>
      </c>
      <c r="AI52" s="36">
        <f t="shared" si="14"/>
        <v>0</v>
      </c>
      <c r="AJ52" s="36">
        <f t="shared" si="14"/>
        <v>0</v>
      </c>
      <c r="AK52" s="36">
        <f t="shared" si="14"/>
        <v>0</v>
      </c>
      <c r="AL52" s="36">
        <f t="shared" si="14"/>
        <v>0</v>
      </c>
      <c r="AM52" s="36">
        <f t="shared" si="14"/>
        <v>0</v>
      </c>
      <c r="AN52" s="36">
        <f t="shared" si="14"/>
        <v>0</v>
      </c>
      <c r="AO52" s="36">
        <f t="shared" si="14"/>
        <v>0</v>
      </c>
      <c r="AP52" s="36">
        <f t="shared" si="14"/>
        <v>0</v>
      </c>
      <c r="AQ52" s="36">
        <f t="shared" si="14"/>
        <v>0</v>
      </c>
      <c r="AR52" s="36">
        <f t="shared" si="14"/>
        <v>0</v>
      </c>
      <c r="AS52" s="36">
        <f t="shared" si="14"/>
        <v>0</v>
      </c>
      <c r="AT52" s="36">
        <f t="shared" si="14"/>
        <v>0</v>
      </c>
      <c r="AU52" s="36">
        <f t="shared" si="14"/>
        <v>0</v>
      </c>
      <c r="AV52" s="36">
        <f t="shared" si="14"/>
        <v>0</v>
      </c>
      <c r="AW52" s="36">
        <f t="shared" si="14"/>
        <v>0</v>
      </c>
      <c r="AX52" s="36">
        <f t="shared" si="14"/>
        <v>0</v>
      </c>
      <c r="AY52" s="36">
        <f t="shared" si="14"/>
        <v>0</v>
      </c>
      <c r="AZ52" s="36">
        <f t="shared" si="14"/>
        <v>0</v>
      </c>
      <c r="BA52" s="36">
        <f t="shared" si="14"/>
        <v>0</v>
      </c>
      <c r="BB52" s="36">
        <f t="shared" si="14"/>
        <v>0</v>
      </c>
      <c r="BC52" s="36">
        <f t="shared" si="14"/>
        <v>0</v>
      </c>
      <c r="BD52" s="36">
        <f t="shared" si="14"/>
        <v>0</v>
      </c>
      <c r="BE52" s="36">
        <f t="shared" si="14"/>
        <v>0</v>
      </c>
      <c r="BF52" s="36">
        <f t="shared" si="14"/>
        <v>0</v>
      </c>
      <c r="BG52" s="36">
        <f t="shared" si="14"/>
        <v>0</v>
      </c>
      <c r="BH52" s="36">
        <f t="shared" si="14"/>
        <v>0</v>
      </c>
      <c r="BI52" s="36">
        <f t="shared" si="14"/>
        <v>0</v>
      </c>
      <c r="BJ52" s="36">
        <f t="shared" si="14"/>
        <v>0</v>
      </c>
      <c r="BK52" s="39">
        <f>SUM(BK51)</f>
        <v>78.277399999999986</v>
      </c>
    </row>
    <row r="53" spans="1:63">
      <c r="A53" s="17" t="s">
        <v>81</v>
      </c>
      <c r="B53" s="25" t="s">
        <v>21</v>
      </c>
      <c r="C53" s="57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8"/>
    </row>
    <row r="54" spans="1:63">
      <c r="A54" s="17"/>
      <c r="B54" s="26" t="s">
        <v>40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0</v>
      </c>
      <c r="BK54" s="39">
        <f>SUM(C54:BJ54)</f>
        <v>0</v>
      </c>
    </row>
    <row r="55" spans="1:63">
      <c r="A55" s="17"/>
      <c r="B55" s="26" t="s">
        <v>90</v>
      </c>
      <c r="C55" s="36">
        <f t="shared" ref="C55:BJ55" si="15">SUM(C54)</f>
        <v>0</v>
      </c>
      <c r="D55" s="36">
        <f t="shared" si="15"/>
        <v>0</v>
      </c>
      <c r="E55" s="36">
        <f t="shared" si="15"/>
        <v>0</v>
      </c>
      <c r="F55" s="36">
        <f t="shared" si="15"/>
        <v>0</v>
      </c>
      <c r="G55" s="36">
        <f t="shared" si="15"/>
        <v>0</v>
      </c>
      <c r="H55" s="36">
        <f t="shared" si="15"/>
        <v>0</v>
      </c>
      <c r="I55" s="36">
        <f t="shared" si="15"/>
        <v>0</v>
      </c>
      <c r="J55" s="36">
        <f t="shared" si="15"/>
        <v>0</v>
      </c>
      <c r="K55" s="36">
        <f t="shared" si="15"/>
        <v>0</v>
      </c>
      <c r="L55" s="36">
        <f t="shared" si="15"/>
        <v>0</v>
      </c>
      <c r="M55" s="36">
        <f t="shared" si="15"/>
        <v>0</v>
      </c>
      <c r="N55" s="36">
        <f t="shared" si="15"/>
        <v>0</v>
      </c>
      <c r="O55" s="36">
        <f t="shared" si="15"/>
        <v>0</v>
      </c>
      <c r="P55" s="36">
        <f t="shared" si="15"/>
        <v>0</v>
      </c>
      <c r="Q55" s="36">
        <f t="shared" si="15"/>
        <v>0</v>
      </c>
      <c r="R55" s="36">
        <f t="shared" si="15"/>
        <v>0</v>
      </c>
      <c r="S55" s="36">
        <f t="shared" si="15"/>
        <v>0</v>
      </c>
      <c r="T55" s="36">
        <f t="shared" si="15"/>
        <v>0</v>
      </c>
      <c r="U55" s="36">
        <f t="shared" si="15"/>
        <v>0</v>
      </c>
      <c r="V55" s="36">
        <f t="shared" si="15"/>
        <v>0</v>
      </c>
      <c r="W55" s="36">
        <f t="shared" si="15"/>
        <v>0</v>
      </c>
      <c r="X55" s="36">
        <f t="shared" si="15"/>
        <v>0</v>
      </c>
      <c r="Y55" s="36">
        <f t="shared" si="15"/>
        <v>0</v>
      </c>
      <c r="Z55" s="36">
        <f t="shared" si="15"/>
        <v>0</v>
      </c>
      <c r="AA55" s="36">
        <f t="shared" si="15"/>
        <v>0</v>
      </c>
      <c r="AB55" s="36">
        <f t="shared" si="15"/>
        <v>0</v>
      </c>
      <c r="AC55" s="36">
        <f t="shared" si="15"/>
        <v>0</v>
      </c>
      <c r="AD55" s="36">
        <f t="shared" si="15"/>
        <v>0</v>
      </c>
      <c r="AE55" s="36">
        <f t="shared" si="15"/>
        <v>0</v>
      </c>
      <c r="AF55" s="36">
        <f t="shared" si="15"/>
        <v>0</v>
      </c>
      <c r="AG55" s="36">
        <f t="shared" si="15"/>
        <v>0</v>
      </c>
      <c r="AH55" s="36">
        <f t="shared" si="15"/>
        <v>0</v>
      </c>
      <c r="AI55" s="36">
        <f t="shared" si="15"/>
        <v>0</v>
      </c>
      <c r="AJ55" s="36">
        <f t="shared" si="15"/>
        <v>0</v>
      </c>
      <c r="AK55" s="36">
        <f t="shared" si="15"/>
        <v>0</v>
      </c>
      <c r="AL55" s="36">
        <f t="shared" si="15"/>
        <v>0</v>
      </c>
      <c r="AM55" s="36">
        <f t="shared" si="15"/>
        <v>0</v>
      </c>
      <c r="AN55" s="36">
        <f t="shared" si="15"/>
        <v>0</v>
      </c>
      <c r="AO55" s="36">
        <f t="shared" si="15"/>
        <v>0</v>
      </c>
      <c r="AP55" s="36">
        <f t="shared" si="15"/>
        <v>0</v>
      </c>
      <c r="AQ55" s="36">
        <f t="shared" si="15"/>
        <v>0</v>
      </c>
      <c r="AR55" s="36">
        <f t="shared" si="15"/>
        <v>0</v>
      </c>
      <c r="AS55" s="36">
        <f t="shared" si="15"/>
        <v>0</v>
      </c>
      <c r="AT55" s="36">
        <f t="shared" si="15"/>
        <v>0</v>
      </c>
      <c r="AU55" s="36">
        <f t="shared" si="15"/>
        <v>0</v>
      </c>
      <c r="AV55" s="36">
        <f t="shared" si="15"/>
        <v>0</v>
      </c>
      <c r="AW55" s="36">
        <f t="shared" si="15"/>
        <v>0</v>
      </c>
      <c r="AX55" s="36">
        <f t="shared" si="15"/>
        <v>0</v>
      </c>
      <c r="AY55" s="36">
        <f t="shared" si="15"/>
        <v>0</v>
      </c>
      <c r="AZ55" s="36">
        <f t="shared" si="15"/>
        <v>0</v>
      </c>
      <c r="BA55" s="36">
        <f t="shared" si="15"/>
        <v>0</v>
      </c>
      <c r="BB55" s="36">
        <f t="shared" si="15"/>
        <v>0</v>
      </c>
      <c r="BC55" s="36">
        <f t="shared" si="15"/>
        <v>0</v>
      </c>
      <c r="BD55" s="36">
        <f t="shared" si="15"/>
        <v>0</v>
      </c>
      <c r="BE55" s="36">
        <f t="shared" si="15"/>
        <v>0</v>
      </c>
      <c r="BF55" s="36">
        <f t="shared" si="15"/>
        <v>0</v>
      </c>
      <c r="BG55" s="36">
        <f t="shared" si="15"/>
        <v>0</v>
      </c>
      <c r="BH55" s="36">
        <f t="shared" si="15"/>
        <v>0</v>
      </c>
      <c r="BI55" s="36">
        <f t="shared" si="15"/>
        <v>0</v>
      </c>
      <c r="BJ55" s="36">
        <f t="shared" si="15"/>
        <v>0</v>
      </c>
      <c r="BK55" s="39">
        <f>SUM(BK54)</f>
        <v>0</v>
      </c>
    </row>
    <row r="56" spans="1:63">
      <c r="A56" s="17"/>
      <c r="B56" s="27" t="s">
        <v>88</v>
      </c>
      <c r="C56" s="38">
        <f>C55+C52</f>
        <v>0</v>
      </c>
      <c r="D56" s="38">
        <f t="shared" ref="D56:BJ56" si="16">D55+D52</f>
        <v>43.662799999999997</v>
      </c>
      <c r="E56" s="38">
        <f t="shared" si="16"/>
        <v>0</v>
      </c>
      <c r="F56" s="38">
        <f t="shared" si="16"/>
        <v>0</v>
      </c>
      <c r="G56" s="38">
        <f t="shared" si="16"/>
        <v>0</v>
      </c>
      <c r="H56" s="38">
        <f t="shared" si="16"/>
        <v>15.7431</v>
      </c>
      <c r="I56" s="38">
        <f t="shared" si="16"/>
        <v>0.45739999999999997</v>
      </c>
      <c r="J56" s="38">
        <f t="shared" si="16"/>
        <v>0</v>
      </c>
      <c r="K56" s="38">
        <f t="shared" si="16"/>
        <v>0</v>
      </c>
      <c r="L56" s="38">
        <f t="shared" si="16"/>
        <v>6.9908000000000001</v>
      </c>
      <c r="M56" s="38">
        <f t="shared" si="16"/>
        <v>0</v>
      </c>
      <c r="N56" s="38">
        <f t="shared" si="16"/>
        <v>0</v>
      </c>
      <c r="O56" s="38">
        <f t="shared" si="16"/>
        <v>0</v>
      </c>
      <c r="P56" s="38">
        <f t="shared" si="16"/>
        <v>0</v>
      </c>
      <c r="Q56" s="38">
        <f t="shared" si="16"/>
        <v>0</v>
      </c>
      <c r="R56" s="38">
        <f t="shared" si="16"/>
        <v>9.1950000000000003</v>
      </c>
      <c r="S56" s="38">
        <f t="shared" si="16"/>
        <v>0.2311</v>
      </c>
      <c r="T56" s="38">
        <f t="shared" si="16"/>
        <v>0</v>
      </c>
      <c r="U56" s="38">
        <f t="shared" si="16"/>
        <v>0</v>
      </c>
      <c r="V56" s="38">
        <f t="shared" si="16"/>
        <v>1.9972000000000001</v>
      </c>
      <c r="W56" s="38">
        <f t="shared" si="16"/>
        <v>0</v>
      </c>
      <c r="X56" s="38">
        <f t="shared" si="16"/>
        <v>0</v>
      </c>
      <c r="Y56" s="38">
        <f t="shared" si="16"/>
        <v>0</v>
      </c>
      <c r="Z56" s="38">
        <f t="shared" si="16"/>
        <v>0</v>
      </c>
      <c r="AA56" s="38">
        <f t="shared" si="16"/>
        <v>0</v>
      </c>
      <c r="AB56" s="38">
        <f t="shared" si="16"/>
        <v>0</v>
      </c>
      <c r="AC56" s="38">
        <f t="shared" si="16"/>
        <v>0</v>
      </c>
      <c r="AD56" s="38">
        <f t="shared" si="16"/>
        <v>0</v>
      </c>
      <c r="AE56" s="38">
        <f t="shared" si="16"/>
        <v>0</v>
      </c>
      <c r="AF56" s="38">
        <f t="shared" si="16"/>
        <v>0</v>
      </c>
      <c r="AG56" s="38">
        <f t="shared" si="16"/>
        <v>0</v>
      </c>
      <c r="AH56" s="38">
        <f t="shared" si="16"/>
        <v>0</v>
      </c>
      <c r="AI56" s="38">
        <f t="shared" si="16"/>
        <v>0</v>
      </c>
      <c r="AJ56" s="38">
        <f t="shared" si="16"/>
        <v>0</v>
      </c>
      <c r="AK56" s="38">
        <f t="shared" si="16"/>
        <v>0</v>
      </c>
      <c r="AL56" s="38">
        <f t="shared" si="16"/>
        <v>0</v>
      </c>
      <c r="AM56" s="38">
        <f t="shared" si="16"/>
        <v>0</v>
      </c>
      <c r="AN56" s="38">
        <f t="shared" si="16"/>
        <v>0</v>
      </c>
      <c r="AO56" s="38">
        <f t="shared" si="16"/>
        <v>0</v>
      </c>
      <c r="AP56" s="38">
        <f t="shared" si="16"/>
        <v>0</v>
      </c>
      <c r="AQ56" s="38">
        <f t="shared" si="16"/>
        <v>0</v>
      </c>
      <c r="AR56" s="38">
        <f t="shared" si="16"/>
        <v>0</v>
      </c>
      <c r="AS56" s="38">
        <f t="shared" si="16"/>
        <v>0</v>
      </c>
      <c r="AT56" s="38">
        <f t="shared" si="16"/>
        <v>0</v>
      </c>
      <c r="AU56" s="38">
        <f t="shared" si="16"/>
        <v>0</v>
      </c>
      <c r="AV56" s="38">
        <f t="shared" si="16"/>
        <v>0</v>
      </c>
      <c r="AW56" s="38">
        <f t="shared" si="16"/>
        <v>0</v>
      </c>
      <c r="AX56" s="38">
        <f t="shared" si="16"/>
        <v>0</v>
      </c>
      <c r="AY56" s="38">
        <f t="shared" si="16"/>
        <v>0</v>
      </c>
      <c r="AZ56" s="38">
        <f t="shared" si="16"/>
        <v>0</v>
      </c>
      <c r="BA56" s="38">
        <f t="shared" si="16"/>
        <v>0</v>
      </c>
      <c r="BB56" s="38">
        <f t="shared" si="16"/>
        <v>0</v>
      </c>
      <c r="BC56" s="38">
        <f t="shared" si="16"/>
        <v>0</v>
      </c>
      <c r="BD56" s="38">
        <f t="shared" si="16"/>
        <v>0</v>
      </c>
      <c r="BE56" s="38">
        <f t="shared" si="16"/>
        <v>0</v>
      </c>
      <c r="BF56" s="38">
        <f t="shared" si="16"/>
        <v>0</v>
      </c>
      <c r="BG56" s="38">
        <f t="shared" si="16"/>
        <v>0</v>
      </c>
      <c r="BH56" s="38">
        <f t="shared" si="16"/>
        <v>0</v>
      </c>
      <c r="BI56" s="38">
        <f t="shared" si="16"/>
        <v>0</v>
      </c>
      <c r="BJ56" s="38">
        <f t="shared" si="16"/>
        <v>0</v>
      </c>
      <c r="BK56" s="38">
        <f>BK55+BK52</f>
        <v>78.277399999999986</v>
      </c>
    </row>
    <row r="57" spans="1:63" ht="4.5" customHeight="1">
      <c r="A57" s="17"/>
      <c r="B57" s="25"/>
      <c r="C57" s="57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8"/>
    </row>
    <row r="58" spans="1:63">
      <c r="A58" s="17" t="s">
        <v>22</v>
      </c>
      <c r="B58" s="24" t="s">
        <v>23</v>
      </c>
      <c r="C58" s="57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8"/>
    </row>
    <row r="59" spans="1:63">
      <c r="A59" s="17" t="s">
        <v>80</v>
      </c>
      <c r="B59" s="25" t="s">
        <v>24</v>
      </c>
      <c r="C59" s="57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8"/>
    </row>
    <row r="60" spans="1:63">
      <c r="A60" s="17"/>
      <c r="B60" s="26" t="s">
        <v>40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9">
        <f>SUM(C60:BJ60)</f>
        <v>0</v>
      </c>
    </row>
    <row r="61" spans="1:63">
      <c r="A61" s="17"/>
      <c r="B61" s="27" t="s">
        <v>87</v>
      </c>
      <c r="C61" s="36">
        <f t="shared" ref="C61:BJ61" si="17">SUM(C60)</f>
        <v>0</v>
      </c>
      <c r="D61" s="36">
        <f t="shared" si="17"/>
        <v>0</v>
      </c>
      <c r="E61" s="36">
        <f t="shared" si="17"/>
        <v>0</v>
      </c>
      <c r="F61" s="36">
        <f t="shared" si="17"/>
        <v>0</v>
      </c>
      <c r="G61" s="36">
        <f t="shared" si="17"/>
        <v>0</v>
      </c>
      <c r="H61" s="36">
        <f t="shared" si="17"/>
        <v>0</v>
      </c>
      <c r="I61" s="36">
        <f t="shared" si="17"/>
        <v>0</v>
      </c>
      <c r="J61" s="36">
        <f t="shared" si="17"/>
        <v>0</v>
      </c>
      <c r="K61" s="36">
        <f t="shared" si="17"/>
        <v>0</v>
      </c>
      <c r="L61" s="36">
        <f t="shared" si="17"/>
        <v>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6">
        <f t="shared" si="17"/>
        <v>0</v>
      </c>
      <c r="T61" s="36">
        <f t="shared" si="17"/>
        <v>0</v>
      </c>
      <c r="U61" s="36">
        <f t="shared" si="17"/>
        <v>0</v>
      </c>
      <c r="V61" s="36">
        <f t="shared" si="17"/>
        <v>0</v>
      </c>
      <c r="W61" s="36">
        <f t="shared" si="17"/>
        <v>0</v>
      </c>
      <c r="X61" s="36">
        <f t="shared" si="17"/>
        <v>0</v>
      </c>
      <c r="Y61" s="36">
        <f t="shared" si="17"/>
        <v>0</v>
      </c>
      <c r="Z61" s="36">
        <f t="shared" si="17"/>
        <v>0</v>
      </c>
      <c r="AA61" s="36">
        <f t="shared" si="17"/>
        <v>0</v>
      </c>
      <c r="AB61" s="36">
        <f t="shared" si="17"/>
        <v>0</v>
      </c>
      <c r="AC61" s="36">
        <f t="shared" si="17"/>
        <v>0</v>
      </c>
      <c r="AD61" s="36">
        <f t="shared" si="17"/>
        <v>0</v>
      </c>
      <c r="AE61" s="36">
        <f t="shared" si="17"/>
        <v>0</v>
      </c>
      <c r="AF61" s="36">
        <f t="shared" si="17"/>
        <v>0</v>
      </c>
      <c r="AG61" s="36">
        <f t="shared" si="17"/>
        <v>0</v>
      </c>
      <c r="AH61" s="36">
        <f t="shared" si="17"/>
        <v>0</v>
      </c>
      <c r="AI61" s="36">
        <f t="shared" si="17"/>
        <v>0</v>
      </c>
      <c r="AJ61" s="36">
        <f t="shared" si="17"/>
        <v>0</v>
      </c>
      <c r="AK61" s="36">
        <f t="shared" si="17"/>
        <v>0</v>
      </c>
      <c r="AL61" s="36">
        <f t="shared" si="17"/>
        <v>0</v>
      </c>
      <c r="AM61" s="36">
        <f t="shared" si="17"/>
        <v>0</v>
      </c>
      <c r="AN61" s="36">
        <f t="shared" si="17"/>
        <v>0</v>
      </c>
      <c r="AO61" s="36">
        <f t="shared" si="17"/>
        <v>0</v>
      </c>
      <c r="AP61" s="36">
        <f t="shared" si="17"/>
        <v>0</v>
      </c>
      <c r="AQ61" s="36">
        <f t="shared" si="17"/>
        <v>0</v>
      </c>
      <c r="AR61" s="36">
        <f t="shared" si="17"/>
        <v>0</v>
      </c>
      <c r="AS61" s="36">
        <f t="shared" si="17"/>
        <v>0</v>
      </c>
      <c r="AT61" s="36">
        <f t="shared" si="17"/>
        <v>0</v>
      </c>
      <c r="AU61" s="36">
        <f t="shared" si="17"/>
        <v>0</v>
      </c>
      <c r="AV61" s="36">
        <f t="shared" si="17"/>
        <v>0</v>
      </c>
      <c r="AW61" s="36">
        <f t="shared" si="17"/>
        <v>0</v>
      </c>
      <c r="AX61" s="36">
        <f t="shared" si="17"/>
        <v>0</v>
      </c>
      <c r="AY61" s="36">
        <f t="shared" si="17"/>
        <v>0</v>
      </c>
      <c r="AZ61" s="36">
        <f t="shared" si="17"/>
        <v>0</v>
      </c>
      <c r="BA61" s="36">
        <f t="shared" si="17"/>
        <v>0</v>
      </c>
      <c r="BB61" s="36">
        <f t="shared" si="17"/>
        <v>0</v>
      </c>
      <c r="BC61" s="36">
        <f t="shared" si="17"/>
        <v>0</v>
      </c>
      <c r="BD61" s="36">
        <f t="shared" si="17"/>
        <v>0</v>
      </c>
      <c r="BE61" s="36">
        <f t="shared" si="17"/>
        <v>0</v>
      </c>
      <c r="BF61" s="36">
        <f t="shared" si="17"/>
        <v>0</v>
      </c>
      <c r="BG61" s="36">
        <f t="shared" si="17"/>
        <v>0</v>
      </c>
      <c r="BH61" s="36">
        <f t="shared" si="17"/>
        <v>0</v>
      </c>
      <c r="BI61" s="36">
        <f t="shared" si="17"/>
        <v>0</v>
      </c>
      <c r="BJ61" s="36">
        <f t="shared" si="17"/>
        <v>0</v>
      </c>
      <c r="BK61" s="39">
        <f>SUM(BK60)</f>
        <v>0</v>
      </c>
    </row>
    <row r="62" spans="1:63" ht="4.5" customHeight="1">
      <c r="A62" s="17"/>
      <c r="B62" s="29"/>
      <c r="C62" s="57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8"/>
    </row>
    <row r="63" spans="1:63">
      <c r="A63" s="17"/>
      <c r="B63" s="30" t="s">
        <v>103</v>
      </c>
      <c r="C63" s="44">
        <f>C29+C42+C47+C56+C61</f>
        <v>0</v>
      </c>
      <c r="D63" s="44">
        <f t="shared" ref="D63:BJ63" si="18">D29+D42+D47+D56+D61</f>
        <v>139.83732241263516</v>
      </c>
      <c r="E63" s="44">
        <f t="shared" si="18"/>
        <v>396.88589609212028</v>
      </c>
      <c r="F63" s="44">
        <f t="shared" si="18"/>
        <v>0</v>
      </c>
      <c r="G63" s="44">
        <f t="shared" si="18"/>
        <v>0</v>
      </c>
      <c r="H63" s="44">
        <f t="shared" si="18"/>
        <v>45.0622863158953</v>
      </c>
      <c r="I63" s="44">
        <f t="shared" si="18"/>
        <v>1499.0612737313086</v>
      </c>
      <c r="J63" s="44">
        <f t="shared" si="18"/>
        <v>397.49299628333165</v>
      </c>
      <c r="K63" s="44">
        <f t="shared" si="18"/>
        <v>0</v>
      </c>
      <c r="L63" s="44">
        <f t="shared" si="18"/>
        <v>51.642175323288789</v>
      </c>
      <c r="M63" s="44">
        <f t="shared" si="18"/>
        <v>0</v>
      </c>
      <c r="N63" s="44">
        <f t="shared" si="18"/>
        <v>2.5030264146666004</v>
      </c>
      <c r="O63" s="44">
        <f t="shared" si="18"/>
        <v>0</v>
      </c>
      <c r="P63" s="44">
        <f t="shared" si="18"/>
        <v>0</v>
      </c>
      <c r="Q63" s="44">
        <f t="shared" si="18"/>
        <v>0</v>
      </c>
      <c r="R63" s="44">
        <f t="shared" si="18"/>
        <v>28.903514852659111</v>
      </c>
      <c r="S63" s="44">
        <f t="shared" si="18"/>
        <v>241.54168754396514</v>
      </c>
      <c r="T63" s="44">
        <f t="shared" si="18"/>
        <v>277.76981022296559</v>
      </c>
      <c r="U63" s="44">
        <f t="shared" si="18"/>
        <v>0</v>
      </c>
      <c r="V63" s="44">
        <f t="shared" si="18"/>
        <v>30.898334621194397</v>
      </c>
      <c r="W63" s="44">
        <f t="shared" si="18"/>
        <v>0</v>
      </c>
      <c r="X63" s="44">
        <f t="shared" si="18"/>
        <v>0.50026001003330001</v>
      </c>
      <c r="Y63" s="44">
        <f t="shared" si="18"/>
        <v>0</v>
      </c>
      <c r="Z63" s="44">
        <f t="shared" si="18"/>
        <v>0</v>
      </c>
      <c r="AA63" s="44">
        <f t="shared" si="18"/>
        <v>0</v>
      </c>
      <c r="AB63" s="44">
        <f t="shared" si="18"/>
        <v>268.61446346231833</v>
      </c>
      <c r="AC63" s="44">
        <f t="shared" si="18"/>
        <v>160.53140037287886</v>
      </c>
      <c r="AD63" s="44">
        <f t="shared" si="18"/>
        <v>17.799877594765903</v>
      </c>
      <c r="AE63" s="44">
        <f t="shared" si="18"/>
        <v>0</v>
      </c>
      <c r="AF63" s="44">
        <f t="shared" si="18"/>
        <v>396.85866038029735</v>
      </c>
      <c r="AG63" s="44">
        <f t="shared" si="18"/>
        <v>0</v>
      </c>
      <c r="AH63" s="44">
        <f t="shared" si="18"/>
        <v>0</v>
      </c>
      <c r="AI63" s="44">
        <f t="shared" si="18"/>
        <v>0</v>
      </c>
      <c r="AJ63" s="44">
        <f t="shared" si="18"/>
        <v>0</v>
      </c>
      <c r="AK63" s="44">
        <f t="shared" si="18"/>
        <v>0</v>
      </c>
      <c r="AL63" s="44">
        <f t="shared" si="18"/>
        <v>348.91254424647281</v>
      </c>
      <c r="AM63" s="44">
        <f t="shared" si="18"/>
        <v>109.72119942129051</v>
      </c>
      <c r="AN63" s="44">
        <f t="shared" si="18"/>
        <v>473.10118722482952</v>
      </c>
      <c r="AO63" s="44">
        <f t="shared" si="18"/>
        <v>0</v>
      </c>
      <c r="AP63" s="44">
        <f t="shared" si="18"/>
        <v>201.46662175598945</v>
      </c>
      <c r="AQ63" s="44">
        <f t="shared" si="18"/>
        <v>0</v>
      </c>
      <c r="AR63" s="44">
        <f t="shared" si="18"/>
        <v>0</v>
      </c>
      <c r="AS63" s="44">
        <f t="shared" si="18"/>
        <v>0</v>
      </c>
      <c r="AT63" s="44">
        <f t="shared" si="18"/>
        <v>0</v>
      </c>
      <c r="AU63" s="44">
        <f t="shared" si="18"/>
        <v>0</v>
      </c>
      <c r="AV63" s="44">
        <f t="shared" si="18"/>
        <v>633.68805445320697</v>
      </c>
      <c r="AW63" s="44">
        <f t="shared" si="18"/>
        <v>514.12225030689353</v>
      </c>
      <c r="AX63" s="44">
        <f t="shared" si="18"/>
        <v>55.898655305033103</v>
      </c>
      <c r="AY63" s="44">
        <f t="shared" si="18"/>
        <v>0</v>
      </c>
      <c r="AZ63" s="44">
        <f t="shared" si="18"/>
        <v>546.44528921614335</v>
      </c>
      <c r="BA63" s="44">
        <f t="shared" si="18"/>
        <v>0</v>
      </c>
      <c r="BB63" s="44">
        <f t="shared" si="18"/>
        <v>0</v>
      </c>
      <c r="BC63" s="44">
        <f t="shared" si="18"/>
        <v>0</v>
      </c>
      <c r="BD63" s="44">
        <f t="shared" si="18"/>
        <v>0</v>
      </c>
      <c r="BE63" s="44">
        <f t="shared" si="18"/>
        <v>0</v>
      </c>
      <c r="BF63" s="44">
        <f t="shared" si="18"/>
        <v>151.86010763494019</v>
      </c>
      <c r="BG63" s="44">
        <f t="shared" si="18"/>
        <v>117.8112241265631</v>
      </c>
      <c r="BH63" s="44">
        <f t="shared" si="18"/>
        <v>45.763009979499003</v>
      </c>
      <c r="BI63" s="44">
        <f t="shared" si="18"/>
        <v>0</v>
      </c>
      <c r="BJ63" s="44">
        <f t="shared" si="18"/>
        <v>63.753095163076686</v>
      </c>
      <c r="BK63" s="44">
        <f>BK29+BK42+BK47+BK56+BK61</f>
        <v>7218.4462244682636</v>
      </c>
    </row>
    <row r="64" spans="1:63" ht="4.5" customHeight="1">
      <c r="A64" s="17"/>
      <c r="B64" s="30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6"/>
    </row>
    <row r="65" spans="1:63" ht="14.25" customHeight="1">
      <c r="A65" s="17" t="s">
        <v>5</v>
      </c>
      <c r="B65" s="31" t="s">
        <v>26</v>
      </c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6"/>
    </row>
    <row r="66" spans="1:63">
      <c r="A66" s="17"/>
      <c r="B66" s="34" t="s">
        <v>118</v>
      </c>
      <c r="C66" s="40">
        <v>0</v>
      </c>
      <c r="D66" s="40">
        <v>0.52520211189999999</v>
      </c>
      <c r="E66" s="40">
        <v>0</v>
      </c>
      <c r="F66" s="40">
        <v>0</v>
      </c>
      <c r="G66" s="40">
        <v>0</v>
      </c>
      <c r="H66" s="40">
        <v>0.30587773222949993</v>
      </c>
      <c r="I66" s="40">
        <v>0</v>
      </c>
      <c r="J66" s="40">
        <v>0</v>
      </c>
      <c r="K66" s="40">
        <v>0</v>
      </c>
      <c r="L66" s="40">
        <v>0.20148075846659999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0.20758785906249996</v>
      </c>
      <c r="S66" s="40">
        <v>0</v>
      </c>
      <c r="T66" s="40">
        <v>0</v>
      </c>
      <c r="U66" s="40">
        <v>0</v>
      </c>
      <c r="V66" s="40">
        <v>5.2662708000000003E-3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14.917051857709053</v>
      </c>
      <c r="AC66" s="40">
        <v>2.5575763666600002E-2</v>
      </c>
      <c r="AD66" s="40">
        <v>0</v>
      </c>
      <c r="AE66" s="40">
        <v>0</v>
      </c>
      <c r="AF66" s="40">
        <v>1.4668530687660999</v>
      </c>
      <c r="AG66" s="40">
        <v>0</v>
      </c>
      <c r="AH66" s="40">
        <v>0</v>
      </c>
      <c r="AI66" s="40">
        <v>0</v>
      </c>
      <c r="AJ66" s="40">
        <v>0</v>
      </c>
      <c r="AK66" s="40">
        <v>0</v>
      </c>
      <c r="AL66" s="40">
        <v>16.469276228992538</v>
      </c>
      <c r="AM66" s="40">
        <v>0.16739079079999999</v>
      </c>
      <c r="AN66" s="40">
        <v>0</v>
      </c>
      <c r="AO66" s="40">
        <v>0</v>
      </c>
      <c r="AP66" s="40">
        <v>0.58653215733309993</v>
      </c>
      <c r="AQ66" s="40">
        <v>0</v>
      </c>
      <c r="AR66" s="40">
        <v>0</v>
      </c>
      <c r="AS66" s="40">
        <v>0</v>
      </c>
      <c r="AT66" s="40">
        <v>0</v>
      </c>
      <c r="AU66" s="40">
        <v>0</v>
      </c>
      <c r="AV66" s="40">
        <v>4.517463494397207</v>
      </c>
      <c r="AW66" s="40">
        <v>3.9347140199999998E-2</v>
      </c>
      <c r="AX66" s="40">
        <v>0</v>
      </c>
      <c r="AY66" s="40">
        <v>0</v>
      </c>
      <c r="AZ66" s="40">
        <v>0.9389503505665</v>
      </c>
      <c r="BA66" s="40">
        <v>0</v>
      </c>
      <c r="BB66" s="40">
        <v>0</v>
      </c>
      <c r="BC66" s="40">
        <v>0</v>
      </c>
      <c r="BD66" s="40">
        <v>0</v>
      </c>
      <c r="BE66" s="40">
        <v>0</v>
      </c>
      <c r="BF66" s="40">
        <v>2.7571774272039069</v>
      </c>
      <c r="BG66" s="40">
        <v>0</v>
      </c>
      <c r="BH66" s="40">
        <v>0</v>
      </c>
      <c r="BI66" s="40">
        <v>0</v>
      </c>
      <c r="BJ66" s="40">
        <v>8.27805455666E-2</v>
      </c>
      <c r="BK66" s="39">
        <f>SUM(C66:BJ66)</f>
        <v>43.213813557660202</v>
      </c>
    </row>
    <row r="67" spans="1:63" ht="13.5" thickBot="1">
      <c r="A67" s="32"/>
      <c r="B67" s="27" t="s">
        <v>87</v>
      </c>
      <c r="C67" s="36">
        <f t="shared" ref="C67:BJ67" si="19">SUM(C66)</f>
        <v>0</v>
      </c>
      <c r="D67" s="36">
        <f t="shared" si="19"/>
        <v>0.52520211189999999</v>
      </c>
      <c r="E67" s="36">
        <f t="shared" si="19"/>
        <v>0</v>
      </c>
      <c r="F67" s="36">
        <f t="shared" si="19"/>
        <v>0</v>
      </c>
      <c r="G67" s="36">
        <f t="shared" si="19"/>
        <v>0</v>
      </c>
      <c r="H67" s="36">
        <f t="shared" si="19"/>
        <v>0.30587773222949993</v>
      </c>
      <c r="I67" s="36">
        <f t="shared" si="19"/>
        <v>0</v>
      </c>
      <c r="J67" s="36">
        <f t="shared" si="19"/>
        <v>0</v>
      </c>
      <c r="K67" s="36">
        <f t="shared" si="19"/>
        <v>0</v>
      </c>
      <c r="L67" s="36">
        <f t="shared" si="19"/>
        <v>0.20148075846659999</v>
      </c>
      <c r="M67" s="36">
        <f t="shared" si="19"/>
        <v>0</v>
      </c>
      <c r="N67" s="36">
        <f t="shared" si="19"/>
        <v>0</v>
      </c>
      <c r="O67" s="36">
        <f t="shared" si="19"/>
        <v>0</v>
      </c>
      <c r="P67" s="36">
        <f t="shared" si="19"/>
        <v>0</v>
      </c>
      <c r="Q67" s="36">
        <f t="shared" si="19"/>
        <v>0</v>
      </c>
      <c r="R67" s="36">
        <f t="shared" si="19"/>
        <v>0.20758785906249996</v>
      </c>
      <c r="S67" s="36">
        <f t="shared" si="19"/>
        <v>0</v>
      </c>
      <c r="T67" s="36">
        <f t="shared" si="19"/>
        <v>0</v>
      </c>
      <c r="U67" s="36">
        <f t="shared" si="19"/>
        <v>0</v>
      </c>
      <c r="V67" s="36">
        <f t="shared" si="19"/>
        <v>5.2662708000000003E-3</v>
      </c>
      <c r="W67" s="36">
        <f t="shared" si="19"/>
        <v>0</v>
      </c>
      <c r="X67" s="36">
        <f t="shared" si="19"/>
        <v>0</v>
      </c>
      <c r="Y67" s="36">
        <f t="shared" si="19"/>
        <v>0</v>
      </c>
      <c r="Z67" s="36">
        <f t="shared" si="19"/>
        <v>0</v>
      </c>
      <c r="AA67" s="36">
        <f t="shared" si="19"/>
        <v>0</v>
      </c>
      <c r="AB67" s="36">
        <f t="shared" si="19"/>
        <v>14.917051857709053</v>
      </c>
      <c r="AC67" s="36">
        <f t="shared" si="19"/>
        <v>2.5575763666600002E-2</v>
      </c>
      <c r="AD67" s="36">
        <f t="shared" si="19"/>
        <v>0</v>
      </c>
      <c r="AE67" s="36">
        <f t="shared" si="19"/>
        <v>0</v>
      </c>
      <c r="AF67" s="36">
        <f t="shared" si="19"/>
        <v>1.4668530687660999</v>
      </c>
      <c r="AG67" s="36">
        <f t="shared" si="19"/>
        <v>0</v>
      </c>
      <c r="AH67" s="36">
        <f t="shared" si="19"/>
        <v>0</v>
      </c>
      <c r="AI67" s="36">
        <f t="shared" si="19"/>
        <v>0</v>
      </c>
      <c r="AJ67" s="36">
        <f t="shared" si="19"/>
        <v>0</v>
      </c>
      <c r="AK67" s="36">
        <f t="shared" si="19"/>
        <v>0</v>
      </c>
      <c r="AL67" s="36">
        <f t="shared" si="19"/>
        <v>16.469276228992538</v>
      </c>
      <c r="AM67" s="36">
        <f t="shared" si="19"/>
        <v>0.16739079079999999</v>
      </c>
      <c r="AN67" s="36">
        <f t="shared" si="19"/>
        <v>0</v>
      </c>
      <c r="AO67" s="36">
        <f t="shared" si="19"/>
        <v>0</v>
      </c>
      <c r="AP67" s="36">
        <f t="shared" si="19"/>
        <v>0.58653215733309993</v>
      </c>
      <c r="AQ67" s="36">
        <f t="shared" si="19"/>
        <v>0</v>
      </c>
      <c r="AR67" s="36">
        <f t="shared" si="19"/>
        <v>0</v>
      </c>
      <c r="AS67" s="36">
        <f t="shared" si="19"/>
        <v>0</v>
      </c>
      <c r="AT67" s="36">
        <f t="shared" si="19"/>
        <v>0</v>
      </c>
      <c r="AU67" s="36">
        <f t="shared" si="19"/>
        <v>0</v>
      </c>
      <c r="AV67" s="36">
        <f t="shared" si="19"/>
        <v>4.517463494397207</v>
      </c>
      <c r="AW67" s="36">
        <f t="shared" si="19"/>
        <v>3.9347140199999998E-2</v>
      </c>
      <c r="AX67" s="36">
        <f t="shared" si="19"/>
        <v>0</v>
      </c>
      <c r="AY67" s="36">
        <f t="shared" si="19"/>
        <v>0</v>
      </c>
      <c r="AZ67" s="36">
        <f t="shared" si="19"/>
        <v>0.9389503505665</v>
      </c>
      <c r="BA67" s="36">
        <f t="shared" si="19"/>
        <v>0</v>
      </c>
      <c r="BB67" s="36">
        <f t="shared" si="19"/>
        <v>0</v>
      </c>
      <c r="BC67" s="36">
        <f t="shared" si="19"/>
        <v>0</v>
      </c>
      <c r="BD67" s="36">
        <f t="shared" si="19"/>
        <v>0</v>
      </c>
      <c r="BE67" s="36">
        <f t="shared" si="19"/>
        <v>0</v>
      </c>
      <c r="BF67" s="36">
        <f t="shared" si="19"/>
        <v>2.7571774272039069</v>
      </c>
      <c r="BG67" s="36">
        <f t="shared" si="19"/>
        <v>0</v>
      </c>
      <c r="BH67" s="36">
        <f t="shared" si="19"/>
        <v>0</v>
      </c>
      <c r="BI67" s="36">
        <f t="shared" si="19"/>
        <v>0</v>
      </c>
      <c r="BJ67" s="36">
        <f t="shared" si="19"/>
        <v>8.27805455666E-2</v>
      </c>
      <c r="BK67" s="39">
        <f>SUM(BK66)</f>
        <v>43.213813557660202</v>
      </c>
    </row>
    <row r="68" spans="1:63" ht="6" customHeight="1">
      <c r="A68" s="5"/>
      <c r="B68" s="23"/>
    </row>
    <row r="69" spans="1:63">
      <c r="A69" s="5"/>
      <c r="B69" s="5" t="s">
        <v>29</v>
      </c>
      <c r="L69" s="18" t="s">
        <v>41</v>
      </c>
    </row>
    <row r="70" spans="1:63">
      <c r="A70" s="5"/>
      <c r="B70" s="5" t="s">
        <v>30</v>
      </c>
      <c r="L70" s="5" t="s">
        <v>33</v>
      </c>
    </row>
    <row r="71" spans="1:63">
      <c r="L71" s="5" t="s">
        <v>34</v>
      </c>
    </row>
    <row r="72" spans="1:63">
      <c r="B72" s="5" t="s">
        <v>36</v>
      </c>
      <c r="L72" s="5" t="s">
        <v>102</v>
      </c>
    </row>
    <row r="73" spans="1:63">
      <c r="B73" s="5" t="s">
        <v>37</v>
      </c>
      <c r="L73" s="5" t="s">
        <v>104</v>
      </c>
    </row>
    <row r="74" spans="1:63">
      <c r="B74" s="5"/>
      <c r="L74" s="5" t="s">
        <v>35</v>
      </c>
    </row>
    <row r="82" spans="2:2">
      <c r="B82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5:BK45"/>
    <mergeCell ref="C44:BK44"/>
    <mergeCell ref="C43:BK43"/>
    <mergeCell ref="C35:BK35"/>
    <mergeCell ref="C32:BK32"/>
    <mergeCell ref="A1:A5"/>
    <mergeCell ref="C65:BK65"/>
    <mergeCell ref="C49:BK49"/>
    <mergeCell ref="C50:BK50"/>
    <mergeCell ref="C53:BK53"/>
    <mergeCell ref="C57:BK57"/>
    <mergeCell ref="C58:BK58"/>
    <mergeCell ref="C59:BK59"/>
    <mergeCell ref="C62:BK62"/>
    <mergeCell ref="C64:BK64"/>
    <mergeCell ref="C48:BK48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18.28515625" bestFit="1" customWidth="1"/>
    <col min="12" max="12" width="19.85546875" bestFit="1" customWidth="1"/>
  </cols>
  <sheetData>
    <row r="2" spans="2:12">
      <c r="B2" s="79" t="s">
        <v>122</v>
      </c>
      <c r="C2" s="60"/>
      <c r="D2" s="60"/>
      <c r="E2" s="60"/>
      <c r="F2" s="60"/>
      <c r="G2" s="60"/>
      <c r="H2" s="60"/>
      <c r="I2" s="60"/>
      <c r="J2" s="60"/>
      <c r="K2" s="60"/>
      <c r="L2" s="80"/>
    </row>
    <row r="3" spans="2:12">
      <c r="B3" s="79" t="s">
        <v>119</v>
      </c>
      <c r="C3" s="60"/>
      <c r="D3" s="60"/>
      <c r="E3" s="60"/>
      <c r="F3" s="60"/>
      <c r="G3" s="60"/>
      <c r="H3" s="60"/>
      <c r="I3" s="60"/>
      <c r="J3" s="60"/>
      <c r="K3" s="60"/>
      <c r="L3" s="80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0.16397619759960003</v>
      </c>
      <c r="G5" s="35">
        <v>0.13359418796630002</v>
      </c>
      <c r="H5" s="35">
        <v>0</v>
      </c>
      <c r="I5" s="35">
        <v>0</v>
      </c>
      <c r="J5" s="35">
        <v>0</v>
      </c>
      <c r="K5" s="35">
        <f>SUM(D5:J5)</f>
        <v>0.29757038556590004</v>
      </c>
      <c r="L5" s="35">
        <v>0</v>
      </c>
    </row>
    <row r="6" spans="2:12">
      <c r="B6" s="19">
        <v>2</v>
      </c>
      <c r="C6" s="21" t="s">
        <v>44</v>
      </c>
      <c r="D6" s="40">
        <v>9.7274344824316987</v>
      </c>
      <c r="E6" s="35">
        <v>1.5324047675283003</v>
      </c>
      <c r="F6" s="35">
        <v>14.601935870702958</v>
      </c>
      <c r="G6" s="35">
        <v>2.6310604719095019</v>
      </c>
      <c r="H6" s="35">
        <v>0</v>
      </c>
      <c r="I6" s="35">
        <v>0.31840000000000002</v>
      </c>
      <c r="J6" s="35">
        <v>0</v>
      </c>
      <c r="K6" s="35">
        <f t="shared" ref="K6:K41" si="0">SUM(D6:J6)</f>
        <v>28.811235592572459</v>
      </c>
      <c r="L6" s="35">
        <v>0.35992244852849986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0.192963891932</v>
      </c>
      <c r="G7" s="35">
        <v>5.5399900666000005E-3</v>
      </c>
      <c r="H7" s="35">
        <v>0</v>
      </c>
      <c r="I7" s="35">
        <v>7.1000000000000004E-3</v>
      </c>
      <c r="J7" s="35">
        <v>0</v>
      </c>
      <c r="K7" s="35">
        <f t="shared" si="0"/>
        <v>0.2056038819986</v>
      </c>
      <c r="L7" s="35">
        <v>5.3504285533000004E-2</v>
      </c>
    </row>
    <row r="8" spans="2:12">
      <c r="B8" s="19">
        <v>4</v>
      </c>
      <c r="C8" s="21" t="s">
        <v>46</v>
      </c>
      <c r="D8" s="40">
        <v>98.322070731265995</v>
      </c>
      <c r="E8" s="35">
        <v>1.6644055162980005</v>
      </c>
      <c r="F8" s="35">
        <v>7.2995833963000152</v>
      </c>
      <c r="G8" s="35">
        <v>3.3742594923647999</v>
      </c>
      <c r="H8" s="35">
        <v>0</v>
      </c>
      <c r="I8" s="35">
        <v>0.16439999999999999</v>
      </c>
      <c r="J8" s="35">
        <v>0</v>
      </c>
      <c r="K8" s="35">
        <f t="shared" si="0"/>
        <v>110.82471913622881</v>
      </c>
      <c r="L8" s="35">
        <v>0.57353916156169971</v>
      </c>
    </row>
    <row r="9" spans="2:12">
      <c r="B9" s="19">
        <v>5</v>
      </c>
      <c r="C9" s="21" t="s">
        <v>47</v>
      </c>
      <c r="D9" s="40">
        <v>1.5269774009981001</v>
      </c>
      <c r="E9" s="35">
        <v>2.2951419770630004</v>
      </c>
      <c r="F9" s="35">
        <v>21.186076046500325</v>
      </c>
      <c r="G9" s="35">
        <v>6.2378536280738119</v>
      </c>
      <c r="H9" s="35">
        <v>0</v>
      </c>
      <c r="I9" s="35">
        <v>0.99360000000000004</v>
      </c>
      <c r="J9" s="35">
        <v>0</v>
      </c>
      <c r="K9" s="35">
        <f t="shared" si="0"/>
        <v>32.239649052635237</v>
      </c>
      <c r="L9" s="35">
        <v>0.87571391189040038</v>
      </c>
    </row>
    <row r="10" spans="2:12">
      <c r="B10" s="19">
        <v>6</v>
      </c>
      <c r="C10" s="21" t="s">
        <v>48</v>
      </c>
      <c r="D10" s="40">
        <v>0.48444704566609992</v>
      </c>
      <c r="E10" s="35">
        <v>2.9457819696648002</v>
      </c>
      <c r="F10" s="35">
        <v>8.671301664340108</v>
      </c>
      <c r="G10" s="35">
        <v>1.5092753854298002</v>
      </c>
      <c r="H10" s="35">
        <v>0</v>
      </c>
      <c r="I10" s="35">
        <v>0.15160000000000001</v>
      </c>
      <c r="J10" s="35">
        <v>0</v>
      </c>
      <c r="K10" s="35">
        <f t="shared" si="0"/>
        <v>13.762406065100809</v>
      </c>
      <c r="L10" s="35">
        <v>0.42139953149690001</v>
      </c>
    </row>
    <row r="11" spans="2:12">
      <c r="B11" s="19">
        <v>7</v>
      </c>
      <c r="C11" s="21" t="s">
        <v>49</v>
      </c>
      <c r="D11" s="40">
        <v>1.4535118666983002</v>
      </c>
      <c r="E11" s="35">
        <v>16.421251015593008</v>
      </c>
      <c r="F11" s="35">
        <v>13.800469047005832</v>
      </c>
      <c r="G11" s="35">
        <v>5.7517525653461146</v>
      </c>
      <c r="H11" s="35">
        <v>0</v>
      </c>
      <c r="I11" s="35">
        <v>0</v>
      </c>
      <c r="J11" s="35">
        <v>0</v>
      </c>
      <c r="K11" s="35">
        <f t="shared" si="0"/>
        <v>37.426984494643257</v>
      </c>
      <c r="L11" s="35">
        <v>0.74218774002610033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0.8693805661331</v>
      </c>
      <c r="E14" s="35">
        <v>1.4230174684659995</v>
      </c>
      <c r="F14" s="35">
        <v>5.0088751529137063</v>
      </c>
      <c r="G14" s="35">
        <v>1.6298419052287993</v>
      </c>
      <c r="H14" s="35">
        <v>0</v>
      </c>
      <c r="I14" s="35">
        <v>8.1000000000000003E-2</v>
      </c>
      <c r="J14" s="35">
        <v>0</v>
      </c>
      <c r="K14" s="35">
        <f t="shared" si="0"/>
        <v>9.0121150927416043</v>
      </c>
      <c r="L14" s="35">
        <v>0.43774287396430001</v>
      </c>
    </row>
    <row r="15" spans="2:12">
      <c r="B15" s="19">
        <v>11</v>
      </c>
      <c r="C15" s="21" t="s">
        <v>53</v>
      </c>
      <c r="D15" s="40">
        <v>97.990278748394601</v>
      </c>
      <c r="E15" s="35">
        <v>109.45190944214863</v>
      </c>
      <c r="F15" s="35">
        <v>84.975809738010696</v>
      </c>
      <c r="G15" s="35">
        <v>20.594244443869922</v>
      </c>
      <c r="H15" s="35">
        <v>0</v>
      </c>
      <c r="I15" s="35">
        <v>0.89510000000000001</v>
      </c>
      <c r="J15" s="35">
        <v>0</v>
      </c>
      <c r="K15" s="35">
        <f t="shared" si="0"/>
        <v>313.90734237242384</v>
      </c>
      <c r="L15" s="35">
        <v>1.9778465130479981</v>
      </c>
    </row>
    <row r="16" spans="2:12">
      <c r="B16" s="19">
        <v>12</v>
      </c>
      <c r="C16" s="21" t="s">
        <v>54</v>
      </c>
      <c r="D16" s="40">
        <v>282.68747993313156</v>
      </c>
      <c r="E16" s="35">
        <v>11.011091111562608</v>
      </c>
      <c r="F16" s="35">
        <v>35.339431168809448</v>
      </c>
      <c r="G16" s="35">
        <v>7.2757063881123187</v>
      </c>
      <c r="H16" s="35">
        <v>0</v>
      </c>
      <c r="I16" s="35">
        <v>0.71940000000000004</v>
      </c>
      <c r="J16" s="35">
        <v>0</v>
      </c>
      <c r="K16" s="35">
        <f t="shared" si="0"/>
        <v>337.03310860161594</v>
      </c>
      <c r="L16" s="35">
        <v>0.90902295416059975</v>
      </c>
    </row>
    <row r="17" spans="2:12">
      <c r="B17" s="19">
        <v>13</v>
      </c>
      <c r="C17" s="21" t="s">
        <v>55</v>
      </c>
      <c r="D17" s="40">
        <v>0.2089420320998</v>
      </c>
      <c r="E17" s="35">
        <v>6.1738682709326005</v>
      </c>
      <c r="F17" s="35">
        <v>9.2118559333368015</v>
      </c>
      <c r="G17" s="35">
        <v>1.9556127419298002</v>
      </c>
      <c r="H17" s="35">
        <v>0</v>
      </c>
      <c r="I17" s="35">
        <v>4.3799999999999999E-2</v>
      </c>
      <c r="J17" s="35">
        <v>0</v>
      </c>
      <c r="K17" s="35">
        <f t="shared" si="0"/>
        <v>17.594078978299002</v>
      </c>
      <c r="L17" s="35">
        <v>0.4181416068963999</v>
      </c>
    </row>
    <row r="18" spans="2:12">
      <c r="B18" s="19">
        <v>14</v>
      </c>
      <c r="C18" s="21" t="s">
        <v>56</v>
      </c>
      <c r="D18" s="40">
        <v>4.3009759666E-3</v>
      </c>
      <c r="E18" s="35">
        <v>0.29607924223219989</v>
      </c>
      <c r="F18" s="35">
        <v>5.8236887550084058</v>
      </c>
      <c r="G18" s="35">
        <v>1.5953354796290995</v>
      </c>
      <c r="H18" s="35">
        <v>0</v>
      </c>
      <c r="I18" s="35">
        <v>3.1899999999999998E-2</v>
      </c>
      <c r="J18" s="35">
        <v>0</v>
      </c>
      <c r="K18" s="35">
        <f t="shared" si="0"/>
        <v>7.7513044528363055</v>
      </c>
      <c r="L18" s="35">
        <v>0.1160268773325</v>
      </c>
    </row>
    <row r="19" spans="2:12">
      <c r="B19" s="19">
        <v>15</v>
      </c>
      <c r="C19" s="21" t="s">
        <v>57</v>
      </c>
      <c r="D19" s="40">
        <v>0.80710221296560003</v>
      </c>
      <c r="E19" s="35">
        <v>2.484246844197</v>
      </c>
      <c r="F19" s="35">
        <v>15.682459195679954</v>
      </c>
      <c r="G19" s="35">
        <v>4.3884115767479077</v>
      </c>
      <c r="H19" s="35">
        <v>0</v>
      </c>
      <c r="I19" s="35">
        <v>1.4999999999999999E-2</v>
      </c>
      <c r="J19" s="35">
        <v>0</v>
      </c>
      <c r="K19" s="35">
        <f t="shared" si="0"/>
        <v>23.377219829590459</v>
      </c>
      <c r="L19" s="35">
        <v>0.65408964475849984</v>
      </c>
    </row>
    <row r="20" spans="2:12">
      <c r="B20" s="19">
        <v>16</v>
      </c>
      <c r="C20" s="21" t="s">
        <v>58</v>
      </c>
      <c r="D20" s="40">
        <v>394.90610770609186</v>
      </c>
      <c r="E20" s="35">
        <v>114.67550901641567</v>
      </c>
      <c r="F20" s="35">
        <v>106.34061804676435</v>
      </c>
      <c r="G20" s="35">
        <v>26.647217266620117</v>
      </c>
      <c r="H20" s="35">
        <v>0</v>
      </c>
      <c r="I20" s="35">
        <v>2.4530000000000003</v>
      </c>
      <c r="J20" s="35">
        <v>0</v>
      </c>
      <c r="K20" s="35">
        <f t="shared" si="0"/>
        <v>645.022452035892</v>
      </c>
      <c r="L20" s="35">
        <v>2.3560796941512008</v>
      </c>
    </row>
    <row r="21" spans="2:12">
      <c r="B21" s="19">
        <v>17</v>
      </c>
      <c r="C21" s="21" t="s">
        <v>59</v>
      </c>
      <c r="D21" s="40">
        <v>147.12449106156544</v>
      </c>
      <c r="E21" s="35">
        <v>135.18828624219688</v>
      </c>
      <c r="F21" s="35">
        <v>28.214538664641516</v>
      </c>
      <c r="G21" s="35">
        <v>8.0318646938705065</v>
      </c>
      <c r="H21" s="35">
        <v>0</v>
      </c>
      <c r="I21" s="35">
        <v>0.60820000000000007</v>
      </c>
      <c r="J21" s="35">
        <v>0</v>
      </c>
      <c r="K21" s="35">
        <f t="shared" si="0"/>
        <v>319.16738066227435</v>
      </c>
      <c r="L21" s="35">
        <v>0.90462189809149984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28.675871631428308</v>
      </c>
      <c r="E23" s="35">
        <v>40.229476386239121</v>
      </c>
      <c r="F23" s="35">
        <v>73.383080835101865</v>
      </c>
      <c r="G23" s="35">
        <v>23.327469375515552</v>
      </c>
      <c r="H23" s="35">
        <v>0</v>
      </c>
      <c r="I23" s="35">
        <v>2.0438999999999998</v>
      </c>
      <c r="J23" s="35">
        <v>0</v>
      </c>
      <c r="K23" s="35">
        <f t="shared" si="0"/>
        <v>167.65979822828487</v>
      </c>
      <c r="L23" s="35">
        <v>1.3141651076815006</v>
      </c>
    </row>
    <row r="24" spans="2:12">
      <c r="B24" s="19">
        <v>20</v>
      </c>
      <c r="C24" s="21" t="s">
        <v>62</v>
      </c>
      <c r="D24" s="40">
        <v>1408.4699930574948</v>
      </c>
      <c r="E24" s="35">
        <v>548.08938831032492</v>
      </c>
      <c r="F24" s="35">
        <v>907.98811160455875</v>
      </c>
      <c r="G24" s="35">
        <v>95.300199762259794</v>
      </c>
      <c r="H24" s="35">
        <v>0</v>
      </c>
      <c r="I24" s="35">
        <v>56.063599999999994</v>
      </c>
      <c r="J24" s="35">
        <v>0</v>
      </c>
      <c r="K24" s="35">
        <f t="shared" si="0"/>
        <v>3015.9112927346382</v>
      </c>
      <c r="L24" s="35">
        <v>14.433899780079004</v>
      </c>
    </row>
    <row r="25" spans="2:12">
      <c r="B25" s="19">
        <v>21</v>
      </c>
      <c r="C25" s="20" t="s">
        <v>63</v>
      </c>
      <c r="D25" s="40">
        <v>0</v>
      </c>
      <c r="E25" s="35">
        <v>1.2247285332E-3</v>
      </c>
      <c r="F25" s="35">
        <v>0.1495610190651</v>
      </c>
      <c r="G25" s="35">
        <v>1.2523208666E-3</v>
      </c>
      <c r="H25" s="35">
        <v>0</v>
      </c>
      <c r="I25" s="35">
        <v>0</v>
      </c>
      <c r="J25" s="35">
        <v>0</v>
      </c>
      <c r="K25" s="35">
        <f t="shared" si="0"/>
        <v>0.15203806846489998</v>
      </c>
      <c r="L25" s="35">
        <v>2.47228E-5</v>
      </c>
    </row>
    <row r="26" spans="2:12">
      <c r="B26" s="19">
        <v>22</v>
      </c>
      <c r="C26" s="21" t="s">
        <v>64</v>
      </c>
      <c r="D26" s="40">
        <v>0</v>
      </c>
      <c r="E26" s="35">
        <v>3.5514625000000002E-3</v>
      </c>
      <c r="F26" s="35">
        <v>0.82573778553079991</v>
      </c>
      <c r="G26" s="35">
        <v>3.8860208330999996E-3</v>
      </c>
      <c r="H26" s="35">
        <v>0</v>
      </c>
      <c r="I26" s="35">
        <v>0.224</v>
      </c>
      <c r="J26" s="35">
        <v>0</v>
      </c>
      <c r="K26" s="35">
        <f t="shared" si="0"/>
        <v>1.0571752688639</v>
      </c>
      <c r="L26" s="35">
        <v>3.8143386566200012E-2</v>
      </c>
    </row>
    <row r="27" spans="2:12">
      <c r="B27" s="19">
        <v>23</v>
      </c>
      <c r="C27" s="20" t="s">
        <v>65</v>
      </c>
      <c r="D27" s="40">
        <v>0</v>
      </c>
      <c r="E27" s="35">
        <v>1.1172799999999999E-5</v>
      </c>
      <c r="F27" s="35">
        <v>8.7964E-4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8.908128E-4</v>
      </c>
      <c r="L27" s="35">
        <v>1.2019157999899999E-2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0.55809021726289998</v>
      </c>
      <c r="G28" s="35">
        <v>0.11326201979989999</v>
      </c>
      <c r="H28" s="35">
        <v>0</v>
      </c>
      <c r="I28" s="35">
        <v>9.5299999999999996E-2</v>
      </c>
      <c r="J28" s="35">
        <v>0</v>
      </c>
      <c r="K28" s="35">
        <f t="shared" si="0"/>
        <v>0.76665223706279995</v>
      </c>
      <c r="L28" s="35">
        <v>4.0161720366499995E-2</v>
      </c>
    </row>
    <row r="29" spans="2:12">
      <c r="B29" s="19">
        <v>25</v>
      </c>
      <c r="C29" s="21" t="s">
        <v>67</v>
      </c>
      <c r="D29" s="40">
        <v>555.45476590729572</v>
      </c>
      <c r="E29" s="35">
        <v>86.638365593518643</v>
      </c>
      <c r="F29" s="35">
        <v>183.11176293127798</v>
      </c>
      <c r="G29" s="35">
        <v>19.44776069818904</v>
      </c>
      <c r="H29" s="35">
        <v>0</v>
      </c>
      <c r="I29" s="35">
        <v>2.5489999999999999</v>
      </c>
      <c r="J29" s="35">
        <v>0</v>
      </c>
      <c r="K29" s="35">
        <f t="shared" si="0"/>
        <v>847.20165513028144</v>
      </c>
      <c r="L29" s="35">
        <v>1.9983654591221034</v>
      </c>
    </row>
    <row r="30" spans="2:12">
      <c r="B30" s="19">
        <v>26</v>
      </c>
      <c r="C30" s="21" t="s">
        <v>68</v>
      </c>
      <c r="D30" s="40">
        <v>42.284416154596897</v>
      </c>
      <c r="E30" s="35">
        <v>8.5523371756561009</v>
      </c>
      <c r="F30" s="35">
        <v>14.897534139848243</v>
      </c>
      <c r="G30" s="35">
        <v>5.9731518053439085</v>
      </c>
      <c r="H30" s="35">
        <v>0</v>
      </c>
      <c r="I30" s="35">
        <v>0.81230000000000002</v>
      </c>
      <c r="J30" s="35">
        <v>0</v>
      </c>
      <c r="K30" s="35">
        <f t="shared" si="0"/>
        <v>72.519739275445133</v>
      </c>
      <c r="L30" s="35">
        <v>0.99081068619300017</v>
      </c>
    </row>
    <row r="31" spans="2:12">
      <c r="B31" s="19">
        <v>27</v>
      </c>
      <c r="C31" s="21" t="s">
        <v>17</v>
      </c>
      <c r="D31" s="40">
        <v>4.4674473216331991</v>
      </c>
      <c r="E31" s="35">
        <v>1.420585E-3</v>
      </c>
      <c r="F31" s="35">
        <v>1.3067837437304997</v>
      </c>
      <c r="G31" s="35">
        <v>1.4358013104656999</v>
      </c>
      <c r="H31" s="35">
        <v>0</v>
      </c>
      <c r="I31" s="35">
        <v>0.73270000000000002</v>
      </c>
      <c r="J31" s="35">
        <v>0</v>
      </c>
      <c r="K31" s="35">
        <f t="shared" si="0"/>
        <v>7.944152960829399</v>
      </c>
      <c r="L31" s="35">
        <v>2.32034011E-2</v>
      </c>
    </row>
    <row r="32" spans="2:12">
      <c r="B32" s="19">
        <v>28</v>
      </c>
      <c r="C32" s="21" t="s">
        <v>69</v>
      </c>
      <c r="D32" s="40">
        <v>6.75249539664E-2</v>
      </c>
      <c r="E32" s="35">
        <v>4.7843374664999997E-3</v>
      </c>
      <c r="F32" s="35">
        <v>2.4412621126621015</v>
      </c>
      <c r="G32" s="35">
        <v>0.43402705833189997</v>
      </c>
      <c r="H32" s="35">
        <v>0</v>
      </c>
      <c r="I32" s="35">
        <v>0</v>
      </c>
      <c r="J32" s="35">
        <v>0</v>
      </c>
      <c r="K32" s="35">
        <f t="shared" si="0"/>
        <v>2.9475984624269018</v>
      </c>
      <c r="L32" s="35">
        <v>3.7916214966199999E-2</v>
      </c>
    </row>
    <row r="33" spans="2:12">
      <c r="B33" s="19">
        <v>29</v>
      </c>
      <c r="C33" s="21" t="s">
        <v>70</v>
      </c>
      <c r="D33" s="40">
        <v>17.567749256264097</v>
      </c>
      <c r="E33" s="35">
        <v>9.8583415324916981</v>
      </c>
      <c r="F33" s="35">
        <v>18.604786564652635</v>
      </c>
      <c r="G33" s="35">
        <v>5.1803434815828089</v>
      </c>
      <c r="H33" s="35">
        <v>0</v>
      </c>
      <c r="I33" s="35">
        <v>0.22409999999999999</v>
      </c>
      <c r="J33" s="35">
        <v>0</v>
      </c>
      <c r="K33" s="35">
        <f t="shared" si="0"/>
        <v>51.435320834991238</v>
      </c>
      <c r="L33" s="35">
        <v>0.81927047609369918</v>
      </c>
    </row>
    <row r="34" spans="2:12">
      <c r="B34" s="19">
        <v>30</v>
      </c>
      <c r="C34" s="21" t="s">
        <v>71</v>
      </c>
      <c r="D34" s="40">
        <v>6.3663735868632978</v>
      </c>
      <c r="E34" s="35">
        <v>3.8292735806939007</v>
      </c>
      <c r="F34" s="35">
        <v>42.992670788436854</v>
      </c>
      <c r="G34" s="35">
        <v>7.9912297368719187</v>
      </c>
      <c r="H34" s="35">
        <v>0</v>
      </c>
      <c r="I34" s="35">
        <v>0.9919</v>
      </c>
      <c r="J34" s="35">
        <v>0</v>
      </c>
      <c r="K34" s="35">
        <f t="shared" si="0"/>
        <v>62.171447692865968</v>
      </c>
      <c r="L34" s="35">
        <v>1.2479433711886996</v>
      </c>
    </row>
    <row r="35" spans="2:12">
      <c r="B35" s="19">
        <v>31</v>
      </c>
      <c r="C35" s="20" t="s">
        <v>72</v>
      </c>
      <c r="D35" s="40">
        <v>0.29450280206660001</v>
      </c>
      <c r="E35" s="35">
        <v>0.27383433039999999</v>
      </c>
      <c r="F35" s="35">
        <v>0.20849605666519994</v>
      </c>
      <c r="G35" s="35">
        <v>2.3709741966600001E-2</v>
      </c>
      <c r="H35" s="35">
        <v>0</v>
      </c>
      <c r="I35" s="35">
        <v>0</v>
      </c>
      <c r="J35" s="35">
        <v>0</v>
      </c>
      <c r="K35" s="35">
        <f t="shared" si="0"/>
        <v>0.80054293109839991</v>
      </c>
      <c r="L35" s="35">
        <v>5.15171048327E-2</v>
      </c>
    </row>
    <row r="36" spans="2:12">
      <c r="B36" s="19">
        <v>32</v>
      </c>
      <c r="C36" s="21" t="s">
        <v>73</v>
      </c>
      <c r="D36" s="40">
        <v>76.207788591195211</v>
      </c>
      <c r="E36" s="35">
        <v>25.347933644721103</v>
      </c>
      <c r="F36" s="35">
        <v>74.871689454684073</v>
      </c>
      <c r="G36" s="35">
        <v>16.17126564898324</v>
      </c>
      <c r="H36" s="35">
        <v>0</v>
      </c>
      <c r="I36" s="35">
        <v>2.0602</v>
      </c>
      <c r="J36" s="35">
        <v>0</v>
      </c>
      <c r="K36" s="35">
        <f t="shared" si="0"/>
        <v>194.65887733958363</v>
      </c>
      <c r="L36" s="35">
        <v>2.6708599549717076</v>
      </c>
    </row>
    <row r="37" spans="2:12">
      <c r="B37" s="19">
        <v>33</v>
      </c>
      <c r="C37" s="21" t="s">
        <v>120</v>
      </c>
      <c r="D37" s="40">
        <v>84.656238118222475</v>
      </c>
      <c r="E37" s="35">
        <v>13.660266922552092</v>
      </c>
      <c r="F37" s="35">
        <v>70.54666613246836</v>
      </c>
      <c r="G37" s="35">
        <v>15.467697422213634</v>
      </c>
      <c r="H37" s="40">
        <v>0</v>
      </c>
      <c r="I37" s="35">
        <v>0.83030000000000004</v>
      </c>
      <c r="J37" s="40">
        <v>0</v>
      </c>
      <c r="K37" s="35">
        <f t="shared" si="0"/>
        <v>185.16116859545656</v>
      </c>
      <c r="L37" s="35">
        <v>1.8063079926530998</v>
      </c>
    </row>
    <row r="38" spans="2:12">
      <c r="B38" s="19">
        <v>34</v>
      </c>
      <c r="C38" s="21" t="s">
        <v>74</v>
      </c>
      <c r="D38" s="40">
        <v>6.9137153330000006E-4</v>
      </c>
      <c r="E38" s="35">
        <v>8.0570037499999997E-2</v>
      </c>
      <c r="F38" s="35">
        <v>0.94348015226179971</v>
      </c>
      <c r="G38" s="35">
        <v>0.16744646033299998</v>
      </c>
      <c r="H38" s="35">
        <v>0</v>
      </c>
      <c r="I38" s="35">
        <v>4.7899999999999998E-2</v>
      </c>
      <c r="J38" s="35">
        <v>0</v>
      </c>
      <c r="K38" s="35">
        <f t="shared" si="0"/>
        <v>1.2400880216280996</v>
      </c>
      <c r="L38" s="35">
        <v>1.5221872033199999E-2</v>
      </c>
    </row>
    <row r="39" spans="2:12">
      <c r="B39" s="19">
        <v>35</v>
      </c>
      <c r="C39" s="21" t="s">
        <v>75</v>
      </c>
      <c r="D39" s="40">
        <v>90.475013934427423</v>
      </c>
      <c r="E39" s="35">
        <v>63.829138057637337</v>
      </c>
      <c r="F39" s="35">
        <v>141.21068587476586</v>
      </c>
      <c r="G39" s="35">
        <v>34.706911645739233</v>
      </c>
      <c r="H39" s="35">
        <v>0</v>
      </c>
      <c r="I39" s="35">
        <v>1.3378000000000001</v>
      </c>
      <c r="J39" s="35">
        <v>0</v>
      </c>
      <c r="K39" s="35">
        <f t="shared" si="0"/>
        <v>331.55954951256984</v>
      </c>
      <c r="L39" s="35">
        <v>2.2853346163038073</v>
      </c>
    </row>
    <row r="40" spans="2:12">
      <c r="B40" s="19">
        <v>36</v>
      </c>
      <c r="C40" s="21" t="s">
        <v>76</v>
      </c>
      <c r="D40" s="40">
        <v>0.14391301926640004</v>
      </c>
      <c r="E40" s="35">
        <v>2.5087094770316001</v>
      </c>
      <c r="F40" s="35">
        <v>8.0864763668712101</v>
      </c>
      <c r="G40" s="35">
        <v>3.3745469893263014</v>
      </c>
      <c r="H40" s="35">
        <v>0</v>
      </c>
      <c r="I40" s="35">
        <v>0</v>
      </c>
      <c r="J40" s="35">
        <v>0</v>
      </c>
      <c r="K40" s="35">
        <f t="shared" si="0"/>
        <v>14.113645852495512</v>
      </c>
      <c r="L40" s="35">
        <v>0.4166511624631995</v>
      </c>
    </row>
    <row r="41" spans="2:12">
      <c r="B41" s="19">
        <v>37</v>
      </c>
      <c r="C41" s="21" t="s">
        <v>77</v>
      </c>
      <c r="D41" s="40">
        <v>98.502173535393268</v>
      </c>
      <c r="E41" s="35">
        <v>142.42644619113531</v>
      </c>
      <c r="F41" s="35">
        <v>95.896102123516684</v>
      </c>
      <c r="G41" s="35">
        <v>24.104798024029105</v>
      </c>
      <c r="H41" s="35">
        <v>0</v>
      </c>
      <c r="I41" s="35">
        <v>3.7819000000000003</v>
      </c>
      <c r="J41" s="35">
        <v>0</v>
      </c>
      <c r="K41" s="35">
        <f t="shared" si="0"/>
        <v>364.71141987407435</v>
      </c>
      <c r="L41" s="35">
        <v>4.2121582288062021</v>
      </c>
    </row>
    <row r="42" spans="2:12" ht="15">
      <c r="B42" s="22" t="s">
        <v>11</v>
      </c>
      <c r="C42" s="4"/>
      <c r="D42" s="46">
        <f t="shared" ref="D42:L42" si="1">SUM(D5:D41)</f>
        <v>3449.7469880050562</v>
      </c>
      <c r="E42" s="35">
        <f>SUM(E5:E41)</f>
        <v>1350.8980664105</v>
      </c>
      <c r="F42" s="35">
        <f t="shared" si="1"/>
        <v>1994.537440312906</v>
      </c>
      <c r="G42" s="35">
        <f>SUM(G5:G41)</f>
        <v>344.98632973981671</v>
      </c>
      <c r="H42" s="45">
        <f t="shared" si="1"/>
        <v>0</v>
      </c>
      <c r="I42" s="45">
        <f t="shared" si="1"/>
        <v>78.277399999999972</v>
      </c>
      <c r="J42" s="45">
        <f t="shared" si="1"/>
        <v>0</v>
      </c>
      <c r="K42" s="45">
        <f t="shared" si="1"/>
        <v>7218.44622446828</v>
      </c>
      <c r="L42" s="35">
        <f t="shared" si="1"/>
        <v>43.21381355766033</v>
      </c>
    </row>
    <row r="43" spans="2:12">
      <c r="B43" t="s">
        <v>93</v>
      </c>
    </row>
    <row r="46" spans="2:12">
      <c r="D46" s="51"/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imf0271</cp:lastModifiedBy>
  <cp:lastPrinted>2014-03-24T10:58:12Z</cp:lastPrinted>
  <dcterms:created xsi:type="dcterms:W3CDTF">2014-01-06T04:43:23Z</dcterms:created>
  <dcterms:modified xsi:type="dcterms:W3CDTF">2017-05-09T06:30:29Z</dcterms:modified>
</cp:coreProperties>
</file>