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5480" windowHeight="8190" tabRatio="675"/>
  </bookViews>
  <sheets>
    <sheet name="Anex A1 Frmtfor AAUM disclosure" sheetId="8" r:id="rId1"/>
    <sheet name="Anex A2 Frmt AAUM stateUT wise " sheetId="9" r:id="rId2"/>
  </sheets>
  <definedNames>
    <definedName name="_xlnm._FilterDatabase" localSheetId="1" hidden="1">'Anex A2 Frmt AAUM stateUT wise '!$B$4:$L$43</definedName>
  </definedNames>
  <calcPr calcId="144525" iterateCount="1"/>
</workbook>
</file>

<file path=xl/calcChain.xml><?xml version="1.0" encoding="utf-8"?>
<calcChain xmlns="http://schemas.openxmlformats.org/spreadsheetml/2006/main">
  <c r="BK36" i="8" l="1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C50" i="8"/>
  <c r="BK49" i="8"/>
  <c r="K37" i="9"/>
  <c r="BK38" i="8"/>
  <c r="BK39" i="8"/>
  <c r="BK8" i="8" l="1"/>
  <c r="BK9" i="8" s="1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11" i="8"/>
  <c r="BK12" i="8" s="1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R28" i="8" s="1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7" i="8"/>
  <c r="BK18" i="8" s="1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20" i="8"/>
  <c r="BK21" i="8" s="1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3" i="8"/>
  <c r="BK24" i="8"/>
  <c r="BK25" i="8"/>
  <c r="BK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32" i="8"/>
  <c r="BK33" i="8" s="1"/>
  <c r="C33" i="8"/>
  <c r="D33" i="8"/>
  <c r="E33" i="8"/>
  <c r="F33" i="8"/>
  <c r="G33" i="8"/>
  <c r="G44" i="8" s="1"/>
  <c r="H33" i="8"/>
  <c r="I33" i="8"/>
  <c r="J33" i="8"/>
  <c r="K33" i="8"/>
  <c r="L33" i="8"/>
  <c r="M33" i="8"/>
  <c r="N33" i="8"/>
  <c r="N44" i="8" s="1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5" i="8"/>
  <c r="BK37" i="8"/>
  <c r="BK40" i="8"/>
  <c r="BK41" i="8"/>
  <c r="BK42" i="8"/>
  <c r="C43" i="8"/>
  <c r="D43" i="8"/>
  <c r="E43" i="8"/>
  <c r="F43" i="8"/>
  <c r="F44" i="8" s="1"/>
  <c r="G43" i="8"/>
  <c r="H43" i="8"/>
  <c r="H44" i="8" s="1"/>
  <c r="I43" i="8"/>
  <c r="J43" i="8"/>
  <c r="J44" i="8" s="1"/>
  <c r="K43" i="8"/>
  <c r="L43" i="8"/>
  <c r="L44" i="8" s="1"/>
  <c r="M43" i="8"/>
  <c r="N43" i="8"/>
  <c r="O43" i="8"/>
  <c r="P43" i="8"/>
  <c r="P44" i="8" s="1"/>
  <c r="Q43" i="8"/>
  <c r="R43" i="8"/>
  <c r="R44" i="8" s="1"/>
  <c r="S43" i="8"/>
  <c r="T43" i="8"/>
  <c r="T44" i="8" s="1"/>
  <c r="U43" i="8"/>
  <c r="V43" i="8"/>
  <c r="V44" i="8" s="1"/>
  <c r="W43" i="8"/>
  <c r="X43" i="8"/>
  <c r="X44" i="8" s="1"/>
  <c r="Y43" i="8"/>
  <c r="Z43" i="8"/>
  <c r="Z44" i="8" s="1"/>
  <c r="AA43" i="8"/>
  <c r="AB43" i="8"/>
  <c r="AB44" i="8" s="1"/>
  <c r="AC43" i="8"/>
  <c r="AD43" i="8"/>
  <c r="AD44" i="8" s="1"/>
  <c r="AE43" i="8"/>
  <c r="AF43" i="8"/>
  <c r="AF44" i="8" s="1"/>
  <c r="AG43" i="8"/>
  <c r="AH43" i="8"/>
  <c r="AH44" i="8" s="1"/>
  <c r="AI43" i="8"/>
  <c r="AJ43" i="8"/>
  <c r="AJ44" i="8" s="1"/>
  <c r="AK43" i="8"/>
  <c r="AL43" i="8"/>
  <c r="AL44" i="8" s="1"/>
  <c r="AM43" i="8"/>
  <c r="AN43" i="8"/>
  <c r="AN44" i="8" s="1"/>
  <c r="AO43" i="8"/>
  <c r="AP43" i="8"/>
  <c r="AP44" i="8" s="1"/>
  <c r="AQ43" i="8"/>
  <c r="AR43" i="8"/>
  <c r="AR44" i="8" s="1"/>
  <c r="AS43" i="8"/>
  <c r="AT43" i="8"/>
  <c r="AT44" i="8" s="1"/>
  <c r="AU43" i="8"/>
  <c r="AV43" i="8"/>
  <c r="AW43" i="8"/>
  <c r="AX43" i="8"/>
  <c r="AX44" i="8" s="1"/>
  <c r="AY43" i="8"/>
  <c r="AZ43" i="8"/>
  <c r="AZ44" i="8" s="1"/>
  <c r="BA43" i="8"/>
  <c r="BB43" i="8"/>
  <c r="BB44" i="8" s="1"/>
  <c r="BC43" i="8"/>
  <c r="BD43" i="8"/>
  <c r="BD44" i="8" s="1"/>
  <c r="BE43" i="8"/>
  <c r="BF43" i="8"/>
  <c r="BF44" i="8" s="1"/>
  <c r="BG43" i="8"/>
  <c r="BH43" i="8"/>
  <c r="BH44" i="8" s="1"/>
  <c r="BI43" i="8"/>
  <c r="BJ43" i="8"/>
  <c r="BJ44" i="8" s="1"/>
  <c r="AV44" i="8"/>
  <c r="BK48" i="8"/>
  <c r="BK50" i="8" s="1"/>
  <c r="BK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7" i="8"/>
  <c r="BK58" i="8" s="1"/>
  <c r="C58" i="8"/>
  <c r="D58" i="8"/>
  <c r="E58" i="8"/>
  <c r="F58" i="8"/>
  <c r="G58" i="8"/>
  <c r="H58" i="8"/>
  <c r="I58" i="8"/>
  <c r="J58" i="8"/>
  <c r="K58" i="8"/>
  <c r="K59" i="8" s="1"/>
  <c r="L58" i="8"/>
  <c r="M58" i="8"/>
  <c r="N58" i="8"/>
  <c r="O58" i="8"/>
  <c r="P58" i="8"/>
  <c r="P59" i="8" s="1"/>
  <c r="Q58" i="8"/>
  <c r="R58" i="8"/>
  <c r="S58" i="8"/>
  <c r="T58" i="8"/>
  <c r="T59" i="8" s="1"/>
  <c r="U58" i="8"/>
  <c r="V58" i="8"/>
  <c r="W58" i="8"/>
  <c r="X58" i="8"/>
  <c r="Y58" i="8"/>
  <c r="Z58" i="8"/>
  <c r="AA58" i="8"/>
  <c r="AB58" i="8"/>
  <c r="AB59" i="8" s="1"/>
  <c r="AC58" i="8"/>
  <c r="AD58" i="8"/>
  <c r="AE58" i="8"/>
  <c r="AF58" i="8"/>
  <c r="AF59" i="8" s="1"/>
  <c r="AG58" i="8"/>
  <c r="AH58" i="8"/>
  <c r="AI58" i="8"/>
  <c r="AJ58" i="8"/>
  <c r="AJ59" i="8" s="1"/>
  <c r="AK58" i="8"/>
  <c r="AL58" i="8"/>
  <c r="AM58" i="8"/>
  <c r="AN58" i="8"/>
  <c r="AO58" i="8"/>
  <c r="AP58" i="8"/>
  <c r="AQ58" i="8"/>
  <c r="AR58" i="8"/>
  <c r="AR59" i="8" s="1"/>
  <c r="AS58" i="8"/>
  <c r="AT58" i="8"/>
  <c r="AU58" i="8"/>
  <c r="AV58" i="8"/>
  <c r="AV59" i="8" s="1"/>
  <c r="AW58" i="8"/>
  <c r="AX58" i="8"/>
  <c r="AY58" i="8"/>
  <c r="AZ58" i="8"/>
  <c r="AZ59" i="8" s="1"/>
  <c r="BA58" i="8"/>
  <c r="BB58" i="8"/>
  <c r="BC58" i="8"/>
  <c r="BD58" i="8"/>
  <c r="BE58" i="8"/>
  <c r="BF58" i="8"/>
  <c r="BG58" i="8"/>
  <c r="BH58" i="8"/>
  <c r="BH59" i="8" s="1"/>
  <c r="BI58" i="8"/>
  <c r="BJ58" i="8"/>
  <c r="C59" i="8"/>
  <c r="G59" i="8"/>
  <c r="X59" i="8"/>
  <c r="AN59" i="8"/>
  <c r="BD59" i="8"/>
  <c r="BK63" i="8"/>
  <c r="BK64" i="8" s="1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9" i="8"/>
  <c r="BK70" i="8" s="1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G42" i="9"/>
  <c r="E42" i="9"/>
  <c r="K5" i="9"/>
  <c r="L42" i="9"/>
  <c r="F42" i="9"/>
  <c r="D42" i="9"/>
  <c r="J42" i="9"/>
  <c r="I42" i="9"/>
  <c r="H42" i="9"/>
  <c r="K41" i="9"/>
  <c r="K40" i="9"/>
  <c r="K39" i="9"/>
  <c r="K38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E59" i="8" l="1"/>
  <c r="BJ59" i="8"/>
  <c r="BF59" i="8"/>
  <c r="BB59" i="8"/>
  <c r="AX59" i="8"/>
  <c r="AT59" i="8"/>
  <c r="AP59" i="8"/>
  <c r="AL59" i="8"/>
  <c r="AH59" i="8"/>
  <c r="AD59" i="8"/>
  <c r="Z59" i="8"/>
  <c r="V59" i="8"/>
  <c r="R59" i="8"/>
  <c r="N59" i="8"/>
  <c r="I59" i="8"/>
  <c r="AE28" i="8"/>
  <c r="Y28" i="8"/>
  <c r="BK55" i="8"/>
  <c r="BK59" i="8" s="1"/>
  <c r="AL28" i="8"/>
  <c r="BI44" i="8"/>
  <c r="BG44" i="8"/>
  <c r="BE44" i="8"/>
  <c r="BC44" i="8"/>
  <c r="BA44" i="8"/>
  <c r="AY44" i="8"/>
  <c r="AW44" i="8"/>
  <c r="AU44" i="8"/>
  <c r="AS44" i="8"/>
  <c r="AQ44" i="8"/>
  <c r="AO44" i="8"/>
  <c r="AM44" i="8"/>
  <c r="AK44" i="8"/>
  <c r="AI44" i="8"/>
  <c r="AG44" i="8"/>
  <c r="AE44" i="8"/>
  <c r="AC44" i="8"/>
  <c r="AA44" i="8"/>
  <c r="Y44" i="8"/>
  <c r="W44" i="8"/>
  <c r="U44" i="8"/>
  <c r="Q44" i="8"/>
  <c r="O44" i="8"/>
  <c r="M44" i="8"/>
  <c r="K44" i="8"/>
  <c r="I44" i="8"/>
  <c r="E44" i="8"/>
  <c r="C44" i="8"/>
  <c r="BB28" i="8"/>
  <c r="BB66" i="8" s="1"/>
  <c r="BJ28" i="8"/>
  <c r="BJ66" i="8" s="1"/>
  <c r="AT28" i="8"/>
  <c r="AT66" i="8" s="1"/>
  <c r="H28" i="8"/>
  <c r="BH28" i="8"/>
  <c r="BH66" i="8" s="1"/>
  <c r="BF28" i="8"/>
  <c r="BF66" i="8" s="1"/>
  <c r="BD28" i="8"/>
  <c r="BD66" i="8" s="1"/>
  <c r="AZ28" i="8"/>
  <c r="AZ66" i="8" s="1"/>
  <c r="AX28" i="8"/>
  <c r="AV28" i="8"/>
  <c r="AV66" i="8" s="1"/>
  <c r="AR28" i="8"/>
  <c r="AP28" i="8"/>
  <c r="AP66" i="8" s="1"/>
  <c r="AN28" i="8"/>
  <c r="AN66" i="8" s="1"/>
  <c r="AJ28" i="8"/>
  <c r="AJ66" i="8" s="1"/>
  <c r="AH28" i="8"/>
  <c r="Z28" i="8"/>
  <c r="Z66" i="8" s="1"/>
  <c r="X28" i="8"/>
  <c r="X66" i="8" s="1"/>
  <c r="AA28" i="8"/>
  <c r="W28" i="8"/>
  <c r="T28" i="8"/>
  <c r="T66" i="8" s="1"/>
  <c r="P28" i="8"/>
  <c r="P66" i="8" s="1"/>
  <c r="N28" i="8"/>
  <c r="N66" i="8" s="1"/>
  <c r="L28" i="8"/>
  <c r="F28" i="8"/>
  <c r="F66" i="8" s="1"/>
  <c r="J59" i="8"/>
  <c r="H59" i="8"/>
  <c r="F59" i="8"/>
  <c r="D59" i="8"/>
  <c r="BI59" i="8"/>
  <c r="BG59" i="8"/>
  <c r="BE59" i="8"/>
  <c r="BC59" i="8"/>
  <c r="BA59" i="8"/>
  <c r="AY59" i="8"/>
  <c r="AW59" i="8"/>
  <c r="AU59" i="8"/>
  <c r="AS59" i="8"/>
  <c r="AQ59" i="8"/>
  <c r="AO59" i="8"/>
  <c r="AM59" i="8"/>
  <c r="AK59" i="8"/>
  <c r="AI59" i="8"/>
  <c r="AG59" i="8"/>
  <c r="AE59" i="8"/>
  <c r="AC59" i="8"/>
  <c r="AA59" i="8"/>
  <c r="Y59" i="8"/>
  <c r="W59" i="8"/>
  <c r="U59" i="8"/>
  <c r="S59" i="8"/>
  <c r="Q59" i="8"/>
  <c r="O59" i="8"/>
  <c r="M59" i="8"/>
  <c r="AF28" i="8"/>
  <c r="AF66" i="8" s="1"/>
  <c r="AD28" i="8"/>
  <c r="AD66" i="8" s="1"/>
  <c r="AB28" i="8"/>
  <c r="AB66" i="8" s="1"/>
  <c r="J28" i="8"/>
  <c r="J66" i="8" s="1"/>
  <c r="D28" i="8"/>
  <c r="BI28" i="8"/>
  <c r="BG28" i="8"/>
  <c r="BE28" i="8"/>
  <c r="BE66" i="8" s="1"/>
  <c r="BC28" i="8"/>
  <c r="BC66" i="8" s="1"/>
  <c r="BA28" i="8"/>
  <c r="AY28" i="8"/>
  <c r="AW28" i="8"/>
  <c r="AW66" i="8" s="1"/>
  <c r="AU28" i="8"/>
  <c r="L59" i="8"/>
  <c r="AH66" i="8"/>
  <c r="AS28" i="8"/>
  <c r="AQ28" i="8"/>
  <c r="AO28" i="8"/>
  <c r="AO66" i="8" s="1"/>
  <c r="AM28" i="8"/>
  <c r="AK28" i="8"/>
  <c r="AI28" i="8"/>
  <c r="AG28" i="8"/>
  <c r="AG66" i="8" s="1"/>
  <c r="AC28" i="8"/>
  <c r="AC66" i="8" s="1"/>
  <c r="U28" i="8"/>
  <c r="S28" i="8"/>
  <c r="Q28" i="8"/>
  <c r="O28" i="8"/>
  <c r="M28" i="8"/>
  <c r="K28" i="8"/>
  <c r="G28" i="8"/>
  <c r="G66" i="8" s="1"/>
  <c r="E28" i="8"/>
  <c r="E66" i="8" s="1"/>
  <c r="C28" i="8"/>
  <c r="K42" i="9"/>
  <c r="S44" i="8"/>
  <c r="BK43" i="8"/>
  <c r="BK44" i="8" s="1"/>
  <c r="D44" i="8"/>
  <c r="AR66" i="8"/>
  <c r="R66" i="8"/>
  <c r="V28" i="8"/>
  <c r="V66" i="8" s="1"/>
  <c r="BK27" i="8"/>
  <c r="BK15" i="8"/>
  <c r="I28" i="8"/>
  <c r="I66" i="8" l="1"/>
  <c r="AX66" i="8"/>
  <c r="K66" i="8"/>
  <c r="AL66" i="8"/>
  <c r="U66" i="8"/>
  <c r="AK66" i="8"/>
  <c r="AS66" i="8"/>
  <c r="BA66" i="8"/>
  <c r="BI66" i="8"/>
  <c r="H66" i="8"/>
  <c r="Y66" i="8"/>
  <c r="AA66" i="8"/>
  <c r="C66" i="8"/>
  <c r="M66" i="8"/>
  <c r="Q66" i="8"/>
  <c r="AY66" i="8"/>
  <c r="BG66" i="8"/>
  <c r="AE66" i="8"/>
  <c r="W66" i="8"/>
  <c r="L66" i="8"/>
  <c r="AM66" i="8"/>
  <c r="D66" i="8"/>
  <c r="S66" i="8"/>
  <c r="O66" i="8"/>
  <c r="AI66" i="8"/>
  <c r="AQ66" i="8"/>
  <c r="AU66" i="8"/>
  <c r="BK28" i="8"/>
  <c r="BK66" i="8" s="1"/>
</calcChain>
</file>

<file path=xl/sharedStrings.xml><?xml version="1.0" encoding="utf-8"?>
<sst xmlns="http://schemas.openxmlformats.org/spreadsheetml/2006/main" count="164" uniqueCount="128">
  <si>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</si>
  <si>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</si>
  <si>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</si>
  <si>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</si>
  <si>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</si>
  <si>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</si>
  <si>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</si>
  <si>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</si>
  <si>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</si>
  <si>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</si>
  <si>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</si>
  <si>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</si>
  <si>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</si>
  <si>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</si>
  <si>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</si>
  <si>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</si>
  <si>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</si>
  <si>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</si>
  <si>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</si>
  <si>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</si>
  <si>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</si>
  <si>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</si>
  <si>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</si>
  <si>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</si>
  <si>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</si>
  <si>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</si>
  <si>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</si>
  <si>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</si>
  <si>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</si>
  <si>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</si>
  <si>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</si>
  <si>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</si>
  <si>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</si>
  <si>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</si>
  <si>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</si>
  <si>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</si>
  <si>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</si>
  <si>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</si>
  <si>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</si>
  <si>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</si>
  <si>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</si>
  <si>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</si>
  <si>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</si>
  <si>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</si>
  <si>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</si>
  <si>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</si>
  <si>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</si>
  <si>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</si>
  <si>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</si>
  <si>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</si>
  <si>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</si>
  <si>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</si>
  <si>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</si>
  <si>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</si>
  <si>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</si>
  <si>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</si>
  <si>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</si>
  <si>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</si>
  <si>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</si>
  <si>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</si>
  <si>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</si>
  <si>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</si>
  <si>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</si>
  <si>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</si>
  <si>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</si>
  <si>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</si>
  <si>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</si>
  <si>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</si>
  <si>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</si>
  <si>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</si>
  <si>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</si>
  <si>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</si>
  <si>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</si>
  <si>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</si>
  <si>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</si>
  <si>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</si>
  <si>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</si>
  <si>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</si>
  <si>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</si>
  <si>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</si>
  <si>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</si>
  <si>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</si>
  <si>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</si>
  <si>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</si>
  <si>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</si>
  <si>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</si>
  <si>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</si>
  <si>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</si>
  <si>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</si>
  <si>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</si>
  <si>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</si>
  <si>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</si>
  <si>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</si>
  <si>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</si>
  <si>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</si>
  <si>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</si>
  <si>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</si>
  <si>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</si>
  <si>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</si>
  <si>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</si>
  <si>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</si>
  <si>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IDBI Liquid Fund</t>
  </si>
  <si>
    <t>IDBI Gilt Fund</t>
  </si>
  <si>
    <t>IDBI Dynamic Bond Fund</t>
  </si>
  <si>
    <t>IDBI Short Term Bond Fund</t>
  </si>
  <si>
    <t>IDBI Ultra Short Term Fund</t>
  </si>
  <si>
    <t>IDBI Equity Advantage Fund</t>
  </si>
  <si>
    <t>IDBI Diversified Equity Fund</t>
  </si>
  <si>
    <t>IDBI India Top 100 Equity Fund</t>
  </si>
  <si>
    <t>IDBI Nifty Index Fund</t>
  </si>
  <si>
    <t>IDBI Nifty Junior Index Fund</t>
  </si>
  <si>
    <t>IDBI Gold Exchange Traded Fund</t>
  </si>
  <si>
    <t>IDBI Gold Fund</t>
  </si>
  <si>
    <t>IDBI Mutual Fund (All figures in Rs. Crore)</t>
  </si>
  <si>
    <t>Telangana</t>
  </si>
  <si>
    <t>IDBI Credit Risk Fund</t>
  </si>
  <si>
    <t>IDBI Equity Savings Fund</t>
  </si>
  <si>
    <t>IDBI Focused 30 Equity Fund</t>
  </si>
  <si>
    <t>IDBI MIDCAP Fund</t>
  </si>
  <si>
    <t>IDBI Small Cap Fund</t>
  </si>
  <si>
    <t>IDBI Hybrid Equity Fund</t>
  </si>
  <si>
    <t>T30</t>
  </si>
  <si>
    <t>B30</t>
  </si>
  <si>
    <t xml:space="preserve">T30 : Top 30 cities as identified by AMFI </t>
  </si>
  <si>
    <t xml:space="preserve">B30 : Other than T30  </t>
  </si>
  <si>
    <t>IDBI Banking &amp; Financial Services Fund</t>
  </si>
  <si>
    <t>IDBI Mutual Fund: Net Average Assets Under Management (AAUM) as on 31st JULY, 2018(All figures in Rs. Crore)</t>
  </si>
  <si>
    <t>Table showing State wise /Union Territory wise contribution to AAUM of category of schemes as on 31st July,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</si>
</sst>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82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6" fillId="0" borderId="0" xfId="3" applyNumberFormat="1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/>
    </xf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1" applyFon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0" xfId="1" applyFon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11" fillId="0" borderId="1" xfId="1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left" wrapText="1"/>
    </xf>
    <xf numFmtId="164" fontId="3" fillId="0" borderId="4" xfId="1" applyFont="1" applyBorder="1"/>
    <xf numFmtId="0" fontId="3" fillId="0" borderId="0" xfId="0" applyFont="1" applyBorder="1"/>
    <xf numFmtId="4" fontId="0" fillId="0" borderId="0" xfId="0" applyNumberFormat="1" applyBorder="1"/>
    <xf numFmtId="4" fontId="0" fillId="0" borderId="0" xfId="0" applyNumberFormat="1"/>
    <xf numFmtId="49" fontId="12" fillId="0" borderId="11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4" fillId="0" borderId="18" xfId="3" applyNumberFormat="1" applyFont="1" applyFill="1" applyBorder="1" applyAlignment="1">
      <alignment horizontal="center" vertical="top" wrapText="1"/>
    </xf>
    <xf numFmtId="2" fontId="4" fillId="0" borderId="19" xfId="3" applyNumberFormat="1" applyFont="1" applyFill="1" applyBorder="1" applyAlignment="1">
      <alignment horizontal="center" vertical="top" wrapText="1"/>
    </xf>
    <xf numFmtId="2" fontId="4" fillId="0" borderId="2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/>
    </xf>
    <xf numFmtId="2" fontId="8" fillId="0" borderId="19" xfId="3" applyNumberFormat="1" applyFont="1" applyFill="1" applyBorder="1" applyAlignment="1">
      <alignment horizontal="center"/>
    </xf>
    <xf numFmtId="2" fontId="8" fillId="0" borderId="20" xfId="3" applyNumberFormat="1" applyFont="1" applyFill="1" applyBorder="1" applyAlignment="1">
      <alignment horizontal="center"/>
    </xf>
    <xf numFmtId="3" fontId="8" fillId="0" borderId="15" xfId="3" applyNumberFormat="1" applyFont="1" applyFill="1" applyBorder="1" applyAlignment="1">
      <alignment horizontal="center" vertical="center" wrapText="1"/>
    </xf>
    <xf numFmtId="3" fontId="8" fillId="0" borderId="16" xfId="3" applyNumberFormat="1" applyFont="1" applyFill="1" applyBorder="1" applyAlignment="1">
      <alignment horizontal="center" vertical="center" wrapText="1"/>
    </xf>
    <xf numFmtId="3" fontId="8" fillId="0" borderId="17" xfId="3" applyNumberFormat="1" applyFont="1" applyFill="1" applyBorder="1" applyAlignment="1">
      <alignment horizontal="center" vertical="center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49" fontId="12" fillId="0" borderId="10" xfId="2" applyNumberFormat="1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85"/>
  <sheetViews>
    <sheetView showGridLines="0" tabSelected="1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sqref="A1:A5"/>
    </sheetView>
  </sheetViews>
  <sheetFormatPr defaultRowHeight="12.75" x14ac:dyDescent="0.2"/>
  <cols>
    <col min="1" max="1" width="5" style="3" customWidth="1"/>
    <col min="2" max="2" width="47.5703125" style="3" customWidth="1"/>
    <col min="3" max="3" width="15.42578125" style="3" customWidth="1"/>
    <col min="4" max="4" width="15.42578125" style="3" bestFit="1" customWidth="1"/>
    <col min="5" max="62" width="15.42578125" style="3" customWidth="1"/>
    <col min="63" max="63" width="10.5703125" style="3" customWidth="1"/>
    <col min="64" max="64" width="16.7109375" style="3" bestFit="1" customWidth="1"/>
    <col min="65" max="65" width="18" style="3" bestFit="1" customWidth="1"/>
    <col min="66" max="66" width="24.85546875" style="3" bestFit="1" customWidth="1"/>
    <col min="67" max="67" width="12.42578125" style="3" bestFit="1" customWidth="1"/>
    <col min="68" max="16384" width="9.140625" style="3"/>
  </cols>
  <sheetData>
    <row r="1" spans="1:107" s="1" customFormat="1" ht="19.5" customHeight="1" thickBot="1" x14ac:dyDescent="0.35">
      <c r="A1" s="53" t="s">
        <v>75</v>
      </c>
      <c r="B1" s="75" t="s">
        <v>28</v>
      </c>
      <c r="C1" s="63" t="s">
        <v>126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5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customHeight="1" thickBot="1" x14ac:dyDescent="0.4">
      <c r="A2" s="54"/>
      <c r="B2" s="76"/>
      <c r="C2" s="77" t="s">
        <v>27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9"/>
      <c r="W2" s="77" t="s">
        <v>25</v>
      </c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9"/>
      <c r="AQ2" s="77" t="s">
        <v>26</v>
      </c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9"/>
      <c r="BK2" s="69" t="s">
        <v>23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8.75" thickBot="1" x14ac:dyDescent="0.4">
      <c r="A3" s="54"/>
      <c r="B3" s="76"/>
      <c r="C3" s="66" t="s">
        <v>121</v>
      </c>
      <c r="D3" s="67"/>
      <c r="E3" s="67"/>
      <c r="F3" s="67"/>
      <c r="G3" s="67"/>
      <c r="H3" s="67"/>
      <c r="I3" s="67"/>
      <c r="J3" s="67"/>
      <c r="K3" s="67"/>
      <c r="L3" s="68"/>
      <c r="M3" s="66" t="s">
        <v>122</v>
      </c>
      <c r="N3" s="67"/>
      <c r="O3" s="67"/>
      <c r="P3" s="67"/>
      <c r="Q3" s="67"/>
      <c r="R3" s="67"/>
      <c r="S3" s="67"/>
      <c r="T3" s="67"/>
      <c r="U3" s="67"/>
      <c r="V3" s="68"/>
      <c r="W3" s="66" t="s">
        <v>121</v>
      </c>
      <c r="X3" s="67"/>
      <c r="Y3" s="67"/>
      <c r="Z3" s="67"/>
      <c r="AA3" s="67"/>
      <c r="AB3" s="67"/>
      <c r="AC3" s="67"/>
      <c r="AD3" s="67"/>
      <c r="AE3" s="67"/>
      <c r="AF3" s="68"/>
      <c r="AG3" s="66" t="s">
        <v>122</v>
      </c>
      <c r="AH3" s="67"/>
      <c r="AI3" s="67"/>
      <c r="AJ3" s="67"/>
      <c r="AK3" s="67"/>
      <c r="AL3" s="67"/>
      <c r="AM3" s="67"/>
      <c r="AN3" s="67"/>
      <c r="AO3" s="67"/>
      <c r="AP3" s="68"/>
      <c r="AQ3" s="66" t="s">
        <v>121</v>
      </c>
      <c r="AR3" s="67"/>
      <c r="AS3" s="67"/>
      <c r="AT3" s="67"/>
      <c r="AU3" s="67"/>
      <c r="AV3" s="67"/>
      <c r="AW3" s="67"/>
      <c r="AX3" s="67"/>
      <c r="AY3" s="67"/>
      <c r="AZ3" s="68"/>
      <c r="BA3" s="66" t="s">
        <v>122</v>
      </c>
      <c r="BB3" s="67"/>
      <c r="BC3" s="67"/>
      <c r="BD3" s="67"/>
      <c r="BE3" s="67"/>
      <c r="BF3" s="67"/>
      <c r="BG3" s="67"/>
      <c r="BH3" s="67"/>
      <c r="BI3" s="67"/>
      <c r="BJ3" s="68"/>
      <c r="BK3" s="70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8" x14ac:dyDescent="0.35">
      <c r="A4" s="54"/>
      <c r="B4" s="76"/>
      <c r="C4" s="72" t="s">
        <v>34</v>
      </c>
      <c r="D4" s="73"/>
      <c r="E4" s="73"/>
      <c r="F4" s="73"/>
      <c r="G4" s="74"/>
      <c r="H4" s="72" t="s">
        <v>35</v>
      </c>
      <c r="I4" s="73"/>
      <c r="J4" s="73"/>
      <c r="K4" s="73"/>
      <c r="L4" s="74"/>
      <c r="M4" s="72" t="s">
        <v>34</v>
      </c>
      <c r="N4" s="73"/>
      <c r="O4" s="73"/>
      <c r="P4" s="73"/>
      <c r="Q4" s="74"/>
      <c r="R4" s="72" t="s">
        <v>35</v>
      </c>
      <c r="S4" s="73"/>
      <c r="T4" s="73"/>
      <c r="U4" s="73"/>
      <c r="V4" s="74"/>
      <c r="W4" s="72" t="s">
        <v>34</v>
      </c>
      <c r="X4" s="73"/>
      <c r="Y4" s="73"/>
      <c r="Z4" s="73"/>
      <c r="AA4" s="74"/>
      <c r="AB4" s="72" t="s">
        <v>35</v>
      </c>
      <c r="AC4" s="73"/>
      <c r="AD4" s="73"/>
      <c r="AE4" s="73"/>
      <c r="AF4" s="74"/>
      <c r="AG4" s="72" t="s">
        <v>34</v>
      </c>
      <c r="AH4" s="73"/>
      <c r="AI4" s="73"/>
      <c r="AJ4" s="73"/>
      <c r="AK4" s="74"/>
      <c r="AL4" s="72" t="s">
        <v>35</v>
      </c>
      <c r="AM4" s="73"/>
      <c r="AN4" s="73"/>
      <c r="AO4" s="73"/>
      <c r="AP4" s="74"/>
      <c r="AQ4" s="72" t="s">
        <v>34</v>
      </c>
      <c r="AR4" s="73"/>
      <c r="AS4" s="73"/>
      <c r="AT4" s="73"/>
      <c r="AU4" s="74"/>
      <c r="AV4" s="72" t="s">
        <v>35</v>
      </c>
      <c r="AW4" s="73"/>
      <c r="AX4" s="73"/>
      <c r="AY4" s="73"/>
      <c r="AZ4" s="74"/>
      <c r="BA4" s="72" t="s">
        <v>34</v>
      </c>
      <c r="BB4" s="73"/>
      <c r="BC4" s="73"/>
      <c r="BD4" s="73"/>
      <c r="BE4" s="74"/>
      <c r="BF4" s="72" t="s">
        <v>35</v>
      </c>
      <c r="BG4" s="73"/>
      <c r="BH4" s="73"/>
      <c r="BI4" s="73"/>
      <c r="BJ4" s="74"/>
      <c r="BK4" s="70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 x14ac:dyDescent="0.3">
      <c r="A5" s="54"/>
      <c r="B5" s="76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71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 x14ac:dyDescent="0.2">
      <c r="A6" s="17" t="s">
        <v>0</v>
      </c>
      <c r="B6" s="24" t="s">
        <v>6</v>
      </c>
      <c r="C6" s="58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9"/>
    </row>
    <row r="7" spans="1:107" x14ac:dyDescent="0.2">
      <c r="A7" s="17" t="s">
        <v>76</v>
      </c>
      <c r="B7" s="24" t="s">
        <v>12</v>
      </c>
      <c r="C7" s="58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9"/>
    </row>
    <row r="8" spans="1:107" x14ac:dyDescent="0.2">
      <c r="A8" s="17"/>
      <c r="B8" s="34" t="s">
        <v>101</v>
      </c>
      <c r="C8" s="40">
        <v>0</v>
      </c>
      <c r="D8" s="40">
        <v>107.76549642870913</v>
      </c>
      <c r="E8" s="40">
        <v>102.104701365129</v>
      </c>
      <c r="F8" s="40">
        <v>0</v>
      </c>
      <c r="G8" s="40">
        <v>0</v>
      </c>
      <c r="H8" s="40">
        <v>4.1135412397610995</v>
      </c>
      <c r="I8" s="40">
        <v>2897.7184265131559</v>
      </c>
      <c r="J8" s="40">
        <v>2870.3025954797095</v>
      </c>
      <c r="K8" s="40">
        <v>0</v>
      </c>
      <c r="L8" s="40">
        <v>47.610801193928395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2.1231419070220001</v>
      </c>
      <c r="S8" s="40">
        <v>26.3257561319028</v>
      </c>
      <c r="T8" s="40">
        <v>279.21437451296572</v>
      </c>
      <c r="U8" s="40">
        <v>0</v>
      </c>
      <c r="V8" s="40">
        <v>3.8941101115465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4.483297782595602</v>
      </c>
      <c r="AC8" s="40">
        <v>150.52733702993825</v>
      </c>
      <c r="AD8" s="40">
        <v>51.444912264127893</v>
      </c>
      <c r="AE8" s="40">
        <v>0</v>
      </c>
      <c r="AF8" s="40">
        <v>84.588422650015104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3.4709129411126987</v>
      </c>
      <c r="AM8" s="40">
        <v>51.632476807094008</v>
      </c>
      <c r="AN8" s="40">
        <v>415.08213848806031</v>
      </c>
      <c r="AO8" s="40">
        <v>0</v>
      </c>
      <c r="AP8" s="40">
        <v>43.4531955384413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5.3516754202333985</v>
      </c>
      <c r="AW8" s="40">
        <v>731.94246954197592</v>
      </c>
      <c r="AX8" s="40">
        <v>5.0125744476124998</v>
      </c>
      <c r="AY8" s="40">
        <v>0</v>
      </c>
      <c r="AZ8" s="40">
        <v>49.223441755510898</v>
      </c>
      <c r="BA8" s="40">
        <v>0</v>
      </c>
      <c r="BB8" s="40">
        <v>0</v>
      </c>
      <c r="BC8" s="40">
        <v>0</v>
      </c>
      <c r="BD8" s="40">
        <v>0</v>
      </c>
      <c r="BE8" s="40">
        <v>0</v>
      </c>
      <c r="BF8" s="40">
        <v>1.064116784701</v>
      </c>
      <c r="BG8" s="40">
        <v>37.209562088580498</v>
      </c>
      <c r="BH8" s="40">
        <v>40.478726229967094</v>
      </c>
      <c r="BI8" s="40">
        <v>0</v>
      </c>
      <c r="BJ8" s="40">
        <v>1.9756564957087996</v>
      </c>
      <c r="BK8" s="41">
        <f>SUM(C8:BJ8)</f>
        <v>8018.1138611495035</v>
      </c>
    </row>
    <row r="9" spans="1:107" x14ac:dyDescent="0.2">
      <c r="A9" s="17"/>
      <c r="B9" s="26" t="s">
        <v>85</v>
      </c>
      <c r="C9" s="38">
        <f t="shared" ref="C9:BJ9" si="0">SUM(C8)</f>
        <v>0</v>
      </c>
      <c r="D9" s="38">
        <f t="shared" si="0"/>
        <v>107.76549642870913</v>
      </c>
      <c r="E9" s="38">
        <f t="shared" si="0"/>
        <v>102.104701365129</v>
      </c>
      <c r="F9" s="38">
        <f t="shared" si="0"/>
        <v>0</v>
      </c>
      <c r="G9" s="38">
        <f t="shared" si="0"/>
        <v>0</v>
      </c>
      <c r="H9" s="38">
        <f t="shared" si="0"/>
        <v>4.1135412397610995</v>
      </c>
      <c r="I9" s="38">
        <f t="shared" si="0"/>
        <v>2897.7184265131559</v>
      </c>
      <c r="J9" s="38">
        <f t="shared" si="0"/>
        <v>2870.3025954797095</v>
      </c>
      <c r="K9" s="38">
        <f t="shared" si="0"/>
        <v>0</v>
      </c>
      <c r="L9" s="38">
        <f t="shared" si="0"/>
        <v>47.610801193928395</v>
      </c>
      <c r="M9" s="38">
        <f t="shared" si="0"/>
        <v>0</v>
      </c>
      <c r="N9" s="38">
        <f t="shared" si="0"/>
        <v>0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2.1231419070220001</v>
      </c>
      <c r="S9" s="38">
        <f t="shared" si="0"/>
        <v>26.3257561319028</v>
      </c>
      <c r="T9" s="38">
        <f t="shared" si="0"/>
        <v>279.21437451296572</v>
      </c>
      <c r="U9" s="38">
        <f t="shared" si="0"/>
        <v>0</v>
      </c>
      <c r="V9" s="38">
        <f t="shared" si="0"/>
        <v>3.8941101115465</v>
      </c>
      <c r="W9" s="38">
        <f t="shared" si="0"/>
        <v>0</v>
      </c>
      <c r="X9" s="38">
        <f t="shared" si="0"/>
        <v>0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4.483297782595602</v>
      </c>
      <c r="AC9" s="38">
        <f t="shared" si="0"/>
        <v>150.52733702993825</v>
      </c>
      <c r="AD9" s="38">
        <f t="shared" si="0"/>
        <v>51.444912264127893</v>
      </c>
      <c r="AE9" s="38">
        <f t="shared" si="0"/>
        <v>0</v>
      </c>
      <c r="AF9" s="38">
        <f t="shared" si="0"/>
        <v>84.588422650015104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3.4709129411126987</v>
      </c>
      <c r="AM9" s="38">
        <f t="shared" si="0"/>
        <v>51.632476807094008</v>
      </c>
      <c r="AN9" s="38">
        <f t="shared" si="0"/>
        <v>415.08213848806031</v>
      </c>
      <c r="AO9" s="38">
        <f t="shared" si="0"/>
        <v>0</v>
      </c>
      <c r="AP9" s="38">
        <f t="shared" si="0"/>
        <v>43.4531955384413</v>
      </c>
      <c r="AQ9" s="38">
        <f t="shared" si="0"/>
        <v>0</v>
      </c>
      <c r="AR9" s="38">
        <f t="shared" si="0"/>
        <v>0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>(SUM(AV8))</f>
        <v>5.3516754202333985</v>
      </c>
      <c r="AW9" s="38">
        <f>(SUM(AW8))</f>
        <v>731.94246954197592</v>
      </c>
      <c r="AX9" s="38">
        <f t="shared" si="0"/>
        <v>5.0125744476124998</v>
      </c>
      <c r="AY9" s="38">
        <f t="shared" si="0"/>
        <v>0</v>
      </c>
      <c r="AZ9" s="38">
        <f t="shared" si="0"/>
        <v>49.223441755510898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1.064116784701</v>
      </c>
      <c r="BG9" s="38">
        <f t="shared" si="0"/>
        <v>37.209562088580498</v>
      </c>
      <c r="BH9" s="38">
        <f t="shared" si="0"/>
        <v>40.478726229967094</v>
      </c>
      <c r="BI9" s="38">
        <f t="shared" si="0"/>
        <v>0</v>
      </c>
      <c r="BJ9" s="38">
        <f t="shared" si="0"/>
        <v>1.9756564957087996</v>
      </c>
      <c r="BK9" s="36">
        <f>SUM(BK8)</f>
        <v>8018.1138611495035</v>
      </c>
    </row>
    <row r="10" spans="1:107" x14ac:dyDescent="0.2">
      <c r="A10" s="17" t="s">
        <v>77</v>
      </c>
      <c r="B10" s="25" t="s">
        <v>3</v>
      </c>
      <c r="C10" s="58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9"/>
    </row>
    <row r="11" spans="1:107" x14ac:dyDescent="0.2">
      <c r="A11" s="17"/>
      <c r="B11" s="34" t="s">
        <v>102</v>
      </c>
      <c r="C11" s="40">
        <v>0</v>
      </c>
      <c r="D11" s="40">
        <v>6.6276233009998</v>
      </c>
      <c r="E11" s="40">
        <v>0</v>
      </c>
      <c r="F11" s="40">
        <v>0</v>
      </c>
      <c r="G11" s="40">
        <v>0</v>
      </c>
      <c r="H11" s="40">
        <v>0.18682131909600005</v>
      </c>
      <c r="I11" s="40">
        <v>3.3982516505805997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0.12721423287009997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0.64651952589689987</v>
      </c>
      <c r="AC11" s="40">
        <v>0.13056379806439999</v>
      </c>
      <c r="AD11" s="40">
        <v>0</v>
      </c>
      <c r="AE11" s="40">
        <v>0</v>
      </c>
      <c r="AF11" s="40">
        <v>0.35082495251599999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0.57876093099289994</v>
      </c>
      <c r="AM11" s="40">
        <v>0</v>
      </c>
      <c r="AN11" s="40">
        <v>1.2860436694837001</v>
      </c>
      <c r="AO11" s="40">
        <v>0</v>
      </c>
      <c r="AP11" s="40">
        <v>0.19693231077410001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0.54381402715819993</v>
      </c>
      <c r="AW11" s="40">
        <v>5.0457184886449999</v>
      </c>
      <c r="AX11" s="40">
        <v>0</v>
      </c>
      <c r="AY11" s="40">
        <v>0</v>
      </c>
      <c r="AZ11" s="40">
        <v>0.56695899354800006</v>
      </c>
      <c r="BA11" s="40">
        <v>0</v>
      </c>
      <c r="BB11" s="40">
        <v>0</v>
      </c>
      <c r="BC11" s="40">
        <v>0</v>
      </c>
      <c r="BD11" s="40">
        <v>0</v>
      </c>
      <c r="BE11" s="40">
        <v>0</v>
      </c>
      <c r="BF11" s="40">
        <v>3.7836437805599997E-2</v>
      </c>
      <c r="BG11" s="40">
        <v>6.960563741900001E-3</v>
      </c>
      <c r="BH11" s="40">
        <v>0</v>
      </c>
      <c r="BI11" s="40">
        <v>0</v>
      </c>
      <c r="BJ11" s="40">
        <v>0</v>
      </c>
      <c r="BK11" s="41">
        <f>SUM(C11:BJ11)</f>
        <v>19.730844202173198</v>
      </c>
      <c r="BL11" s="42"/>
      <c r="BO11" s="42"/>
    </row>
    <row r="12" spans="1:107" x14ac:dyDescent="0.2">
      <c r="A12" s="17"/>
      <c r="B12" s="26" t="s">
        <v>86</v>
      </c>
      <c r="C12" s="38">
        <f t="shared" ref="C12:BJ12" si="1">SUM(C11)</f>
        <v>0</v>
      </c>
      <c r="D12" s="38">
        <f t="shared" si="1"/>
        <v>6.6276233009998</v>
      </c>
      <c r="E12" s="38">
        <f t="shared" si="1"/>
        <v>0</v>
      </c>
      <c r="F12" s="38">
        <f t="shared" si="1"/>
        <v>0</v>
      </c>
      <c r="G12" s="38">
        <f t="shared" si="1"/>
        <v>0</v>
      </c>
      <c r="H12" s="38">
        <f t="shared" si="1"/>
        <v>0.18682131909600005</v>
      </c>
      <c r="I12" s="38">
        <f t="shared" si="1"/>
        <v>3.3982516505805997</v>
      </c>
      <c r="J12" s="38">
        <f t="shared" si="1"/>
        <v>0</v>
      </c>
      <c r="K12" s="38">
        <f t="shared" si="1"/>
        <v>0</v>
      </c>
      <c r="L12" s="38">
        <f t="shared" si="1"/>
        <v>0</v>
      </c>
      <c r="M12" s="38">
        <f t="shared" si="1"/>
        <v>0</v>
      </c>
      <c r="N12" s="38">
        <f t="shared" si="1"/>
        <v>0</v>
      </c>
      <c r="O12" s="38">
        <f t="shared" si="1"/>
        <v>0</v>
      </c>
      <c r="P12" s="38">
        <f t="shared" si="1"/>
        <v>0</v>
      </c>
      <c r="Q12" s="38">
        <f t="shared" si="1"/>
        <v>0</v>
      </c>
      <c r="R12" s="38">
        <f t="shared" si="1"/>
        <v>0.12721423287009997</v>
      </c>
      <c r="S12" s="38">
        <f t="shared" si="1"/>
        <v>0</v>
      </c>
      <c r="T12" s="38">
        <f t="shared" si="1"/>
        <v>0</v>
      </c>
      <c r="U12" s="38">
        <f t="shared" si="1"/>
        <v>0</v>
      </c>
      <c r="V12" s="38">
        <f t="shared" si="1"/>
        <v>0</v>
      </c>
      <c r="W12" s="38">
        <f t="shared" si="1"/>
        <v>0</v>
      </c>
      <c r="X12" s="38">
        <f t="shared" si="1"/>
        <v>0</v>
      </c>
      <c r="Y12" s="38">
        <f t="shared" si="1"/>
        <v>0</v>
      </c>
      <c r="Z12" s="38">
        <f t="shared" si="1"/>
        <v>0</v>
      </c>
      <c r="AA12" s="38">
        <f t="shared" si="1"/>
        <v>0</v>
      </c>
      <c r="AB12" s="38">
        <f t="shared" si="1"/>
        <v>0.64651952589689987</v>
      </c>
      <c r="AC12" s="38">
        <f t="shared" si="1"/>
        <v>0.13056379806439999</v>
      </c>
      <c r="AD12" s="38">
        <f t="shared" si="1"/>
        <v>0</v>
      </c>
      <c r="AE12" s="38">
        <f t="shared" si="1"/>
        <v>0</v>
      </c>
      <c r="AF12" s="38">
        <f t="shared" si="1"/>
        <v>0.35082495251599999</v>
      </c>
      <c r="AG12" s="38">
        <f t="shared" si="1"/>
        <v>0</v>
      </c>
      <c r="AH12" s="38">
        <f t="shared" si="1"/>
        <v>0</v>
      </c>
      <c r="AI12" s="38">
        <f t="shared" si="1"/>
        <v>0</v>
      </c>
      <c r="AJ12" s="38">
        <f t="shared" si="1"/>
        <v>0</v>
      </c>
      <c r="AK12" s="38">
        <f t="shared" si="1"/>
        <v>0</v>
      </c>
      <c r="AL12" s="38">
        <f t="shared" si="1"/>
        <v>0.57876093099289994</v>
      </c>
      <c r="AM12" s="38">
        <f t="shared" si="1"/>
        <v>0</v>
      </c>
      <c r="AN12" s="38">
        <f t="shared" si="1"/>
        <v>1.2860436694837001</v>
      </c>
      <c r="AO12" s="38">
        <f t="shared" si="1"/>
        <v>0</v>
      </c>
      <c r="AP12" s="38">
        <f t="shared" si="1"/>
        <v>0.19693231077410001</v>
      </c>
      <c r="AQ12" s="38">
        <f t="shared" si="1"/>
        <v>0</v>
      </c>
      <c r="AR12" s="38">
        <f t="shared" si="1"/>
        <v>0</v>
      </c>
      <c r="AS12" s="38">
        <f t="shared" si="1"/>
        <v>0</v>
      </c>
      <c r="AT12" s="38">
        <f t="shared" si="1"/>
        <v>0</v>
      </c>
      <c r="AU12" s="38">
        <f t="shared" si="1"/>
        <v>0</v>
      </c>
      <c r="AV12" s="38">
        <f>(SUM(AV11))</f>
        <v>0.54381402715819993</v>
      </c>
      <c r="AW12" s="38">
        <f>(SUM(AW11))</f>
        <v>5.0457184886449999</v>
      </c>
      <c r="AX12" s="38">
        <f t="shared" si="1"/>
        <v>0</v>
      </c>
      <c r="AY12" s="38">
        <f t="shared" si="1"/>
        <v>0</v>
      </c>
      <c r="AZ12" s="38">
        <f t="shared" si="1"/>
        <v>0.56695899354800006</v>
      </c>
      <c r="BA12" s="38">
        <f t="shared" si="1"/>
        <v>0</v>
      </c>
      <c r="BB12" s="38">
        <f t="shared" si="1"/>
        <v>0</v>
      </c>
      <c r="BC12" s="38">
        <f t="shared" si="1"/>
        <v>0</v>
      </c>
      <c r="BD12" s="38">
        <f t="shared" si="1"/>
        <v>0</v>
      </c>
      <c r="BE12" s="38">
        <f t="shared" si="1"/>
        <v>0</v>
      </c>
      <c r="BF12" s="38">
        <f t="shared" si="1"/>
        <v>3.7836437805599997E-2</v>
      </c>
      <c r="BG12" s="38">
        <f t="shared" si="1"/>
        <v>6.960563741900001E-3</v>
      </c>
      <c r="BH12" s="38">
        <f t="shared" si="1"/>
        <v>0</v>
      </c>
      <c r="BI12" s="38">
        <f t="shared" si="1"/>
        <v>0</v>
      </c>
      <c r="BJ12" s="38">
        <f t="shared" si="1"/>
        <v>0</v>
      </c>
      <c r="BK12" s="39">
        <f>SUM(BK11)</f>
        <v>19.730844202173198</v>
      </c>
    </row>
    <row r="13" spans="1:107" x14ac:dyDescent="0.2">
      <c r="A13" s="17" t="s">
        <v>78</v>
      </c>
      <c r="B13" s="25" t="s">
        <v>10</v>
      </c>
      <c r="C13" s="58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9"/>
    </row>
    <row r="14" spans="1:107" x14ac:dyDescent="0.2">
      <c r="A14" s="17"/>
      <c r="B14" s="26" t="s">
        <v>36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</v>
      </c>
      <c r="AM14" s="40">
        <v>0</v>
      </c>
      <c r="AN14" s="40">
        <v>0</v>
      </c>
      <c r="AO14" s="40">
        <v>0</v>
      </c>
      <c r="AP14" s="40">
        <v>0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0</v>
      </c>
      <c r="AW14" s="40">
        <v>0</v>
      </c>
      <c r="AX14" s="40">
        <v>0</v>
      </c>
      <c r="AY14" s="40">
        <v>0</v>
      </c>
      <c r="AZ14" s="40">
        <v>0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0</v>
      </c>
      <c r="BG14" s="40">
        <v>0</v>
      </c>
      <c r="BH14" s="40">
        <v>0</v>
      </c>
      <c r="BI14" s="40">
        <v>0</v>
      </c>
      <c r="BJ14" s="40">
        <v>0</v>
      </c>
      <c r="BK14" s="41">
        <f t="shared" ref="BK14" si="2">SUM(C14:BJ14)</f>
        <v>0</v>
      </c>
    </row>
    <row r="15" spans="1:107" x14ac:dyDescent="0.2">
      <c r="A15" s="17"/>
      <c r="B15" s="26" t="s">
        <v>93</v>
      </c>
      <c r="C15" s="39">
        <f t="shared" ref="C15:AH15" si="3">SUM(C14:C14)</f>
        <v>0</v>
      </c>
      <c r="D15" s="39">
        <f t="shared" si="3"/>
        <v>0</v>
      </c>
      <c r="E15" s="39">
        <f t="shared" si="3"/>
        <v>0</v>
      </c>
      <c r="F15" s="39">
        <f t="shared" si="3"/>
        <v>0</v>
      </c>
      <c r="G15" s="39">
        <f t="shared" si="3"/>
        <v>0</v>
      </c>
      <c r="H15" s="39">
        <f t="shared" si="3"/>
        <v>0</v>
      </c>
      <c r="I15" s="39">
        <f t="shared" si="3"/>
        <v>0</v>
      </c>
      <c r="J15" s="39">
        <f t="shared" si="3"/>
        <v>0</v>
      </c>
      <c r="K15" s="39">
        <f t="shared" si="3"/>
        <v>0</v>
      </c>
      <c r="L15" s="39">
        <f t="shared" si="3"/>
        <v>0</v>
      </c>
      <c r="M15" s="39">
        <f t="shared" si="3"/>
        <v>0</v>
      </c>
      <c r="N15" s="39">
        <f t="shared" si="3"/>
        <v>0</v>
      </c>
      <c r="O15" s="39">
        <f t="shared" si="3"/>
        <v>0</v>
      </c>
      <c r="P15" s="39">
        <f t="shared" si="3"/>
        <v>0</v>
      </c>
      <c r="Q15" s="39">
        <f t="shared" si="3"/>
        <v>0</v>
      </c>
      <c r="R15" s="39">
        <f t="shared" si="3"/>
        <v>0</v>
      </c>
      <c r="S15" s="39">
        <f t="shared" si="3"/>
        <v>0</v>
      </c>
      <c r="T15" s="39">
        <f t="shared" si="3"/>
        <v>0</v>
      </c>
      <c r="U15" s="39">
        <f t="shared" si="3"/>
        <v>0</v>
      </c>
      <c r="V15" s="39">
        <f t="shared" si="3"/>
        <v>0</v>
      </c>
      <c r="W15" s="39">
        <f t="shared" si="3"/>
        <v>0</v>
      </c>
      <c r="X15" s="39">
        <f t="shared" si="3"/>
        <v>0</v>
      </c>
      <c r="Y15" s="39">
        <f t="shared" si="3"/>
        <v>0</v>
      </c>
      <c r="Z15" s="39">
        <f t="shared" si="3"/>
        <v>0</v>
      </c>
      <c r="AA15" s="39">
        <f t="shared" si="3"/>
        <v>0</v>
      </c>
      <c r="AB15" s="39">
        <f t="shared" si="3"/>
        <v>0</v>
      </c>
      <c r="AC15" s="39">
        <f t="shared" si="3"/>
        <v>0</v>
      </c>
      <c r="AD15" s="39">
        <f t="shared" si="3"/>
        <v>0</v>
      </c>
      <c r="AE15" s="39">
        <f t="shared" si="3"/>
        <v>0</v>
      </c>
      <c r="AF15" s="39">
        <f t="shared" si="3"/>
        <v>0</v>
      </c>
      <c r="AG15" s="39">
        <f t="shared" si="3"/>
        <v>0</v>
      </c>
      <c r="AH15" s="39">
        <f t="shared" si="3"/>
        <v>0</v>
      </c>
      <c r="AI15" s="39">
        <f t="shared" ref="AI15:BK15" si="4">SUM(AI14:AI14)</f>
        <v>0</v>
      </c>
      <c r="AJ15" s="39">
        <f t="shared" si="4"/>
        <v>0</v>
      </c>
      <c r="AK15" s="39">
        <f t="shared" si="4"/>
        <v>0</v>
      </c>
      <c r="AL15" s="39">
        <f t="shared" si="4"/>
        <v>0</v>
      </c>
      <c r="AM15" s="39">
        <f t="shared" si="4"/>
        <v>0</v>
      </c>
      <c r="AN15" s="39">
        <f t="shared" si="4"/>
        <v>0</v>
      </c>
      <c r="AO15" s="39">
        <f t="shared" si="4"/>
        <v>0</v>
      </c>
      <c r="AP15" s="39">
        <f t="shared" si="4"/>
        <v>0</v>
      </c>
      <c r="AQ15" s="39">
        <f t="shared" si="4"/>
        <v>0</v>
      </c>
      <c r="AR15" s="39">
        <f t="shared" si="4"/>
        <v>0</v>
      </c>
      <c r="AS15" s="39">
        <f t="shared" si="4"/>
        <v>0</v>
      </c>
      <c r="AT15" s="39">
        <f t="shared" si="4"/>
        <v>0</v>
      </c>
      <c r="AU15" s="39">
        <f t="shared" si="4"/>
        <v>0</v>
      </c>
      <c r="AV15" s="39">
        <f t="shared" si="4"/>
        <v>0</v>
      </c>
      <c r="AW15" s="39">
        <f t="shared" si="4"/>
        <v>0</v>
      </c>
      <c r="AX15" s="39">
        <f t="shared" si="4"/>
        <v>0</v>
      </c>
      <c r="AY15" s="39">
        <f t="shared" si="4"/>
        <v>0</v>
      </c>
      <c r="AZ15" s="39">
        <f t="shared" si="4"/>
        <v>0</v>
      </c>
      <c r="BA15" s="39">
        <f t="shared" si="4"/>
        <v>0</v>
      </c>
      <c r="BB15" s="39">
        <f t="shared" si="4"/>
        <v>0</v>
      </c>
      <c r="BC15" s="39">
        <f t="shared" si="4"/>
        <v>0</v>
      </c>
      <c r="BD15" s="39">
        <f t="shared" si="4"/>
        <v>0</v>
      </c>
      <c r="BE15" s="39">
        <f t="shared" si="4"/>
        <v>0</v>
      </c>
      <c r="BF15" s="39">
        <f t="shared" si="4"/>
        <v>0</v>
      </c>
      <c r="BG15" s="39">
        <f t="shared" si="4"/>
        <v>0</v>
      </c>
      <c r="BH15" s="39">
        <f t="shared" si="4"/>
        <v>0</v>
      </c>
      <c r="BI15" s="39">
        <f t="shared" si="4"/>
        <v>0</v>
      </c>
      <c r="BJ15" s="39">
        <f t="shared" si="4"/>
        <v>0</v>
      </c>
      <c r="BK15" s="39">
        <f t="shared" si="4"/>
        <v>0</v>
      </c>
    </row>
    <row r="16" spans="1:107" x14ac:dyDescent="0.2">
      <c r="A16" s="17" t="s">
        <v>79</v>
      </c>
      <c r="B16" s="25" t="s">
        <v>13</v>
      </c>
      <c r="C16" s="58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9"/>
    </row>
    <row r="17" spans="1:67" x14ac:dyDescent="0.2">
      <c r="A17" s="17"/>
      <c r="B17" s="26" t="s">
        <v>36</v>
      </c>
      <c r="C17" s="36">
        <v>0</v>
      </c>
      <c r="D17" s="35">
        <v>0</v>
      </c>
      <c r="E17" s="35">
        <v>0</v>
      </c>
      <c r="F17" s="35">
        <v>0</v>
      </c>
      <c r="G17" s="37">
        <v>0</v>
      </c>
      <c r="H17" s="36">
        <v>0</v>
      </c>
      <c r="I17" s="35">
        <v>0</v>
      </c>
      <c r="J17" s="35">
        <v>0</v>
      </c>
      <c r="K17" s="35">
        <v>0</v>
      </c>
      <c r="L17" s="37">
        <v>0</v>
      </c>
      <c r="M17" s="36">
        <v>0</v>
      </c>
      <c r="N17" s="35">
        <v>0</v>
      </c>
      <c r="O17" s="35">
        <v>0</v>
      </c>
      <c r="P17" s="35">
        <v>0</v>
      </c>
      <c r="Q17" s="37">
        <v>0</v>
      </c>
      <c r="R17" s="36">
        <v>0</v>
      </c>
      <c r="S17" s="35">
        <v>0</v>
      </c>
      <c r="T17" s="35">
        <v>0</v>
      </c>
      <c r="U17" s="35">
        <v>0</v>
      </c>
      <c r="V17" s="37">
        <v>0</v>
      </c>
      <c r="W17" s="36">
        <v>0</v>
      </c>
      <c r="X17" s="35">
        <v>0</v>
      </c>
      <c r="Y17" s="35">
        <v>0</v>
      </c>
      <c r="Z17" s="35">
        <v>0</v>
      </c>
      <c r="AA17" s="37">
        <v>0</v>
      </c>
      <c r="AB17" s="36">
        <v>0</v>
      </c>
      <c r="AC17" s="35">
        <v>0</v>
      </c>
      <c r="AD17" s="35">
        <v>0</v>
      </c>
      <c r="AE17" s="35">
        <v>0</v>
      </c>
      <c r="AF17" s="37">
        <v>0</v>
      </c>
      <c r="AG17" s="36">
        <v>0</v>
      </c>
      <c r="AH17" s="35">
        <v>0</v>
      </c>
      <c r="AI17" s="35">
        <v>0</v>
      </c>
      <c r="AJ17" s="35">
        <v>0</v>
      </c>
      <c r="AK17" s="37">
        <v>0</v>
      </c>
      <c r="AL17" s="36">
        <v>0</v>
      </c>
      <c r="AM17" s="35">
        <v>0</v>
      </c>
      <c r="AN17" s="35">
        <v>0</v>
      </c>
      <c r="AO17" s="35">
        <v>0</v>
      </c>
      <c r="AP17" s="37">
        <v>0</v>
      </c>
      <c r="AQ17" s="36">
        <v>0</v>
      </c>
      <c r="AR17" s="35">
        <v>0</v>
      </c>
      <c r="AS17" s="35">
        <v>0</v>
      </c>
      <c r="AT17" s="35">
        <v>0</v>
      </c>
      <c r="AU17" s="37">
        <v>0</v>
      </c>
      <c r="AV17" s="36">
        <v>0</v>
      </c>
      <c r="AW17" s="35">
        <v>0</v>
      </c>
      <c r="AX17" s="35">
        <v>0</v>
      </c>
      <c r="AY17" s="35">
        <v>0</v>
      </c>
      <c r="AZ17" s="37">
        <v>0</v>
      </c>
      <c r="BA17" s="36">
        <v>0</v>
      </c>
      <c r="BB17" s="35">
        <v>0</v>
      </c>
      <c r="BC17" s="35">
        <v>0</v>
      </c>
      <c r="BD17" s="35">
        <v>0</v>
      </c>
      <c r="BE17" s="37">
        <v>0</v>
      </c>
      <c r="BF17" s="36">
        <v>0</v>
      </c>
      <c r="BG17" s="35">
        <v>0</v>
      </c>
      <c r="BH17" s="35">
        <v>0</v>
      </c>
      <c r="BI17" s="35">
        <v>0</v>
      </c>
      <c r="BJ17" s="37">
        <v>0</v>
      </c>
      <c r="BK17" s="41">
        <f>SUM(C17:BJ17)</f>
        <v>0</v>
      </c>
    </row>
    <row r="18" spans="1:67" x14ac:dyDescent="0.2">
      <c r="A18" s="17"/>
      <c r="B18" s="26" t="s">
        <v>92</v>
      </c>
      <c r="C18" s="38">
        <f t="shared" ref="C18:BJ18" si="5">SUM(C17)</f>
        <v>0</v>
      </c>
      <c r="D18" s="38">
        <f t="shared" si="5"/>
        <v>0</v>
      </c>
      <c r="E18" s="38">
        <f t="shared" si="5"/>
        <v>0</v>
      </c>
      <c r="F18" s="38">
        <f t="shared" si="5"/>
        <v>0</v>
      </c>
      <c r="G18" s="38">
        <f t="shared" si="5"/>
        <v>0</v>
      </c>
      <c r="H18" s="38">
        <f t="shared" si="5"/>
        <v>0</v>
      </c>
      <c r="I18" s="38">
        <f t="shared" si="5"/>
        <v>0</v>
      </c>
      <c r="J18" s="38">
        <f t="shared" si="5"/>
        <v>0</v>
      </c>
      <c r="K18" s="38">
        <f t="shared" si="5"/>
        <v>0</v>
      </c>
      <c r="L18" s="38">
        <f t="shared" si="5"/>
        <v>0</v>
      </c>
      <c r="M18" s="38">
        <f t="shared" si="5"/>
        <v>0</v>
      </c>
      <c r="N18" s="38">
        <f t="shared" si="5"/>
        <v>0</v>
      </c>
      <c r="O18" s="38">
        <f t="shared" si="5"/>
        <v>0</v>
      </c>
      <c r="P18" s="38">
        <f t="shared" si="5"/>
        <v>0</v>
      </c>
      <c r="Q18" s="38">
        <f t="shared" si="5"/>
        <v>0</v>
      </c>
      <c r="R18" s="38">
        <f t="shared" si="5"/>
        <v>0</v>
      </c>
      <c r="S18" s="38">
        <f t="shared" si="5"/>
        <v>0</v>
      </c>
      <c r="T18" s="38">
        <f t="shared" si="5"/>
        <v>0</v>
      </c>
      <c r="U18" s="38">
        <f t="shared" si="5"/>
        <v>0</v>
      </c>
      <c r="V18" s="38">
        <f t="shared" si="5"/>
        <v>0</v>
      </c>
      <c r="W18" s="38">
        <f t="shared" si="5"/>
        <v>0</v>
      </c>
      <c r="X18" s="38">
        <f t="shared" si="5"/>
        <v>0</v>
      </c>
      <c r="Y18" s="38">
        <f t="shared" si="5"/>
        <v>0</v>
      </c>
      <c r="Z18" s="38">
        <f t="shared" si="5"/>
        <v>0</v>
      </c>
      <c r="AA18" s="38">
        <f t="shared" si="5"/>
        <v>0</v>
      </c>
      <c r="AB18" s="38">
        <f t="shared" si="5"/>
        <v>0</v>
      </c>
      <c r="AC18" s="38">
        <f t="shared" si="5"/>
        <v>0</v>
      </c>
      <c r="AD18" s="38">
        <f t="shared" si="5"/>
        <v>0</v>
      </c>
      <c r="AE18" s="38">
        <f t="shared" si="5"/>
        <v>0</v>
      </c>
      <c r="AF18" s="38">
        <f t="shared" si="5"/>
        <v>0</v>
      </c>
      <c r="AG18" s="38">
        <f t="shared" si="5"/>
        <v>0</v>
      </c>
      <c r="AH18" s="38">
        <f t="shared" si="5"/>
        <v>0</v>
      </c>
      <c r="AI18" s="38">
        <f t="shared" si="5"/>
        <v>0</v>
      </c>
      <c r="AJ18" s="38">
        <f t="shared" si="5"/>
        <v>0</v>
      </c>
      <c r="AK18" s="38">
        <f t="shared" si="5"/>
        <v>0</v>
      </c>
      <c r="AL18" s="38">
        <f t="shared" si="5"/>
        <v>0</v>
      </c>
      <c r="AM18" s="38">
        <f t="shared" si="5"/>
        <v>0</v>
      </c>
      <c r="AN18" s="38">
        <f t="shared" si="5"/>
        <v>0</v>
      </c>
      <c r="AO18" s="38">
        <f t="shared" si="5"/>
        <v>0</v>
      </c>
      <c r="AP18" s="38">
        <f t="shared" si="5"/>
        <v>0</v>
      </c>
      <c r="AQ18" s="38">
        <f t="shared" si="5"/>
        <v>0</v>
      </c>
      <c r="AR18" s="38">
        <f t="shared" si="5"/>
        <v>0</v>
      </c>
      <c r="AS18" s="38">
        <f t="shared" si="5"/>
        <v>0</v>
      </c>
      <c r="AT18" s="38">
        <f t="shared" si="5"/>
        <v>0</v>
      </c>
      <c r="AU18" s="38">
        <f t="shared" si="5"/>
        <v>0</v>
      </c>
      <c r="AV18" s="38">
        <f t="shared" si="5"/>
        <v>0</v>
      </c>
      <c r="AW18" s="38">
        <f t="shared" si="5"/>
        <v>0</v>
      </c>
      <c r="AX18" s="38">
        <f t="shared" si="5"/>
        <v>0</v>
      </c>
      <c r="AY18" s="38">
        <f t="shared" si="5"/>
        <v>0</v>
      </c>
      <c r="AZ18" s="38">
        <f t="shared" si="5"/>
        <v>0</v>
      </c>
      <c r="BA18" s="38">
        <f t="shared" si="5"/>
        <v>0</v>
      </c>
      <c r="BB18" s="38">
        <f t="shared" si="5"/>
        <v>0</v>
      </c>
      <c r="BC18" s="38">
        <f t="shared" si="5"/>
        <v>0</v>
      </c>
      <c r="BD18" s="38">
        <f t="shared" si="5"/>
        <v>0</v>
      </c>
      <c r="BE18" s="38">
        <f t="shared" si="5"/>
        <v>0</v>
      </c>
      <c r="BF18" s="38">
        <f t="shared" si="5"/>
        <v>0</v>
      </c>
      <c r="BG18" s="38">
        <f t="shared" si="5"/>
        <v>0</v>
      </c>
      <c r="BH18" s="38">
        <f t="shared" si="5"/>
        <v>0</v>
      </c>
      <c r="BI18" s="38">
        <f t="shared" si="5"/>
        <v>0</v>
      </c>
      <c r="BJ18" s="38">
        <f t="shared" si="5"/>
        <v>0</v>
      </c>
      <c r="BK18" s="39">
        <f>SUM(BK17)</f>
        <v>0</v>
      </c>
    </row>
    <row r="19" spans="1:67" x14ac:dyDescent="0.2">
      <c r="A19" s="17" t="s">
        <v>81</v>
      </c>
      <c r="B19" s="33" t="s">
        <v>97</v>
      </c>
      <c r="C19" s="58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9"/>
    </row>
    <row r="20" spans="1:67" x14ac:dyDescent="0.2">
      <c r="A20" s="17"/>
      <c r="B20" s="26" t="s">
        <v>36</v>
      </c>
      <c r="C20" s="36">
        <v>0</v>
      </c>
      <c r="D20" s="35">
        <v>0</v>
      </c>
      <c r="E20" s="35">
        <v>0</v>
      </c>
      <c r="F20" s="35">
        <v>0</v>
      </c>
      <c r="G20" s="37">
        <v>0</v>
      </c>
      <c r="H20" s="36">
        <v>0</v>
      </c>
      <c r="I20" s="35">
        <v>0</v>
      </c>
      <c r="J20" s="35">
        <v>0</v>
      </c>
      <c r="K20" s="35">
        <v>0</v>
      </c>
      <c r="L20" s="37">
        <v>0</v>
      </c>
      <c r="M20" s="36">
        <v>0</v>
      </c>
      <c r="N20" s="35">
        <v>0</v>
      </c>
      <c r="O20" s="35">
        <v>0</v>
      </c>
      <c r="P20" s="35">
        <v>0</v>
      </c>
      <c r="Q20" s="37">
        <v>0</v>
      </c>
      <c r="R20" s="36">
        <v>0</v>
      </c>
      <c r="S20" s="35">
        <v>0</v>
      </c>
      <c r="T20" s="35">
        <v>0</v>
      </c>
      <c r="U20" s="35">
        <v>0</v>
      </c>
      <c r="V20" s="37">
        <v>0</v>
      </c>
      <c r="W20" s="36">
        <v>0</v>
      </c>
      <c r="X20" s="35">
        <v>0</v>
      </c>
      <c r="Y20" s="35">
        <v>0</v>
      </c>
      <c r="Z20" s="35">
        <v>0</v>
      </c>
      <c r="AA20" s="37">
        <v>0</v>
      </c>
      <c r="AB20" s="36">
        <v>0</v>
      </c>
      <c r="AC20" s="35">
        <v>0</v>
      </c>
      <c r="AD20" s="35">
        <v>0</v>
      </c>
      <c r="AE20" s="35">
        <v>0</v>
      </c>
      <c r="AF20" s="37">
        <v>0</v>
      </c>
      <c r="AG20" s="36">
        <v>0</v>
      </c>
      <c r="AH20" s="35">
        <v>0</v>
      </c>
      <c r="AI20" s="35">
        <v>0</v>
      </c>
      <c r="AJ20" s="35">
        <v>0</v>
      </c>
      <c r="AK20" s="37">
        <v>0</v>
      </c>
      <c r="AL20" s="36">
        <v>0</v>
      </c>
      <c r="AM20" s="35">
        <v>0</v>
      </c>
      <c r="AN20" s="35">
        <v>0</v>
      </c>
      <c r="AO20" s="35">
        <v>0</v>
      </c>
      <c r="AP20" s="37">
        <v>0</v>
      </c>
      <c r="AQ20" s="36">
        <v>0</v>
      </c>
      <c r="AR20" s="35">
        <v>0</v>
      </c>
      <c r="AS20" s="35">
        <v>0</v>
      </c>
      <c r="AT20" s="35">
        <v>0</v>
      </c>
      <c r="AU20" s="37">
        <v>0</v>
      </c>
      <c r="AV20" s="36">
        <v>0</v>
      </c>
      <c r="AW20" s="35">
        <v>0</v>
      </c>
      <c r="AX20" s="35">
        <v>0</v>
      </c>
      <c r="AY20" s="35">
        <v>0</v>
      </c>
      <c r="AZ20" s="37">
        <v>0</v>
      </c>
      <c r="BA20" s="36">
        <v>0</v>
      </c>
      <c r="BB20" s="35">
        <v>0</v>
      </c>
      <c r="BC20" s="35">
        <v>0</v>
      </c>
      <c r="BD20" s="35">
        <v>0</v>
      </c>
      <c r="BE20" s="37">
        <v>0</v>
      </c>
      <c r="BF20" s="36">
        <v>0</v>
      </c>
      <c r="BG20" s="35">
        <v>0</v>
      </c>
      <c r="BH20" s="35">
        <v>0</v>
      </c>
      <c r="BI20" s="35">
        <v>0</v>
      </c>
      <c r="BJ20" s="37">
        <v>0</v>
      </c>
      <c r="BK20" s="41">
        <f>SUM(C20:BJ20)</f>
        <v>0</v>
      </c>
    </row>
    <row r="21" spans="1:67" x14ac:dyDescent="0.2">
      <c r="A21" s="17"/>
      <c r="B21" s="26" t="s">
        <v>91</v>
      </c>
      <c r="C21" s="38">
        <f t="shared" ref="C21:BJ21" si="6">SUM(C20)</f>
        <v>0</v>
      </c>
      <c r="D21" s="38">
        <f t="shared" si="6"/>
        <v>0</v>
      </c>
      <c r="E21" s="38">
        <f t="shared" si="6"/>
        <v>0</v>
      </c>
      <c r="F21" s="38">
        <f t="shared" si="6"/>
        <v>0</v>
      </c>
      <c r="G21" s="38">
        <f t="shared" si="6"/>
        <v>0</v>
      </c>
      <c r="H21" s="38">
        <f t="shared" si="6"/>
        <v>0</v>
      </c>
      <c r="I21" s="38">
        <f t="shared" si="6"/>
        <v>0</v>
      </c>
      <c r="J21" s="38">
        <f t="shared" si="6"/>
        <v>0</v>
      </c>
      <c r="K21" s="38">
        <f t="shared" si="6"/>
        <v>0</v>
      </c>
      <c r="L21" s="38">
        <f t="shared" si="6"/>
        <v>0</v>
      </c>
      <c r="M21" s="38">
        <f t="shared" si="6"/>
        <v>0</v>
      </c>
      <c r="N21" s="38">
        <f t="shared" si="6"/>
        <v>0</v>
      </c>
      <c r="O21" s="38">
        <f t="shared" si="6"/>
        <v>0</v>
      </c>
      <c r="P21" s="38">
        <f t="shared" si="6"/>
        <v>0</v>
      </c>
      <c r="Q21" s="38">
        <f t="shared" si="6"/>
        <v>0</v>
      </c>
      <c r="R21" s="38">
        <f t="shared" si="6"/>
        <v>0</v>
      </c>
      <c r="S21" s="38">
        <f t="shared" si="6"/>
        <v>0</v>
      </c>
      <c r="T21" s="38">
        <f t="shared" si="6"/>
        <v>0</v>
      </c>
      <c r="U21" s="38">
        <f t="shared" si="6"/>
        <v>0</v>
      </c>
      <c r="V21" s="38">
        <f t="shared" si="6"/>
        <v>0</v>
      </c>
      <c r="W21" s="38">
        <f t="shared" si="6"/>
        <v>0</v>
      </c>
      <c r="X21" s="38">
        <f t="shared" si="6"/>
        <v>0</v>
      </c>
      <c r="Y21" s="38">
        <f t="shared" si="6"/>
        <v>0</v>
      </c>
      <c r="Z21" s="38">
        <f t="shared" si="6"/>
        <v>0</v>
      </c>
      <c r="AA21" s="38">
        <f t="shared" si="6"/>
        <v>0</v>
      </c>
      <c r="AB21" s="38">
        <f t="shared" si="6"/>
        <v>0</v>
      </c>
      <c r="AC21" s="38">
        <f t="shared" si="6"/>
        <v>0</v>
      </c>
      <c r="AD21" s="38">
        <f t="shared" si="6"/>
        <v>0</v>
      </c>
      <c r="AE21" s="38">
        <f t="shared" si="6"/>
        <v>0</v>
      </c>
      <c r="AF21" s="38">
        <f t="shared" si="6"/>
        <v>0</v>
      </c>
      <c r="AG21" s="38">
        <f t="shared" si="6"/>
        <v>0</v>
      </c>
      <c r="AH21" s="38">
        <f t="shared" si="6"/>
        <v>0</v>
      </c>
      <c r="AI21" s="38">
        <f t="shared" si="6"/>
        <v>0</v>
      </c>
      <c r="AJ21" s="38">
        <f t="shared" si="6"/>
        <v>0</v>
      </c>
      <c r="AK21" s="38">
        <f t="shared" si="6"/>
        <v>0</v>
      </c>
      <c r="AL21" s="38">
        <f t="shared" si="6"/>
        <v>0</v>
      </c>
      <c r="AM21" s="38">
        <f t="shared" si="6"/>
        <v>0</v>
      </c>
      <c r="AN21" s="38">
        <f t="shared" si="6"/>
        <v>0</v>
      </c>
      <c r="AO21" s="38">
        <f t="shared" si="6"/>
        <v>0</v>
      </c>
      <c r="AP21" s="38">
        <f t="shared" si="6"/>
        <v>0</v>
      </c>
      <c r="AQ21" s="38">
        <f t="shared" si="6"/>
        <v>0</v>
      </c>
      <c r="AR21" s="38">
        <f t="shared" si="6"/>
        <v>0</v>
      </c>
      <c r="AS21" s="38">
        <f t="shared" si="6"/>
        <v>0</v>
      </c>
      <c r="AT21" s="38">
        <f t="shared" si="6"/>
        <v>0</v>
      </c>
      <c r="AU21" s="38">
        <f t="shared" si="6"/>
        <v>0</v>
      </c>
      <c r="AV21" s="38">
        <f t="shared" si="6"/>
        <v>0</v>
      </c>
      <c r="AW21" s="38">
        <f t="shared" si="6"/>
        <v>0</v>
      </c>
      <c r="AX21" s="38">
        <f t="shared" si="6"/>
        <v>0</v>
      </c>
      <c r="AY21" s="38">
        <f t="shared" si="6"/>
        <v>0</v>
      </c>
      <c r="AZ21" s="38">
        <f t="shared" si="6"/>
        <v>0</v>
      </c>
      <c r="BA21" s="38">
        <f t="shared" si="6"/>
        <v>0</v>
      </c>
      <c r="BB21" s="38">
        <f t="shared" si="6"/>
        <v>0</v>
      </c>
      <c r="BC21" s="38">
        <f t="shared" si="6"/>
        <v>0</v>
      </c>
      <c r="BD21" s="38">
        <f t="shared" si="6"/>
        <v>0</v>
      </c>
      <c r="BE21" s="38">
        <f t="shared" si="6"/>
        <v>0</v>
      </c>
      <c r="BF21" s="38">
        <f t="shared" si="6"/>
        <v>0</v>
      </c>
      <c r="BG21" s="38">
        <f t="shared" si="6"/>
        <v>0</v>
      </c>
      <c r="BH21" s="38">
        <f t="shared" si="6"/>
        <v>0</v>
      </c>
      <c r="BI21" s="38">
        <f t="shared" si="6"/>
        <v>0</v>
      </c>
      <c r="BJ21" s="38">
        <f t="shared" si="6"/>
        <v>0</v>
      </c>
      <c r="BK21" s="39">
        <f>SUM(BK20)</f>
        <v>0</v>
      </c>
    </row>
    <row r="22" spans="1:67" x14ac:dyDescent="0.2">
      <c r="A22" s="17" t="s">
        <v>82</v>
      </c>
      <c r="B22" s="25" t="s">
        <v>14</v>
      </c>
      <c r="C22" s="58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9"/>
    </row>
    <row r="23" spans="1:67" x14ac:dyDescent="0.2">
      <c r="A23" s="17"/>
      <c r="B23" s="34" t="s">
        <v>115</v>
      </c>
      <c r="C23" s="40">
        <v>0</v>
      </c>
      <c r="D23" s="40">
        <v>0.66513046912900009</v>
      </c>
      <c r="E23" s="40">
        <v>0</v>
      </c>
      <c r="F23" s="40">
        <v>0</v>
      </c>
      <c r="G23" s="40">
        <v>0</v>
      </c>
      <c r="H23" s="40">
        <v>0.56166257944840026</v>
      </c>
      <c r="I23" s="40">
        <v>0.99958532274180001</v>
      </c>
      <c r="J23" s="40">
        <v>1.7093398375483</v>
      </c>
      <c r="K23" s="40">
        <v>0</v>
      </c>
      <c r="L23" s="40">
        <v>1.0898026381927999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0.34532373396640004</v>
      </c>
      <c r="S23" s="40">
        <v>0</v>
      </c>
      <c r="T23" s="40">
        <v>0</v>
      </c>
      <c r="U23" s="40">
        <v>0</v>
      </c>
      <c r="V23" s="40">
        <v>6.4587481032199995E-2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4.5958148227568012</v>
      </c>
      <c r="AC23" s="40">
        <v>0.30614426451589999</v>
      </c>
      <c r="AD23" s="40">
        <v>1.3873765896772998</v>
      </c>
      <c r="AE23" s="40">
        <v>0</v>
      </c>
      <c r="AF23" s="40">
        <v>12.595764467349294</v>
      </c>
      <c r="AG23" s="40">
        <v>0</v>
      </c>
      <c r="AH23" s="40">
        <v>0</v>
      </c>
      <c r="AI23" s="40">
        <v>0</v>
      </c>
      <c r="AJ23" s="40">
        <v>0</v>
      </c>
      <c r="AK23" s="40">
        <v>0</v>
      </c>
      <c r="AL23" s="40">
        <v>5.2864610035584967</v>
      </c>
      <c r="AM23" s="40">
        <v>4.2266532648384008</v>
      </c>
      <c r="AN23" s="40">
        <v>0.14522771748380001</v>
      </c>
      <c r="AO23" s="40">
        <v>0</v>
      </c>
      <c r="AP23" s="40">
        <v>6.5093165028673994</v>
      </c>
      <c r="AQ23" s="40">
        <v>0</v>
      </c>
      <c r="AR23" s="40">
        <v>0</v>
      </c>
      <c r="AS23" s="40">
        <v>0</v>
      </c>
      <c r="AT23" s="40">
        <v>0</v>
      </c>
      <c r="AU23" s="40">
        <v>0</v>
      </c>
      <c r="AV23" s="40">
        <v>5.9075299032694026</v>
      </c>
      <c r="AW23" s="40">
        <v>35.068084687256608</v>
      </c>
      <c r="AX23" s="40">
        <v>4.2831894013870002</v>
      </c>
      <c r="AY23" s="40">
        <v>0</v>
      </c>
      <c r="AZ23" s="40">
        <v>17.762788554769312</v>
      </c>
      <c r="BA23" s="40">
        <v>0</v>
      </c>
      <c r="BB23" s="40">
        <v>0</v>
      </c>
      <c r="BC23" s="40">
        <v>0</v>
      </c>
      <c r="BD23" s="40">
        <v>0</v>
      </c>
      <c r="BE23" s="40">
        <v>0</v>
      </c>
      <c r="BF23" s="40">
        <v>0.80664735976999991</v>
      </c>
      <c r="BG23" s="40">
        <v>6.13467366451E-2</v>
      </c>
      <c r="BH23" s="40">
        <v>1.6253840487419</v>
      </c>
      <c r="BI23" s="40">
        <v>0</v>
      </c>
      <c r="BJ23" s="40">
        <v>2.6635379360317</v>
      </c>
      <c r="BK23" s="41">
        <f>SUM(C23:BJ23)</f>
        <v>108.66669932297734</v>
      </c>
      <c r="BL23" s="42"/>
      <c r="BN23" s="42"/>
    </row>
    <row r="24" spans="1:67" x14ac:dyDescent="0.2">
      <c r="A24" s="17"/>
      <c r="B24" s="34" t="s">
        <v>103</v>
      </c>
      <c r="C24" s="40">
        <v>0</v>
      </c>
      <c r="D24" s="40">
        <v>0.60563862516120004</v>
      </c>
      <c r="E24" s="40">
        <v>0</v>
      </c>
      <c r="F24" s="40">
        <v>0</v>
      </c>
      <c r="G24" s="40">
        <v>0</v>
      </c>
      <c r="H24" s="40">
        <v>0.15353130580549998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5.2434675418400009E-2</v>
      </c>
      <c r="S24" s="40">
        <v>0</v>
      </c>
      <c r="T24" s="40">
        <v>0.39549127235480003</v>
      </c>
      <c r="U24" s="40">
        <v>0</v>
      </c>
      <c r="V24" s="40">
        <v>6.7677135677399997E-2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2.8900242847275019</v>
      </c>
      <c r="AC24" s="40">
        <v>0.45203281129010003</v>
      </c>
      <c r="AD24" s="40">
        <v>0</v>
      </c>
      <c r="AE24" s="40">
        <v>0</v>
      </c>
      <c r="AF24" s="40">
        <v>2.5757739311598997</v>
      </c>
      <c r="AG24" s="40">
        <v>0</v>
      </c>
      <c r="AH24" s="40">
        <v>0</v>
      </c>
      <c r="AI24" s="40">
        <v>0</v>
      </c>
      <c r="AJ24" s="40">
        <v>0</v>
      </c>
      <c r="AK24" s="40">
        <v>0</v>
      </c>
      <c r="AL24" s="40">
        <v>1.5980672198892019</v>
      </c>
      <c r="AM24" s="40">
        <v>0.10486031787090001</v>
      </c>
      <c r="AN24" s="40">
        <v>7.1258064516099992E-2</v>
      </c>
      <c r="AO24" s="40">
        <v>0</v>
      </c>
      <c r="AP24" s="40">
        <v>0.84833202932210006</v>
      </c>
      <c r="AQ24" s="40">
        <v>0</v>
      </c>
      <c r="AR24" s="40">
        <v>0</v>
      </c>
      <c r="AS24" s="40">
        <v>0</v>
      </c>
      <c r="AT24" s="40">
        <v>0</v>
      </c>
      <c r="AU24" s="40">
        <v>0</v>
      </c>
      <c r="AV24" s="40">
        <v>2.6757310577914999</v>
      </c>
      <c r="AW24" s="40">
        <v>4.9705370923222993</v>
      </c>
      <c r="AX24" s="40">
        <v>0</v>
      </c>
      <c r="AY24" s="40">
        <v>0</v>
      </c>
      <c r="AZ24" s="40">
        <v>2.1722978336118</v>
      </c>
      <c r="BA24" s="40">
        <v>0</v>
      </c>
      <c r="BB24" s="40">
        <v>0</v>
      </c>
      <c r="BC24" s="40">
        <v>0</v>
      </c>
      <c r="BD24" s="40">
        <v>0</v>
      </c>
      <c r="BE24" s="40">
        <v>0</v>
      </c>
      <c r="BF24" s="40">
        <v>0.36747794457560012</v>
      </c>
      <c r="BG24" s="40">
        <v>0.23312259377410002</v>
      </c>
      <c r="BH24" s="40">
        <v>0.49152645270959994</v>
      </c>
      <c r="BI24" s="40">
        <v>0</v>
      </c>
      <c r="BJ24" s="40">
        <v>0.32687406293529991</v>
      </c>
      <c r="BK24" s="41">
        <f>SUM(C24:BJ24)</f>
        <v>21.052688710913305</v>
      </c>
      <c r="BL24" s="42"/>
      <c r="BM24" s="43"/>
      <c r="BN24" s="42"/>
    </row>
    <row r="25" spans="1:67" x14ac:dyDescent="0.2">
      <c r="A25" s="17"/>
      <c r="B25" s="34" t="s">
        <v>104</v>
      </c>
      <c r="C25" s="40">
        <v>0</v>
      </c>
      <c r="D25" s="40">
        <v>8.2280514233546995</v>
      </c>
      <c r="E25" s="40">
        <v>0</v>
      </c>
      <c r="F25" s="40">
        <v>0</v>
      </c>
      <c r="G25" s="40">
        <v>0</v>
      </c>
      <c r="H25" s="40">
        <v>0.33411231138509995</v>
      </c>
      <c r="I25" s="40">
        <v>1.6266366253225</v>
      </c>
      <c r="J25" s="40">
        <v>2.5443381777419001</v>
      </c>
      <c r="K25" s="40">
        <v>0</v>
      </c>
      <c r="L25" s="40">
        <v>0.57668643825780008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0.17717273545069998</v>
      </c>
      <c r="S25" s="40">
        <v>0</v>
      </c>
      <c r="T25" s="40">
        <v>0</v>
      </c>
      <c r="U25" s="40">
        <v>0</v>
      </c>
      <c r="V25" s="40">
        <v>0.10531720003219999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0.66992785122340026</v>
      </c>
      <c r="AC25" s="40">
        <v>0.59132298641930003</v>
      </c>
      <c r="AD25" s="40">
        <v>1.574173152</v>
      </c>
      <c r="AE25" s="40">
        <v>0</v>
      </c>
      <c r="AF25" s="40">
        <v>4.4182102650954995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0.42117373925680007</v>
      </c>
      <c r="AM25" s="40">
        <v>2.5876252967599999E-2</v>
      </c>
      <c r="AN25" s="40">
        <v>0.1010804108709</v>
      </c>
      <c r="AO25" s="40">
        <v>0</v>
      </c>
      <c r="AP25" s="40">
        <v>1.0671380513866</v>
      </c>
      <c r="AQ25" s="40">
        <v>0</v>
      </c>
      <c r="AR25" s="40">
        <v>0</v>
      </c>
      <c r="AS25" s="40">
        <v>0</v>
      </c>
      <c r="AT25" s="40">
        <v>0</v>
      </c>
      <c r="AU25" s="40">
        <v>0</v>
      </c>
      <c r="AV25" s="40">
        <v>1.8460292213476985</v>
      </c>
      <c r="AW25" s="40">
        <v>18.848857709741402</v>
      </c>
      <c r="AX25" s="40">
        <v>11.8919367152258</v>
      </c>
      <c r="AY25" s="40">
        <v>0</v>
      </c>
      <c r="AZ25" s="40">
        <v>3.9320059770628988</v>
      </c>
      <c r="BA25" s="40">
        <v>0</v>
      </c>
      <c r="BB25" s="40">
        <v>0</v>
      </c>
      <c r="BC25" s="40">
        <v>0</v>
      </c>
      <c r="BD25" s="40">
        <v>0</v>
      </c>
      <c r="BE25" s="40">
        <v>0</v>
      </c>
      <c r="BF25" s="40">
        <v>0.32635866367570004</v>
      </c>
      <c r="BG25" s="40">
        <v>0</v>
      </c>
      <c r="BH25" s="40">
        <v>0</v>
      </c>
      <c r="BI25" s="40">
        <v>0</v>
      </c>
      <c r="BJ25" s="40">
        <v>0.58177681070959997</v>
      </c>
      <c r="BK25" s="41">
        <f>SUM(C25:BJ25)</f>
        <v>59.888182718528093</v>
      </c>
      <c r="BM25" s="42"/>
      <c r="BO25" s="42"/>
    </row>
    <row r="26" spans="1:67" x14ac:dyDescent="0.2">
      <c r="A26" s="17"/>
      <c r="B26" s="34" t="s">
        <v>105</v>
      </c>
      <c r="C26" s="40">
        <v>0</v>
      </c>
      <c r="D26" s="40">
        <v>0.66671887761280002</v>
      </c>
      <c r="E26" s="40">
        <v>0</v>
      </c>
      <c r="F26" s="40">
        <v>0</v>
      </c>
      <c r="G26" s="40">
        <v>0</v>
      </c>
      <c r="H26" s="40">
        <v>1.3346987030887998</v>
      </c>
      <c r="I26" s="40">
        <v>67.08080521614346</v>
      </c>
      <c r="J26" s="40">
        <v>33.088723884935298</v>
      </c>
      <c r="K26" s="40">
        <v>0</v>
      </c>
      <c r="L26" s="40">
        <v>7.7924420723222179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1.4425810762197</v>
      </c>
      <c r="S26" s="40">
        <v>7.5981201410964996</v>
      </c>
      <c r="T26" s="40">
        <v>34.8855246143548</v>
      </c>
      <c r="U26" s="40">
        <v>0</v>
      </c>
      <c r="V26" s="40">
        <v>1.2370474699667997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3.3490003991187991</v>
      </c>
      <c r="AC26" s="40">
        <v>37.970078667269448</v>
      </c>
      <c r="AD26" s="40">
        <v>1.1775047314514999</v>
      </c>
      <c r="AE26" s="40">
        <v>0</v>
      </c>
      <c r="AF26" s="40">
        <v>73.926512748796981</v>
      </c>
      <c r="AG26" s="40">
        <v>0</v>
      </c>
      <c r="AH26" s="40">
        <v>0</v>
      </c>
      <c r="AI26" s="40">
        <v>0</v>
      </c>
      <c r="AJ26" s="40">
        <v>0</v>
      </c>
      <c r="AK26" s="40">
        <v>0</v>
      </c>
      <c r="AL26" s="40">
        <v>3.4873307188910001</v>
      </c>
      <c r="AM26" s="40">
        <v>10.2343305174506</v>
      </c>
      <c r="AN26" s="40">
        <v>10.406082396451099</v>
      </c>
      <c r="AO26" s="40">
        <v>0</v>
      </c>
      <c r="AP26" s="40">
        <v>14.242931829156699</v>
      </c>
      <c r="AQ26" s="40">
        <v>0</v>
      </c>
      <c r="AR26" s="40">
        <v>0</v>
      </c>
      <c r="AS26" s="40">
        <v>0</v>
      </c>
      <c r="AT26" s="40">
        <v>0</v>
      </c>
      <c r="AU26" s="40">
        <v>0</v>
      </c>
      <c r="AV26" s="40">
        <v>8.2727038616759039</v>
      </c>
      <c r="AW26" s="40">
        <v>53.018564422003195</v>
      </c>
      <c r="AX26" s="40">
        <v>0</v>
      </c>
      <c r="AY26" s="40">
        <v>0</v>
      </c>
      <c r="AZ26" s="40">
        <v>23.826865760474806</v>
      </c>
      <c r="BA26" s="40">
        <v>0</v>
      </c>
      <c r="BB26" s="40">
        <v>0</v>
      </c>
      <c r="BC26" s="40">
        <v>0</v>
      </c>
      <c r="BD26" s="40">
        <v>0</v>
      </c>
      <c r="BE26" s="40">
        <v>0</v>
      </c>
      <c r="BF26" s="40">
        <v>1.5014844537002001</v>
      </c>
      <c r="BG26" s="40">
        <v>5.3261959585150995</v>
      </c>
      <c r="BH26" s="40">
        <v>9.2746600650965991</v>
      </c>
      <c r="BI26" s="40">
        <v>0</v>
      </c>
      <c r="BJ26" s="40">
        <v>4.5340900917721001</v>
      </c>
      <c r="BK26" s="41">
        <f>SUM(C26:BJ26)</f>
        <v>415.6749986775643</v>
      </c>
      <c r="BL26" s="42"/>
      <c r="BN26" s="42"/>
    </row>
    <row r="27" spans="1:67" x14ac:dyDescent="0.2">
      <c r="A27" s="17"/>
      <c r="B27" s="26" t="s">
        <v>90</v>
      </c>
      <c r="C27" s="38">
        <f>SUM(C23:C26)</f>
        <v>0</v>
      </c>
      <c r="D27" s="38">
        <f t="shared" ref="D27:BJ27" si="7">SUM(D23:D26)</f>
        <v>10.165539395257699</v>
      </c>
      <c r="E27" s="38">
        <f t="shared" si="7"/>
        <v>0</v>
      </c>
      <c r="F27" s="38">
        <f t="shared" si="7"/>
        <v>0</v>
      </c>
      <c r="G27" s="38">
        <f t="shared" si="7"/>
        <v>0</v>
      </c>
      <c r="H27" s="38">
        <f t="shared" si="7"/>
        <v>2.3840048997277998</v>
      </c>
      <c r="I27" s="38">
        <f t="shared" si="7"/>
        <v>69.707027164207759</v>
      </c>
      <c r="J27" s="38">
        <f t="shared" si="7"/>
        <v>37.342401900225497</v>
      </c>
      <c r="K27" s="38">
        <f t="shared" si="7"/>
        <v>0</v>
      </c>
      <c r="L27" s="38">
        <f t="shared" si="7"/>
        <v>9.4589311487728178</v>
      </c>
      <c r="M27" s="38">
        <f t="shared" si="7"/>
        <v>0</v>
      </c>
      <c r="N27" s="38">
        <f t="shared" si="7"/>
        <v>0</v>
      </c>
      <c r="O27" s="38">
        <f t="shared" si="7"/>
        <v>0</v>
      </c>
      <c r="P27" s="38">
        <f t="shared" si="7"/>
        <v>0</v>
      </c>
      <c r="Q27" s="38">
        <f t="shared" si="7"/>
        <v>0</v>
      </c>
      <c r="R27" s="38">
        <f t="shared" si="7"/>
        <v>2.0175122210551999</v>
      </c>
      <c r="S27" s="38">
        <f t="shared" si="7"/>
        <v>7.5981201410964996</v>
      </c>
      <c r="T27" s="38">
        <f t="shared" si="7"/>
        <v>35.281015886709604</v>
      </c>
      <c r="U27" s="38">
        <f t="shared" si="7"/>
        <v>0</v>
      </c>
      <c r="V27" s="38">
        <f t="shared" si="7"/>
        <v>1.4746292867085997</v>
      </c>
      <c r="W27" s="38">
        <f t="shared" si="7"/>
        <v>0</v>
      </c>
      <c r="X27" s="38">
        <f t="shared" si="7"/>
        <v>0</v>
      </c>
      <c r="Y27" s="38">
        <f t="shared" si="7"/>
        <v>0</v>
      </c>
      <c r="Z27" s="38">
        <f t="shared" si="7"/>
        <v>0</v>
      </c>
      <c r="AA27" s="38">
        <f t="shared" si="7"/>
        <v>0</v>
      </c>
      <c r="AB27" s="38">
        <f t="shared" si="7"/>
        <v>11.504767357826502</v>
      </c>
      <c r="AC27" s="38">
        <f t="shared" si="7"/>
        <v>39.319578729494751</v>
      </c>
      <c r="AD27" s="38">
        <f t="shared" si="7"/>
        <v>4.1390544731287999</v>
      </c>
      <c r="AE27" s="38">
        <f t="shared" si="7"/>
        <v>0</v>
      </c>
      <c r="AF27" s="38">
        <f t="shared" si="7"/>
        <v>93.516261412401676</v>
      </c>
      <c r="AG27" s="38">
        <f t="shared" si="7"/>
        <v>0</v>
      </c>
      <c r="AH27" s="38">
        <f t="shared" si="7"/>
        <v>0</v>
      </c>
      <c r="AI27" s="38">
        <f t="shared" si="7"/>
        <v>0</v>
      </c>
      <c r="AJ27" s="38">
        <f t="shared" si="7"/>
        <v>0</v>
      </c>
      <c r="AK27" s="38">
        <f t="shared" si="7"/>
        <v>0</v>
      </c>
      <c r="AL27" s="38">
        <f t="shared" si="7"/>
        <v>10.793032681595498</v>
      </c>
      <c r="AM27" s="38">
        <f t="shared" si="7"/>
        <v>14.591720353127499</v>
      </c>
      <c r="AN27" s="38">
        <f t="shared" si="7"/>
        <v>10.723648589321899</v>
      </c>
      <c r="AO27" s="38">
        <f t="shared" si="7"/>
        <v>0</v>
      </c>
      <c r="AP27" s="38">
        <f t="shared" si="7"/>
        <v>22.6677184127328</v>
      </c>
      <c r="AQ27" s="38">
        <f t="shared" si="7"/>
        <v>0</v>
      </c>
      <c r="AR27" s="38">
        <f t="shared" si="7"/>
        <v>0</v>
      </c>
      <c r="AS27" s="38">
        <f t="shared" si="7"/>
        <v>0</v>
      </c>
      <c r="AT27" s="38">
        <f t="shared" si="7"/>
        <v>0</v>
      </c>
      <c r="AU27" s="38">
        <f t="shared" si="7"/>
        <v>0</v>
      </c>
      <c r="AV27" s="38">
        <f t="shared" si="7"/>
        <v>18.701994044084508</v>
      </c>
      <c r="AW27" s="38">
        <f t="shared" si="7"/>
        <v>111.90604391132351</v>
      </c>
      <c r="AX27" s="38">
        <f t="shared" si="7"/>
        <v>16.175126116612802</v>
      </c>
      <c r="AY27" s="38">
        <f t="shared" si="7"/>
        <v>0</v>
      </c>
      <c r="AZ27" s="38">
        <f t="shared" si="7"/>
        <v>47.693958125918819</v>
      </c>
      <c r="BA27" s="38">
        <f t="shared" si="7"/>
        <v>0</v>
      </c>
      <c r="BB27" s="38">
        <f t="shared" si="7"/>
        <v>0</v>
      </c>
      <c r="BC27" s="38">
        <f t="shared" si="7"/>
        <v>0</v>
      </c>
      <c r="BD27" s="38">
        <f t="shared" si="7"/>
        <v>0</v>
      </c>
      <c r="BE27" s="38">
        <f t="shared" si="7"/>
        <v>0</v>
      </c>
      <c r="BF27" s="38">
        <f t="shared" si="7"/>
        <v>3.0019684217215001</v>
      </c>
      <c r="BG27" s="38">
        <f t="shared" si="7"/>
        <v>5.6206652889342994</v>
      </c>
      <c r="BH27" s="38">
        <f t="shared" si="7"/>
        <v>11.391570566548099</v>
      </c>
      <c r="BI27" s="38">
        <f t="shared" si="7"/>
        <v>0</v>
      </c>
      <c r="BJ27" s="38">
        <f t="shared" si="7"/>
        <v>8.1062789014487002</v>
      </c>
      <c r="BK27" s="38">
        <f>SUM(BK23:BK26)</f>
        <v>605.28256942998303</v>
      </c>
    </row>
    <row r="28" spans="1:67" x14ac:dyDescent="0.2">
      <c r="A28" s="17"/>
      <c r="B28" s="27" t="s">
        <v>80</v>
      </c>
      <c r="C28" s="38">
        <f t="shared" ref="C28:AH28" si="8">C9+C12+C15+C18+C21+C27</f>
        <v>0</v>
      </c>
      <c r="D28" s="38">
        <f t="shared" si="8"/>
        <v>124.55865912496662</v>
      </c>
      <c r="E28" s="38">
        <f t="shared" si="8"/>
        <v>102.104701365129</v>
      </c>
      <c r="F28" s="38">
        <f t="shared" si="8"/>
        <v>0</v>
      </c>
      <c r="G28" s="38">
        <f t="shared" si="8"/>
        <v>0</v>
      </c>
      <c r="H28" s="38">
        <f t="shared" si="8"/>
        <v>6.6843674585848998</v>
      </c>
      <c r="I28" s="38">
        <f t="shared" si="8"/>
        <v>2970.8237053279445</v>
      </c>
      <c r="J28" s="38">
        <f t="shared" si="8"/>
        <v>2907.6449973799349</v>
      </c>
      <c r="K28" s="38">
        <f t="shared" si="8"/>
        <v>0</v>
      </c>
      <c r="L28" s="38">
        <f t="shared" si="8"/>
        <v>57.069732342701215</v>
      </c>
      <c r="M28" s="38">
        <f t="shared" si="8"/>
        <v>0</v>
      </c>
      <c r="N28" s="38">
        <f t="shared" si="8"/>
        <v>0</v>
      </c>
      <c r="O28" s="38">
        <f t="shared" si="8"/>
        <v>0</v>
      </c>
      <c r="P28" s="38">
        <f t="shared" si="8"/>
        <v>0</v>
      </c>
      <c r="Q28" s="38">
        <f t="shared" si="8"/>
        <v>0</v>
      </c>
      <c r="R28" s="38">
        <f t="shared" si="8"/>
        <v>4.2678683609473005</v>
      </c>
      <c r="S28" s="38">
        <f t="shared" si="8"/>
        <v>33.923876272999301</v>
      </c>
      <c r="T28" s="38">
        <f t="shared" si="8"/>
        <v>314.49539039967533</v>
      </c>
      <c r="U28" s="38">
        <f t="shared" si="8"/>
        <v>0</v>
      </c>
      <c r="V28" s="38">
        <f t="shared" si="8"/>
        <v>5.3687393982550997</v>
      </c>
      <c r="W28" s="38">
        <f t="shared" si="8"/>
        <v>0</v>
      </c>
      <c r="X28" s="38">
        <f t="shared" si="8"/>
        <v>0</v>
      </c>
      <c r="Y28" s="38">
        <f t="shared" si="8"/>
        <v>0</v>
      </c>
      <c r="Z28" s="38">
        <f t="shared" si="8"/>
        <v>0</v>
      </c>
      <c r="AA28" s="38">
        <f t="shared" si="8"/>
        <v>0</v>
      </c>
      <c r="AB28" s="38">
        <f t="shared" si="8"/>
        <v>16.634584666319004</v>
      </c>
      <c r="AC28" s="38">
        <f t="shared" si="8"/>
        <v>189.97747955749742</v>
      </c>
      <c r="AD28" s="38">
        <f t="shared" si="8"/>
        <v>55.583966737256695</v>
      </c>
      <c r="AE28" s="38">
        <f t="shared" si="8"/>
        <v>0</v>
      </c>
      <c r="AF28" s="38">
        <f t="shared" si="8"/>
        <v>178.45550901493277</v>
      </c>
      <c r="AG28" s="38">
        <f t="shared" si="8"/>
        <v>0</v>
      </c>
      <c r="AH28" s="38">
        <f t="shared" si="8"/>
        <v>0</v>
      </c>
      <c r="AI28" s="38">
        <f t="shared" ref="AI28:BK28" si="9">AI9+AI12+AI15+AI18+AI21+AI27</f>
        <v>0</v>
      </c>
      <c r="AJ28" s="38">
        <f t="shared" si="9"/>
        <v>0</v>
      </c>
      <c r="AK28" s="38">
        <f t="shared" si="9"/>
        <v>0</v>
      </c>
      <c r="AL28" s="38">
        <f t="shared" si="9"/>
        <v>14.842706553701097</v>
      </c>
      <c r="AM28" s="38">
        <f t="shared" si="9"/>
        <v>66.224197160221507</v>
      </c>
      <c r="AN28" s="38">
        <f t="shared" si="9"/>
        <v>427.09183074686592</v>
      </c>
      <c r="AO28" s="38">
        <f t="shared" si="9"/>
        <v>0</v>
      </c>
      <c r="AP28" s="38">
        <f t="shared" si="9"/>
        <v>66.317846261948205</v>
      </c>
      <c r="AQ28" s="38">
        <f t="shared" si="9"/>
        <v>0</v>
      </c>
      <c r="AR28" s="38">
        <f t="shared" si="9"/>
        <v>0</v>
      </c>
      <c r="AS28" s="38">
        <f t="shared" si="9"/>
        <v>0</v>
      </c>
      <c r="AT28" s="38">
        <f t="shared" si="9"/>
        <v>0</v>
      </c>
      <c r="AU28" s="38">
        <f t="shared" si="9"/>
        <v>0</v>
      </c>
      <c r="AV28" s="38">
        <f t="shared" si="9"/>
        <v>24.597483491476105</v>
      </c>
      <c r="AW28" s="38">
        <f t="shared" si="9"/>
        <v>848.89423194194444</v>
      </c>
      <c r="AX28" s="38">
        <f t="shared" si="9"/>
        <v>21.187700564225302</v>
      </c>
      <c r="AY28" s="38">
        <f t="shared" si="9"/>
        <v>0</v>
      </c>
      <c r="AZ28" s="38">
        <f t="shared" si="9"/>
        <v>97.484358874977715</v>
      </c>
      <c r="BA28" s="38">
        <f t="shared" si="9"/>
        <v>0</v>
      </c>
      <c r="BB28" s="38">
        <f t="shared" si="9"/>
        <v>0</v>
      </c>
      <c r="BC28" s="38">
        <f t="shared" si="9"/>
        <v>0</v>
      </c>
      <c r="BD28" s="38">
        <f t="shared" si="9"/>
        <v>0</v>
      </c>
      <c r="BE28" s="38">
        <f t="shared" si="9"/>
        <v>0</v>
      </c>
      <c r="BF28" s="38">
        <f t="shared" si="9"/>
        <v>4.1039216442280999</v>
      </c>
      <c r="BG28" s="38">
        <f t="shared" si="9"/>
        <v>42.837187941256694</v>
      </c>
      <c r="BH28" s="38">
        <f t="shared" si="9"/>
        <v>51.870296796515191</v>
      </c>
      <c r="BI28" s="38">
        <f t="shared" si="9"/>
        <v>0</v>
      </c>
      <c r="BJ28" s="38">
        <f t="shared" si="9"/>
        <v>10.081935397157499</v>
      </c>
      <c r="BK28" s="38">
        <f t="shared" si="9"/>
        <v>8643.1272747816602</v>
      </c>
    </row>
    <row r="29" spans="1:67" ht="3.75" customHeight="1" x14ac:dyDescent="0.2">
      <c r="A29" s="17"/>
      <c r="B29" s="28"/>
      <c r="C29" s="58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9"/>
    </row>
    <row r="30" spans="1:67" x14ac:dyDescent="0.2">
      <c r="A30" s="17" t="s">
        <v>1</v>
      </c>
      <c r="B30" s="24" t="s">
        <v>7</v>
      </c>
      <c r="C30" s="58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9"/>
    </row>
    <row r="31" spans="1:67" s="5" customFormat="1" x14ac:dyDescent="0.2">
      <c r="A31" s="17" t="s">
        <v>76</v>
      </c>
      <c r="B31" s="25" t="s">
        <v>2</v>
      </c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2"/>
    </row>
    <row r="32" spans="1:67" s="50" customFormat="1" x14ac:dyDescent="0.2">
      <c r="A32" s="47"/>
      <c r="B32" s="48" t="s">
        <v>106</v>
      </c>
      <c r="C32" s="40">
        <v>0</v>
      </c>
      <c r="D32" s="40">
        <v>0.72383586070959993</v>
      </c>
      <c r="E32" s="40">
        <v>0</v>
      </c>
      <c r="F32" s="40">
        <v>0</v>
      </c>
      <c r="G32" s="40">
        <v>0</v>
      </c>
      <c r="H32" s="40">
        <v>13.546529897437191</v>
      </c>
      <c r="I32" s="40">
        <v>3.3171734483800001E-2</v>
      </c>
      <c r="J32" s="40">
        <v>0</v>
      </c>
      <c r="K32" s="40">
        <v>0</v>
      </c>
      <c r="L32" s="40">
        <v>1.4302344442561998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8.1894224753028837</v>
      </c>
      <c r="S32" s="40">
        <v>0</v>
      </c>
      <c r="T32" s="40">
        <v>0</v>
      </c>
      <c r="U32" s="40">
        <v>0</v>
      </c>
      <c r="V32" s="40">
        <v>0.45725821319279997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84.877142361513322</v>
      </c>
      <c r="AC32" s="40">
        <v>1.1770273150961998</v>
      </c>
      <c r="AD32" s="40">
        <v>0</v>
      </c>
      <c r="AE32" s="40">
        <v>0</v>
      </c>
      <c r="AF32" s="40">
        <v>24.794638768210312</v>
      </c>
      <c r="AG32" s="40">
        <v>0</v>
      </c>
      <c r="AH32" s="40">
        <v>0</v>
      </c>
      <c r="AI32" s="40">
        <v>0</v>
      </c>
      <c r="AJ32" s="40">
        <v>0</v>
      </c>
      <c r="AK32" s="40">
        <v>0</v>
      </c>
      <c r="AL32" s="40">
        <v>67.936403489071054</v>
      </c>
      <c r="AM32" s="40">
        <v>0.58266588141919995</v>
      </c>
      <c r="AN32" s="40">
        <v>0</v>
      </c>
      <c r="AO32" s="40">
        <v>0</v>
      </c>
      <c r="AP32" s="40">
        <v>8.0849185646371016</v>
      </c>
      <c r="AQ32" s="40">
        <v>0</v>
      </c>
      <c r="AR32" s="40">
        <v>0</v>
      </c>
      <c r="AS32" s="40">
        <v>0</v>
      </c>
      <c r="AT32" s="40">
        <v>0</v>
      </c>
      <c r="AU32" s="40">
        <v>0</v>
      </c>
      <c r="AV32" s="40">
        <v>310.88495989712288</v>
      </c>
      <c r="AW32" s="40">
        <v>6.031937552998401</v>
      </c>
      <c r="AX32" s="40">
        <v>0</v>
      </c>
      <c r="AY32" s="40">
        <v>0</v>
      </c>
      <c r="AZ32" s="40">
        <v>57.748353879612949</v>
      </c>
      <c r="BA32" s="40">
        <v>0</v>
      </c>
      <c r="BB32" s="40">
        <v>0</v>
      </c>
      <c r="BC32" s="40">
        <v>0</v>
      </c>
      <c r="BD32" s="40">
        <v>0</v>
      </c>
      <c r="BE32" s="40">
        <v>0</v>
      </c>
      <c r="BF32" s="40">
        <v>57.219487452280497</v>
      </c>
      <c r="BG32" s="40">
        <v>0.13128155935469998</v>
      </c>
      <c r="BH32" s="40">
        <v>0</v>
      </c>
      <c r="BI32" s="40">
        <v>0</v>
      </c>
      <c r="BJ32" s="40">
        <v>3.2439821896412999</v>
      </c>
      <c r="BK32" s="49">
        <f>SUM(C32:BJ32)</f>
        <v>647.0932515363404</v>
      </c>
    </row>
    <row r="33" spans="1:67" s="5" customFormat="1" x14ac:dyDescent="0.2">
      <c r="A33" s="17"/>
      <c r="B33" s="26" t="s">
        <v>85</v>
      </c>
      <c r="C33" s="38">
        <f>SUM(C32)</f>
        <v>0</v>
      </c>
      <c r="D33" s="38">
        <f t="shared" ref="D33:BJ33" si="10">SUM(D32)</f>
        <v>0.72383586070959993</v>
      </c>
      <c r="E33" s="38">
        <f t="shared" si="10"/>
        <v>0</v>
      </c>
      <c r="F33" s="38">
        <f t="shared" si="10"/>
        <v>0</v>
      </c>
      <c r="G33" s="38">
        <f t="shared" si="10"/>
        <v>0</v>
      </c>
      <c r="H33" s="38">
        <f t="shared" si="10"/>
        <v>13.546529897437191</v>
      </c>
      <c r="I33" s="38">
        <f t="shared" si="10"/>
        <v>3.3171734483800001E-2</v>
      </c>
      <c r="J33" s="38">
        <f t="shared" si="10"/>
        <v>0</v>
      </c>
      <c r="K33" s="38">
        <f t="shared" si="10"/>
        <v>0</v>
      </c>
      <c r="L33" s="38">
        <f t="shared" si="10"/>
        <v>1.4302344442561998</v>
      </c>
      <c r="M33" s="38">
        <f t="shared" si="10"/>
        <v>0</v>
      </c>
      <c r="N33" s="38">
        <f t="shared" si="10"/>
        <v>0</v>
      </c>
      <c r="O33" s="38">
        <f t="shared" si="10"/>
        <v>0</v>
      </c>
      <c r="P33" s="38">
        <f t="shared" si="10"/>
        <v>0</v>
      </c>
      <c r="Q33" s="38">
        <f t="shared" si="10"/>
        <v>0</v>
      </c>
      <c r="R33" s="38">
        <f t="shared" si="10"/>
        <v>8.1894224753028837</v>
      </c>
      <c r="S33" s="38">
        <f t="shared" si="10"/>
        <v>0</v>
      </c>
      <c r="T33" s="38">
        <f t="shared" si="10"/>
        <v>0</v>
      </c>
      <c r="U33" s="38">
        <f t="shared" si="10"/>
        <v>0</v>
      </c>
      <c r="V33" s="38">
        <f t="shared" si="10"/>
        <v>0.45725821319279997</v>
      </c>
      <c r="W33" s="38">
        <f t="shared" si="10"/>
        <v>0</v>
      </c>
      <c r="X33" s="38">
        <f t="shared" si="10"/>
        <v>0</v>
      </c>
      <c r="Y33" s="38">
        <f t="shared" si="10"/>
        <v>0</v>
      </c>
      <c r="Z33" s="38">
        <f t="shared" si="10"/>
        <v>0</v>
      </c>
      <c r="AA33" s="38">
        <f t="shared" si="10"/>
        <v>0</v>
      </c>
      <c r="AB33" s="38">
        <f t="shared" si="10"/>
        <v>84.877142361513322</v>
      </c>
      <c r="AC33" s="38">
        <f t="shared" si="10"/>
        <v>1.1770273150961998</v>
      </c>
      <c r="AD33" s="38">
        <f t="shared" si="10"/>
        <v>0</v>
      </c>
      <c r="AE33" s="38">
        <f t="shared" si="10"/>
        <v>0</v>
      </c>
      <c r="AF33" s="38">
        <f t="shared" si="10"/>
        <v>24.794638768210312</v>
      </c>
      <c r="AG33" s="38">
        <f t="shared" si="10"/>
        <v>0</v>
      </c>
      <c r="AH33" s="38">
        <f t="shared" si="10"/>
        <v>0</v>
      </c>
      <c r="AI33" s="38">
        <f t="shared" si="10"/>
        <v>0</v>
      </c>
      <c r="AJ33" s="38">
        <f t="shared" si="10"/>
        <v>0</v>
      </c>
      <c r="AK33" s="38">
        <f t="shared" si="10"/>
        <v>0</v>
      </c>
      <c r="AL33" s="38">
        <f t="shared" si="10"/>
        <v>67.936403489071054</v>
      </c>
      <c r="AM33" s="38">
        <f t="shared" si="10"/>
        <v>0.58266588141919995</v>
      </c>
      <c r="AN33" s="38">
        <f t="shared" si="10"/>
        <v>0</v>
      </c>
      <c r="AO33" s="38">
        <f t="shared" si="10"/>
        <v>0</v>
      </c>
      <c r="AP33" s="38">
        <f t="shared" si="10"/>
        <v>8.0849185646371016</v>
      </c>
      <c r="AQ33" s="38">
        <f t="shared" si="10"/>
        <v>0</v>
      </c>
      <c r="AR33" s="38">
        <f t="shared" si="10"/>
        <v>0</v>
      </c>
      <c r="AS33" s="38">
        <f t="shared" si="10"/>
        <v>0</v>
      </c>
      <c r="AT33" s="38">
        <f t="shared" si="10"/>
        <v>0</v>
      </c>
      <c r="AU33" s="38">
        <f t="shared" si="10"/>
        <v>0</v>
      </c>
      <c r="AV33" s="38">
        <f t="shared" si="10"/>
        <v>310.88495989712288</v>
      </c>
      <c r="AW33" s="38">
        <f t="shared" si="10"/>
        <v>6.031937552998401</v>
      </c>
      <c r="AX33" s="38">
        <f t="shared" si="10"/>
        <v>0</v>
      </c>
      <c r="AY33" s="38">
        <f t="shared" si="10"/>
        <v>0</v>
      </c>
      <c r="AZ33" s="38">
        <f t="shared" si="10"/>
        <v>57.748353879612949</v>
      </c>
      <c r="BA33" s="38">
        <f t="shared" si="10"/>
        <v>0</v>
      </c>
      <c r="BB33" s="38">
        <f t="shared" si="10"/>
        <v>0</v>
      </c>
      <c r="BC33" s="38">
        <f t="shared" si="10"/>
        <v>0</v>
      </c>
      <c r="BD33" s="38">
        <f t="shared" si="10"/>
        <v>0</v>
      </c>
      <c r="BE33" s="38">
        <f t="shared" si="10"/>
        <v>0</v>
      </c>
      <c r="BF33" s="38">
        <f t="shared" si="10"/>
        <v>57.219487452280497</v>
      </c>
      <c r="BG33" s="38">
        <f t="shared" si="10"/>
        <v>0.13128155935469998</v>
      </c>
      <c r="BH33" s="38">
        <f t="shared" si="10"/>
        <v>0</v>
      </c>
      <c r="BI33" s="38">
        <f t="shared" si="10"/>
        <v>0</v>
      </c>
      <c r="BJ33" s="38">
        <f t="shared" si="10"/>
        <v>3.2439821896412999</v>
      </c>
      <c r="BK33" s="38">
        <f>SUM(BK32)</f>
        <v>647.0932515363404</v>
      </c>
    </row>
    <row r="34" spans="1:67" x14ac:dyDescent="0.2">
      <c r="A34" s="17" t="s">
        <v>77</v>
      </c>
      <c r="B34" s="25" t="s">
        <v>15</v>
      </c>
      <c r="C34" s="58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9"/>
    </row>
    <row r="35" spans="1:67" x14ac:dyDescent="0.2">
      <c r="A35" s="17"/>
      <c r="B35" s="34" t="s">
        <v>125</v>
      </c>
      <c r="C35" s="40">
        <v>0</v>
      </c>
      <c r="D35" s="40">
        <v>0.50328375509670009</v>
      </c>
      <c r="E35" s="40">
        <v>0</v>
      </c>
      <c r="F35" s="40">
        <v>0</v>
      </c>
      <c r="G35" s="40">
        <v>0</v>
      </c>
      <c r="H35" s="40">
        <v>1.0138207034991016</v>
      </c>
      <c r="I35" s="40">
        <v>0.10085806451609999</v>
      </c>
      <c r="J35" s="40">
        <v>0</v>
      </c>
      <c r="K35" s="40">
        <v>0</v>
      </c>
      <c r="L35" s="40">
        <v>1.7016787695801001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0.69948906859830073</v>
      </c>
      <c r="S35" s="40">
        <v>0</v>
      </c>
      <c r="T35" s="40">
        <v>0</v>
      </c>
      <c r="U35" s="40">
        <v>0</v>
      </c>
      <c r="V35" s="40">
        <v>0.26278498106420001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40.565118476527317</v>
      </c>
      <c r="AC35" s="40">
        <v>7.528668358255298</v>
      </c>
      <c r="AD35" s="40">
        <v>0</v>
      </c>
      <c r="AE35" s="40">
        <v>0</v>
      </c>
      <c r="AF35" s="40">
        <v>45.088530359710127</v>
      </c>
      <c r="AG35" s="40">
        <v>0</v>
      </c>
      <c r="AH35" s="40">
        <v>0</v>
      </c>
      <c r="AI35" s="40">
        <v>0</v>
      </c>
      <c r="AJ35" s="40">
        <v>0</v>
      </c>
      <c r="AK35" s="40">
        <v>0</v>
      </c>
      <c r="AL35" s="40">
        <v>41.1241482498666</v>
      </c>
      <c r="AM35" s="40">
        <v>4.1901879925466003</v>
      </c>
      <c r="AN35" s="40">
        <v>0.1005451612903</v>
      </c>
      <c r="AO35" s="40">
        <v>0</v>
      </c>
      <c r="AP35" s="40">
        <v>26.431228775042932</v>
      </c>
      <c r="AQ35" s="40">
        <v>0</v>
      </c>
      <c r="AR35" s="40">
        <v>0</v>
      </c>
      <c r="AS35" s="40">
        <v>0</v>
      </c>
      <c r="AT35" s="40">
        <v>0</v>
      </c>
      <c r="AU35" s="40">
        <v>0</v>
      </c>
      <c r="AV35" s="40">
        <v>7.0553637973646044</v>
      </c>
      <c r="AW35" s="40">
        <v>0.39188426499970008</v>
      </c>
      <c r="AX35" s="40">
        <v>0</v>
      </c>
      <c r="AY35" s="40">
        <v>0</v>
      </c>
      <c r="AZ35" s="40">
        <v>3.3659411298365995</v>
      </c>
      <c r="BA35" s="40">
        <v>0</v>
      </c>
      <c r="BB35" s="40">
        <v>0</v>
      </c>
      <c r="BC35" s="40">
        <v>0</v>
      </c>
      <c r="BD35" s="40">
        <v>0</v>
      </c>
      <c r="BE35" s="40">
        <v>0</v>
      </c>
      <c r="BF35" s="40">
        <v>3.9211080481524863</v>
      </c>
      <c r="BG35" s="40">
        <v>0.80426094638699996</v>
      </c>
      <c r="BH35" s="40">
        <v>0</v>
      </c>
      <c r="BI35" s="40">
        <v>0</v>
      </c>
      <c r="BJ35" s="40">
        <v>1.3351934510309003</v>
      </c>
      <c r="BK35" s="41">
        <f>SUM(C35:BJ35)</f>
        <v>186.18409435336503</v>
      </c>
      <c r="BM35" s="42"/>
      <c r="BO35" s="42"/>
    </row>
    <row r="36" spans="1:67" x14ac:dyDescent="0.2">
      <c r="A36" s="17"/>
      <c r="B36" s="34" t="s">
        <v>107</v>
      </c>
      <c r="C36" s="40">
        <v>0</v>
      </c>
      <c r="D36" s="40">
        <v>0.70538789222580001</v>
      </c>
      <c r="E36" s="40">
        <v>0</v>
      </c>
      <c r="F36" s="40">
        <v>0</v>
      </c>
      <c r="G36" s="40">
        <v>0</v>
      </c>
      <c r="H36" s="40">
        <v>5.3617409828992981</v>
      </c>
      <c r="I36" s="40">
        <v>1.4866798510965</v>
      </c>
      <c r="J36" s="40">
        <v>0</v>
      </c>
      <c r="K36" s="40">
        <v>0</v>
      </c>
      <c r="L36" s="40">
        <v>2.7536991285472001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1.8501740662344988</v>
      </c>
      <c r="S36" s="40">
        <v>0</v>
      </c>
      <c r="T36" s="40">
        <v>0</v>
      </c>
      <c r="U36" s="40">
        <v>0</v>
      </c>
      <c r="V36" s="40">
        <v>0.78537206212810007</v>
      </c>
      <c r="W36" s="40">
        <v>0</v>
      </c>
      <c r="X36" s="40">
        <v>0</v>
      </c>
      <c r="Y36" s="40">
        <v>0</v>
      </c>
      <c r="Z36" s="40">
        <v>0</v>
      </c>
      <c r="AA36" s="40">
        <v>0</v>
      </c>
      <c r="AB36" s="40">
        <v>41.369849149958455</v>
      </c>
      <c r="AC36" s="40">
        <v>2.8969159050956996</v>
      </c>
      <c r="AD36" s="40">
        <v>0</v>
      </c>
      <c r="AE36" s="40">
        <v>0</v>
      </c>
      <c r="AF36" s="40">
        <v>19.908034189276517</v>
      </c>
      <c r="AG36" s="40">
        <v>0</v>
      </c>
      <c r="AH36" s="40">
        <v>0</v>
      </c>
      <c r="AI36" s="40">
        <v>0</v>
      </c>
      <c r="AJ36" s="40">
        <v>0</v>
      </c>
      <c r="AK36" s="40">
        <v>0</v>
      </c>
      <c r="AL36" s="40">
        <v>34.484360563287851</v>
      </c>
      <c r="AM36" s="40">
        <v>0.18328019532209999</v>
      </c>
      <c r="AN36" s="40">
        <v>0</v>
      </c>
      <c r="AO36" s="40">
        <v>0</v>
      </c>
      <c r="AP36" s="40">
        <v>4.9308474119946961</v>
      </c>
      <c r="AQ36" s="40">
        <v>0</v>
      </c>
      <c r="AR36" s="40">
        <v>0</v>
      </c>
      <c r="AS36" s="40">
        <v>0</v>
      </c>
      <c r="AT36" s="40">
        <v>0</v>
      </c>
      <c r="AU36" s="40">
        <v>0</v>
      </c>
      <c r="AV36" s="40">
        <v>133.93174013398965</v>
      </c>
      <c r="AW36" s="40">
        <v>8.7622029532869021</v>
      </c>
      <c r="AX36" s="40">
        <v>0</v>
      </c>
      <c r="AY36" s="40">
        <v>0</v>
      </c>
      <c r="AZ36" s="40">
        <v>75.161874325264193</v>
      </c>
      <c r="BA36" s="40">
        <v>0</v>
      </c>
      <c r="BB36" s="40">
        <v>0</v>
      </c>
      <c r="BC36" s="40">
        <v>0</v>
      </c>
      <c r="BD36" s="40">
        <v>0</v>
      </c>
      <c r="BE36" s="40">
        <v>0</v>
      </c>
      <c r="BF36" s="40">
        <v>21.915806613735903</v>
      </c>
      <c r="BG36" s="40">
        <v>3.9978128306124998</v>
      </c>
      <c r="BH36" s="40">
        <v>0</v>
      </c>
      <c r="BI36" s="40">
        <v>0</v>
      </c>
      <c r="BJ36" s="40">
        <v>4.6708949430297011</v>
      </c>
      <c r="BK36" s="41">
        <f>SUM(C36:BJ36)</f>
        <v>365.15667319798553</v>
      </c>
      <c r="BM36" s="42"/>
      <c r="BO36" s="42"/>
    </row>
    <row r="37" spans="1:67" x14ac:dyDescent="0.2">
      <c r="A37" s="17"/>
      <c r="B37" s="34" t="s">
        <v>117</v>
      </c>
      <c r="C37" s="40">
        <v>0</v>
      </c>
      <c r="D37" s="40">
        <v>0.51374432074190002</v>
      </c>
      <c r="E37" s="40">
        <v>0</v>
      </c>
      <c r="F37" s="40">
        <v>0</v>
      </c>
      <c r="G37" s="40">
        <v>0</v>
      </c>
      <c r="H37" s="40">
        <v>2.4749338558088971</v>
      </c>
      <c r="I37" s="40">
        <v>0.25712903225799999</v>
      </c>
      <c r="J37" s="40">
        <v>0</v>
      </c>
      <c r="K37" s="40">
        <v>0</v>
      </c>
      <c r="L37" s="40">
        <v>0.84055272064420006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2.2192062274209028</v>
      </c>
      <c r="S37" s="40">
        <v>0</v>
      </c>
      <c r="T37" s="40">
        <v>1.2281260005161001</v>
      </c>
      <c r="U37" s="40">
        <v>0</v>
      </c>
      <c r="V37" s="40">
        <v>0.20539836803190001</v>
      </c>
      <c r="W37" s="40">
        <v>0</v>
      </c>
      <c r="X37" s="40">
        <v>0</v>
      </c>
      <c r="Y37" s="40">
        <v>0</v>
      </c>
      <c r="Z37" s="40">
        <v>0</v>
      </c>
      <c r="AA37" s="40">
        <v>0</v>
      </c>
      <c r="AB37" s="40">
        <v>67.186501764711053</v>
      </c>
      <c r="AC37" s="40">
        <v>7.9111563966423022</v>
      </c>
      <c r="AD37" s="40">
        <v>0</v>
      </c>
      <c r="AE37" s="40">
        <v>0</v>
      </c>
      <c r="AF37" s="40">
        <v>72.503013786787051</v>
      </c>
      <c r="AG37" s="40">
        <v>0</v>
      </c>
      <c r="AH37" s="40">
        <v>0</v>
      </c>
      <c r="AI37" s="40">
        <v>0</v>
      </c>
      <c r="AJ37" s="40">
        <v>0</v>
      </c>
      <c r="AK37" s="40">
        <v>0</v>
      </c>
      <c r="AL37" s="40">
        <v>83.712708683327691</v>
      </c>
      <c r="AM37" s="40">
        <v>5.6859142113527996</v>
      </c>
      <c r="AN37" s="40">
        <v>0.67834580980610004</v>
      </c>
      <c r="AO37" s="40">
        <v>0</v>
      </c>
      <c r="AP37" s="40">
        <v>46.976735418347133</v>
      </c>
      <c r="AQ37" s="40">
        <v>0</v>
      </c>
      <c r="AR37" s="40">
        <v>0</v>
      </c>
      <c r="AS37" s="40">
        <v>0</v>
      </c>
      <c r="AT37" s="40">
        <v>0</v>
      </c>
      <c r="AU37" s="40">
        <v>0</v>
      </c>
      <c r="AV37" s="40">
        <v>16.19302479986823</v>
      </c>
      <c r="AW37" s="40">
        <v>4.0731363054829997</v>
      </c>
      <c r="AX37" s="40">
        <v>0</v>
      </c>
      <c r="AY37" s="40">
        <v>0</v>
      </c>
      <c r="AZ37" s="40">
        <v>8.6607129111890089</v>
      </c>
      <c r="BA37" s="40">
        <v>0</v>
      </c>
      <c r="BB37" s="40">
        <v>0</v>
      </c>
      <c r="BC37" s="40">
        <v>0</v>
      </c>
      <c r="BD37" s="40">
        <v>0</v>
      </c>
      <c r="BE37" s="40">
        <v>0</v>
      </c>
      <c r="BF37" s="40">
        <v>6.006060903537457</v>
      </c>
      <c r="BG37" s="40">
        <v>0.52222867470949996</v>
      </c>
      <c r="BH37" s="40">
        <v>0</v>
      </c>
      <c r="BI37" s="40">
        <v>0</v>
      </c>
      <c r="BJ37" s="40">
        <v>3.1579070468043993</v>
      </c>
      <c r="BK37" s="41">
        <f>SUM(C37:BJ37)</f>
        <v>331.00653723798757</v>
      </c>
      <c r="BM37" s="42"/>
      <c r="BO37" s="42"/>
    </row>
    <row r="38" spans="1:67" x14ac:dyDescent="0.2">
      <c r="A38" s="17"/>
      <c r="B38" s="34" t="s">
        <v>108</v>
      </c>
      <c r="C38" s="40">
        <v>0</v>
      </c>
      <c r="D38" s="40">
        <v>0.6615470172258</v>
      </c>
      <c r="E38" s="40">
        <v>0</v>
      </c>
      <c r="F38" s="40">
        <v>0</v>
      </c>
      <c r="G38" s="40">
        <v>0</v>
      </c>
      <c r="H38" s="40">
        <v>5.8547827668155952</v>
      </c>
      <c r="I38" s="40">
        <v>4.9933091017411995</v>
      </c>
      <c r="J38" s="40">
        <v>0</v>
      </c>
      <c r="K38" s="40">
        <v>0</v>
      </c>
      <c r="L38" s="40">
        <v>1.4885867325466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2.5875839778323972</v>
      </c>
      <c r="S38" s="40">
        <v>3.3137157822902004</v>
      </c>
      <c r="T38" s="40">
        <v>0</v>
      </c>
      <c r="U38" s="40">
        <v>0</v>
      </c>
      <c r="V38" s="40">
        <v>0.85338091151500006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81.519428487185905</v>
      </c>
      <c r="AC38" s="40">
        <v>9.2552057356110993</v>
      </c>
      <c r="AD38" s="40">
        <v>0</v>
      </c>
      <c r="AE38" s="40">
        <v>0</v>
      </c>
      <c r="AF38" s="40">
        <v>27.975708032755215</v>
      </c>
      <c r="AG38" s="40">
        <v>0</v>
      </c>
      <c r="AH38" s="40">
        <v>0</v>
      </c>
      <c r="AI38" s="40">
        <v>0</v>
      </c>
      <c r="AJ38" s="40">
        <v>0</v>
      </c>
      <c r="AK38" s="40">
        <v>0</v>
      </c>
      <c r="AL38" s="40">
        <v>74.994850405230338</v>
      </c>
      <c r="AM38" s="40">
        <v>0.40960422203160002</v>
      </c>
      <c r="AN38" s="40">
        <v>0</v>
      </c>
      <c r="AO38" s="40">
        <v>0</v>
      </c>
      <c r="AP38" s="40">
        <v>9.8366867308295038</v>
      </c>
      <c r="AQ38" s="40">
        <v>0</v>
      </c>
      <c r="AR38" s="40">
        <v>0</v>
      </c>
      <c r="AS38" s="40">
        <v>0</v>
      </c>
      <c r="AT38" s="40">
        <v>0</v>
      </c>
      <c r="AU38" s="40">
        <v>0</v>
      </c>
      <c r="AV38" s="40">
        <v>104.96027111804504</v>
      </c>
      <c r="AW38" s="40">
        <v>7.8373615066090005</v>
      </c>
      <c r="AX38" s="40">
        <v>0</v>
      </c>
      <c r="AY38" s="40">
        <v>0</v>
      </c>
      <c r="AZ38" s="40">
        <v>45.194700889625835</v>
      </c>
      <c r="BA38" s="40">
        <v>0</v>
      </c>
      <c r="BB38" s="40">
        <v>0</v>
      </c>
      <c r="BC38" s="40">
        <v>0</v>
      </c>
      <c r="BD38" s="40">
        <v>0</v>
      </c>
      <c r="BE38" s="40">
        <v>0</v>
      </c>
      <c r="BF38" s="40">
        <v>20.11924119858935</v>
      </c>
      <c r="BG38" s="40">
        <v>0.41439366416090001</v>
      </c>
      <c r="BH38" s="40">
        <v>0</v>
      </c>
      <c r="BI38" s="40">
        <v>0</v>
      </c>
      <c r="BJ38" s="40">
        <v>2.7009401568691005</v>
      </c>
      <c r="BK38" s="41">
        <f t="shared" ref="BK38:BK39" si="11">SUM(C38:BJ38)</f>
        <v>404.97129843750969</v>
      </c>
      <c r="BM38" s="42"/>
      <c r="BO38" s="42"/>
    </row>
    <row r="39" spans="1:67" x14ac:dyDescent="0.2">
      <c r="A39" s="17"/>
      <c r="B39" s="34" t="s">
        <v>118</v>
      </c>
      <c r="C39" s="40">
        <v>0</v>
      </c>
      <c r="D39" s="40">
        <v>0.58520301748379999</v>
      </c>
      <c r="E39" s="40">
        <v>0</v>
      </c>
      <c r="F39" s="40">
        <v>0</v>
      </c>
      <c r="G39" s="40">
        <v>0</v>
      </c>
      <c r="H39" s="40">
        <v>3.2629675955357937</v>
      </c>
      <c r="I39" s="40">
        <v>2.8601909064399998E-2</v>
      </c>
      <c r="J39" s="40">
        <v>0</v>
      </c>
      <c r="K39" s="40">
        <v>0</v>
      </c>
      <c r="L39" s="40">
        <v>0.67078453383789993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2.3731287308953002</v>
      </c>
      <c r="S39" s="40">
        <v>3.2811431935000001E-3</v>
      </c>
      <c r="T39" s="40">
        <v>0</v>
      </c>
      <c r="U39" s="40">
        <v>0</v>
      </c>
      <c r="V39" s="40">
        <v>0.25063277774160003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66.144431511558906</v>
      </c>
      <c r="AC39" s="40">
        <v>6.6144572102556962</v>
      </c>
      <c r="AD39" s="40">
        <v>0</v>
      </c>
      <c r="AE39" s="40">
        <v>0</v>
      </c>
      <c r="AF39" s="40">
        <v>50.867717057970417</v>
      </c>
      <c r="AG39" s="40">
        <v>0</v>
      </c>
      <c r="AH39" s="40">
        <v>0</v>
      </c>
      <c r="AI39" s="40">
        <v>0</v>
      </c>
      <c r="AJ39" s="40">
        <v>0</v>
      </c>
      <c r="AK39" s="40">
        <v>0</v>
      </c>
      <c r="AL39" s="40">
        <v>66.874981617047482</v>
      </c>
      <c r="AM39" s="40">
        <v>2.8488120889018997</v>
      </c>
      <c r="AN39" s="40">
        <v>0.8635738514514999</v>
      </c>
      <c r="AO39" s="40">
        <v>0</v>
      </c>
      <c r="AP39" s="40">
        <v>25.007814454208365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12.672611763034446</v>
      </c>
      <c r="AW39" s="40">
        <v>0.37984419619300003</v>
      </c>
      <c r="AX39" s="40">
        <v>0</v>
      </c>
      <c r="AY39" s="40">
        <v>0</v>
      </c>
      <c r="AZ39" s="40">
        <v>6.6263286705445008</v>
      </c>
      <c r="BA39" s="40">
        <v>0</v>
      </c>
      <c r="BB39" s="40">
        <v>0</v>
      </c>
      <c r="BC39" s="40">
        <v>0</v>
      </c>
      <c r="BD39" s="40">
        <v>0</v>
      </c>
      <c r="BE39" s="40">
        <v>0</v>
      </c>
      <c r="BF39" s="40">
        <v>6.1186569250801908</v>
      </c>
      <c r="BG39" s="40">
        <v>0.1450560836773</v>
      </c>
      <c r="BH39" s="40">
        <v>0</v>
      </c>
      <c r="BI39" s="40">
        <v>0</v>
      </c>
      <c r="BJ39" s="40">
        <v>1.7659717163212001</v>
      </c>
      <c r="BK39" s="41">
        <f t="shared" si="11"/>
        <v>254.10485685399718</v>
      </c>
      <c r="BM39" s="42"/>
      <c r="BO39" s="42"/>
    </row>
    <row r="40" spans="1:67" x14ac:dyDescent="0.2">
      <c r="A40" s="17"/>
      <c r="B40" s="34" t="s">
        <v>109</v>
      </c>
      <c r="C40" s="40">
        <v>0</v>
      </c>
      <c r="D40" s="40">
        <v>2.1794408135159999</v>
      </c>
      <c r="E40" s="40">
        <v>0</v>
      </c>
      <c r="F40" s="40">
        <v>0</v>
      </c>
      <c r="G40" s="40">
        <v>0</v>
      </c>
      <c r="H40" s="40">
        <v>1.9334266825675988</v>
      </c>
      <c r="I40" s="40">
        <v>53.580131920999804</v>
      </c>
      <c r="J40" s="40">
        <v>0</v>
      </c>
      <c r="K40" s="40">
        <v>0</v>
      </c>
      <c r="L40" s="40">
        <v>0.55493028851539994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0.66503787218559995</v>
      </c>
      <c r="S40" s="40">
        <v>6.3538889715805009</v>
      </c>
      <c r="T40" s="40">
        <v>0</v>
      </c>
      <c r="U40" s="40">
        <v>0</v>
      </c>
      <c r="V40" s="40">
        <v>6.3169662901999997E-3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20.841097140214991</v>
      </c>
      <c r="AC40" s="40">
        <v>1.9925588461602002</v>
      </c>
      <c r="AD40" s="40">
        <v>0</v>
      </c>
      <c r="AE40" s="40">
        <v>0</v>
      </c>
      <c r="AF40" s="40">
        <v>4.7597657940948004</v>
      </c>
      <c r="AG40" s="40">
        <v>0</v>
      </c>
      <c r="AH40" s="40">
        <v>0</v>
      </c>
      <c r="AI40" s="40">
        <v>0</v>
      </c>
      <c r="AJ40" s="40">
        <v>0</v>
      </c>
      <c r="AK40" s="40">
        <v>0</v>
      </c>
      <c r="AL40" s="40">
        <v>16.71949220367209</v>
      </c>
      <c r="AM40" s="40">
        <v>8.8168175215476001</v>
      </c>
      <c r="AN40" s="40">
        <v>0</v>
      </c>
      <c r="AO40" s="40">
        <v>0</v>
      </c>
      <c r="AP40" s="40">
        <v>0.42724008054799995</v>
      </c>
      <c r="AQ40" s="40">
        <v>0</v>
      </c>
      <c r="AR40" s="40">
        <v>0</v>
      </c>
      <c r="AS40" s="40">
        <v>0</v>
      </c>
      <c r="AT40" s="40">
        <v>0</v>
      </c>
      <c r="AU40" s="40">
        <v>0</v>
      </c>
      <c r="AV40" s="40">
        <v>20.30486338310671</v>
      </c>
      <c r="AW40" s="40">
        <v>69.325277193031198</v>
      </c>
      <c r="AX40" s="40">
        <v>0</v>
      </c>
      <c r="AY40" s="40">
        <v>0</v>
      </c>
      <c r="AZ40" s="40">
        <v>2.2011908932565998</v>
      </c>
      <c r="BA40" s="40">
        <v>0</v>
      </c>
      <c r="BB40" s="40">
        <v>0</v>
      </c>
      <c r="BC40" s="40">
        <v>0</v>
      </c>
      <c r="BD40" s="40">
        <v>0</v>
      </c>
      <c r="BE40" s="40">
        <v>0</v>
      </c>
      <c r="BF40" s="40">
        <v>6.2534406421987994</v>
      </c>
      <c r="BG40" s="40">
        <v>7.4617138870800001E-2</v>
      </c>
      <c r="BH40" s="40">
        <v>0</v>
      </c>
      <c r="BI40" s="40">
        <v>0</v>
      </c>
      <c r="BJ40" s="40">
        <v>0</v>
      </c>
      <c r="BK40" s="41">
        <f>SUM(C40:BJ40)</f>
        <v>216.98953435235688</v>
      </c>
      <c r="BM40" s="42"/>
      <c r="BO40" s="42"/>
    </row>
    <row r="41" spans="1:67" x14ac:dyDescent="0.2">
      <c r="A41" s="17"/>
      <c r="B41" s="34" t="s">
        <v>110</v>
      </c>
      <c r="C41" s="40">
        <v>0</v>
      </c>
      <c r="D41" s="40">
        <v>0.75729915961290006</v>
      </c>
      <c r="E41" s="40">
        <v>0</v>
      </c>
      <c r="F41" s="40">
        <v>0</v>
      </c>
      <c r="G41" s="40">
        <v>0</v>
      </c>
      <c r="H41" s="40">
        <v>3.2186118724916017</v>
      </c>
      <c r="I41" s="40">
        <v>0</v>
      </c>
      <c r="J41" s="40">
        <v>0</v>
      </c>
      <c r="K41" s="40">
        <v>0</v>
      </c>
      <c r="L41" s="40">
        <v>3.7273295695469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1.4142142284967993</v>
      </c>
      <c r="S41" s="40">
        <v>0</v>
      </c>
      <c r="T41" s="40">
        <v>0</v>
      </c>
      <c r="U41" s="40">
        <v>0</v>
      </c>
      <c r="V41" s="40">
        <v>0.17490702177379999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7.011463946970899</v>
      </c>
      <c r="AC41" s="40">
        <v>0.22432205612879996</v>
      </c>
      <c r="AD41" s="40">
        <v>0</v>
      </c>
      <c r="AE41" s="40">
        <v>0</v>
      </c>
      <c r="AF41" s="40">
        <v>1.0996182221603001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4.6505375063894867</v>
      </c>
      <c r="AM41" s="40">
        <v>0.12800831374169999</v>
      </c>
      <c r="AN41" s="40">
        <v>0</v>
      </c>
      <c r="AO41" s="40">
        <v>0</v>
      </c>
      <c r="AP41" s="40">
        <v>0.52451501399969991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12.945551678741705</v>
      </c>
      <c r="AW41" s="40">
        <v>1.0352500787092001</v>
      </c>
      <c r="AX41" s="40">
        <v>0</v>
      </c>
      <c r="AY41" s="40">
        <v>0</v>
      </c>
      <c r="AZ41" s="40">
        <v>9.2545043044500961</v>
      </c>
      <c r="BA41" s="40">
        <v>0</v>
      </c>
      <c r="BB41" s="40">
        <v>0</v>
      </c>
      <c r="BC41" s="40">
        <v>0</v>
      </c>
      <c r="BD41" s="40">
        <v>0</v>
      </c>
      <c r="BE41" s="40">
        <v>0</v>
      </c>
      <c r="BF41" s="40">
        <v>2.7724989576131995</v>
      </c>
      <c r="BG41" s="40">
        <v>4.0177932112579997</v>
      </c>
      <c r="BH41" s="40">
        <v>0</v>
      </c>
      <c r="BI41" s="40">
        <v>0</v>
      </c>
      <c r="BJ41" s="40">
        <v>0.14502497629030001</v>
      </c>
      <c r="BK41" s="41">
        <f>SUM(C41:BJ41)</f>
        <v>53.101450118375382</v>
      </c>
      <c r="BM41" s="42"/>
      <c r="BO41" s="42"/>
    </row>
    <row r="42" spans="1:67" x14ac:dyDescent="0.2">
      <c r="A42" s="17"/>
      <c r="B42" s="34" t="s">
        <v>119</v>
      </c>
      <c r="C42" s="40">
        <v>0</v>
      </c>
      <c r="D42" s="40">
        <v>0.52222973425800001</v>
      </c>
      <c r="E42" s="40">
        <v>0</v>
      </c>
      <c r="F42" s="40">
        <v>0</v>
      </c>
      <c r="G42" s="40">
        <v>0</v>
      </c>
      <c r="H42" s="40">
        <v>2.4388980027882967</v>
      </c>
      <c r="I42" s="40">
        <v>1.0836654838E-3</v>
      </c>
      <c r="J42" s="40">
        <v>0</v>
      </c>
      <c r="K42" s="40">
        <v>0</v>
      </c>
      <c r="L42" s="40">
        <v>0.70421245187030002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2.1941059628580937</v>
      </c>
      <c r="S42" s="40">
        <v>6.0176532258000001E-2</v>
      </c>
      <c r="T42" s="40">
        <v>0</v>
      </c>
      <c r="U42" s="40">
        <v>0</v>
      </c>
      <c r="V42" s="40">
        <v>0.2275036911285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42.946976747000839</v>
      </c>
      <c r="AC42" s="40">
        <v>3.1530727408370995</v>
      </c>
      <c r="AD42" s="40">
        <v>0</v>
      </c>
      <c r="AE42" s="40">
        <v>0</v>
      </c>
      <c r="AF42" s="40">
        <v>35.583998831140704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54.859962385185959</v>
      </c>
      <c r="AM42" s="40">
        <v>3.8366215977727003</v>
      </c>
      <c r="AN42" s="40">
        <v>0.22419999999989998</v>
      </c>
      <c r="AO42" s="40">
        <v>0</v>
      </c>
      <c r="AP42" s="40">
        <v>23.481488212693343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15.144121558557364</v>
      </c>
      <c r="AW42" s="40">
        <v>0.22295208374140002</v>
      </c>
      <c r="AX42" s="40">
        <v>0</v>
      </c>
      <c r="AY42" s="40">
        <v>0</v>
      </c>
      <c r="AZ42" s="40">
        <v>2.9954599342871</v>
      </c>
      <c r="BA42" s="40">
        <v>0</v>
      </c>
      <c r="BB42" s="40">
        <v>0</v>
      </c>
      <c r="BC42" s="40">
        <v>0</v>
      </c>
      <c r="BD42" s="40">
        <v>0</v>
      </c>
      <c r="BE42" s="40">
        <v>0</v>
      </c>
      <c r="BF42" s="40">
        <v>7.4055788453956799</v>
      </c>
      <c r="BG42" s="40">
        <v>2.2784154677200002E-2</v>
      </c>
      <c r="BH42" s="40">
        <v>0</v>
      </c>
      <c r="BI42" s="40">
        <v>0</v>
      </c>
      <c r="BJ42" s="40">
        <v>3.7892629493857997</v>
      </c>
      <c r="BK42" s="41">
        <f>SUM(C42:BJ42)</f>
        <v>199.81469008132009</v>
      </c>
      <c r="BM42" s="42"/>
      <c r="BO42" s="42"/>
    </row>
    <row r="43" spans="1:67" x14ac:dyDescent="0.2">
      <c r="A43" s="17"/>
      <c r="B43" s="26" t="s">
        <v>86</v>
      </c>
      <c r="C43" s="36">
        <f>SUM(C35:C42)</f>
        <v>0</v>
      </c>
      <c r="D43" s="36">
        <f t="shared" ref="D43:BJ43" si="12">SUM(D35:D42)</f>
        <v>6.4281357101609</v>
      </c>
      <c r="E43" s="36">
        <f t="shared" si="12"/>
        <v>0</v>
      </c>
      <c r="F43" s="36">
        <f t="shared" si="12"/>
        <v>0</v>
      </c>
      <c r="G43" s="36">
        <f t="shared" si="12"/>
        <v>0</v>
      </c>
      <c r="H43" s="36">
        <f t="shared" si="12"/>
        <v>25.559182462406181</v>
      </c>
      <c r="I43" s="36">
        <f t="shared" si="12"/>
        <v>60.447793545159804</v>
      </c>
      <c r="J43" s="36">
        <f t="shared" si="12"/>
        <v>0</v>
      </c>
      <c r="K43" s="36">
        <f t="shared" si="12"/>
        <v>0</v>
      </c>
      <c r="L43" s="36">
        <f t="shared" si="12"/>
        <v>12.4417741950886</v>
      </c>
      <c r="M43" s="36">
        <f t="shared" si="12"/>
        <v>0</v>
      </c>
      <c r="N43" s="36">
        <f t="shared" si="12"/>
        <v>0</v>
      </c>
      <c r="O43" s="36">
        <f t="shared" si="12"/>
        <v>0</v>
      </c>
      <c r="P43" s="36">
        <f t="shared" si="12"/>
        <v>0</v>
      </c>
      <c r="Q43" s="36">
        <f t="shared" si="12"/>
        <v>0</v>
      </c>
      <c r="R43" s="36">
        <f t="shared" si="12"/>
        <v>14.002940134521895</v>
      </c>
      <c r="S43" s="36">
        <f t="shared" si="12"/>
        <v>9.7310624293222006</v>
      </c>
      <c r="T43" s="36">
        <f t="shared" si="12"/>
        <v>1.2281260005161001</v>
      </c>
      <c r="U43" s="36">
        <f t="shared" si="12"/>
        <v>0</v>
      </c>
      <c r="V43" s="36">
        <f t="shared" si="12"/>
        <v>2.7662967796732998</v>
      </c>
      <c r="W43" s="36">
        <f t="shared" si="12"/>
        <v>0</v>
      </c>
      <c r="X43" s="36">
        <f t="shared" si="12"/>
        <v>0</v>
      </c>
      <c r="Y43" s="36">
        <f t="shared" si="12"/>
        <v>0</v>
      </c>
      <c r="Z43" s="36">
        <f t="shared" si="12"/>
        <v>0</v>
      </c>
      <c r="AA43" s="36">
        <f t="shared" si="12"/>
        <v>0</v>
      </c>
      <c r="AB43" s="36">
        <f t="shared" si="12"/>
        <v>367.58486722412835</v>
      </c>
      <c r="AC43" s="36">
        <f t="shared" si="12"/>
        <v>39.576357248986191</v>
      </c>
      <c r="AD43" s="36">
        <f t="shared" si="12"/>
        <v>0</v>
      </c>
      <c r="AE43" s="36">
        <f t="shared" si="12"/>
        <v>0</v>
      </c>
      <c r="AF43" s="36">
        <f t="shared" si="12"/>
        <v>257.78638627389512</v>
      </c>
      <c r="AG43" s="36">
        <f t="shared" si="12"/>
        <v>0</v>
      </c>
      <c r="AH43" s="36">
        <f t="shared" si="12"/>
        <v>0</v>
      </c>
      <c r="AI43" s="36">
        <f t="shared" si="12"/>
        <v>0</v>
      </c>
      <c r="AJ43" s="36">
        <f t="shared" si="12"/>
        <v>0</v>
      </c>
      <c r="AK43" s="36">
        <f t="shared" si="12"/>
        <v>0</v>
      </c>
      <c r="AL43" s="36">
        <f t="shared" si="12"/>
        <v>377.42104161400744</v>
      </c>
      <c r="AM43" s="36">
        <f t="shared" si="12"/>
        <v>26.099246143217002</v>
      </c>
      <c r="AN43" s="36">
        <f t="shared" si="12"/>
        <v>1.8666648225478</v>
      </c>
      <c r="AO43" s="36">
        <f t="shared" si="12"/>
        <v>0</v>
      </c>
      <c r="AP43" s="36">
        <f t="shared" si="12"/>
        <v>137.61655609766368</v>
      </c>
      <c r="AQ43" s="36">
        <f t="shared" si="12"/>
        <v>0</v>
      </c>
      <c r="AR43" s="36">
        <f t="shared" si="12"/>
        <v>0</v>
      </c>
      <c r="AS43" s="36">
        <f t="shared" si="12"/>
        <v>0</v>
      </c>
      <c r="AT43" s="36">
        <f t="shared" si="12"/>
        <v>0</v>
      </c>
      <c r="AU43" s="36">
        <f t="shared" si="12"/>
        <v>0</v>
      </c>
      <c r="AV43" s="36">
        <f t="shared" si="12"/>
        <v>323.20754823270772</v>
      </c>
      <c r="AW43" s="36">
        <f t="shared" si="12"/>
        <v>92.027908582053399</v>
      </c>
      <c r="AX43" s="36">
        <f t="shared" si="12"/>
        <v>0</v>
      </c>
      <c r="AY43" s="36">
        <f t="shared" si="12"/>
        <v>0</v>
      </c>
      <c r="AZ43" s="36">
        <f t="shared" si="12"/>
        <v>153.46071305845396</v>
      </c>
      <c r="BA43" s="36">
        <f t="shared" si="12"/>
        <v>0</v>
      </c>
      <c r="BB43" s="36">
        <f t="shared" si="12"/>
        <v>0</v>
      </c>
      <c r="BC43" s="36">
        <f t="shared" si="12"/>
        <v>0</v>
      </c>
      <c r="BD43" s="36">
        <f t="shared" si="12"/>
        <v>0</v>
      </c>
      <c r="BE43" s="36">
        <f t="shared" si="12"/>
        <v>0</v>
      </c>
      <c r="BF43" s="36">
        <f t="shared" si="12"/>
        <v>74.512392134303056</v>
      </c>
      <c r="BG43" s="36">
        <f t="shared" si="12"/>
        <v>9.9989467043531999</v>
      </c>
      <c r="BH43" s="36">
        <f t="shared" si="12"/>
        <v>0</v>
      </c>
      <c r="BI43" s="36">
        <f t="shared" si="12"/>
        <v>0</v>
      </c>
      <c r="BJ43" s="36">
        <f t="shared" si="12"/>
        <v>17.565195239731402</v>
      </c>
      <c r="BK43" s="38">
        <f>SUM(BK35:BK42)</f>
        <v>2011.3291346328976</v>
      </c>
    </row>
    <row r="44" spans="1:67" x14ac:dyDescent="0.2">
      <c r="A44" s="17"/>
      <c r="B44" s="27" t="s">
        <v>84</v>
      </c>
      <c r="C44" s="36">
        <f>C33+C43</f>
        <v>0</v>
      </c>
      <c r="D44" s="36">
        <f t="shared" ref="D44:BJ44" si="13">D33+D43</f>
        <v>7.1519715708704998</v>
      </c>
      <c r="E44" s="36">
        <f t="shared" si="13"/>
        <v>0</v>
      </c>
      <c r="F44" s="36">
        <f t="shared" si="13"/>
        <v>0</v>
      </c>
      <c r="G44" s="36">
        <f t="shared" si="13"/>
        <v>0</v>
      </c>
      <c r="H44" s="36">
        <f t="shared" si="13"/>
        <v>39.105712359843373</v>
      </c>
      <c r="I44" s="36">
        <f t="shared" si="13"/>
        <v>60.480965279643605</v>
      </c>
      <c r="J44" s="36">
        <f t="shared" si="13"/>
        <v>0</v>
      </c>
      <c r="K44" s="36">
        <f t="shared" si="13"/>
        <v>0</v>
      </c>
      <c r="L44" s="36">
        <f t="shared" si="13"/>
        <v>13.8720086393448</v>
      </c>
      <c r="M44" s="36">
        <f t="shared" si="13"/>
        <v>0</v>
      </c>
      <c r="N44" s="36">
        <f t="shared" si="13"/>
        <v>0</v>
      </c>
      <c r="O44" s="36">
        <f t="shared" si="13"/>
        <v>0</v>
      </c>
      <c r="P44" s="36">
        <f t="shared" si="13"/>
        <v>0</v>
      </c>
      <c r="Q44" s="36">
        <f t="shared" si="13"/>
        <v>0</v>
      </c>
      <c r="R44" s="36">
        <f t="shared" si="13"/>
        <v>22.192362609824777</v>
      </c>
      <c r="S44" s="36">
        <f t="shared" si="13"/>
        <v>9.7310624293222006</v>
      </c>
      <c r="T44" s="36">
        <f t="shared" si="13"/>
        <v>1.2281260005161001</v>
      </c>
      <c r="U44" s="36">
        <f t="shared" si="13"/>
        <v>0</v>
      </c>
      <c r="V44" s="36">
        <f t="shared" si="13"/>
        <v>3.2235549928660996</v>
      </c>
      <c r="W44" s="36">
        <f t="shared" si="13"/>
        <v>0</v>
      </c>
      <c r="X44" s="36">
        <f t="shared" si="13"/>
        <v>0</v>
      </c>
      <c r="Y44" s="36">
        <f t="shared" si="13"/>
        <v>0</v>
      </c>
      <c r="Z44" s="36">
        <f t="shared" si="13"/>
        <v>0</v>
      </c>
      <c r="AA44" s="36">
        <f t="shared" si="13"/>
        <v>0</v>
      </c>
      <c r="AB44" s="36">
        <f t="shared" si="13"/>
        <v>452.46200958564168</v>
      </c>
      <c r="AC44" s="36">
        <f t="shared" si="13"/>
        <v>40.753384564082388</v>
      </c>
      <c r="AD44" s="36">
        <f t="shared" si="13"/>
        <v>0</v>
      </c>
      <c r="AE44" s="36">
        <f t="shared" si="13"/>
        <v>0</v>
      </c>
      <c r="AF44" s="36">
        <f t="shared" si="13"/>
        <v>282.58102504210541</v>
      </c>
      <c r="AG44" s="36">
        <f t="shared" si="13"/>
        <v>0</v>
      </c>
      <c r="AH44" s="36">
        <f t="shared" si="13"/>
        <v>0</v>
      </c>
      <c r="AI44" s="36">
        <f t="shared" si="13"/>
        <v>0</v>
      </c>
      <c r="AJ44" s="36">
        <f t="shared" si="13"/>
        <v>0</v>
      </c>
      <c r="AK44" s="36">
        <f t="shared" si="13"/>
        <v>0</v>
      </c>
      <c r="AL44" s="36">
        <f t="shared" si="13"/>
        <v>445.35744510307848</v>
      </c>
      <c r="AM44" s="36">
        <f t="shared" si="13"/>
        <v>26.681912024636201</v>
      </c>
      <c r="AN44" s="36">
        <f t="shared" si="13"/>
        <v>1.8666648225478</v>
      </c>
      <c r="AO44" s="36">
        <f t="shared" si="13"/>
        <v>0</v>
      </c>
      <c r="AP44" s="36">
        <f t="shared" si="13"/>
        <v>145.70147466230077</v>
      </c>
      <c r="AQ44" s="36">
        <f t="shared" si="13"/>
        <v>0</v>
      </c>
      <c r="AR44" s="36">
        <f t="shared" si="13"/>
        <v>0</v>
      </c>
      <c r="AS44" s="36">
        <f t="shared" si="13"/>
        <v>0</v>
      </c>
      <c r="AT44" s="36">
        <f t="shared" si="13"/>
        <v>0</v>
      </c>
      <c r="AU44" s="36">
        <f t="shared" si="13"/>
        <v>0</v>
      </c>
      <c r="AV44" s="36">
        <f t="shared" si="13"/>
        <v>634.09250812983055</v>
      </c>
      <c r="AW44" s="36">
        <f t="shared" si="13"/>
        <v>98.059846135051799</v>
      </c>
      <c r="AX44" s="36">
        <f t="shared" si="13"/>
        <v>0</v>
      </c>
      <c r="AY44" s="36">
        <f t="shared" si="13"/>
        <v>0</v>
      </c>
      <c r="AZ44" s="36">
        <f t="shared" si="13"/>
        <v>211.20906693806691</v>
      </c>
      <c r="BA44" s="36">
        <f t="shared" si="13"/>
        <v>0</v>
      </c>
      <c r="BB44" s="36">
        <f t="shared" si="13"/>
        <v>0</v>
      </c>
      <c r="BC44" s="36">
        <f t="shared" si="13"/>
        <v>0</v>
      </c>
      <c r="BD44" s="36">
        <f t="shared" si="13"/>
        <v>0</v>
      </c>
      <c r="BE44" s="36">
        <f t="shared" si="13"/>
        <v>0</v>
      </c>
      <c r="BF44" s="36">
        <f t="shared" si="13"/>
        <v>131.73187958658355</v>
      </c>
      <c r="BG44" s="36">
        <f t="shared" si="13"/>
        <v>10.130228263707901</v>
      </c>
      <c r="BH44" s="36">
        <f t="shared" si="13"/>
        <v>0</v>
      </c>
      <c r="BI44" s="36">
        <f t="shared" si="13"/>
        <v>0</v>
      </c>
      <c r="BJ44" s="36">
        <f t="shared" si="13"/>
        <v>20.809177429372703</v>
      </c>
      <c r="BK44" s="38">
        <f>BK43+BK33</f>
        <v>2658.4223861692381</v>
      </c>
    </row>
    <row r="45" spans="1:67" ht="3" customHeight="1" x14ac:dyDescent="0.2">
      <c r="A45" s="17"/>
      <c r="B45" s="25"/>
      <c r="C45" s="58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9"/>
    </row>
    <row r="46" spans="1:67" x14ac:dyDescent="0.2">
      <c r="A46" s="17" t="s">
        <v>16</v>
      </c>
      <c r="B46" s="24" t="s">
        <v>8</v>
      </c>
      <c r="C46" s="58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9"/>
    </row>
    <row r="47" spans="1:67" x14ac:dyDescent="0.2">
      <c r="A47" s="17" t="s">
        <v>76</v>
      </c>
      <c r="B47" s="25" t="s">
        <v>17</v>
      </c>
      <c r="C47" s="58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9"/>
    </row>
    <row r="48" spans="1:67" x14ac:dyDescent="0.2">
      <c r="A48" s="17"/>
      <c r="B48" s="26" t="s">
        <v>116</v>
      </c>
      <c r="C48" s="36">
        <v>0</v>
      </c>
      <c r="D48" s="36">
        <v>0.60858428303220002</v>
      </c>
      <c r="E48" s="36">
        <v>0</v>
      </c>
      <c r="F48" s="36">
        <v>0</v>
      </c>
      <c r="G48" s="36">
        <v>0</v>
      </c>
      <c r="H48" s="36">
        <v>7.8585354031300014E-2</v>
      </c>
      <c r="I48" s="36">
        <v>0</v>
      </c>
      <c r="J48" s="36">
        <v>0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3.0778959224899999E-2</v>
      </c>
      <c r="S48" s="36">
        <v>0</v>
      </c>
      <c r="T48" s="36">
        <v>0</v>
      </c>
      <c r="U48" s="36">
        <v>0</v>
      </c>
      <c r="V48" s="36">
        <v>1.9993623548300001E-2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1.2179015724762003</v>
      </c>
      <c r="AC48" s="36">
        <v>0.26343404854819996</v>
      </c>
      <c r="AD48" s="36">
        <v>0</v>
      </c>
      <c r="AE48" s="36">
        <v>0</v>
      </c>
      <c r="AF48" s="36">
        <v>1.7278544698056004</v>
      </c>
      <c r="AG48" s="36">
        <v>0</v>
      </c>
      <c r="AH48" s="36">
        <v>0</v>
      </c>
      <c r="AI48" s="36">
        <v>0</v>
      </c>
      <c r="AJ48" s="36">
        <v>0</v>
      </c>
      <c r="AK48" s="36">
        <v>0</v>
      </c>
      <c r="AL48" s="36">
        <v>1.3934928319883995</v>
      </c>
      <c r="AM48" s="36">
        <v>4.8227458064516</v>
      </c>
      <c r="AN48" s="36">
        <v>0</v>
      </c>
      <c r="AO48" s="36">
        <v>0</v>
      </c>
      <c r="AP48" s="36">
        <v>1.3118612953862998</v>
      </c>
      <c r="AQ48" s="36">
        <v>0</v>
      </c>
      <c r="AR48" s="36">
        <v>0</v>
      </c>
      <c r="AS48" s="36">
        <v>0</v>
      </c>
      <c r="AT48" s="36">
        <v>0</v>
      </c>
      <c r="AU48" s="36">
        <v>0</v>
      </c>
      <c r="AV48" s="36">
        <v>2.8779468456646025</v>
      </c>
      <c r="AW48" s="36">
        <v>0.49605426193509994</v>
      </c>
      <c r="AX48" s="36">
        <v>1.5135216122903001</v>
      </c>
      <c r="AY48" s="36">
        <v>0</v>
      </c>
      <c r="AZ48" s="36">
        <v>3.4969344032565997</v>
      </c>
      <c r="BA48" s="36">
        <v>0</v>
      </c>
      <c r="BB48" s="36">
        <v>0</v>
      </c>
      <c r="BC48" s="36">
        <v>0</v>
      </c>
      <c r="BD48" s="36">
        <v>0</v>
      </c>
      <c r="BE48" s="36">
        <v>0</v>
      </c>
      <c r="BF48" s="36">
        <v>0.48124214005990001</v>
      </c>
      <c r="BG48" s="36">
        <v>0.10653951945160001</v>
      </c>
      <c r="BH48" s="36">
        <v>0</v>
      </c>
      <c r="BI48" s="36">
        <v>0</v>
      </c>
      <c r="BJ48" s="36">
        <v>0.21262797103209999</v>
      </c>
      <c r="BK48" s="39">
        <f>SUM(C48:BJ48)</f>
        <v>20.660098998183205</v>
      </c>
    </row>
    <row r="49" spans="1:67" x14ac:dyDescent="0.2">
      <c r="A49" s="17"/>
      <c r="B49" s="26" t="s">
        <v>120</v>
      </c>
      <c r="C49" s="36">
        <v>0</v>
      </c>
      <c r="D49" s="36">
        <v>0.62038905632249997</v>
      </c>
      <c r="E49" s="36">
        <v>0</v>
      </c>
      <c r="F49" s="36">
        <v>0</v>
      </c>
      <c r="G49" s="36">
        <v>0</v>
      </c>
      <c r="H49" s="36">
        <v>2.5425337988795982</v>
      </c>
      <c r="I49" s="36">
        <v>2.0709682866126999</v>
      </c>
      <c r="J49" s="36">
        <v>0</v>
      </c>
      <c r="K49" s="36">
        <v>0</v>
      </c>
      <c r="L49" s="36">
        <v>0.92465265783750006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2.1037421636236018</v>
      </c>
      <c r="S49" s="36">
        <v>0.25285606141919997</v>
      </c>
      <c r="T49" s="36">
        <v>0</v>
      </c>
      <c r="U49" s="36">
        <v>0</v>
      </c>
      <c r="V49" s="36">
        <v>0.58615010670910006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78.384693943526656</v>
      </c>
      <c r="AC49" s="36">
        <v>5.0028400853199013</v>
      </c>
      <c r="AD49" s="36">
        <v>0.1479284266451</v>
      </c>
      <c r="AE49" s="36">
        <v>0</v>
      </c>
      <c r="AF49" s="36">
        <v>101.3275354585296</v>
      </c>
      <c r="AG49" s="36">
        <v>0</v>
      </c>
      <c r="AH49" s="36">
        <v>0</v>
      </c>
      <c r="AI49" s="36">
        <v>0</v>
      </c>
      <c r="AJ49" s="36">
        <v>0</v>
      </c>
      <c r="AK49" s="36">
        <v>0</v>
      </c>
      <c r="AL49" s="36">
        <v>85.058291227088858</v>
      </c>
      <c r="AM49" s="36">
        <v>5.862781809191798</v>
      </c>
      <c r="AN49" s="36">
        <v>0.49646955258060005</v>
      </c>
      <c r="AO49" s="36">
        <v>0</v>
      </c>
      <c r="AP49" s="36">
        <v>50.967865918547922</v>
      </c>
      <c r="AQ49" s="36">
        <v>0</v>
      </c>
      <c r="AR49" s="36">
        <v>0</v>
      </c>
      <c r="AS49" s="36">
        <v>0</v>
      </c>
      <c r="AT49" s="36">
        <v>0</v>
      </c>
      <c r="AU49" s="36">
        <v>0</v>
      </c>
      <c r="AV49" s="36">
        <v>29.520810515888094</v>
      </c>
      <c r="AW49" s="36">
        <v>6.0124369784182994</v>
      </c>
      <c r="AX49" s="36">
        <v>0</v>
      </c>
      <c r="AY49" s="36">
        <v>0</v>
      </c>
      <c r="AZ49" s="36">
        <v>30.005897136503105</v>
      </c>
      <c r="BA49" s="36">
        <v>0</v>
      </c>
      <c r="BB49" s="36">
        <v>0</v>
      </c>
      <c r="BC49" s="36">
        <v>0</v>
      </c>
      <c r="BD49" s="36">
        <v>0</v>
      </c>
      <c r="BE49" s="36">
        <v>0</v>
      </c>
      <c r="BF49" s="36">
        <v>11.323489894622561</v>
      </c>
      <c r="BG49" s="36">
        <v>3.0412015569998001</v>
      </c>
      <c r="BH49" s="36">
        <v>0</v>
      </c>
      <c r="BI49" s="36">
        <v>0</v>
      </c>
      <c r="BJ49" s="36">
        <v>8.2636513256404012</v>
      </c>
      <c r="BK49" s="39">
        <f>SUM(C49:BJ49)</f>
        <v>424.517185960907</v>
      </c>
    </row>
    <row r="50" spans="1:67" x14ac:dyDescent="0.2">
      <c r="A50" s="17"/>
      <c r="B50" s="27" t="s">
        <v>83</v>
      </c>
      <c r="C50" s="36">
        <f>SUM(C48:C49)</f>
        <v>0</v>
      </c>
      <c r="D50" s="36">
        <f t="shared" ref="D50:BK50" si="14">SUM(D48:D49)</f>
        <v>1.2289733393547</v>
      </c>
      <c r="E50" s="36">
        <f t="shared" si="14"/>
        <v>0</v>
      </c>
      <c r="F50" s="36">
        <f t="shared" si="14"/>
        <v>0</v>
      </c>
      <c r="G50" s="36">
        <f t="shared" si="14"/>
        <v>0</v>
      </c>
      <c r="H50" s="36">
        <f t="shared" si="14"/>
        <v>2.6211191529108984</v>
      </c>
      <c r="I50" s="36">
        <f t="shared" si="14"/>
        <v>2.0709682866126999</v>
      </c>
      <c r="J50" s="36">
        <f t="shared" si="14"/>
        <v>0</v>
      </c>
      <c r="K50" s="36">
        <f t="shared" si="14"/>
        <v>0</v>
      </c>
      <c r="L50" s="36">
        <f t="shared" si="14"/>
        <v>0.92465265783750006</v>
      </c>
      <c r="M50" s="36">
        <f t="shared" si="14"/>
        <v>0</v>
      </c>
      <c r="N50" s="36">
        <f t="shared" si="14"/>
        <v>0</v>
      </c>
      <c r="O50" s="36">
        <f t="shared" si="14"/>
        <v>0</v>
      </c>
      <c r="P50" s="36">
        <f t="shared" si="14"/>
        <v>0</v>
      </c>
      <c r="Q50" s="36">
        <f t="shared" si="14"/>
        <v>0</v>
      </c>
      <c r="R50" s="36">
        <f t="shared" si="14"/>
        <v>2.1345211228485019</v>
      </c>
      <c r="S50" s="36">
        <f t="shared" si="14"/>
        <v>0.25285606141919997</v>
      </c>
      <c r="T50" s="36">
        <f t="shared" si="14"/>
        <v>0</v>
      </c>
      <c r="U50" s="36">
        <f t="shared" si="14"/>
        <v>0</v>
      </c>
      <c r="V50" s="36">
        <f t="shared" si="14"/>
        <v>0.60614373025740009</v>
      </c>
      <c r="W50" s="36">
        <f t="shared" si="14"/>
        <v>0</v>
      </c>
      <c r="X50" s="36">
        <f t="shared" si="14"/>
        <v>0</v>
      </c>
      <c r="Y50" s="36">
        <f t="shared" si="14"/>
        <v>0</v>
      </c>
      <c r="Z50" s="36">
        <f t="shared" si="14"/>
        <v>0</v>
      </c>
      <c r="AA50" s="36">
        <f t="shared" si="14"/>
        <v>0</v>
      </c>
      <c r="AB50" s="36">
        <f t="shared" si="14"/>
        <v>79.60259551600285</v>
      </c>
      <c r="AC50" s="36">
        <f t="shared" si="14"/>
        <v>5.2662741338681016</v>
      </c>
      <c r="AD50" s="36">
        <f t="shared" si="14"/>
        <v>0.1479284266451</v>
      </c>
      <c r="AE50" s="36">
        <f t="shared" si="14"/>
        <v>0</v>
      </c>
      <c r="AF50" s="36">
        <f t="shared" si="14"/>
        <v>103.0553899283352</v>
      </c>
      <c r="AG50" s="36">
        <f t="shared" si="14"/>
        <v>0</v>
      </c>
      <c r="AH50" s="36">
        <f t="shared" si="14"/>
        <v>0</v>
      </c>
      <c r="AI50" s="36">
        <f t="shared" si="14"/>
        <v>0</v>
      </c>
      <c r="AJ50" s="36">
        <f t="shared" si="14"/>
        <v>0</v>
      </c>
      <c r="AK50" s="36">
        <f t="shared" si="14"/>
        <v>0</v>
      </c>
      <c r="AL50" s="36">
        <f t="shared" si="14"/>
        <v>86.451784059077255</v>
      </c>
      <c r="AM50" s="36">
        <f t="shared" si="14"/>
        <v>10.685527615643398</v>
      </c>
      <c r="AN50" s="36">
        <f t="shared" si="14"/>
        <v>0.49646955258060005</v>
      </c>
      <c r="AO50" s="36">
        <f t="shared" si="14"/>
        <v>0</v>
      </c>
      <c r="AP50" s="36">
        <f t="shared" si="14"/>
        <v>52.279727213934223</v>
      </c>
      <c r="AQ50" s="36">
        <f t="shared" si="14"/>
        <v>0</v>
      </c>
      <c r="AR50" s="36">
        <f t="shared" si="14"/>
        <v>0</v>
      </c>
      <c r="AS50" s="36">
        <f t="shared" si="14"/>
        <v>0</v>
      </c>
      <c r="AT50" s="36">
        <f t="shared" si="14"/>
        <v>0</v>
      </c>
      <c r="AU50" s="36">
        <f t="shared" si="14"/>
        <v>0</v>
      </c>
      <c r="AV50" s="36">
        <f t="shared" si="14"/>
        <v>32.398757361552697</v>
      </c>
      <c r="AW50" s="36">
        <f t="shared" si="14"/>
        <v>6.5084912403533997</v>
      </c>
      <c r="AX50" s="36">
        <f t="shared" si="14"/>
        <v>1.5135216122903001</v>
      </c>
      <c r="AY50" s="36">
        <f t="shared" si="14"/>
        <v>0</v>
      </c>
      <c r="AZ50" s="36">
        <f t="shared" si="14"/>
        <v>33.502831539759704</v>
      </c>
      <c r="BA50" s="36">
        <f t="shared" si="14"/>
        <v>0</v>
      </c>
      <c r="BB50" s="36">
        <f t="shared" si="14"/>
        <v>0</v>
      </c>
      <c r="BC50" s="36">
        <f t="shared" si="14"/>
        <v>0</v>
      </c>
      <c r="BD50" s="36">
        <f t="shared" si="14"/>
        <v>0</v>
      </c>
      <c r="BE50" s="36">
        <f t="shared" si="14"/>
        <v>0</v>
      </c>
      <c r="BF50" s="36">
        <f t="shared" si="14"/>
        <v>11.804732034682461</v>
      </c>
      <c r="BG50" s="36">
        <f t="shared" si="14"/>
        <v>3.1477410764514002</v>
      </c>
      <c r="BH50" s="36">
        <f t="shared" si="14"/>
        <v>0</v>
      </c>
      <c r="BI50" s="36">
        <f t="shared" si="14"/>
        <v>0</v>
      </c>
      <c r="BJ50" s="36">
        <f t="shared" si="14"/>
        <v>8.4762792966725016</v>
      </c>
      <c r="BK50" s="36">
        <f t="shared" si="14"/>
        <v>445.17728495909023</v>
      </c>
    </row>
    <row r="51" spans="1:67" ht="2.25" customHeight="1" x14ac:dyDescent="0.2">
      <c r="A51" s="17"/>
      <c r="B51" s="25"/>
      <c r="C51" s="58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9"/>
    </row>
    <row r="52" spans="1:67" x14ac:dyDescent="0.2">
      <c r="A52" s="17" t="s">
        <v>4</v>
      </c>
      <c r="B52" s="24" t="s">
        <v>9</v>
      </c>
      <c r="C52" s="58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9"/>
    </row>
    <row r="53" spans="1:67" x14ac:dyDescent="0.2">
      <c r="A53" s="17" t="s">
        <v>76</v>
      </c>
      <c r="B53" s="25" t="s">
        <v>18</v>
      </c>
      <c r="C53" s="58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9"/>
    </row>
    <row r="54" spans="1:67" x14ac:dyDescent="0.2">
      <c r="A54" s="17"/>
      <c r="B54" s="34" t="s">
        <v>111</v>
      </c>
      <c r="C54" s="40">
        <v>0</v>
      </c>
      <c r="D54" s="40">
        <v>32.779699999999998</v>
      </c>
      <c r="E54" s="40">
        <v>0</v>
      </c>
      <c r="F54" s="40">
        <v>0</v>
      </c>
      <c r="G54" s="40">
        <v>0</v>
      </c>
      <c r="H54" s="40">
        <v>14.832294121865798</v>
      </c>
      <c r="I54" s="40">
        <v>0.64030000000000031</v>
      </c>
      <c r="J54" s="40">
        <v>0</v>
      </c>
      <c r="K54" s="40">
        <v>0</v>
      </c>
      <c r="L54" s="40">
        <v>7.5496999999999996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6.1881000000000004</v>
      </c>
      <c r="S54" s="40">
        <v>0.1004</v>
      </c>
      <c r="T54" s="40">
        <v>0</v>
      </c>
      <c r="U54" s="40">
        <v>0</v>
      </c>
      <c r="V54" s="40">
        <v>1.1540999999999999</v>
      </c>
      <c r="W54" s="40">
        <v>0</v>
      </c>
      <c r="X54" s="40">
        <v>0</v>
      </c>
      <c r="Y54" s="40">
        <v>0</v>
      </c>
      <c r="Z54" s="40">
        <v>0</v>
      </c>
      <c r="AA54" s="40">
        <v>0</v>
      </c>
      <c r="AB54" s="40">
        <v>0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0</v>
      </c>
      <c r="AL54" s="40">
        <v>0</v>
      </c>
      <c r="AM54" s="40">
        <v>0</v>
      </c>
      <c r="AN54" s="40">
        <v>0</v>
      </c>
      <c r="AO54" s="40">
        <v>0</v>
      </c>
      <c r="AP54" s="40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0</v>
      </c>
      <c r="AX54" s="40">
        <v>0</v>
      </c>
      <c r="AY54" s="40">
        <v>0</v>
      </c>
      <c r="AZ54" s="40">
        <v>0</v>
      </c>
      <c r="BA54" s="40">
        <v>0</v>
      </c>
      <c r="BB54" s="40">
        <v>0</v>
      </c>
      <c r="BC54" s="40">
        <v>0</v>
      </c>
      <c r="BD54" s="40">
        <v>0</v>
      </c>
      <c r="BE54" s="40">
        <v>0</v>
      </c>
      <c r="BF54" s="40">
        <v>0</v>
      </c>
      <c r="BG54" s="40">
        <v>0</v>
      </c>
      <c r="BH54" s="40">
        <v>0</v>
      </c>
      <c r="BI54" s="40">
        <v>0</v>
      </c>
      <c r="BJ54" s="40">
        <v>0</v>
      </c>
      <c r="BK54" s="39">
        <f>SUM(C54:BJ54)</f>
        <v>63.244594121865802</v>
      </c>
      <c r="BL54" s="51"/>
      <c r="BM54" s="51"/>
      <c r="BN54" s="51"/>
      <c r="BO54" s="51"/>
    </row>
    <row r="55" spans="1:67" x14ac:dyDescent="0.2">
      <c r="A55" s="17"/>
      <c r="B55" s="26" t="s">
        <v>85</v>
      </c>
      <c r="C55" s="36">
        <f>SUM(C54)</f>
        <v>0</v>
      </c>
      <c r="D55" s="36">
        <f t="shared" ref="D55:BJ55" si="15">SUM(D54)</f>
        <v>32.779699999999998</v>
      </c>
      <c r="E55" s="36">
        <f t="shared" si="15"/>
        <v>0</v>
      </c>
      <c r="F55" s="36">
        <f t="shared" si="15"/>
        <v>0</v>
      </c>
      <c r="G55" s="36">
        <f t="shared" si="15"/>
        <v>0</v>
      </c>
      <c r="H55" s="36">
        <f t="shared" si="15"/>
        <v>14.832294121865798</v>
      </c>
      <c r="I55" s="36">
        <f t="shared" si="15"/>
        <v>0.64030000000000031</v>
      </c>
      <c r="J55" s="36">
        <f t="shared" si="15"/>
        <v>0</v>
      </c>
      <c r="K55" s="36">
        <f t="shared" si="15"/>
        <v>0</v>
      </c>
      <c r="L55" s="36">
        <f t="shared" si="15"/>
        <v>7.5496999999999996</v>
      </c>
      <c r="M55" s="36">
        <f t="shared" si="15"/>
        <v>0</v>
      </c>
      <c r="N55" s="36">
        <f t="shared" si="15"/>
        <v>0</v>
      </c>
      <c r="O55" s="36">
        <f t="shared" si="15"/>
        <v>0</v>
      </c>
      <c r="P55" s="36">
        <f t="shared" si="15"/>
        <v>0</v>
      </c>
      <c r="Q55" s="36">
        <f t="shared" si="15"/>
        <v>0</v>
      </c>
      <c r="R55" s="36">
        <f t="shared" si="15"/>
        <v>6.1881000000000004</v>
      </c>
      <c r="S55" s="36">
        <f t="shared" si="15"/>
        <v>0.1004</v>
      </c>
      <c r="T55" s="36">
        <f t="shared" si="15"/>
        <v>0</v>
      </c>
      <c r="U55" s="36">
        <f t="shared" si="15"/>
        <v>0</v>
      </c>
      <c r="V55" s="36">
        <f t="shared" si="15"/>
        <v>1.1540999999999999</v>
      </c>
      <c r="W55" s="36">
        <f t="shared" si="15"/>
        <v>0</v>
      </c>
      <c r="X55" s="36">
        <f t="shared" si="15"/>
        <v>0</v>
      </c>
      <c r="Y55" s="36">
        <f t="shared" si="15"/>
        <v>0</v>
      </c>
      <c r="Z55" s="36">
        <f t="shared" si="15"/>
        <v>0</v>
      </c>
      <c r="AA55" s="36">
        <f t="shared" si="15"/>
        <v>0</v>
      </c>
      <c r="AB55" s="36">
        <f t="shared" si="15"/>
        <v>0</v>
      </c>
      <c r="AC55" s="36">
        <f t="shared" si="15"/>
        <v>0</v>
      </c>
      <c r="AD55" s="36">
        <f t="shared" si="15"/>
        <v>0</v>
      </c>
      <c r="AE55" s="36">
        <f t="shared" si="15"/>
        <v>0</v>
      </c>
      <c r="AF55" s="36">
        <f t="shared" si="15"/>
        <v>0</v>
      </c>
      <c r="AG55" s="36">
        <f t="shared" si="15"/>
        <v>0</v>
      </c>
      <c r="AH55" s="36">
        <f t="shared" si="15"/>
        <v>0</v>
      </c>
      <c r="AI55" s="36">
        <f t="shared" si="15"/>
        <v>0</v>
      </c>
      <c r="AJ55" s="36">
        <f t="shared" si="15"/>
        <v>0</v>
      </c>
      <c r="AK55" s="36">
        <f t="shared" si="15"/>
        <v>0</v>
      </c>
      <c r="AL55" s="36">
        <f t="shared" si="15"/>
        <v>0</v>
      </c>
      <c r="AM55" s="36">
        <f t="shared" si="15"/>
        <v>0</v>
      </c>
      <c r="AN55" s="36">
        <f t="shared" si="15"/>
        <v>0</v>
      </c>
      <c r="AO55" s="36">
        <f t="shared" si="15"/>
        <v>0</v>
      </c>
      <c r="AP55" s="36">
        <f t="shared" si="15"/>
        <v>0</v>
      </c>
      <c r="AQ55" s="36">
        <f t="shared" si="15"/>
        <v>0</v>
      </c>
      <c r="AR55" s="36">
        <f t="shared" si="15"/>
        <v>0</v>
      </c>
      <c r="AS55" s="36">
        <f t="shared" si="15"/>
        <v>0</v>
      </c>
      <c r="AT55" s="36">
        <f t="shared" si="15"/>
        <v>0</v>
      </c>
      <c r="AU55" s="36">
        <f t="shared" si="15"/>
        <v>0</v>
      </c>
      <c r="AV55" s="36">
        <f t="shared" si="15"/>
        <v>0</v>
      </c>
      <c r="AW55" s="36">
        <f t="shared" si="15"/>
        <v>0</v>
      </c>
      <c r="AX55" s="36">
        <f t="shared" si="15"/>
        <v>0</v>
      </c>
      <c r="AY55" s="36">
        <f t="shared" si="15"/>
        <v>0</v>
      </c>
      <c r="AZ55" s="36">
        <f t="shared" si="15"/>
        <v>0</v>
      </c>
      <c r="BA55" s="36">
        <f t="shared" si="15"/>
        <v>0</v>
      </c>
      <c r="BB55" s="36">
        <f t="shared" si="15"/>
        <v>0</v>
      </c>
      <c r="BC55" s="36">
        <f t="shared" si="15"/>
        <v>0</v>
      </c>
      <c r="BD55" s="36">
        <f t="shared" si="15"/>
        <v>0</v>
      </c>
      <c r="BE55" s="36">
        <f t="shared" si="15"/>
        <v>0</v>
      </c>
      <c r="BF55" s="36">
        <f t="shared" si="15"/>
        <v>0</v>
      </c>
      <c r="BG55" s="36">
        <f t="shared" si="15"/>
        <v>0</v>
      </c>
      <c r="BH55" s="36">
        <f t="shared" si="15"/>
        <v>0</v>
      </c>
      <c r="BI55" s="36">
        <f t="shared" si="15"/>
        <v>0</v>
      </c>
      <c r="BJ55" s="36">
        <f t="shared" si="15"/>
        <v>0</v>
      </c>
      <c r="BK55" s="39">
        <f>SUM(BK54)</f>
        <v>63.244594121865802</v>
      </c>
    </row>
    <row r="56" spans="1:67" x14ac:dyDescent="0.2">
      <c r="A56" s="17" t="s">
        <v>77</v>
      </c>
      <c r="B56" s="25" t="s">
        <v>19</v>
      </c>
      <c r="C56" s="58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9"/>
    </row>
    <row r="57" spans="1:67" x14ac:dyDescent="0.2">
      <c r="A57" s="17"/>
      <c r="B57" s="26" t="s">
        <v>36</v>
      </c>
      <c r="C57" s="36">
        <v>0</v>
      </c>
      <c r="D57" s="36">
        <v>0</v>
      </c>
      <c r="E57" s="36">
        <v>0</v>
      </c>
      <c r="F57" s="36">
        <v>0</v>
      </c>
      <c r="G57" s="36">
        <v>0</v>
      </c>
      <c r="H57" s="36">
        <v>0</v>
      </c>
      <c r="I57" s="36">
        <v>0</v>
      </c>
      <c r="J57" s="36">
        <v>0</v>
      </c>
      <c r="K57" s="36">
        <v>0</v>
      </c>
      <c r="L57" s="36">
        <v>0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0</v>
      </c>
      <c r="T57" s="36">
        <v>0</v>
      </c>
      <c r="U57" s="36">
        <v>0</v>
      </c>
      <c r="V57" s="36">
        <v>0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36">
        <v>0</v>
      </c>
      <c r="AD57" s="36">
        <v>0</v>
      </c>
      <c r="AE57" s="36">
        <v>0</v>
      </c>
      <c r="AF57" s="36">
        <v>0</v>
      </c>
      <c r="AG57" s="36">
        <v>0</v>
      </c>
      <c r="AH57" s="36">
        <v>0</v>
      </c>
      <c r="AI57" s="36">
        <v>0</v>
      </c>
      <c r="AJ57" s="36">
        <v>0</v>
      </c>
      <c r="AK57" s="36">
        <v>0</v>
      </c>
      <c r="AL57" s="36">
        <v>0</v>
      </c>
      <c r="AM57" s="36">
        <v>0</v>
      </c>
      <c r="AN57" s="36">
        <v>0</v>
      </c>
      <c r="AO57" s="36">
        <v>0</v>
      </c>
      <c r="AP57" s="36">
        <v>0</v>
      </c>
      <c r="AQ57" s="36">
        <v>0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0</v>
      </c>
      <c r="AY57" s="36">
        <v>0</v>
      </c>
      <c r="AZ57" s="36">
        <v>0</v>
      </c>
      <c r="BA57" s="36">
        <v>0</v>
      </c>
      <c r="BB57" s="36">
        <v>0</v>
      </c>
      <c r="BC57" s="36">
        <v>0</v>
      </c>
      <c r="BD57" s="36">
        <v>0</v>
      </c>
      <c r="BE57" s="36">
        <v>0</v>
      </c>
      <c r="BF57" s="36">
        <v>0</v>
      </c>
      <c r="BG57" s="36">
        <v>0</v>
      </c>
      <c r="BH57" s="36">
        <v>0</v>
      </c>
      <c r="BI57" s="36">
        <v>0</v>
      </c>
      <c r="BJ57" s="36">
        <v>0</v>
      </c>
      <c r="BK57" s="39">
        <f>SUM(C57:BJ57)</f>
        <v>0</v>
      </c>
    </row>
    <row r="58" spans="1:67" x14ac:dyDescent="0.2">
      <c r="A58" s="17"/>
      <c r="B58" s="26" t="s">
        <v>86</v>
      </c>
      <c r="C58" s="36">
        <f t="shared" ref="C58:BJ58" si="16">SUM(C57)</f>
        <v>0</v>
      </c>
      <c r="D58" s="36">
        <f t="shared" si="16"/>
        <v>0</v>
      </c>
      <c r="E58" s="36">
        <f t="shared" si="16"/>
        <v>0</v>
      </c>
      <c r="F58" s="36">
        <f t="shared" si="16"/>
        <v>0</v>
      </c>
      <c r="G58" s="36">
        <f t="shared" si="16"/>
        <v>0</v>
      </c>
      <c r="H58" s="36">
        <f t="shared" si="16"/>
        <v>0</v>
      </c>
      <c r="I58" s="36">
        <f t="shared" si="16"/>
        <v>0</v>
      </c>
      <c r="J58" s="36">
        <f t="shared" si="16"/>
        <v>0</v>
      </c>
      <c r="K58" s="36">
        <f t="shared" si="16"/>
        <v>0</v>
      </c>
      <c r="L58" s="36">
        <f t="shared" si="16"/>
        <v>0</v>
      </c>
      <c r="M58" s="36">
        <f t="shared" si="16"/>
        <v>0</v>
      </c>
      <c r="N58" s="36">
        <f t="shared" si="16"/>
        <v>0</v>
      </c>
      <c r="O58" s="36">
        <f t="shared" si="16"/>
        <v>0</v>
      </c>
      <c r="P58" s="36">
        <f t="shared" si="16"/>
        <v>0</v>
      </c>
      <c r="Q58" s="36">
        <f t="shared" si="16"/>
        <v>0</v>
      </c>
      <c r="R58" s="36">
        <f t="shared" si="16"/>
        <v>0</v>
      </c>
      <c r="S58" s="36">
        <f t="shared" si="16"/>
        <v>0</v>
      </c>
      <c r="T58" s="36">
        <f t="shared" si="16"/>
        <v>0</v>
      </c>
      <c r="U58" s="36">
        <f t="shared" si="16"/>
        <v>0</v>
      </c>
      <c r="V58" s="36">
        <f t="shared" si="16"/>
        <v>0</v>
      </c>
      <c r="W58" s="36">
        <f t="shared" si="16"/>
        <v>0</v>
      </c>
      <c r="X58" s="36">
        <f t="shared" si="16"/>
        <v>0</v>
      </c>
      <c r="Y58" s="36">
        <f t="shared" si="16"/>
        <v>0</v>
      </c>
      <c r="Z58" s="36">
        <f t="shared" si="16"/>
        <v>0</v>
      </c>
      <c r="AA58" s="36">
        <f t="shared" si="16"/>
        <v>0</v>
      </c>
      <c r="AB58" s="36">
        <f t="shared" si="16"/>
        <v>0</v>
      </c>
      <c r="AC58" s="36">
        <f t="shared" si="16"/>
        <v>0</v>
      </c>
      <c r="AD58" s="36">
        <f t="shared" si="16"/>
        <v>0</v>
      </c>
      <c r="AE58" s="36">
        <f t="shared" si="16"/>
        <v>0</v>
      </c>
      <c r="AF58" s="36">
        <f t="shared" si="16"/>
        <v>0</v>
      </c>
      <c r="AG58" s="36">
        <f t="shared" si="16"/>
        <v>0</v>
      </c>
      <c r="AH58" s="36">
        <f t="shared" si="16"/>
        <v>0</v>
      </c>
      <c r="AI58" s="36">
        <f t="shared" si="16"/>
        <v>0</v>
      </c>
      <c r="AJ58" s="36">
        <f t="shared" si="16"/>
        <v>0</v>
      </c>
      <c r="AK58" s="36">
        <f t="shared" si="16"/>
        <v>0</v>
      </c>
      <c r="AL58" s="36">
        <f t="shared" si="16"/>
        <v>0</v>
      </c>
      <c r="AM58" s="36">
        <f t="shared" si="16"/>
        <v>0</v>
      </c>
      <c r="AN58" s="36">
        <f t="shared" si="16"/>
        <v>0</v>
      </c>
      <c r="AO58" s="36">
        <f t="shared" si="16"/>
        <v>0</v>
      </c>
      <c r="AP58" s="36">
        <f t="shared" si="16"/>
        <v>0</v>
      </c>
      <c r="AQ58" s="36">
        <f t="shared" si="16"/>
        <v>0</v>
      </c>
      <c r="AR58" s="36">
        <f t="shared" si="16"/>
        <v>0</v>
      </c>
      <c r="AS58" s="36">
        <f t="shared" si="16"/>
        <v>0</v>
      </c>
      <c r="AT58" s="36">
        <f t="shared" si="16"/>
        <v>0</v>
      </c>
      <c r="AU58" s="36">
        <f t="shared" si="16"/>
        <v>0</v>
      </c>
      <c r="AV58" s="36">
        <f t="shared" si="16"/>
        <v>0</v>
      </c>
      <c r="AW58" s="36">
        <f t="shared" si="16"/>
        <v>0</v>
      </c>
      <c r="AX58" s="36">
        <f t="shared" si="16"/>
        <v>0</v>
      </c>
      <c r="AY58" s="36">
        <f t="shared" si="16"/>
        <v>0</v>
      </c>
      <c r="AZ58" s="36">
        <f t="shared" si="16"/>
        <v>0</v>
      </c>
      <c r="BA58" s="36">
        <f t="shared" si="16"/>
        <v>0</v>
      </c>
      <c r="BB58" s="36">
        <f t="shared" si="16"/>
        <v>0</v>
      </c>
      <c r="BC58" s="36">
        <f t="shared" si="16"/>
        <v>0</v>
      </c>
      <c r="BD58" s="36">
        <f t="shared" si="16"/>
        <v>0</v>
      </c>
      <c r="BE58" s="36">
        <f t="shared" si="16"/>
        <v>0</v>
      </c>
      <c r="BF58" s="36">
        <f t="shared" si="16"/>
        <v>0</v>
      </c>
      <c r="BG58" s="36">
        <f t="shared" si="16"/>
        <v>0</v>
      </c>
      <c r="BH58" s="36">
        <f t="shared" si="16"/>
        <v>0</v>
      </c>
      <c r="BI58" s="36">
        <f t="shared" si="16"/>
        <v>0</v>
      </c>
      <c r="BJ58" s="36">
        <f t="shared" si="16"/>
        <v>0</v>
      </c>
      <c r="BK58" s="39">
        <f>SUM(BK57)</f>
        <v>0</v>
      </c>
    </row>
    <row r="59" spans="1:67" x14ac:dyDescent="0.2">
      <c r="A59" s="17"/>
      <c r="B59" s="27" t="s">
        <v>84</v>
      </c>
      <c r="C59" s="38">
        <f>C58+C55</f>
        <v>0</v>
      </c>
      <c r="D59" s="38">
        <f t="shared" ref="D59:BJ59" si="17">D58+D55</f>
        <v>32.779699999999998</v>
      </c>
      <c r="E59" s="38">
        <f t="shared" si="17"/>
        <v>0</v>
      </c>
      <c r="F59" s="38">
        <f t="shared" si="17"/>
        <v>0</v>
      </c>
      <c r="G59" s="38">
        <f t="shared" si="17"/>
        <v>0</v>
      </c>
      <c r="H59" s="38">
        <f t="shared" si="17"/>
        <v>14.832294121865798</v>
      </c>
      <c r="I59" s="38">
        <f t="shared" si="17"/>
        <v>0.64030000000000031</v>
      </c>
      <c r="J59" s="38">
        <f t="shared" si="17"/>
        <v>0</v>
      </c>
      <c r="K59" s="38">
        <f t="shared" si="17"/>
        <v>0</v>
      </c>
      <c r="L59" s="38">
        <f t="shared" si="17"/>
        <v>7.5496999999999996</v>
      </c>
      <c r="M59" s="38">
        <f t="shared" si="17"/>
        <v>0</v>
      </c>
      <c r="N59" s="38">
        <f t="shared" si="17"/>
        <v>0</v>
      </c>
      <c r="O59" s="38">
        <f t="shared" si="17"/>
        <v>0</v>
      </c>
      <c r="P59" s="38">
        <f t="shared" si="17"/>
        <v>0</v>
      </c>
      <c r="Q59" s="38">
        <f t="shared" si="17"/>
        <v>0</v>
      </c>
      <c r="R59" s="38">
        <f t="shared" si="17"/>
        <v>6.1881000000000004</v>
      </c>
      <c r="S59" s="38">
        <f t="shared" si="17"/>
        <v>0.1004</v>
      </c>
      <c r="T59" s="38">
        <f t="shared" si="17"/>
        <v>0</v>
      </c>
      <c r="U59" s="38">
        <f t="shared" si="17"/>
        <v>0</v>
      </c>
      <c r="V59" s="38">
        <f t="shared" si="17"/>
        <v>1.1540999999999999</v>
      </c>
      <c r="W59" s="38">
        <f t="shared" si="17"/>
        <v>0</v>
      </c>
      <c r="X59" s="38">
        <f t="shared" si="17"/>
        <v>0</v>
      </c>
      <c r="Y59" s="38">
        <f t="shared" si="17"/>
        <v>0</v>
      </c>
      <c r="Z59" s="38">
        <f t="shared" si="17"/>
        <v>0</v>
      </c>
      <c r="AA59" s="38">
        <f t="shared" si="17"/>
        <v>0</v>
      </c>
      <c r="AB59" s="38">
        <f t="shared" si="17"/>
        <v>0</v>
      </c>
      <c r="AC59" s="38">
        <f t="shared" si="17"/>
        <v>0</v>
      </c>
      <c r="AD59" s="38">
        <f t="shared" si="17"/>
        <v>0</v>
      </c>
      <c r="AE59" s="38">
        <f t="shared" si="17"/>
        <v>0</v>
      </c>
      <c r="AF59" s="38">
        <f t="shared" si="17"/>
        <v>0</v>
      </c>
      <c r="AG59" s="38">
        <f t="shared" si="17"/>
        <v>0</v>
      </c>
      <c r="AH59" s="38">
        <f t="shared" si="17"/>
        <v>0</v>
      </c>
      <c r="AI59" s="38">
        <f t="shared" si="17"/>
        <v>0</v>
      </c>
      <c r="AJ59" s="38">
        <f t="shared" si="17"/>
        <v>0</v>
      </c>
      <c r="AK59" s="38">
        <f t="shared" si="17"/>
        <v>0</v>
      </c>
      <c r="AL59" s="38">
        <f t="shared" si="17"/>
        <v>0</v>
      </c>
      <c r="AM59" s="38">
        <f t="shared" si="17"/>
        <v>0</v>
      </c>
      <c r="AN59" s="38">
        <f t="shared" si="17"/>
        <v>0</v>
      </c>
      <c r="AO59" s="38">
        <f t="shared" si="17"/>
        <v>0</v>
      </c>
      <c r="AP59" s="38">
        <f t="shared" si="17"/>
        <v>0</v>
      </c>
      <c r="AQ59" s="38">
        <f t="shared" si="17"/>
        <v>0</v>
      </c>
      <c r="AR59" s="38">
        <f t="shared" si="17"/>
        <v>0</v>
      </c>
      <c r="AS59" s="38">
        <f t="shared" si="17"/>
        <v>0</v>
      </c>
      <c r="AT59" s="38">
        <f t="shared" si="17"/>
        <v>0</v>
      </c>
      <c r="AU59" s="38">
        <f t="shared" si="17"/>
        <v>0</v>
      </c>
      <c r="AV59" s="38">
        <f t="shared" si="17"/>
        <v>0</v>
      </c>
      <c r="AW59" s="38">
        <f t="shared" si="17"/>
        <v>0</v>
      </c>
      <c r="AX59" s="38">
        <f t="shared" si="17"/>
        <v>0</v>
      </c>
      <c r="AY59" s="38">
        <f t="shared" si="17"/>
        <v>0</v>
      </c>
      <c r="AZ59" s="38">
        <f t="shared" si="17"/>
        <v>0</v>
      </c>
      <c r="BA59" s="38">
        <f t="shared" si="17"/>
        <v>0</v>
      </c>
      <c r="BB59" s="38">
        <f t="shared" si="17"/>
        <v>0</v>
      </c>
      <c r="BC59" s="38">
        <f t="shared" si="17"/>
        <v>0</v>
      </c>
      <c r="BD59" s="38">
        <f t="shared" si="17"/>
        <v>0</v>
      </c>
      <c r="BE59" s="38">
        <f t="shared" si="17"/>
        <v>0</v>
      </c>
      <c r="BF59" s="38">
        <f t="shared" si="17"/>
        <v>0</v>
      </c>
      <c r="BG59" s="38">
        <f t="shared" si="17"/>
        <v>0</v>
      </c>
      <c r="BH59" s="38">
        <f t="shared" si="17"/>
        <v>0</v>
      </c>
      <c r="BI59" s="38">
        <f t="shared" si="17"/>
        <v>0</v>
      </c>
      <c r="BJ59" s="38">
        <f t="shared" si="17"/>
        <v>0</v>
      </c>
      <c r="BK59" s="38">
        <f>BK58+BK55</f>
        <v>63.244594121865802</v>
      </c>
    </row>
    <row r="60" spans="1:67" ht="4.5" customHeight="1" x14ac:dyDescent="0.2">
      <c r="A60" s="17"/>
      <c r="B60" s="25"/>
      <c r="C60" s="58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56"/>
      <c r="BK60" s="59"/>
    </row>
    <row r="61" spans="1:67" x14ac:dyDescent="0.2">
      <c r="A61" s="17" t="s">
        <v>20</v>
      </c>
      <c r="B61" s="24" t="s">
        <v>21</v>
      </c>
      <c r="C61" s="58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56"/>
      <c r="BK61" s="59"/>
    </row>
    <row r="62" spans="1:67" x14ac:dyDescent="0.2">
      <c r="A62" s="17" t="s">
        <v>76</v>
      </c>
      <c r="B62" s="25" t="s">
        <v>22</v>
      </c>
      <c r="C62" s="58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59"/>
    </row>
    <row r="63" spans="1:67" x14ac:dyDescent="0.2">
      <c r="A63" s="17"/>
      <c r="B63" s="26" t="s">
        <v>36</v>
      </c>
      <c r="C63" s="36">
        <v>0</v>
      </c>
      <c r="D63" s="36">
        <v>0</v>
      </c>
      <c r="E63" s="36">
        <v>0</v>
      </c>
      <c r="F63" s="36">
        <v>0</v>
      </c>
      <c r="G63" s="36">
        <v>0</v>
      </c>
      <c r="H63" s="36">
        <v>0</v>
      </c>
      <c r="I63" s="36">
        <v>0</v>
      </c>
      <c r="J63" s="36">
        <v>0</v>
      </c>
      <c r="K63" s="36">
        <v>0</v>
      </c>
      <c r="L63" s="36">
        <v>0</v>
      </c>
      <c r="M63" s="36">
        <v>0</v>
      </c>
      <c r="N63" s="36">
        <v>0</v>
      </c>
      <c r="O63" s="36">
        <v>0</v>
      </c>
      <c r="P63" s="36">
        <v>0</v>
      </c>
      <c r="Q63" s="36">
        <v>0</v>
      </c>
      <c r="R63" s="36">
        <v>0</v>
      </c>
      <c r="S63" s="36">
        <v>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36">
        <v>0</v>
      </c>
      <c r="AD63" s="36">
        <v>0</v>
      </c>
      <c r="AE63" s="36">
        <v>0</v>
      </c>
      <c r="AF63" s="36">
        <v>0</v>
      </c>
      <c r="AG63" s="36">
        <v>0</v>
      </c>
      <c r="AH63" s="36">
        <v>0</v>
      </c>
      <c r="AI63" s="36">
        <v>0</v>
      </c>
      <c r="AJ63" s="36">
        <v>0</v>
      </c>
      <c r="AK63" s="36">
        <v>0</v>
      </c>
      <c r="AL63" s="36">
        <v>0</v>
      </c>
      <c r="AM63" s="36">
        <v>0</v>
      </c>
      <c r="AN63" s="36">
        <v>0</v>
      </c>
      <c r="AO63" s="36">
        <v>0</v>
      </c>
      <c r="AP63" s="36">
        <v>0</v>
      </c>
      <c r="AQ63" s="36">
        <v>0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0</v>
      </c>
      <c r="AY63" s="36">
        <v>0</v>
      </c>
      <c r="AZ63" s="36">
        <v>0</v>
      </c>
      <c r="BA63" s="36">
        <v>0</v>
      </c>
      <c r="BB63" s="36">
        <v>0</v>
      </c>
      <c r="BC63" s="36">
        <v>0</v>
      </c>
      <c r="BD63" s="36">
        <v>0</v>
      </c>
      <c r="BE63" s="36">
        <v>0</v>
      </c>
      <c r="BF63" s="36">
        <v>0</v>
      </c>
      <c r="BG63" s="36">
        <v>0</v>
      </c>
      <c r="BH63" s="36">
        <v>0</v>
      </c>
      <c r="BI63" s="36">
        <v>0</v>
      </c>
      <c r="BJ63" s="36">
        <v>0</v>
      </c>
      <c r="BK63" s="39">
        <f>SUM(C63:BJ63)</f>
        <v>0</v>
      </c>
    </row>
    <row r="64" spans="1:67" x14ac:dyDescent="0.2">
      <c r="A64" s="17"/>
      <c r="B64" s="27" t="s">
        <v>83</v>
      </c>
      <c r="C64" s="36">
        <f t="shared" ref="C64:BJ64" si="18">SUM(C63)</f>
        <v>0</v>
      </c>
      <c r="D64" s="36">
        <f t="shared" si="18"/>
        <v>0</v>
      </c>
      <c r="E64" s="36">
        <f t="shared" si="18"/>
        <v>0</v>
      </c>
      <c r="F64" s="36">
        <f t="shared" si="18"/>
        <v>0</v>
      </c>
      <c r="G64" s="36">
        <f t="shared" si="18"/>
        <v>0</v>
      </c>
      <c r="H64" s="36">
        <f t="shared" si="18"/>
        <v>0</v>
      </c>
      <c r="I64" s="36">
        <f t="shared" si="18"/>
        <v>0</v>
      </c>
      <c r="J64" s="36">
        <f t="shared" si="18"/>
        <v>0</v>
      </c>
      <c r="K64" s="36">
        <f t="shared" si="18"/>
        <v>0</v>
      </c>
      <c r="L64" s="36">
        <f t="shared" si="18"/>
        <v>0</v>
      </c>
      <c r="M64" s="36">
        <f t="shared" si="18"/>
        <v>0</v>
      </c>
      <c r="N64" s="36">
        <f t="shared" si="18"/>
        <v>0</v>
      </c>
      <c r="O64" s="36">
        <f t="shared" si="18"/>
        <v>0</v>
      </c>
      <c r="P64" s="36">
        <f t="shared" si="18"/>
        <v>0</v>
      </c>
      <c r="Q64" s="36">
        <f t="shared" si="18"/>
        <v>0</v>
      </c>
      <c r="R64" s="36">
        <f t="shared" si="18"/>
        <v>0</v>
      </c>
      <c r="S64" s="36">
        <f t="shared" si="18"/>
        <v>0</v>
      </c>
      <c r="T64" s="36">
        <f t="shared" si="18"/>
        <v>0</v>
      </c>
      <c r="U64" s="36">
        <f t="shared" si="18"/>
        <v>0</v>
      </c>
      <c r="V64" s="36">
        <f t="shared" si="18"/>
        <v>0</v>
      </c>
      <c r="W64" s="36">
        <f t="shared" si="18"/>
        <v>0</v>
      </c>
      <c r="X64" s="36">
        <f t="shared" si="18"/>
        <v>0</v>
      </c>
      <c r="Y64" s="36">
        <f t="shared" si="18"/>
        <v>0</v>
      </c>
      <c r="Z64" s="36">
        <f t="shared" si="18"/>
        <v>0</v>
      </c>
      <c r="AA64" s="36">
        <f t="shared" si="18"/>
        <v>0</v>
      </c>
      <c r="AB64" s="36">
        <f t="shared" si="18"/>
        <v>0</v>
      </c>
      <c r="AC64" s="36">
        <f t="shared" si="18"/>
        <v>0</v>
      </c>
      <c r="AD64" s="36">
        <f t="shared" si="18"/>
        <v>0</v>
      </c>
      <c r="AE64" s="36">
        <f t="shared" si="18"/>
        <v>0</v>
      </c>
      <c r="AF64" s="36">
        <f t="shared" si="18"/>
        <v>0</v>
      </c>
      <c r="AG64" s="36">
        <f t="shared" si="18"/>
        <v>0</v>
      </c>
      <c r="AH64" s="36">
        <f t="shared" si="18"/>
        <v>0</v>
      </c>
      <c r="AI64" s="36">
        <f t="shared" si="18"/>
        <v>0</v>
      </c>
      <c r="AJ64" s="36">
        <f t="shared" si="18"/>
        <v>0</v>
      </c>
      <c r="AK64" s="36">
        <f t="shared" si="18"/>
        <v>0</v>
      </c>
      <c r="AL64" s="36">
        <f t="shared" si="18"/>
        <v>0</v>
      </c>
      <c r="AM64" s="36">
        <f t="shared" si="18"/>
        <v>0</v>
      </c>
      <c r="AN64" s="36">
        <f t="shared" si="18"/>
        <v>0</v>
      </c>
      <c r="AO64" s="36">
        <f t="shared" si="18"/>
        <v>0</v>
      </c>
      <c r="AP64" s="36">
        <f t="shared" si="18"/>
        <v>0</v>
      </c>
      <c r="AQ64" s="36">
        <f t="shared" si="18"/>
        <v>0</v>
      </c>
      <c r="AR64" s="36">
        <f t="shared" si="18"/>
        <v>0</v>
      </c>
      <c r="AS64" s="36">
        <f t="shared" si="18"/>
        <v>0</v>
      </c>
      <c r="AT64" s="36">
        <f t="shared" si="18"/>
        <v>0</v>
      </c>
      <c r="AU64" s="36">
        <f t="shared" si="18"/>
        <v>0</v>
      </c>
      <c r="AV64" s="36">
        <f t="shared" si="18"/>
        <v>0</v>
      </c>
      <c r="AW64" s="36">
        <f t="shared" si="18"/>
        <v>0</v>
      </c>
      <c r="AX64" s="36">
        <f t="shared" si="18"/>
        <v>0</v>
      </c>
      <c r="AY64" s="36">
        <f t="shared" si="18"/>
        <v>0</v>
      </c>
      <c r="AZ64" s="36">
        <f t="shared" si="18"/>
        <v>0</v>
      </c>
      <c r="BA64" s="36">
        <f t="shared" si="18"/>
        <v>0</v>
      </c>
      <c r="BB64" s="36">
        <f t="shared" si="18"/>
        <v>0</v>
      </c>
      <c r="BC64" s="36">
        <f t="shared" si="18"/>
        <v>0</v>
      </c>
      <c r="BD64" s="36">
        <f t="shared" si="18"/>
        <v>0</v>
      </c>
      <c r="BE64" s="36">
        <f t="shared" si="18"/>
        <v>0</v>
      </c>
      <c r="BF64" s="36">
        <f t="shared" si="18"/>
        <v>0</v>
      </c>
      <c r="BG64" s="36">
        <f t="shared" si="18"/>
        <v>0</v>
      </c>
      <c r="BH64" s="36">
        <f t="shared" si="18"/>
        <v>0</v>
      </c>
      <c r="BI64" s="36">
        <f t="shared" si="18"/>
        <v>0</v>
      </c>
      <c r="BJ64" s="36">
        <f t="shared" si="18"/>
        <v>0</v>
      </c>
      <c r="BK64" s="39">
        <f>SUM(BK63)</f>
        <v>0</v>
      </c>
    </row>
    <row r="65" spans="1:63" ht="4.5" customHeight="1" x14ac:dyDescent="0.2">
      <c r="A65" s="17"/>
      <c r="B65" s="29"/>
      <c r="C65" s="58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56"/>
      <c r="BK65" s="59"/>
    </row>
    <row r="66" spans="1:63" x14ac:dyDescent="0.2">
      <c r="A66" s="17"/>
      <c r="B66" s="30" t="s">
        <v>99</v>
      </c>
      <c r="C66" s="44">
        <f>C28+C44+C50+C59+C64</f>
        <v>0</v>
      </c>
      <c r="D66" s="44">
        <f t="shared" ref="D66:BJ66" si="19">D28+D44+D50+D59+D64</f>
        <v>165.71930403519181</v>
      </c>
      <c r="E66" s="44">
        <f t="shared" si="19"/>
        <v>102.104701365129</v>
      </c>
      <c r="F66" s="44">
        <f t="shared" si="19"/>
        <v>0</v>
      </c>
      <c r="G66" s="44">
        <f t="shared" si="19"/>
        <v>0</v>
      </c>
      <c r="H66" s="44">
        <f t="shared" si="19"/>
        <v>63.243493093204975</v>
      </c>
      <c r="I66" s="44">
        <f t="shared" si="19"/>
        <v>3034.0159388942006</v>
      </c>
      <c r="J66" s="44">
        <f t="shared" si="19"/>
        <v>2907.6449973799349</v>
      </c>
      <c r="K66" s="44">
        <f t="shared" si="19"/>
        <v>0</v>
      </c>
      <c r="L66" s="44">
        <f t="shared" si="19"/>
        <v>79.416093639883513</v>
      </c>
      <c r="M66" s="44">
        <f t="shared" si="19"/>
        <v>0</v>
      </c>
      <c r="N66" s="44">
        <f t="shared" si="19"/>
        <v>0</v>
      </c>
      <c r="O66" s="44">
        <f t="shared" si="19"/>
        <v>0</v>
      </c>
      <c r="P66" s="44">
        <f t="shared" si="19"/>
        <v>0</v>
      </c>
      <c r="Q66" s="44">
        <f t="shared" si="19"/>
        <v>0</v>
      </c>
      <c r="R66" s="44">
        <f t="shared" si="19"/>
        <v>34.782852093620576</v>
      </c>
      <c r="S66" s="44">
        <f t="shared" si="19"/>
        <v>44.008194763740704</v>
      </c>
      <c r="T66" s="44">
        <f t="shared" si="19"/>
        <v>315.72351640019144</v>
      </c>
      <c r="U66" s="44">
        <f t="shared" si="19"/>
        <v>0</v>
      </c>
      <c r="V66" s="44">
        <f t="shared" si="19"/>
        <v>10.352538121378601</v>
      </c>
      <c r="W66" s="44">
        <f t="shared" si="19"/>
        <v>0</v>
      </c>
      <c r="X66" s="44">
        <f t="shared" si="19"/>
        <v>0</v>
      </c>
      <c r="Y66" s="44">
        <f t="shared" si="19"/>
        <v>0</v>
      </c>
      <c r="Z66" s="44">
        <f t="shared" si="19"/>
        <v>0</v>
      </c>
      <c r="AA66" s="44">
        <f t="shared" si="19"/>
        <v>0</v>
      </c>
      <c r="AB66" s="44">
        <f t="shared" si="19"/>
        <v>548.69918976796362</v>
      </c>
      <c r="AC66" s="44">
        <f t="shared" si="19"/>
        <v>235.99713825544791</v>
      </c>
      <c r="AD66" s="44">
        <f t="shared" si="19"/>
        <v>55.731895163901797</v>
      </c>
      <c r="AE66" s="44">
        <f t="shared" si="19"/>
        <v>0</v>
      </c>
      <c r="AF66" s="44">
        <f t="shared" si="19"/>
        <v>564.09192398537334</v>
      </c>
      <c r="AG66" s="44">
        <f t="shared" si="19"/>
        <v>0</v>
      </c>
      <c r="AH66" s="44">
        <f t="shared" si="19"/>
        <v>0</v>
      </c>
      <c r="AI66" s="44">
        <f t="shared" si="19"/>
        <v>0</v>
      </c>
      <c r="AJ66" s="44">
        <f t="shared" si="19"/>
        <v>0</v>
      </c>
      <c r="AK66" s="44">
        <f t="shared" si="19"/>
        <v>0</v>
      </c>
      <c r="AL66" s="44">
        <f t="shared" si="19"/>
        <v>546.65193571585678</v>
      </c>
      <c r="AM66" s="44">
        <f t="shared" si="19"/>
        <v>103.59163680050111</v>
      </c>
      <c r="AN66" s="44">
        <f t="shared" si="19"/>
        <v>429.45496512199435</v>
      </c>
      <c r="AO66" s="44">
        <f t="shared" si="19"/>
        <v>0</v>
      </c>
      <c r="AP66" s="44">
        <f t="shared" si="19"/>
        <v>264.2990481381832</v>
      </c>
      <c r="AQ66" s="44">
        <f t="shared" si="19"/>
        <v>0</v>
      </c>
      <c r="AR66" s="44">
        <f t="shared" si="19"/>
        <v>0</v>
      </c>
      <c r="AS66" s="44">
        <f t="shared" si="19"/>
        <v>0</v>
      </c>
      <c r="AT66" s="44">
        <f t="shared" si="19"/>
        <v>0</v>
      </c>
      <c r="AU66" s="44">
        <f t="shared" si="19"/>
        <v>0</v>
      </c>
      <c r="AV66" s="44">
        <f t="shared" si="19"/>
        <v>691.08874898285933</v>
      </c>
      <c r="AW66" s="44">
        <f t="shared" si="19"/>
        <v>953.46256931734956</v>
      </c>
      <c r="AX66" s="44">
        <f t="shared" si="19"/>
        <v>22.701222176515603</v>
      </c>
      <c r="AY66" s="44">
        <f t="shared" si="19"/>
        <v>0</v>
      </c>
      <c r="AZ66" s="44">
        <f t="shared" si="19"/>
        <v>342.19625735280437</v>
      </c>
      <c r="BA66" s="44">
        <f t="shared" si="19"/>
        <v>0</v>
      </c>
      <c r="BB66" s="44">
        <f t="shared" si="19"/>
        <v>0</v>
      </c>
      <c r="BC66" s="44">
        <f t="shared" si="19"/>
        <v>0</v>
      </c>
      <c r="BD66" s="44">
        <f t="shared" si="19"/>
        <v>0</v>
      </c>
      <c r="BE66" s="44">
        <f t="shared" si="19"/>
        <v>0</v>
      </c>
      <c r="BF66" s="44">
        <f t="shared" si="19"/>
        <v>147.64053326549413</v>
      </c>
      <c r="BG66" s="44">
        <f t="shared" si="19"/>
        <v>56.115157281415996</v>
      </c>
      <c r="BH66" s="44">
        <f t="shared" si="19"/>
        <v>51.870296796515191</v>
      </c>
      <c r="BI66" s="44">
        <f t="shared" si="19"/>
        <v>0</v>
      </c>
      <c r="BJ66" s="44">
        <f t="shared" si="19"/>
        <v>39.367392123202706</v>
      </c>
      <c r="BK66" s="44">
        <f>BK28+BK44+BK50+BK59+BK64</f>
        <v>11809.971540031856</v>
      </c>
    </row>
    <row r="67" spans="1:63" ht="4.5" customHeight="1" x14ac:dyDescent="0.2">
      <c r="A67" s="17"/>
      <c r="B67" s="30"/>
      <c r="C67" s="55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7"/>
    </row>
    <row r="68" spans="1:63" ht="14.25" customHeight="1" x14ac:dyDescent="0.3">
      <c r="A68" s="17" t="s">
        <v>5</v>
      </c>
      <c r="B68" s="31" t="s">
        <v>24</v>
      </c>
      <c r="C68" s="55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56"/>
      <c r="BK68" s="57"/>
    </row>
    <row r="69" spans="1:63" x14ac:dyDescent="0.2">
      <c r="A69" s="17"/>
      <c r="B69" s="34" t="s">
        <v>112</v>
      </c>
      <c r="C69" s="40">
        <v>0</v>
      </c>
      <c r="D69" s="40">
        <v>0.52739566251609993</v>
      </c>
      <c r="E69" s="40">
        <v>0</v>
      </c>
      <c r="F69" s="40">
        <v>0</v>
      </c>
      <c r="G69" s="40">
        <v>0</v>
      </c>
      <c r="H69" s="40">
        <v>0.3124244335745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0">
        <v>0</v>
      </c>
      <c r="Q69" s="40">
        <v>0</v>
      </c>
      <c r="R69" s="40">
        <v>0.16570642948019998</v>
      </c>
      <c r="S69" s="40">
        <v>0</v>
      </c>
      <c r="T69" s="40">
        <v>0</v>
      </c>
      <c r="U69" s="40">
        <v>0</v>
      </c>
      <c r="V69" s="40">
        <v>8.4240239352999999E-3</v>
      </c>
      <c r="W69" s="40">
        <v>0</v>
      </c>
      <c r="X69" s="40">
        <v>0</v>
      </c>
      <c r="Y69" s="40">
        <v>0</v>
      </c>
      <c r="Z69" s="40">
        <v>0</v>
      </c>
      <c r="AA69" s="40">
        <v>0</v>
      </c>
      <c r="AB69" s="40">
        <v>13.085874098095625</v>
      </c>
      <c r="AC69" s="40">
        <v>2.5502843354699999E-2</v>
      </c>
      <c r="AD69" s="40">
        <v>0</v>
      </c>
      <c r="AE69" s="40">
        <v>0</v>
      </c>
      <c r="AF69" s="40">
        <v>1.3978468167399996</v>
      </c>
      <c r="AG69" s="40">
        <v>0</v>
      </c>
      <c r="AH69" s="40">
        <v>0</v>
      </c>
      <c r="AI69" s="40">
        <v>0</v>
      </c>
      <c r="AJ69" s="40">
        <v>0</v>
      </c>
      <c r="AK69" s="40">
        <v>0</v>
      </c>
      <c r="AL69" s="40">
        <v>9.5869756688405605</v>
      </c>
      <c r="AM69" s="40">
        <v>8.4186870709499997E-2</v>
      </c>
      <c r="AN69" s="40">
        <v>0</v>
      </c>
      <c r="AO69" s="40">
        <v>0</v>
      </c>
      <c r="AP69" s="40">
        <v>0.30182995687060005</v>
      </c>
      <c r="AQ69" s="40">
        <v>0</v>
      </c>
      <c r="AR69" s="40">
        <v>0</v>
      </c>
      <c r="AS69" s="40">
        <v>0</v>
      </c>
      <c r="AT69" s="40">
        <v>0</v>
      </c>
      <c r="AU69" s="40">
        <v>0</v>
      </c>
      <c r="AV69" s="40">
        <v>4.1362339158590977</v>
      </c>
      <c r="AW69" s="40">
        <v>3.9188423322499999E-2</v>
      </c>
      <c r="AX69" s="40">
        <v>0</v>
      </c>
      <c r="AY69" s="40">
        <v>0</v>
      </c>
      <c r="AZ69" s="40">
        <v>1.0110467909667999</v>
      </c>
      <c r="BA69" s="40">
        <v>0</v>
      </c>
      <c r="BB69" s="40">
        <v>0</v>
      </c>
      <c r="BC69" s="40">
        <v>0</v>
      </c>
      <c r="BD69" s="40">
        <v>0</v>
      </c>
      <c r="BE69" s="40">
        <v>0</v>
      </c>
      <c r="BF69" s="40">
        <v>1.5069910313114019</v>
      </c>
      <c r="BG69" s="40">
        <v>0</v>
      </c>
      <c r="BH69" s="40">
        <v>0</v>
      </c>
      <c r="BI69" s="40">
        <v>0</v>
      </c>
      <c r="BJ69" s="40">
        <v>8.2544526580599992E-2</v>
      </c>
      <c r="BK69" s="39">
        <f>SUM(C69:BJ69)</f>
        <v>32.272171492157483</v>
      </c>
    </row>
    <row r="70" spans="1:63" ht="13.5" thickBot="1" x14ac:dyDescent="0.25">
      <c r="A70" s="32"/>
      <c r="B70" s="27" t="s">
        <v>83</v>
      </c>
      <c r="C70" s="36">
        <f t="shared" ref="C70:BJ70" si="20">SUM(C69)</f>
        <v>0</v>
      </c>
      <c r="D70" s="36">
        <f t="shared" si="20"/>
        <v>0.52739566251609993</v>
      </c>
      <c r="E70" s="36">
        <f t="shared" si="20"/>
        <v>0</v>
      </c>
      <c r="F70" s="36">
        <f t="shared" si="20"/>
        <v>0</v>
      </c>
      <c r="G70" s="36">
        <f t="shared" si="20"/>
        <v>0</v>
      </c>
      <c r="H70" s="36">
        <f t="shared" si="20"/>
        <v>0.3124244335745</v>
      </c>
      <c r="I70" s="36">
        <f t="shared" si="20"/>
        <v>0</v>
      </c>
      <c r="J70" s="36">
        <f t="shared" si="20"/>
        <v>0</v>
      </c>
      <c r="K70" s="36">
        <f t="shared" si="20"/>
        <v>0</v>
      </c>
      <c r="L70" s="36">
        <f t="shared" si="20"/>
        <v>0</v>
      </c>
      <c r="M70" s="36">
        <f t="shared" si="20"/>
        <v>0</v>
      </c>
      <c r="N70" s="36">
        <f t="shared" si="20"/>
        <v>0</v>
      </c>
      <c r="O70" s="36">
        <f t="shared" si="20"/>
        <v>0</v>
      </c>
      <c r="P70" s="36">
        <f t="shared" si="20"/>
        <v>0</v>
      </c>
      <c r="Q70" s="36">
        <f t="shared" si="20"/>
        <v>0</v>
      </c>
      <c r="R70" s="36">
        <f t="shared" si="20"/>
        <v>0.16570642948019998</v>
      </c>
      <c r="S70" s="36">
        <f t="shared" si="20"/>
        <v>0</v>
      </c>
      <c r="T70" s="36">
        <f t="shared" si="20"/>
        <v>0</v>
      </c>
      <c r="U70" s="36">
        <f t="shared" si="20"/>
        <v>0</v>
      </c>
      <c r="V70" s="36">
        <f t="shared" si="20"/>
        <v>8.4240239352999999E-3</v>
      </c>
      <c r="W70" s="36">
        <f t="shared" si="20"/>
        <v>0</v>
      </c>
      <c r="X70" s="36">
        <f t="shared" si="20"/>
        <v>0</v>
      </c>
      <c r="Y70" s="36">
        <f t="shared" si="20"/>
        <v>0</v>
      </c>
      <c r="Z70" s="36">
        <f t="shared" si="20"/>
        <v>0</v>
      </c>
      <c r="AA70" s="36">
        <f t="shared" si="20"/>
        <v>0</v>
      </c>
      <c r="AB70" s="36">
        <f t="shared" si="20"/>
        <v>13.085874098095625</v>
      </c>
      <c r="AC70" s="36">
        <f t="shared" si="20"/>
        <v>2.5502843354699999E-2</v>
      </c>
      <c r="AD70" s="36">
        <f t="shared" si="20"/>
        <v>0</v>
      </c>
      <c r="AE70" s="36">
        <f t="shared" si="20"/>
        <v>0</v>
      </c>
      <c r="AF70" s="36">
        <f t="shared" si="20"/>
        <v>1.3978468167399996</v>
      </c>
      <c r="AG70" s="36">
        <f t="shared" si="20"/>
        <v>0</v>
      </c>
      <c r="AH70" s="36">
        <f t="shared" si="20"/>
        <v>0</v>
      </c>
      <c r="AI70" s="36">
        <f t="shared" si="20"/>
        <v>0</v>
      </c>
      <c r="AJ70" s="36">
        <f t="shared" si="20"/>
        <v>0</v>
      </c>
      <c r="AK70" s="36">
        <f t="shared" si="20"/>
        <v>0</v>
      </c>
      <c r="AL70" s="36">
        <f t="shared" si="20"/>
        <v>9.5869756688405605</v>
      </c>
      <c r="AM70" s="36">
        <f t="shared" si="20"/>
        <v>8.4186870709499997E-2</v>
      </c>
      <c r="AN70" s="36">
        <f t="shared" si="20"/>
        <v>0</v>
      </c>
      <c r="AO70" s="36">
        <f t="shared" si="20"/>
        <v>0</v>
      </c>
      <c r="AP70" s="36">
        <f t="shared" si="20"/>
        <v>0.30182995687060005</v>
      </c>
      <c r="AQ70" s="36">
        <f t="shared" si="20"/>
        <v>0</v>
      </c>
      <c r="AR70" s="36">
        <f t="shared" si="20"/>
        <v>0</v>
      </c>
      <c r="AS70" s="36">
        <f t="shared" si="20"/>
        <v>0</v>
      </c>
      <c r="AT70" s="36">
        <f t="shared" si="20"/>
        <v>0</v>
      </c>
      <c r="AU70" s="36">
        <f t="shared" si="20"/>
        <v>0</v>
      </c>
      <c r="AV70" s="36">
        <f t="shared" si="20"/>
        <v>4.1362339158590977</v>
      </c>
      <c r="AW70" s="36">
        <f t="shared" si="20"/>
        <v>3.9188423322499999E-2</v>
      </c>
      <c r="AX70" s="36">
        <f t="shared" si="20"/>
        <v>0</v>
      </c>
      <c r="AY70" s="36">
        <f t="shared" si="20"/>
        <v>0</v>
      </c>
      <c r="AZ70" s="36">
        <f t="shared" si="20"/>
        <v>1.0110467909667999</v>
      </c>
      <c r="BA70" s="36">
        <f t="shared" si="20"/>
        <v>0</v>
      </c>
      <c r="BB70" s="36">
        <f t="shared" si="20"/>
        <v>0</v>
      </c>
      <c r="BC70" s="36">
        <f t="shared" si="20"/>
        <v>0</v>
      </c>
      <c r="BD70" s="36">
        <f t="shared" si="20"/>
        <v>0</v>
      </c>
      <c r="BE70" s="36">
        <f t="shared" si="20"/>
        <v>0</v>
      </c>
      <c r="BF70" s="36">
        <f t="shared" si="20"/>
        <v>1.5069910313114019</v>
      </c>
      <c r="BG70" s="36">
        <f t="shared" si="20"/>
        <v>0</v>
      </c>
      <c r="BH70" s="36">
        <f t="shared" si="20"/>
        <v>0</v>
      </c>
      <c r="BI70" s="36">
        <f t="shared" si="20"/>
        <v>0</v>
      </c>
      <c r="BJ70" s="36">
        <f t="shared" si="20"/>
        <v>8.2544526580599992E-2</v>
      </c>
      <c r="BK70" s="39">
        <f>SUM(BK69)</f>
        <v>32.272171492157483</v>
      </c>
    </row>
    <row r="71" spans="1:63" ht="6" customHeight="1" x14ac:dyDescent="0.2">
      <c r="A71" s="5"/>
      <c r="B71" s="23"/>
    </row>
    <row r="72" spans="1:63" x14ac:dyDescent="0.2">
      <c r="A72" s="5"/>
      <c r="B72" s="5" t="s">
        <v>123</v>
      </c>
      <c r="L72" s="18" t="s">
        <v>37</v>
      </c>
    </row>
    <row r="73" spans="1:63" x14ac:dyDescent="0.2">
      <c r="A73" s="5"/>
      <c r="B73" s="5" t="s">
        <v>124</v>
      </c>
      <c r="L73" s="5" t="s">
        <v>29</v>
      </c>
    </row>
    <row r="74" spans="1:63" x14ac:dyDescent="0.2">
      <c r="L74" s="5" t="s">
        <v>30</v>
      </c>
    </row>
    <row r="75" spans="1:63" x14ac:dyDescent="0.2">
      <c r="B75" s="5" t="s">
        <v>32</v>
      </c>
      <c r="L75" s="5" t="s">
        <v>98</v>
      </c>
    </row>
    <row r="76" spans="1:63" x14ac:dyDescent="0.2">
      <c r="B76" s="5" t="s">
        <v>33</v>
      </c>
      <c r="L76" s="5" t="s">
        <v>100</v>
      </c>
    </row>
    <row r="77" spans="1:63" x14ac:dyDescent="0.2">
      <c r="B77" s="5"/>
      <c r="L77" s="5" t="s">
        <v>31</v>
      </c>
    </row>
    <row r="85" spans="2:2" x14ac:dyDescent="0.2">
      <c r="B85" s="5"/>
    </row>
  </sheetData>
  <mergeCells count="49">
    <mergeCell ref="B1:B5"/>
    <mergeCell ref="C2:V2"/>
    <mergeCell ref="W2:AP2"/>
    <mergeCell ref="AQ2:BJ2"/>
    <mergeCell ref="AV4:AZ4"/>
    <mergeCell ref="C4:G4"/>
    <mergeCell ref="M4:Q4"/>
    <mergeCell ref="C3:L3"/>
    <mergeCell ref="H4:L4"/>
    <mergeCell ref="R4:V4"/>
    <mergeCell ref="M3:V3"/>
    <mergeCell ref="W3:AF3"/>
    <mergeCell ref="AG3:AP3"/>
    <mergeCell ref="AQ3:AZ3"/>
    <mergeCell ref="BF4:BJ4"/>
    <mergeCell ref="W4:AA4"/>
    <mergeCell ref="C30:BK30"/>
    <mergeCell ref="C29:BK29"/>
    <mergeCell ref="C1:BK1"/>
    <mergeCell ref="BA3:BJ3"/>
    <mergeCell ref="BK2:BK5"/>
    <mergeCell ref="C7:BK7"/>
    <mergeCell ref="C6:BK6"/>
    <mergeCell ref="AQ4:AU4"/>
    <mergeCell ref="BA4:BE4"/>
    <mergeCell ref="AB4:AF4"/>
    <mergeCell ref="AL4:AP4"/>
    <mergeCell ref="AG4:AK4"/>
    <mergeCell ref="C47:BK47"/>
    <mergeCell ref="C46:BK46"/>
    <mergeCell ref="C45:BK45"/>
    <mergeCell ref="C34:BK34"/>
    <mergeCell ref="C31:BK31"/>
    <mergeCell ref="A1:A5"/>
    <mergeCell ref="C68:BK68"/>
    <mergeCell ref="C52:BK52"/>
    <mergeCell ref="C53:BK53"/>
    <mergeCell ref="C56:BK56"/>
    <mergeCell ref="C60:BK60"/>
    <mergeCell ref="C61:BK61"/>
    <mergeCell ref="C62:BK62"/>
    <mergeCell ref="C65:BK65"/>
    <mergeCell ref="C67:BK67"/>
    <mergeCell ref="C51:BK51"/>
    <mergeCell ref="C10:BK10"/>
    <mergeCell ref="C13:BK13"/>
    <mergeCell ref="C16:BK16"/>
    <mergeCell ref="C19:BK19"/>
    <mergeCell ref="C22:BK22"/>
  </mergeCells>
  <phoneticPr fontId="0" type="noConversion"/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workbookViewId="0"/>
  </sheetViews>
  <sheetFormatPr defaultRowHeight="12.75" x14ac:dyDescent="0.2"/>
  <cols>
    <col min="1" max="1" width="2.28515625" customWidth="1"/>
    <col min="3" max="3" width="25.28515625" bestFit="1" customWidth="1"/>
    <col min="4" max="6" width="18.28515625" bestFit="1" customWidth="1"/>
    <col min="7" max="7" width="17.28515625" bestFit="1" customWidth="1"/>
    <col min="8" max="8" width="19.85546875" bestFit="1" customWidth="1"/>
    <col min="9" max="9" width="15.85546875" bestFit="1" customWidth="1"/>
    <col min="10" max="10" width="17" bestFit="1" customWidth="1"/>
    <col min="11" max="12" width="19.85546875" bestFit="1" customWidth="1"/>
  </cols>
  <sheetData>
    <row r="2" spans="2:12" x14ac:dyDescent="0.2">
      <c r="B2" s="80" t="s">
        <v>127</v>
      </c>
      <c r="C2" s="61"/>
      <c r="D2" s="61"/>
      <c r="E2" s="61"/>
      <c r="F2" s="61"/>
      <c r="G2" s="61"/>
      <c r="H2" s="61"/>
      <c r="I2" s="61"/>
      <c r="J2" s="61"/>
      <c r="K2" s="61"/>
      <c r="L2" s="81"/>
    </row>
    <row r="3" spans="2:12" x14ac:dyDescent="0.2">
      <c r="B3" s="80" t="s">
        <v>113</v>
      </c>
      <c r="C3" s="61"/>
      <c r="D3" s="61"/>
      <c r="E3" s="61"/>
      <c r="F3" s="61"/>
      <c r="G3" s="61"/>
      <c r="H3" s="61"/>
      <c r="I3" s="61"/>
      <c r="J3" s="61"/>
      <c r="K3" s="61"/>
      <c r="L3" s="81"/>
    </row>
    <row r="4" spans="2:12" ht="30" x14ac:dyDescent="0.2">
      <c r="B4" s="4" t="s">
        <v>75</v>
      </c>
      <c r="C4" s="22" t="s">
        <v>38</v>
      </c>
      <c r="D4" s="22" t="s">
        <v>87</v>
      </c>
      <c r="E4" s="22" t="s">
        <v>88</v>
      </c>
      <c r="F4" s="22" t="s">
        <v>7</v>
      </c>
      <c r="G4" s="22" t="s">
        <v>8</v>
      </c>
      <c r="H4" s="22" t="s">
        <v>21</v>
      </c>
      <c r="I4" s="22" t="s">
        <v>94</v>
      </c>
      <c r="J4" s="22" t="s">
        <v>95</v>
      </c>
      <c r="K4" s="22" t="s">
        <v>74</v>
      </c>
      <c r="L4" s="22" t="s">
        <v>96</v>
      </c>
    </row>
    <row r="5" spans="2:12" x14ac:dyDescent="0.2">
      <c r="B5" s="19">
        <v>1</v>
      </c>
      <c r="C5" s="20" t="s">
        <v>39</v>
      </c>
      <c r="D5" s="40">
        <v>0</v>
      </c>
      <c r="E5" s="35">
        <v>0</v>
      </c>
      <c r="F5" s="35">
        <v>0.34718697990160002</v>
      </c>
      <c r="G5" s="35">
        <v>0.11959054235450002</v>
      </c>
      <c r="H5" s="35">
        <v>0</v>
      </c>
      <c r="I5" s="35">
        <v>0</v>
      </c>
      <c r="J5" s="35">
        <v>0</v>
      </c>
      <c r="K5" s="35">
        <f>SUM(D5:J5)</f>
        <v>0.46677752225610003</v>
      </c>
      <c r="L5" s="35">
        <v>0</v>
      </c>
    </row>
    <row r="6" spans="2:12" x14ac:dyDescent="0.2">
      <c r="B6" s="19">
        <v>2</v>
      </c>
      <c r="C6" s="21" t="s">
        <v>40</v>
      </c>
      <c r="D6" s="40">
        <v>14.013591888933901</v>
      </c>
      <c r="E6" s="35">
        <v>1.5068399839959001</v>
      </c>
      <c r="F6" s="35">
        <v>31.5266851220854</v>
      </c>
      <c r="G6" s="35">
        <v>3.6425547798677056</v>
      </c>
      <c r="H6" s="35">
        <v>0</v>
      </c>
      <c r="I6" s="35">
        <v>0.29559999999999997</v>
      </c>
      <c r="J6" s="35">
        <v>0</v>
      </c>
      <c r="K6" s="35">
        <f t="shared" ref="K6:K41" si="0">SUM(D6:J6)</f>
        <v>50.985271774882911</v>
      </c>
      <c r="L6" s="35">
        <v>0.29141317228069974</v>
      </c>
    </row>
    <row r="7" spans="2:12" x14ac:dyDescent="0.2">
      <c r="B7" s="19">
        <v>3</v>
      </c>
      <c r="C7" s="20" t="s">
        <v>41</v>
      </c>
      <c r="D7" s="40">
        <v>0</v>
      </c>
      <c r="E7" s="35">
        <v>0</v>
      </c>
      <c r="F7" s="35">
        <v>0.71176606512569995</v>
      </c>
      <c r="G7" s="35">
        <v>1.0153371516100001E-2</v>
      </c>
      <c r="H7" s="35">
        <v>0</v>
      </c>
      <c r="I7" s="35">
        <v>7.4999999999999997E-3</v>
      </c>
      <c r="J7" s="35">
        <v>0</v>
      </c>
      <c r="K7" s="35">
        <f t="shared" si="0"/>
        <v>0.72941943664179987</v>
      </c>
      <c r="L7" s="35">
        <v>5.3351737257599993E-2</v>
      </c>
    </row>
    <row r="8" spans="2:12" x14ac:dyDescent="0.2">
      <c r="B8" s="19">
        <v>4</v>
      </c>
      <c r="C8" s="21" t="s">
        <v>42</v>
      </c>
      <c r="D8" s="40">
        <v>14.282272942740505</v>
      </c>
      <c r="E8" s="35">
        <v>4.2301087069326018</v>
      </c>
      <c r="F8" s="35">
        <v>13.864061444702566</v>
      </c>
      <c r="G8" s="35">
        <v>4.8972708303800996</v>
      </c>
      <c r="H8" s="35">
        <v>0</v>
      </c>
      <c r="I8" s="35">
        <v>0.16260000000000002</v>
      </c>
      <c r="J8" s="35">
        <v>0</v>
      </c>
      <c r="K8" s="35">
        <f t="shared" si="0"/>
        <v>37.436313924755773</v>
      </c>
      <c r="L8" s="35">
        <v>0.46176858560329936</v>
      </c>
    </row>
    <row r="9" spans="2:12" x14ac:dyDescent="0.2">
      <c r="B9" s="19">
        <v>5</v>
      </c>
      <c r="C9" s="21" t="s">
        <v>43</v>
      </c>
      <c r="D9" s="40">
        <v>1.0496035636754002</v>
      </c>
      <c r="E9" s="35">
        <v>1.7231873114800003</v>
      </c>
      <c r="F9" s="35">
        <v>40.375583544145002</v>
      </c>
      <c r="G9" s="35">
        <v>11.160438609746427</v>
      </c>
      <c r="H9" s="35">
        <v>0</v>
      </c>
      <c r="I9" s="35">
        <v>0.76359999999999995</v>
      </c>
      <c r="J9" s="35">
        <v>0</v>
      </c>
      <c r="K9" s="35">
        <f t="shared" si="0"/>
        <v>55.072413029046828</v>
      </c>
      <c r="L9" s="35">
        <v>0.6207683236956002</v>
      </c>
    </row>
    <row r="10" spans="2:12" x14ac:dyDescent="0.2">
      <c r="B10" s="19">
        <v>6</v>
      </c>
      <c r="C10" s="21" t="s">
        <v>44</v>
      </c>
      <c r="D10" s="40">
        <v>97.060532662612005</v>
      </c>
      <c r="E10" s="35">
        <v>1.7090171078049998</v>
      </c>
      <c r="F10" s="35">
        <v>12.811693627595588</v>
      </c>
      <c r="G10" s="35">
        <v>2.2644215921223019</v>
      </c>
      <c r="H10" s="35">
        <v>0</v>
      </c>
      <c r="I10" s="35">
        <v>0.13830000000000001</v>
      </c>
      <c r="J10" s="35">
        <v>0</v>
      </c>
      <c r="K10" s="35">
        <f t="shared" si="0"/>
        <v>113.98396499013489</v>
      </c>
      <c r="L10" s="35">
        <v>0.25105346399519995</v>
      </c>
    </row>
    <row r="11" spans="2:12" x14ac:dyDescent="0.2">
      <c r="B11" s="19">
        <v>7</v>
      </c>
      <c r="C11" s="21" t="s">
        <v>45</v>
      </c>
      <c r="D11" s="40">
        <v>38.689969819481107</v>
      </c>
      <c r="E11" s="35">
        <v>14.279290591086292</v>
      </c>
      <c r="F11" s="35">
        <v>35.198168695108862</v>
      </c>
      <c r="G11" s="35">
        <v>11.006833861339389</v>
      </c>
      <c r="H11" s="35">
        <v>0</v>
      </c>
      <c r="I11" s="35">
        <v>0</v>
      </c>
      <c r="J11" s="35">
        <v>0</v>
      </c>
      <c r="K11" s="35">
        <f t="shared" si="0"/>
        <v>99.17426296701565</v>
      </c>
      <c r="L11" s="35">
        <v>0.48497331079569944</v>
      </c>
    </row>
    <row r="12" spans="2:12" x14ac:dyDescent="0.2">
      <c r="B12" s="19">
        <v>8</v>
      </c>
      <c r="C12" s="20" t="s">
        <v>46</v>
      </c>
      <c r="D12" s="40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f t="shared" si="0"/>
        <v>0</v>
      </c>
      <c r="L12" s="35">
        <v>0</v>
      </c>
    </row>
    <row r="13" spans="2:12" x14ac:dyDescent="0.2">
      <c r="B13" s="19">
        <v>9</v>
      </c>
      <c r="C13" s="20" t="s">
        <v>47</v>
      </c>
      <c r="D13" s="40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f t="shared" si="0"/>
        <v>0</v>
      </c>
      <c r="L13" s="35">
        <v>0</v>
      </c>
    </row>
    <row r="14" spans="2:12" x14ac:dyDescent="0.2">
      <c r="B14" s="19">
        <v>10</v>
      </c>
      <c r="C14" s="21" t="s">
        <v>48</v>
      </c>
      <c r="D14" s="40">
        <v>0.1408806627095</v>
      </c>
      <c r="E14" s="35">
        <v>0.27749321474160005</v>
      </c>
      <c r="F14" s="35">
        <v>7.8380442187999968</v>
      </c>
      <c r="G14" s="35">
        <v>1.9390606067664</v>
      </c>
      <c r="H14" s="35">
        <v>0</v>
      </c>
      <c r="I14" s="35">
        <v>8.09E-2</v>
      </c>
      <c r="J14" s="35">
        <v>0</v>
      </c>
      <c r="K14" s="35">
        <f t="shared" si="0"/>
        <v>10.276378703017496</v>
      </c>
      <c r="L14" s="35">
        <v>0.39025573054429996</v>
      </c>
    </row>
    <row r="15" spans="2:12" x14ac:dyDescent="0.2">
      <c r="B15" s="19">
        <v>11</v>
      </c>
      <c r="C15" s="21" t="s">
        <v>49</v>
      </c>
      <c r="D15" s="40">
        <v>113.97376142124996</v>
      </c>
      <c r="E15" s="35">
        <v>73.493996266341895</v>
      </c>
      <c r="F15" s="35">
        <v>116.27534612809617</v>
      </c>
      <c r="G15" s="35">
        <v>21.443100206915588</v>
      </c>
      <c r="H15" s="35">
        <v>0</v>
      </c>
      <c r="I15" s="35">
        <v>0.77049999999999996</v>
      </c>
      <c r="J15" s="35">
        <v>0</v>
      </c>
      <c r="K15" s="35">
        <f t="shared" si="0"/>
        <v>325.95670402260367</v>
      </c>
      <c r="L15" s="35">
        <v>1.753142515388701</v>
      </c>
    </row>
    <row r="16" spans="2:12" x14ac:dyDescent="0.2">
      <c r="B16" s="19">
        <v>12</v>
      </c>
      <c r="C16" s="21" t="s">
        <v>50</v>
      </c>
      <c r="D16" s="40">
        <v>371.08625263170575</v>
      </c>
      <c r="E16" s="35">
        <v>7.2509261601886017</v>
      </c>
      <c r="F16" s="35">
        <v>57.107956943776429</v>
      </c>
      <c r="G16" s="35">
        <v>11.218620762608994</v>
      </c>
      <c r="H16" s="35">
        <v>0</v>
      </c>
      <c r="I16" s="35">
        <v>0.50950000000000006</v>
      </c>
      <c r="J16" s="35">
        <v>0</v>
      </c>
      <c r="K16" s="35">
        <f t="shared" si="0"/>
        <v>447.17325649827978</v>
      </c>
      <c r="L16" s="35">
        <v>0.77936848921549995</v>
      </c>
    </row>
    <row r="17" spans="2:12" x14ac:dyDescent="0.2">
      <c r="B17" s="19">
        <v>13</v>
      </c>
      <c r="C17" s="21" t="s">
        <v>51</v>
      </c>
      <c r="D17" s="40">
        <v>14.684326338160801</v>
      </c>
      <c r="E17" s="35">
        <v>0.48133856828930005</v>
      </c>
      <c r="F17" s="35">
        <v>15.303635329118997</v>
      </c>
      <c r="G17" s="35">
        <v>2.4108190951869002</v>
      </c>
      <c r="H17" s="35">
        <v>0</v>
      </c>
      <c r="I17" s="35">
        <v>3.7700000000000004E-2</v>
      </c>
      <c r="J17" s="35">
        <v>0</v>
      </c>
      <c r="K17" s="35">
        <f t="shared" si="0"/>
        <v>32.917819330755997</v>
      </c>
      <c r="L17" s="35">
        <v>0.27166801757569986</v>
      </c>
    </row>
    <row r="18" spans="2:12" x14ac:dyDescent="0.2">
      <c r="B18" s="19">
        <v>14</v>
      </c>
      <c r="C18" s="21" t="s">
        <v>52</v>
      </c>
      <c r="D18" s="40">
        <v>4.55355806E-5</v>
      </c>
      <c r="E18" s="35">
        <v>0.78932533609569999</v>
      </c>
      <c r="F18" s="35">
        <v>12.252623670357107</v>
      </c>
      <c r="G18" s="35">
        <v>1.7969970776714004</v>
      </c>
      <c r="H18" s="35">
        <v>0</v>
      </c>
      <c r="I18" s="35">
        <v>3.2199999999999999E-2</v>
      </c>
      <c r="J18" s="35">
        <v>0</v>
      </c>
      <c r="K18" s="35">
        <f t="shared" si="0"/>
        <v>14.871191619704808</v>
      </c>
      <c r="L18" s="35">
        <v>8.4993149837299983E-2</v>
      </c>
    </row>
    <row r="19" spans="2:12" x14ac:dyDescent="0.2">
      <c r="B19" s="19">
        <v>15</v>
      </c>
      <c r="C19" s="21" t="s">
        <v>53</v>
      </c>
      <c r="D19" s="40">
        <v>7.9610103214825001</v>
      </c>
      <c r="E19" s="35">
        <v>0.71386692299739996</v>
      </c>
      <c r="F19" s="35">
        <v>31.808693521405775</v>
      </c>
      <c r="G19" s="35">
        <v>5.3350886083240976</v>
      </c>
      <c r="H19" s="35">
        <v>0</v>
      </c>
      <c r="I19" s="35">
        <v>1.3299999999999999E-2</v>
      </c>
      <c r="J19" s="35">
        <v>0</v>
      </c>
      <c r="K19" s="35">
        <f t="shared" si="0"/>
        <v>45.831959374209774</v>
      </c>
      <c r="L19" s="35">
        <v>0.41685194157059974</v>
      </c>
    </row>
    <row r="20" spans="2:12" x14ac:dyDescent="0.2">
      <c r="B20" s="19">
        <v>16</v>
      </c>
      <c r="C20" s="21" t="s">
        <v>54</v>
      </c>
      <c r="D20" s="40">
        <v>326.43772334666431</v>
      </c>
      <c r="E20" s="35">
        <v>49.873570563882211</v>
      </c>
      <c r="F20" s="35">
        <v>170.61305463321108</v>
      </c>
      <c r="G20" s="35">
        <v>36.635999893910089</v>
      </c>
      <c r="H20" s="35">
        <v>0</v>
      </c>
      <c r="I20" s="35">
        <v>1.9872000000000001</v>
      </c>
      <c r="J20" s="35">
        <v>0</v>
      </c>
      <c r="K20" s="35">
        <f t="shared" si="0"/>
        <v>585.54754843766773</v>
      </c>
      <c r="L20" s="35">
        <v>2.0574629435789005</v>
      </c>
    </row>
    <row r="21" spans="2:12" x14ac:dyDescent="0.2">
      <c r="B21" s="19">
        <v>17</v>
      </c>
      <c r="C21" s="21" t="s">
        <v>55</v>
      </c>
      <c r="D21" s="40">
        <v>698.13710735573954</v>
      </c>
      <c r="E21" s="35">
        <v>40.886939885513399</v>
      </c>
      <c r="F21" s="35">
        <v>48.977717843433574</v>
      </c>
      <c r="G21" s="35">
        <v>10.237621408990641</v>
      </c>
      <c r="H21" s="35">
        <v>0</v>
      </c>
      <c r="I21" s="35">
        <v>0.45750000000000002</v>
      </c>
      <c r="J21" s="35">
        <v>0</v>
      </c>
      <c r="K21" s="35">
        <f t="shared" si="0"/>
        <v>798.69688649367708</v>
      </c>
      <c r="L21" s="35">
        <v>0.57198842382439974</v>
      </c>
    </row>
    <row r="22" spans="2:12" x14ac:dyDescent="0.2">
      <c r="B22" s="19">
        <v>18</v>
      </c>
      <c r="C22" s="20" t="s">
        <v>56</v>
      </c>
      <c r="D22" s="40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f t="shared" si="0"/>
        <v>0</v>
      </c>
      <c r="L22" s="35">
        <v>0</v>
      </c>
    </row>
    <row r="23" spans="2:12" x14ac:dyDescent="0.2">
      <c r="B23" s="19">
        <v>19</v>
      </c>
      <c r="C23" s="21" t="s">
        <v>57</v>
      </c>
      <c r="D23" s="40">
        <v>20.732325189766993</v>
      </c>
      <c r="E23" s="35">
        <v>30.321522642651878</v>
      </c>
      <c r="F23" s="35">
        <v>96.444546505899567</v>
      </c>
      <c r="G23" s="35">
        <v>23.995171126038692</v>
      </c>
      <c r="H23" s="35">
        <v>0</v>
      </c>
      <c r="I23" s="35">
        <v>1.7744</v>
      </c>
      <c r="J23" s="35">
        <v>0</v>
      </c>
      <c r="K23" s="35">
        <f t="shared" si="0"/>
        <v>173.26796546435713</v>
      </c>
      <c r="L23" s="35">
        <v>0.92100922804009855</v>
      </c>
    </row>
    <row r="24" spans="2:12" x14ac:dyDescent="0.2">
      <c r="B24" s="19">
        <v>20</v>
      </c>
      <c r="C24" s="21" t="s">
        <v>58</v>
      </c>
      <c r="D24" s="40">
        <v>4222.5815257959484</v>
      </c>
      <c r="E24" s="35">
        <v>259.42873063592447</v>
      </c>
      <c r="F24" s="35">
        <v>1004.068163386235</v>
      </c>
      <c r="G24" s="35">
        <v>117.56218583364959</v>
      </c>
      <c r="H24" s="35">
        <v>0</v>
      </c>
      <c r="I24" s="35">
        <v>43.845494121865798</v>
      </c>
      <c r="J24" s="35">
        <v>0</v>
      </c>
      <c r="K24" s="35">
        <f t="shared" si="0"/>
        <v>5647.4860997736241</v>
      </c>
      <c r="L24" s="35">
        <v>10.791903396674439</v>
      </c>
    </row>
    <row r="25" spans="2:12" x14ac:dyDescent="0.2">
      <c r="B25" s="19">
        <v>21</v>
      </c>
      <c r="C25" s="20" t="s">
        <v>59</v>
      </c>
      <c r="D25" s="40">
        <v>0</v>
      </c>
      <c r="E25" s="35">
        <v>2.4322349675999998E-3</v>
      </c>
      <c r="F25" s="35">
        <v>0.40517593093060023</v>
      </c>
      <c r="G25" s="35">
        <v>7.2654313612599997E-2</v>
      </c>
      <c r="H25" s="35">
        <v>0</v>
      </c>
      <c r="I25" s="35">
        <v>0</v>
      </c>
      <c r="J25" s="35">
        <v>0</v>
      </c>
      <c r="K25" s="35">
        <f t="shared" si="0"/>
        <v>0.4802624795108002</v>
      </c>
      <c r="L25" s="35">
        <v>2.4652515999999999E-5</v>
      </c>
    </row>
    <row r="26" spans="2:12" x14ac:dyDescent="0.2">
      <c r="B26" s="19">
        <v>22</v>
      </c>
      <c r="C26" s="21" t="s">
        <v>60</v>
      </c>
      <c r="D26" s="40">
        <v>2.9196630806399997E-2</v>
      </c>
      <c r="E26" s="35">
        <v>0.14722645054819999</v>
      </c>
      <c r="F26" s="35">
        <v>1.0748968704735007</v>
      </c>
      <c r="G26" s="35">
        <v>1.2299030644600001E-2</v>
      </c>
      <c r="H26" s="35">
        <v>0</v>
      </c>
      <c r="I26" s="35">
        <v>0.22920000000000001</v>
      </c>
      <c r="J26" s="35">
        <v>0</v>
      </c>
      <c r="K26" s="35">
        <f t="shared" si="0"/>
        <v>1.4928189824727007</v>
      </c>
      <c r="L26" s="35">
        <v>3.3108655870000003E-2</v>
      </c>
    </row>
    <row r="27" spans="2:12" x14ac:dyDescent="0.2">
      <c r="B27" s="19">
        <v>23</v>
      </c>
      <c r="C27" s="20" t="s">
        <v>61</v>
      </c>
      <c r="D27" s="40">
        <v>0</v>
      </c>
      <c r="E27" s="35">
        <v>1.20396451E-5</v>
      </c>
      <c r="F27" s="35">
        <v>9.4543225800000001E-4</v>
      </c>
      <c r="G27" s="35">
        <v>0</v>
      </c>
      <c r="H27" s="35">
        <v>0</v>
      </c>
      <c r="I27" s="35">
        <v>0</v>
      </c>
      <c r="J27" s="35">
        <v>0</v>
      </c>
      <c r="K27" s="35">
        <f t="shared" si="0"/>
        <v>9.5747190310000005E-4</v>
      </c>
      <c r="L27" s="35">
        <v>2.4880807095000001E-3</v>
      </c>
    </row>
    <row r="28" spans="2:12" x14ac:dyDescent="0.2">
      <c r="B28" s="19">
        <v>24</v>
      </c>
      <c r="C28" s="20" t="s">
        <v>62</v>
      </c>
      <c r="D28" s="40">
        <v>0.10980839293539998</v>
      </c>
      <c r="E28" s="35">
        <v>1.227766258E-3</v>
      </c>
      <c r="F28" s="35">
        <v>3.7283358672148004</v>
      </c>
      <c r="G28" s="35">
        <v>0.36549391951560001</v>
      </c>
      <c r="H28" s="35">
        <v>0</v>
      </c>
      <c r="I28" s="35">
        <v>9.7500000000000003E-2</v>
      </c>
      <c r="J28" s="35">
        <v>0</v>
      </c>
      <c r="K28" s="35">
        <f t="shared" si="0"/>
        <v>4.3023659459238006</v>
      </c>
      <c r="L28" s="35">
        <v>1.3976711967599999E-2</v>
      </c>
    </row>
    <row r="29" spans="2:12" x14ac:dyDescent="0.2">
      <c r="B29" s="19">
        <v>25</v>
      </c>
      <c r="C29" s="21" t="s">
        <v>63</v>
      </c>
      <c r="D29" s="40">
        <v>1135.1614974201523</v>
      </c>
      <c r="E29" s="35">
        <v>10.3720170640183</v>
      </c>
      <c r="F29" s="35">
        <v>231.20115666192189</v>
      </c>
      <c r="G29" s="35">
        <v>25.074050646611536</v>
      </c>
      <c r="H29" s="35">
        <v>0</v>
      </c>
      <c r="I29" s="35">
        <v>2.2214</v>
      </c>
      <c r="J29" s="35">
        <v>0</v>
      </c>
      <c r="K29" s="35">
        <f t="shared" si="0"/>
        <v>1404.030121792704</v>
      </c>
      <c r="L29" s="35">
        <v>1.5347571638817998</v>
      </c>
    </row>
    <row r="30" spans="2:12" x14ac:dyDescent="0.2">
      <c r="B30" s="19">
        <v>26</v>
      </c>
      <c r="C30" s="21" t="s">
        <v>64</v>
      </c>
      <c r="D30" s="40">
        <v>115.34663073508777</v>
      </c>
      <c r="E30" s="35">
        <v>8.7474282442139035</v>
      </c>
      <c r="F30" s="35">
        <v>33.946310224348878</v>
      </c>
      <c r="G30" s="35">
        <v>14.937664753945302</v>
      </c>
      <c r="H30" s="35">
        <v>0</v>
      </c>
      <c r="I30" s="35">
        <v>0.73799999999999999</v>
      </c>
      <c r="J30" s="35">
        <v>0</v>
      </c>
      <c r="K30" s="35">
        <f t="shared" si="0"/>
        <v>173.71603395759587</v>
      </c>
      <c r="L30" s="35">
        <v>0.57922333289069905</v>
      </c>
    </row>
    <row r="31" spans="2:12" x14ac:dyDescent="0.2">
      <c r="B31" s="19">
        <v>27</v>
      </c>
      <c r="C31" s="21" t="s">
        <v>15</v>
      </c>
      <c r="D31" s="40">
        <v>4.6898225271287997</v>
      </c>
      <c r="E31" s="35">
        <v>9.24880681935E-2</v>
      </c>
      <c r="F31" s="35">
        <v>2.5073636413796985</v>
      </c>
      <c r="G31" s="35">
        <v>0.28222461516049996</v>
      </c>
      <c r="H31" s="35">
        <v>0</v>
      </c>
      <c r="I31" s="35">
        <v>0.72129999999999994</v>
      </c>
      <c r="J31" s="35">
        <v>0</v>
      </c>
      <c r="K31" s="35">
        <f t="shared" si="0"/>
        <v>8.2931988518624973</v>
      </c>
      <c r="L31" s="35">
        <v>4.9623562741600007E-2</v>
      </c>
    </row>
    <row r="32" spans="2:12" x14ac:dyDescent="0.2">
      <c r="B32" s="19">
        <v>28</v>
      </c>
      <c r="C32" s="21" t="s">
        <v>65</v>
      </c>
      <c r="D32" s="40">
        <v>1.8262002644900004E-2</v>
      </c>
      <c r="E32" s="35">
        <v>1.6617065804999998E-3</v>
      </c>
      <c r="F32" s="35">
        <v>3.1517089348601992</v>
      </c>
      <c r="G32" s="35">
        <v>0.42545164477229985</v>
      </c>
      <c r="H32" s="35">
        <v>0</v>
      </c>
      <c r="I32" s="35">
        <v>0</v>
      </c>
      <c r="J32" s="35">
        <v>0</v>
      </c>
      <c r="K32" s="35">
        <f t="shared" si="0"/>
        <v>3.5970842888578991</v>
      </c>
      <c r="L32" s="35">
        <v>2.8152272741500003E-2</v>
      </c>
    </row>
    <row r="33" spans="2:12" x14ac:dyDescent="0.2">
      <c r="B33" s="19">
        <v>29</v>
      </c>
      <c r="C33" s="21" t="s">
        <v>66</v>
      </c>
      <c r="D33" s="40">
        <v>39.628121590417024</v>
      </c>
      <c r="E33" s="35">
        <v>4.5655883669923973</v>
      </c>
      <c r="F33" s="35">
        <v>32.572735018561126</v>
      </c>
      <c r="G33" s="35">
        <v>6.5190518172580045</v>
      </c>
      <c r="H33" s="35">
        <v>0</v>
      </c>
      <c r="I33" s="35">
        <v>0.21789999999999998</v>
      </c>
      <c r="J33" s="35">
        <v>0</v>
      </c>
      <c r="K33" s="35">
        <f t="shared" si="0"/>
        <v>83.503396793228561</v>
      </c>
      <c r="L33" s="35">
        <v>0.66289999060230009</v>
      </c>
    </row>
    <row r="34" spans="2:12" x14ac:dyDescent="0.2">
      <c r="B34" s="19">
        <v>30</v>
      </c>
      <c r="C34" s="21" t="s">
        <v>67</v>
      </c>
      <c r="D34" s="40">
        <v>8.2013049767036037</v>
      </c>
      <c r="E34" s="35">
        <v>2.4223041141236008</v>
      </c>
      <c r="F34" s="35">
        <v>66.156308960025385</v>
      </c>
      <c r="G34" s="35">
        <v>9.8447543944573095</v>
      </c>
      <c r="H34" s="35">
        <v>0</v>
      </c>
      <c r="I34" s="35">
        <v>0.88649999999999995</v>
      </c>
      <c r="J34" s="35">
        <v>0</v>
      </c>
      <c r="K34" s="35">
        <f t="shared" si="0"/>
        <v>87.511172445309896</v>
      </c>
      <c r="L34" s="35">
        <v>1.0316438517914996</v>
      </c>
    </row>
    <row r="35" spans="2:12" x14ac:dyDescent="0.2">
      <c r="B35" s="19">
        <v>31</v>
      </c>
      <c r="C35" s="20" t="s">
        <v>68</v>
      </c>
      <c r="D35" s="40">
        <v>0.3205437828064</v>
      </c>
      <c r="E35" s="35">
        <v>0.2982734554193</v>
      </c>
      <c r="F35" s="35">
        <v>0.73229165218729997</v>
      </c>
      <c r="G35" s="35">
        <v>0.18693985754739997</v>
      </c>
      <c r="H35" s="35">
        <v>0</v>
      </c>
      <c r="I35" s="35">
        <v>0</v>
      </c>
      <c r="J35" s="35">
        <v>0</v>
      </c>
      <c r="K35" s="35">
        <f t="shared" si="0"/>
        <v>1.5380487479603999</v>
      </c>
      <c r="L35" s="35">
        <v>4.6607407870200006E-2</v>
      </c>
    </row>
    <row r="36" spans="2:12" x14ac:dyDescent="0.2">
      <c r="B36" s="19">
        <v>32</v>
      </c>
      <c r="C36" s="21" t="s">
        <v>69</v>
      </c>
      <c r="D36" s="40">
        <v>247.28313540599132</v>
      </c>
      <c r="E36" s="35">
        <v>12.622576687922502</v>
      </c>
      <c r="F36" s="35">
        <v>96.906353034276194</v>
      </c>
      <c r="G36" s="35">
        <v>18.952483792013666</v>
      </c>
      <c r="H36" s="35">
        <v>0</v>
      </c>
      <c r="I36" s="35">
        <v>1.8549000000000002</v>
      </c>
      <c r="J36" s="35">
        <v>0</v>
      </c>
      <c r="K36" s="35">
        <f t="shared" si="0"/>
        <v>377.61944892020364</v>
      </c>
      <c r="L36" s="35">
        <v>1.7853257853293021</v>
      </c>
    </row>
    <row r="37" spans="2:12" x14ac:dyDescent="0.2">
      <c r="B37" s="19">
        <v>33</v>
      </c>
      <c r="C37" s="21" t="s">
        <v>114</v>
      </c>
      <c r="D37" s="40">
        <v>153.87955660192659</v>
      </c>
      <c r="E37" s="35">
        <v>10.589883321853897</v>
      </c>
      <c r="F37" s="35">
        <v>108.67676774377742</v>
      </c>
      <c r="G37" s="35">
        <v>14.359170661884836</v>
      </c>
      <c r="H37" s="40">
        <v>0</v>
      </c>
      <c r="I37" s="35">
        <v>0.65649999999999997</v>
      </c>
      <c r="J37" s="40">
        <v>0</v>
      </c>
      <c r="K37" s="35">
        <f t="shared" si="0"/>
        <v>288.16187832944274</v>
      </c>
      <c r="L37" s="35">
        <v>1.3272136876822</v>
      </c>
    </row>
    <row r="38" spans="2:12" x14ac:dyDescent="0.2">
      <c r="B38" s="19">
        <v>34</v>
      </c>
      <c r="C38" s="21" t="s">
        <v>70</v>
      </c>
      <c r="D38" s="40">
        <v>0.12303208248349999</v>
      </c>
      <c r="E38" s="35">
        <v>0.1007542711288</v>
      </c>
      <c r="F38" s="35">
        <v>3.5707150512034</v>
      </c>
      <c r="G38" s="35">
        <v>1.8997596921255995</v>
      </c>
      <c r="H38" s="35">
        <v>0</v>
      </c>
      <c r="I38" s="35">
        <v>4.2000000000000003E-2</v>
      </c>
      <c r="J38" s="35">
        <v>0</v>
      </c>
      <c r="K38" s="35">
        <f t="shared" si="0"/>
        <v>5.7362610969412993</v>
      </c>
      <c r="L38" s="35">
        <v>1.15739759999E-2</v>
      </c>
    </row>
    <row r="39" spans="2:12" x14ac:dyDescent="0.2">
      <c r="B39" s="19">
        <v>35</v>
      </c>
      <c r="C39" s="21" t="s">
        <v>71</v>
      </c>
      <c r="D39" s="40">
        <v>169.31928402434684</v>
      </c>
      <c r="E39" s="35">
        <v>48.951269770131709</v>
      </c>
      <c r="F39" s="35">
        <v>223.82241262101545</v>
      </c>
      <c r="G39" s="35">
        <v>50.49152731116321</v>
      </c>
      <c r="H39" s="35">
        <v>0</v>
      </c>
      <c r="I39" s="35">
        <v>1.2301000000000002</v>
      </c>
      <c r="J39" s="35">
        <v>0</v>
      </c>
      <c r="K39" s="35">
        <f t="shared" si="0"/>
        <v>493.81459372665722</v>
      </c>
      <c r="L39" s="35">
        <v>1.6626719801200012</v>
      </c>
    </row>
    <row r="40" spans="2:12" x14ac:dyDescent="0.2">
      <c r="B40" s="19">
        <v>36</v>
      </c>
      <c r="C40" s="21" t="s">
        <v>72</v>
      </c>
      <c r="D40" s="40">
        <v>23.2533559379671</v>
      </c>
      <c r="E40" s="35">
        <v>1.7824330092560998</v>
      </c>
      <c r="F40" s="35">
        <v>12.854640851472322</v>
      </c>
      <c r="G40" s="35">
        <v>1.8881438279596001</v>
      </c>
      <c r="H40" s="35">
        <v>0</v>
      </c>
      <c r="I40" s="35">
        <v>0</v>
      </c>
      <c r="J40" s="35">
        <v>0</v>
      </c>
      <c r="K40" s="35">
        <f t="shared" si="0"/>
        <v>39.778573626655124</v>
      </c>
      <c r="L40" s="35">
        <v>0.27805817015570022</v>
      </c>
    </row>
    <row r="41" spans="2:12" x14ac:dyDescent="0.2">
      <c r="B41" s="19">
        <v>37</v>
      </c>
      <c r="C41" s="21" t="s">
        <v>73</v>
      </c>
      <c r="D41" s="40">
        <v>179.91937956166774</v>
      </c>
      <c r="E41" s="35">
        <v>37.34968316297666</v>
      </c>
      <c r="F41" s="35">
        <v>141.58934001434321</v>
      </c>
      <c r="G41" s="35">
        <v>34.189686473029006</v>
      </c>
      <c r="H41" s="35">
        <v>0</v>
      </c>
      <c r="I41" s="35">
        <v>3.4730000000000003</v>
      </c>
      <c r="J41" s="35">
        <v>0</v>
      </c>
      <c r="K41" s="35">
        <f t="shared" si="0"/>
        <v>396.52108921201659</v>
      </c>
      <c r="L41" s="35">
        <v>3.0228497794096989</v>
      </c>
    </row>
    <row r="42" spans="2:12" ht="15" x14ac:dyDescent="0.2">
      <c r="B42" s="22" t="s">
        <v>11</v>
      </c>
      <c r="C42" s="4"/>
      <c r="D42" s="46">
        <f t="shared" ref="D42:L42" si="1">SUM(D5:D41)</f>
        <v>8018.113861149518</v>
      </c>
      <c r="E42" s="35">
        <f>SUM(E5:E41)</f>
        <v>625.01341363215647</v>
      </c>
      <c r="F42" s="35">
        <f t="shared" si="1"/>
        <v>2658.4223861692471</v>
      </c>
      <c r="G42" s="35">
        <f>SUM(G5:G41)</f>
        <v>445.17728495908983</v>
      </c>
      <c r="H42" s="45">
        <f t="shared" si="1"/>
        <v>0</v>
      </c>
      <c r="I42" s="45">
        <f t="shared" si="1"/>
        <v>63.244594121865795</v>
      </c>
      <c r="J42" s="45">
        <f t="shared" si="1"/>
        <v>0</v>
      </c>
      <c r="K42" s="45">
        <f t="shared" si="1"/>
        <v>11809.971540031878</v>
      </c>
      <c r="L42" s="35">
        <f t="shared" si="1"/>
        <v>32.27217149215754</v>
      </c>
    </row>
    <row r="43" spans="2:12" x14ac:dyDescent="0.2">
      <c r="B43" t="s">
        <v>89</v>
      </c>
    </row>
    <row r="45" spans="2:12" s="52" customFormat="1" x14ac:dyDescent="0.2"/>
    <row r="46" spans="2:12" s="52" customFormat="1" x14ac:dyDescent="0.2"/>
    <row r="47" spans="2:12" s="52" customFormat="1" x14ac:dyDescent="0.2"/>
    <row r="48" spans="2:12" x14ac:dyDescent="0.2">
      <c r="I48" s="52"/>
    </row>
    <row r="49" spans="9:9" x14ac:dyDescent="0.2">
      <c r="I49" s="52"/>
    </row>
  </sheetData>
  <mergeCells count="2">
    <mergeCell ref="B2:L2"/>
    <mergeCell ref="B3:L3"/>
  </mergeCells>
  <phoneticPr fontId="0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Frmtfor AAUM disclosure</vt:lpstr>
      <vt:lpstr>Anex A2 Frmt AAUM stateUT wise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Lloyd Serrao</cp:lastModifiedBy>
  <cp:lastPrinted>2014-03-24T10:58:12Z</cp:lastPrinted>
  <dcterms:created xsi:type="dcterms:W3CDTF">2014-01-06T04:43:23Z</dcterms:created>
  <dcterms:modified xsi:type="dcterms:W3CDTF">2018-08-10T05:42:32Z</dcterms:modified>
</cp:coreProperties>
</file>