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 iterateCount="1"/>
</workbook>
</file>

<file path=xl/calcChain.xml><?xml version="1.0" encoding="utf-8"?>
<calcChain xmlns="http://schemas.openxmlformats.org/spreadsheetml/2006/main">
  <c r="BK36" i="8" l="1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49" i="8"/>
  <c r="K37" i="9"/>
  <c r="BK38" i="8"/>
  <c r="BK39" i="8"/>
  <c r="BK8" i="8" l="1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E28" i="8" s="1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R28" i="8"/>
  <c r="BK32" i="8"/>
  <c r="BK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F44" i="8" s="1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7" i="8"/>
  <c r="BK40" i="8"/>
  <c r="BK41" i="8"/>
  <c r="BK42" i="8"/>
  <c r="C43" i="8"/>
  <c r="D43" i="8"/>
  <c r="E43" i="8"/>
  <c r="F43" i="8"/>
  <c r="F44" i="8" s="1"/>
  <c r="G43" i="8"/>
  <c r="H43" i="8"/>
  <c r="H44" i="8" s="1"/>
  <c r="I43" i="8"/>
  <c r="J43" i="8"/>
  <c r="J44" i="8" s="1"/>
  <c r="K43" i="8"/>
  <c r="L43" i="8"/>
  <c r="L44" i="8" s="1"/>
  <c r="M43" i="8"/>
  <c r="N43" i="8"/>
  <c r="O43" i="8"/>
  <c r="P43" i="8"/>
  <c r="P44" i="8" s="1"/>
  <c r="Q43" i="8"/>
  <c r="R43" i="8"/>
  <c r="R44" i="8" s="1"/>
  <c r="S43" i="8"/>
  <c r="T43" i="8"/>
  <c r="T44" i="8" s="1"/>
  <c r="U43" i="8"/>
  <c r="V43" i="8"/>
  <c r="V44" i="8" s="1"/>
  <c r="W43" i="8"/>
  <c r="X43" i="8"/>
  <c r="X44" i="8" s="1"/>
  <c r="Y43" i="8"/>
  <c r="Z43" i="8"/>
  <c r="Z44" i="8" s="1"/>
  <c r="AA43" i="8"/>
  <c r="AB43" i="8"/>
  <c r="AB44" i="8" s="1"/>
  <c r="AC43" i="8"/>
  <c r="AD43" i="8"/>
  <c r="AD44" i="8" s="1"/>
  <c r="AE43" i="8"/>
  <c r="AF43" i="8"/>
  <c r="AG43" i="8"/>
  <c r="AH43" i="8"/>
  <c r="AH44" i="8" s="1"/>
  <c r="AI43" i="8"/>
  <c r="AJ43" i="8"/>
  <c r="AJ44" i="8" s="1"/>
  <c r="AK43" i="8"/>
  <c r="AL43" i="8"/>
  <c r="AL44" i="8" s="1"/>
  <c r="AM43" i="8"/>
  <c r="AN43" i="8"/>
  <c r="AN44" i="8" s="1"/>
  <c r="AO43" i="8"/>
  <c r="AP43" i="8"/>
  <c r="AP44" i="8" s="1"/>
  <c r="AQ43" i="8"/>
  <c r="AR43" i="8"/>
  <c r="AR44" i="8" s="1"/>
  <c r="AS43" i="8"/>
  <c r="AT43" i="8"/>
  <c r="AT44" i="8" s="1"/>
  <c r="AU43" i="8"/>
  <c r="AV43" i="8"/>
  <c r="AV44" i="8" s="1"/>
  <c r="AW43" i="8"/>
  <c r="AX43" i="8"/>
  <c r="AX44" i="8" s="1"/>
  <c r="AY43" i="8"/>
  <c r="AZ43" i="8"/>
  <c r="AZ44" i="8" s="1"/>
  <c r="BA43" i="8"/>
  <c r="BB43" i="8"/>
  <c r="BB44" i="8" s="1"/>
  <c r="BC43" i="8"/>
  <c r="BD43" i="8"/>
  <c r="BD44" i="8" s="1"/>
  <c r="BE43" i="8"/>
  <c r="BF43" i="8"/>
  <c r="BF44" i="8" s="1"/>
  <c r="BG43" i="8"/>
  <c r="BH43" i="8"/>
  <c r="BH44" i="8" s="1"/>
  <c r="BI43" i="8"/>
  <c r="BJ43" i="8"/>
  <c r="BJ44" i="8" s="1"/>
  <c r="G44" i="8"/>
  <c r="N44" i="8"/>
  <c r="BK48" i="8"/>
  <c r="BK50" i="8" s="1"/>
  <c r="BK54" i="8"/>
  <c r="C55" i="8"/>
  <c r="D55" i="8"/>
  <c r="E55" i="8"/>
  <c r="F55" i="8"/>
  <c r="G55" i="8"/>
  <c r="H55" i="8"/>
  <c r="I55" i="8"/>
  <c r="J55" i="8"/>
  <c r="K55" i="8"/>
  <c r="L55" i="8"/>
  <c r="M55" i="8"/>
  <c r="N55" i="8"/>
  <c r="N59" i="8" s="1"/>
  <c r="O55" i="8"/>
  <c r="P55" i="8"/>
  <c r="Q55" i="8"/>
  <c r="R55" i="8"/>
  <c r="R59" i="8" s="1"/>
  <c r="S55" i="8"/>
  <c r="T55" i="8"/>
  <c r="U55" i="8"/>
  <c r="V55" i="8"/>
  <c r="V59" i="8" s="1"/>
  <c r="W55" i="8"/>
  <c r="X55" i="8"/>
  <c r="Y55" i="8"/>
  <c r="Z55" i="8"/>
  <c r="Z59" i="8" s="1"/>
  <c r="AA55" i="8"/>
  <c r="AB55" i="8"/>
  <c r="AC55" i="8"/>
  <c r="AD55" i="8"/>
  <c r="AD59" i="8" s="1"/>
  <c r="AE55" i="8"/>
  <c r="AF55" i="8"/>
  <c r="AG55" i="8"/>
  <c r="AH55" i="8"/>
  <c r="AH59" i="8" s="1"/>
  <c r="AI55" i="8"/>
  <c r="AJ55" i="8"/>
  <c r="AK55" i="8"/>
  <c r="AL55" i="8"/>
  <c r="AL59" i="8" s="1"/>
  <c r="AM55" i="8"/>
  <c r="AN55" i="8"/>
  <c r="AO55" i="8"/>
  <c r="AP55" i="8"/>
  <c r="AP59" i="8" s="1"/>
  <c r="AQ55" i="8"/>
  <c r="AR55" i="8"/>
  <c r="AS55" i="8"/>
  <c r="AT55" i="8"/>
  <c r="AT59" i="8" s="1"/>
  <c r="AU55" i="8"/>
  <c r="AV55" i="8"/>
  <c r="AW55" i="8"/>
  <c r="AX55" i="8"/>
  <c r="AX59" i="8" s="1"/>
  <c r="AY55" i="8"/>
  <c r="AZ55" i="8"/>
  <c r="BA55" i="8"/>
  <c r="BB55" i="8"/>
  <c r="BB59" i="8" s="1"/>
  <c r="BC55" i="8"/>
  <c r="BD55" i="8"/>
  <c r="BE55" i="8"/>
  <c r="BF55" i="8"/>
  <c r="BF59" i="8" s="1"/>
  <c r="BG55" i="8"/>
  <c r="BH55" i="8"/>
  <c r="BI55" i="8"/>
  <c r="BJ55" i="8"/>
  <c r="BJ59" i="8" s="1"/>
  <c r="BK57" i="8"/>
  <c r="BK58" i="8" s="1"/>
  <c r="C58" i="8"/>
  <c r="D58" i="8"/>
  <c r="E58" i="8"/>
  <c r="E59" i="8" s="1"/>
  <c r="F58" i="8"/>
  <c r="G58" i="8"/>
  <c r="G59" i="8" s="1"/>
  <c r="H58" i="8"/>
  <c r="I58" i="8"/>
  <c r="I59" i="8" s="1"/>
  <c r="J58" i="8"/>
  <c r="K58" i="8"/>
  <c r="L58" i="8"/>
  <c r="M58" i="8"/>
  <c r="N58" i="8"/>
  <c r="O58" i="8"/>
  <c r="P58" i="8"/>
  <c r="P59" i="8" s="1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F59" i="8" s="1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V59" i="8" s="1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C59" i="8"/>
  <c r="K59" i="8"/>
  <c r="T59" i="8"/>
  <c r="X59" i="8"/>
  <c r="AB59" i="8"/>
  <c r="AJ59" i="8"/>
  <c r="AN59" i="8"/>
  <c r="AR59" i="8"/>
  <c r="AZ59" i="8"/>
  <c r="BD59" i="8"/>
  <c r="BH59" i="8"/>
  <c r="BK63" i="8"/>
  <c r="BK64" i="8" s="1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9" i="8"/>
  <c r="BK70" i="8" s="1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G42" i="9"/>
  <c r="E42" i="9"/>
  <c r="K5" i="9"/>
  <c r="L42" i="9"/>
  <c r="F42" i="9"/>
  <c r="D42" i="9"/>
  <c r="J42" i="9"/>
  <c r="I42" i="9"/>
  <c r="H42" i="9"/>
  <c r="K41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Y28" i="8" l="1"/>
  <c r="BK55" i="8"/>
  <c r="BK59" i="8" s="1"/>
  <c r="AL28" i="8"/>
  <c r="BI44" i="8"/>
  <c r="BG44" i="8"/>
  <c r="BE44" i="8"/>
  <c r="BC44" i="8"/>
  <c r="BA44" i="8"/>
  <c r="AY44" i="8"/>
  <c r="AW44" i="8"/>
  <c r="AU44" i="8"/>
  <c r="AS44" i="8"/>
  <c r="AQ44" i="8"/>
  <c r="AO44" i="8"/>
  <c r="AM44" i="8"/>
  <c r="AK44" i="8"/>
  <c r="AI44" i="8"/>
  <c r="AG44" i="8"/>
  <c r="AE44" i="8"/>
  <c r="AC44" i="8"/>
  <c r="AA44" i="8"/>
  <c r="Y44" i="8"/>
  <c r="Y66" i="8" s="1"/>
  <c r="W44" i="8"/>
  <c r="U44" i="8"/>
  <c r="Q44" i="8"/>
  <c r="O44" i="8"/>
  <c r="M44" i="8"/>
  <c r="K44" i="8"/>
  <c r="I44" i="8"/>
  <c r="E44" i="8"/>
  <c r="C44" i="8"/>
  <c r="BB28" i="8"/>
  <c r="BB66" i="8" s="1"/>
  <c r="BJ28" i="8"/>
  <c r="AT28" i="8"/>
  <c r="AT66" i="8" s="1"/>
  <c r="H28" i="8"/>
  <c r="BH28" i="8"/>
  <c r="BH66" i="8" s="1"/>
  <c r="BF28" i="8"/>
  <c r="BF66" i="8" s="1"/>
  <c r="BD28" i="8"/>
  <c r="BD66" i="8" s="1"/>
  <c r="AZ28" i="8"/>
  <c r="AX28" i="8"/>
  <c r="AX66" i="8" s="1"/>
  <c r="AV28" i="8"/>
  <c r="AV66" i="8" s="1"/>
  <c r="AR28" i="8"/>
  <c r="AP28" i="8"/>
  <c r="AP66" i="8" s="1"/>
  <c r="AN28" i="8"/>
  <c r="AN66" i="8" s="1"/>
  <c r="AJ28" i="8"/>
  <c r="AJ66" i="8" s="1"/>
  <c r="AH28" i="8"/>
  <c r="AH66" i="8" s="1"/>
  <c r="Z28" i="8"/>
  <c r="Z66" i="8" s="1"/>
  <c r="X28" i="8"/>
  <c r="X66" i="8" s="1"/>
  <c r="AA28" i="8"/>
  <c r="W28" i="8"/>
  <c r="T28" i="8"/>
  <c r="P28" i="8"/>
  <c r="N28" i="8"/>
  <c r="L28" i="8"/>
  <c r="F28" i="8"/>
  <c r="J59" i="8"/>
  <c r="H59" i="8"/>
  <c r="F59" i="8"/>
  <c r="D59" i="8"/>
  <c r="BI59" i="8"/>
  <c r="BG59" i="8"/>
  <c r="BE59" i="8"/>
  <c r="BC59" i="8"/>
  <c r="BA59" i="8"/>
  <c r="AY59" i="8"/>
  <c r="AW59" i="8"/>
  <c r="AU59" i="8"/>
  <c r="AS59" i="8"/>
  <c r="AQ59" i="8"/>
  <c r="AO59" i="8"/>
  <c r="AM59" i="8"/>
  <c r="AK59" i="8"/>
  <c r="AI59" i="8"/>
  <c r="AG59" i="8"/>
  <c r="AE59" i="8"/>
  <c r="AC59" i="8"/>
  <c r="AA59" i="8"/>
  <c r="Y59" i="8"/>
  <c r="W59" i="8"/>
  <c r="U59" i="8"/>
  <c r="S59" i="8"/>
  <c r="Q59" i="8"/>
  <c r="O59" i="8"/>
  <c r="M59" i="8"/>
  <c r="AF28" i="8"/>
  <c r="AF66" i="8" s="1"/>
  <c r="AD28" i="8"/>
  <c r="AD66" i="8" s="1"/>
  <c r="AB28" i="8"/>
  <c r="AB66" i="8" s="1"/>
  <c r="J28" i="8"/>
  <c r="J66" i="8" s="1"/>
  <c r="D28" i="8"/>
  <c r="BI28" i="8"/>
  <c r="BI66" i="8" s="1"/>
  <c r="BG28" i="8"/>
  <c r="BE28" i="8"/>
  <c r="BC28" i="8"/>
  <c r="BC66" i="8" s="1"/>
  <c r="BA28" i="8"/>
  <c r="BA66" i="8" s="1"/>
  <c r="AY28" i="8"/>
  <c r="AW28" i="8"/>
  <c r="AU28" i="8"/>
  <c r="L59" i="8"/>
  <c r="AZ66" i="8"/>
  <c r="P66" i="8"/>
  <c r="BJ66" i="8"/>
  <c r="N66" i="8"/>
  <c r="AS28" i="8"/>
  <c r="AS66" i="8" s="1"/>
  <c r="AQ28" i="8"/>
  <c r="AO28" i="8"/>
  <c r="AO66" i="8" s="1"/>
  <c r="AM28" i="8"/>
  <c r="AK28" i="8"/>
  <c r="AK66" i="8" s="1"/>
  <c r="AI28" i="8"/>
  <c r="AG28" i="8"/>
  <c r="AG66" i="8" s="1"/>
  <c r="AC28" i="8"/>
  <c r="U28" i="8"/>
  <c r="U66" i="8" s="1"/>
  <c r="S28" i="8"/>
  <c r="Q28" i="8"/>
  <c r="O28" i="8"/>
  <c r="M28" i="8"/>
  <c r="K28" i="8"/>
  <c r="G28" i="8"/>
  <c r="G66" i="8" s="1"/>
  <c r="E28" i="8"/>
  <c r="C28" i="8"/>
  <c r="K42" i="9"/>
  <c r="AL66" i="8"/>
  <c r="S44" i="8"/>
  <c r="BK43" i="8"/>
  <c r="BK44" i="8" s="1"/>
  <c r="D44" i="8"/>
  <c r="AR66" i="8"/>
  <c r="T66" i="8"/>
  <c r="R66" i="8"/>
  <c r="H66" i="8"/>
  <c r="V28" i="8"/>
  <c r="V66" i="8" s="1"/>
  <c r="BK27" i="8"/>
  <c r="BK15" i="8"/>
  <c r="I28" i="8"/>
  <c r="I66" i="8" s="1"/>
  <c r="K66" i="8"/>
  <c r="AW66" i="8" l="1"/>
  <c r="BE66" i="8"/>
  <c r="E66" i="8"/>
  <c r="AC66" i="8"/>
  <c r="F66" i="8"/>
  <c r="AA66" i="8"/>
  <c r="C66" i="8"/>
  <c r="M66" i="8"/>
  <c r="Q66" i="8"/>
  <c r="AY66" i="8"/>
  <c r="BG66" i="8"/>
  <c r="AE66" i="8"/>
  <c r="W66" i="8"/>
  <c r="L66" i="8"/>
  <c r="AM66" i="8"/>
  <c r="D66" i="8"/>
  <c r="S66" i="8"/>
  <c r="O66" i="8"/>
  <c r="AI66" i="8"/>
  <c r="AQ66" i="8"/>
  <c r="AU66" i="8"/>
  <c r="BK28" i="8"/>
  <c r="BK66" i="8" s="1"/>
</calcChain>
</file>

<file path=xl/sharedStrings.xml><?xml version="1.0" encoding="utf-8"?>
<sst xmlns="http://schemas.openxmlformats.org/spreadsheetml/2006/main" count="164" uniqueCount="128">
  <si>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</si>
  <si>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</si>
  <si>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</si>
  <si>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</si>
  <si>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</si>
  <si>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</si>
  <si>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</si>
  <si>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</si>
  <si>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</si>
  <si>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</si>
  <si>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</si>
  <si>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</si>
  <si>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</si>
  <si>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</si>
  <si>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</si>
  <si>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</si>
  <si>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</si>
  <si>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</si>
  <si>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</si>
  <si>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</si>
  <si>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</si>
  <si>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</si>
  <si>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</si>
  <si>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</si>
  <si>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</si>
  <si>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</si>
  <si>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</si>
  <si>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</si>
  <si>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</si>
  <si>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</si>
  <si>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</si>
  <si>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</si>
  <si>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</si>
  <si>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</si>
  <si>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</si>
  <si>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</si>
  <si>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</si>
  <si>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</si>
  <si>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</si>
  <si>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</si>
  <si>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</si>
  <si>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</si>
  <si>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</si>
  <si>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</si>
  <si>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</si>
  <si>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</si>
  <si>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</si>
  <si>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</si>
  <si>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</si>
  <si>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</si>
  <si>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</si>
  <si>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</si>
  <si>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</si>
  <si>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</si>
  <si>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</si>
  <si>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</si>
  <si>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</si>
  <si>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</si>
  <si>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</si>
  <si>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</si>
  <si>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</si>
  <si>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</si>
  <si>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</si>
  <si>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</si>
  <si>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</si>
  <si>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</si>
  <si>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</si>
  <si>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</si>
  <si>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</si>
  <si>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</si>
  <si>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</si>
  <si>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</si>
  <si>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</si>
  <si>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</si>
  <si>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</si>
  <si>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</si>
  <si>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</si>
  <si>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</si>
  <si>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</si>
  <si>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</si>
  <si>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</si>
  <si>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</si>
  <si>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</si>
  <si>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</si>
  <si>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</si>
  <si>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</si>
  <si>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</si>
  <si>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</si>
  <si>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</si>
  <si>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</si>
  <si>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</si>
  <si>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</si>
  <si>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</si>
  <si>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</si>
  <si>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</si>
  <si>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</si>
  <si>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</si>
  <si>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</si>
  <si>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</si>
  <si>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</si>
  <si>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</si>
  <si>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</si>
  <si>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</si>
  <si>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</si>
  <si>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</si>
  <si>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</si>
  <si>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</si>
  <si>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</si>
  <si>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</si>
  <si>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</si>
  <si>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</si>
  <si>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</si>
  <si>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</si>
  <si>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</si>
  <si>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</si>
  <si>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</si>
  <si>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</si>
  <si>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</si>
  <si>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MIDCAP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</si>
  <si>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</si>
  <si>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</si>
  <si>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</si>
  <si>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</si>
  <si>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</si>
  <si>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</si>
  <si>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Mutual Fund: Net Average Assets Under Management (AAUM) as on 30th JUNE, 2018(All figures in Rs. Crore)</t>
  </si>
  <si>
    <t>Table showing State wise /Union Territory wise contribution to AAUM of category of schemes as on 30th June, 2018</t>
  </si>
  <si>
    <t>IDBI Banking &amp; Financial Services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</si>
</sst>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4" fontId="0" fillId="0" borderId="0" xfId="0" applyNumberFormat="1" applyBorder="1"/>
    <xf numFmtId="4" fontId="0" fillId="0" borderId="0" xfId="0" applyNumberFormat="1"/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5"/>
  <sheetViews>
    <sheetView showGridLines="0" tabSelected="1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67" width="12.42578125" style="3" bestFit="1" customWidth="1"/>
    <col min="68" max="16384" width="9.140625" style="3"/>
  </cols>
  <sheetData>
    <row r="1" spans="1:107" s="1" customFormat="1" ht="19.5" customHeight="1" thickBot="1" x14ac:dyDescent="0.35">
      <c r="A1" s="53" t="s">
        <v>75</v>
      </c>
      <c r="B1" s="75" t="s">
        <v>28</v>
      </c>
      <c r="C1" s="63" t="s">
        <v>125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54"/>
      <c r="B2" s="76"/>
      <c r="C2" s="77" t="s">
        <v>27</v>
      </c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9"/>
      <c r="W2" s="77" t="s">
        <v>25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9"/>
      <c r="AQ2" s="77" t="s">
        <v>26</v>
      </c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9"/>
      <c r="BK2" s="69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54"/>
      <c r="B3" s="76"/>
      <c r="C3" s="66" t="s">
        <v>121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122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121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122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121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122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54"/>
      <c r="B4" s="76"/>
      <c r="C4" s="72" t="s">
        <v>34</v>
      </c>
      <c r="D4" s="73"/>
      <c r="E4" s="73"/>
      <c r="F4" s="73"/>
      <c r="G4" s="74"/>
      <c r="H4" s="72" t="s">
        <v>35</v>
      </c>
      <c r="I4" s="73"/>
      <c r="J4" s="73"/>
      <c r="K4" s="73"/>
      <c r="L4" s="74"/>
      <c r="M4" s="72" t="s">
        <v>34</v>
      </c>
      <c r="N4" s="73"/>
      <c r="O4" s="73"/>
      <c r="P4" s="73"/>
      <c r="Q4" s="74"/>
      <c r="R4" s="72" t="s">
        <v>35</v>
      </c>
      <c r="S4" s="73"/>
      <c r="T4" s="73"/>
      <c r="U4" s="73"/>
      <c r="V4" s="74"/>
      <c r="W4" s="72" t="s">
        <v>34</v>
      </c>
      <c r="X4" s="73"/>
      <c r="Y4" s="73"/>
      <c r="Z4" s="73"/>
      <c r="AA4" s="74"/>
      <c r="AB4" s="72" t="s">
        <v>35</v>
      </c>
      <c r="AC4" s="73"/>
      <c r="AD4" s="73"/>
      <c r="AE4" s="73"/>
      <c r="AF4" s="74"/>
      <c r="AG4" s="72" t="s">
        <v>34</v>
      </c>
      <c r="AH4" s="73"/>
      <c r="AI4" s="73"/>
      <c r="AJ4" s="73"/>
      <c r="AK4" s="74"/>
      <c r="AL4" s="72" t="s">
        <v>35</v>
      </c>
      <c r="AM4" s="73"/>
      <c r="AN4" s="73"/>
      <c r="AO4" s="73"/>
      <c r="AP4" s="74"/>
      <c r="AQ4" s="72" t="s">
        <v>34</v>
      </c>
      <c r="AR4" s="73"/>
      <c r="AS4" s="73"/>
      <c r="AT4" s="73"/>
      <c r="AU4" s="74"/>
      <c r="AV4" s="72" t="s">
        <v>35</v>
      </c>
      <c r="AW4" s="73"/>
      <c r="AX4" s="73"/>
      <c r="AY4" s="73"/>
      <c r="AZ4" s="74"/>
      <c r="BA4" s="72" t="s">
        <v>34</v>
      </c>
      <c r="BB4" s="73"/>
      <c r="BC4" s="73"/>
      <c r="BD4" s="73"/>
      <c r="BE4" s="74"/>
      <c r="BF4" s="72" t="s">
        <v>35</v>
      </c>
      <c r="BG4" s="73"/>
      <c r="BH4" s="73"/>
      <c r="BI4" s="73"/>
      <c r="BJ4" s="74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54"/>
      <c r="B5" s="76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5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9"/>
    </row>
    <row r="7" spans="1:107" x14ac:dyDescent="0.2">
      <c r="A7" s="17" t="s">
        <v>76</v>
      </c>
      <c r="B7" s="24" t="s">
        <v>12</v>
      </c>
      <c r="C7" s="5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9"/>
    </row>
    <row r="8" spans="1:107" x14ac:dyDescent="0.2">
      <c r="A8" s="17"/>
      <c r="B8" s="34" t="s">
        <v>101</v>
      </c>
      <c r="C8" s="40">
        <v>0</v>
      </c>
      <c r="D8" s="40">
        <v>98.997382821533321</v>
      </c>
      <c r="E8" s="40">
        <v>47.837175042200002</v>
      </c>
      <c r="F8" s="40">
        <v>0</v>
      </c>
      <c r="G8" s="40">
        <v>0</v>
      </c>
      <c r="H8" s="40">
        <v>4.0195709691999966</v>
      </c>
      <c r="I8" s="40">
        <v>3056.737608242599</v>
      </c>
      <c r="J8" s="40">
        <v>2007.3212014325379</v>
      </c>
      <c r="K8" s="40">
        <v>0</v>
      </c>
      <c r="L8" s="40">
        <v>46.0807982157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2.1457703391999989</v>
      </c>
      <c r="S8" s="40">
        <v>29.978645331766664</v>
      </c>
      <c r="T8" s="40">
        <v>278.56958437576668</v>
      </c>
      <c r="U8" s="40">
        <v>0</v>
      </c>
      <c r="V8" s="40">
        <v>3.6440451987666664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4.4392979487666668</v>
      </c>
      <c r="AC8" s="40">
        <v>151.69777569938944</v>
      </c>
      <c r="AD8" s="40">
        <v>39.554281181766662</v>
      </c>
      <c r="AE8" s="40">
        <v>0</v>
      </c>
      <c r="AF8" s="40">
        <v>98.610524715533174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3.2909939646333335</v>
      </c>
      <c r="AM8" s="40">
        <v>50.195803731466654</v>
      </c>
      <c r="AN8" s="40">
        <v>518.34818258226676</v>
      </c>
      <c r="AO8" s="40">
        <v>0</v>
      </c>
      <c r="AP8" s="40">
        <v>36.609722153166679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5.2811333877666709</v>
      </c>
      <c r="AW8" s="40">
        <v>324.2685410296308</v>
      </c>
      <c r="AX8" s="40">
        <v>5.4450046453666667</v>
      </c>
      <c r="AY8" s="40">
        <v>0</v>
      </c>
      <c r="AZ8" s="40">
        <v>47.489782021699995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1.2948533304666667</v>
      </c>
      <c r="BG8" s="40">
        <v>84.421257460600003</v>
      </c>
      <c r="BH8" s="40">
        <v>32.66135734303333</v>
      </c>
      <c r="BI8" s="40">
        <v>0</v>
      </c>
      <c r="BJ8" s="40">
        <v>1.6970184659000003</v>
      </c>
      <c r="BK8" s="41">
        <f>SUM(C8:BJ8)</f>
        <v>6980.6373116307241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98.997382821533321</v>
      </c>
      <c r="E9" s="38">
        <f t="shared" si="0"/>
        <v>47.837175042200002</v>
      </c>
      <c r="F9" s="38">
        <f t="shared" si="0"/>
        <v>0</v>
      </c>
      <c r="G9" s="38">
        <f t="shared" si="0"/>
        <v>0</v>
      </c>
      <c r="H9" s="38">
        <f t="shared" si="0"/>
        <v>4.0195709691999966</v>
      </c>
      <c r="I9" s="38">
        <f t="shared" si="0"/>
        <v>3056.737608242599</v>
      </c>
      <c r="J9" s="38">
        <f t="shared" si="0"/>
        <v>2007.3212014325379</v>
      </c>
      <c r="K9" s="38">
        <f t="shared" si="0"/>
        <v>0</v>
      </c>
      <c r="L9" s="38">
        <f t="shared" si="0"/>
        <v>46.0807982157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2.1457703391999989</v>
      </c>
      <c r="S9" s="38">
        <f t="shared" si="0"/>
        <v>29.978645331766664</v>
      </c>
      <c r="T9" s="38">
        <f t="shared" si="0"/>
        <v>278.56958437576668</v>
      </c>
      <c r="U9" s="38">
        <f t="shared" si="0"/>
        <v>0</v>
      </c>
      <c r="V9" s="38">
        <f t="shared" si="0"/>
        <v>3.6440451987666664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4.4392979487666668</v>
      </c>
      <c r="AC9" s="38">
        <f t="shared" si="0"/>
        <v>151.69777569938944</v>
      </c>
      <c r="AD9" s="38">
        <f t="shared" si="0"/>
        <v>39.554281181766662</v>
      </c>
      <c r="AE9" s="38">
        <f t="shared" si="0"/>
        <v>0</v>
      </c>
      <c r="AF9" s="38">
        <f t="shared" si="0"/>
        <v>98.610524715533174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3.2909939646333335</v>
      </c>
      <c r="AM9" s="38">
        <f t="shared" si="0"/>
        <v>50.195803731466654</v>
      </c>
      <c r="AN9" s="38">
        <f t="shared" si="0"/>
        <v>518.34818258226676</v>
      </c>
      <c r="AO9" s="38">
        <f t="shared" si="0"/>
        <v>0</v>
      </c>
      <c r="AP9" s="38">
        <f t="shared" si="0"/>
        <v>36.609722153166679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5.2811333877666709</v>
      </c>
      <c r="AW9" s="38">
        <f>(SUM(AW8))</f>
        <v>324.2685410296308</v>
      </c>
      <c r="AX9" s="38">
        <f t="shared" si="0"/>
        <v>5.4450046453666667</v>
      </c>
      <c r="AY9" s="38">
        <f t="shared" si="0"/>
        <v>0</v>
      </c>
      <c r="AZ9" s="38">
        <f t="shared" si="0"/>
        <v>47.489782021699995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1.2948533304666667</v>
      </c>
      <c r="BG9" s="38">
        <f t="shared" si="0"/>
        <v>84.421257460600003</v>
      </c>
      <c r="BH9" s="38">
        <f t="shared" si="0"/>
        <v>32.66135734303333</v>
      </c>
      <c r="BI9" s="38">
        <f t="shared" si="0"/>
        <v>0</v>
      </c>
      <c r="BJ9" s="38">
        <f t="shared" si="0"/>
        <v>1.6970184659000003</v>
      </c>
      <c r="BK9" s="36">
        <f>SUM(BK8)</f>
        <v>6980.6373116307241</v>
      </c>
    </row>
    <row r="10" spans="1:107" x14ac:dyDescent="0.2">
      <c r="A10" s="17" t="s">
        <v>77</v>
      </c>
      <c r="B10" s="25" t="s">
        <v>3</v>
      </c>
      <c r="C10" s="58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9"/>
    </row>
    <row r="11" spans="1:107" x14ac:dyDescent="0.2">
      <c r="A11" s="17"/>
      <c r="B11" s="34" t="s">
        <v>102</v>
      </c>
      <c r="C11" s="40">
        <v>0</v>
      </c>
      <c r="D11" s="40">
        <v>6.5648205689666677</v>
      </c>
      <c r="E11" s="40">
        <v>0</v>
      </c>
      <c r="F11" s="40">
        <v>0</v>
      </c>
      <c r="G11" s="40">
        <v>0</v>
      </c>
      <c r="H11" s="40">
        <v>0.20197842373333338</v>
      </c>
      <c r="I11" s="40">
        <v>3.3660501026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0.13346853076666665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0.66726344009999983</v>
      </c>
      <c r="AC11" s="40">
        <v>0.12940802806666665</v>
      </c>
      <c r="AD11" s="40">
        <v>0</v>
      </c>
      <c r="AE11" s="40">
        <v>0</v>
      </c>
      <c r="AF11" s="40">
        <v>0.34771939763333337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0.57500985076666666</v>
      </c>
      <c r="AM11" s="40">
        <v>0</v>
      </c>
      <c r="AN11" s="40">
        <v>1.2746594194666667</v>
      </c>
      <c r="AO11" s="40">
        <v>0</v>
      </c>
      <c r="AP11" s="40">
        <v>0.21778701366666667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0.5445647642</v>
      </c>
      <c r="AW11" s="40">
        <v>5.0010671103999993</v>
      </c>
      <c r="AX11" s="40">
        <v>0</v>
      </c>
      <c r="AY11" s="40">
        <v>0</v>
      </c>
      <c r="AZ11" s="40">
        <v>0.56194018796666667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3.8274319433333336E-2</v>
      </c>
      <c r="BG11" s="40">
        <v>0.5659981752333334</v>
      </c>
      <c r="BH11" s="40">
        <v>0</v>
      </c>
      <c r="BI11" s="40">
        <v>0</v>
      </c>
      <c r="BJ11" s="40">
        <v>0</v>
      </c>
      <c r="BK11" s="41">
        <f>SUM(C11:BJ11)</f>
        <v>20.190009333000003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6.5648205689666677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0.20197842373333338</v>
      </c>
      <c r="I12" s="38">
        <f t="shared" si="1"/>
        <v>3.3660501026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0.13346853076666665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0.66726344009999983</v>
      </c>
      <c r="AC12" s="38">
        <f t="shared" si="1"/>
        <v>0.12940802806666665</v>
      </c>
      <c r="AD12" s="38">
        <f t="shared" si="1"/>
        <v>0</v>
      </c>
      <c r="AE12" s="38">
        <f t="shared" si="1"/>
        <v>0</v>
      </c>
      <c r="AF12" s="38">
        <f t="shared" si="1"/>
        <v>0.34771939763333337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0.57500985076666666</v>
      </c>
      <c r="AM12" s="38">
        <f t="shared" si="1"/>
        <v>0</v>
      </c>
      <c r="AN12" s="38">
        <f t="shared" si="1"/>
        <v>1.2746594194666667</v>
      </c>
      <c r="AO12" s="38">
        <f t="shared" si="1"/>
        <v>0</v>
      </c>
      <c r="AP12" s="38">
        <f t="shared" si="1"/>
        <v>0.21778701366666667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0.5445647642</v>
      </c>
      <c r="AW12" s="38">
        <f>(SUM(AW11))</f>
        <v>5.0010671103999993</v>
      </c>
      <c r="AX12" s="38">
        <f t="shared" si="1"/>
        <v>0</v>
      </c>
      <c r="AY12" s="38">
        <f t="shared" si="1"/>
        <v>0</v>
      </c>
      <c r="AZ12" s="38">
        <f t="shared" si="1"/>
        <v>0.56194018796666667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3.8274319433333336E-2</v>
      </c>
      <c r="BG12" s="38">
        <f t="shared" si="1"/>
        <v>0.5659981752333334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20.190009333000003</v>
      </c>
    </row>
    <row r="13" spans="1:107" x14ac:dyDescent="0.2">
      <c r="A13" s="17" t="s">
        <v>78</v>
      </c>
      <c r="B13" s="25" t="s">
        <v>10</v>
      </c>
      <c r="C13" s="58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9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58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9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58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9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58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9"/>
    </row>
    <row r="23" spans="1:67" x14ac:dyDescent="0.2">
      <c r="A23" s="17"/>
      <c r="B23" s="34" t="s">
        <v>115</v>
      </c>
      <c r="C23" s="40">
        <v>0</v>
      </c>
      <c r="D23" s="40">
        <v>0.65934527946666632</v>
      </c>
      <c r="E23" s="40">
        <v>0</v>
      </c>
      <c r="F23" s="40">
        <v>0</v>
      </c>
      <c r="G23" s="40">
        <v>0</v>
      </c>
      <c r="H23" s="40">
        <v>0.57750849996666687</v>
      </c>
      <c r="I23" s="40">
        <v>0.99089110266666636</v>
      </c>
      <c r="J23" s="40">
        <v>1.6944722959000003</v>
      </c>
      <c r="K23" s="40">
        <v>0</v>
      </c>
      <c r="L23" s="40">
        <v>1.0819787150333331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0.36314506083333326</v>
      </c>
      <c r="S23" s="40">
        <v>0</v>
      </c>
      <c r="T23" s="40">
        <v>0</v>
      </c>
      <c r="U23" s="40">
        <v>0</v>
      </c>
      <c r="V23" s="40">
        <v>6.4025710566666671E-2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4.6299274355666755</v>
      </c>
      <c r="AC23" s="40">
        <v>0.30370611333333331</v>
      </c>
      <c r="AD23" s="40">
        <v>2.1860278849333339</v>
      </c>
      <c r="AE23" s="40">
        <v>0</v>
      </c>
      <c r="AF23" s="40">
        <v>13.018437491399995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5.2939051332333342</v>
      </c>
      <c r="AM23" s="40">
        <v>2.6270677723333336</v>
      </c>
      <c r="AN23" s="40">
        <v>0</v>
      </c>
      <c r="AO23" s="40">
        <v>0</v>
      </c>
      <c r="AP23" s="40">
        <v>6.5587942502000001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5.9695673605333361</v>
      </c>
      <c r="AW23" s="40">
        <v>34.858353219033326</v>
      </c>
      <c r="AX23" s="40">
        <v>8.8000122070666684</v>
      </c>
      <c r="AY23" s="40">
        <v>0</v>
      </c>
      <c r="AZ23" s="40">
        <v>17.970519625599991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0.8484052782</v>
      </c>
      <c r="BG23" s="40">
        <v>6.0858167600000013E-2</v>
      </c>
      <c r="BH23" s="40">
        <v>1.6124393932000001</v>
      </c>
      <c r="BI23" s="40">
        <v>0</v>
      </c>
      <c r="BJ23" s="40">
        <v>2.6727218700000006</v>
      </c>
      <c r="BK23" s="41">
        <f>SUM(C23:BJ23)</f>
        <v>112.84210986666668</v>
      </c>
      <c r="BL23" s="42"/>
      <c r="BN23" s="42"/>
    </row>
    <row r="24" spans="1:67" x14ac:dyDescent="0.2">
      <c r="A24" s="17"/>
      <c r="B24" s="34" t="s">
        <v>103</v>
      </c>
      <c r="C24" s="40">
        <v>0</v>
      </c>
      <c r="D24" s="40">
        <v>0.60039954423333308</v>
      </c>
      <c r="E24" s="40">
        <v>0</v>
      </c>
      <c r="F24" s="40">
        <v>0</v>
      </c>
      <c r="G24" s="40">
        <v>0</v>
      </c>
      <c r="H24" s="40">
        <v>0.15324866876666668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5.2495740633333322E-2</v>
      </c>
      <c r="S24" s="40">
        <v>0</v>
      </c>
      <c r="T24" s="40">
        <v>0.39207007233333341</v>
      </c>
      <c r="U24" s="40">
        <v>0</v>
      </c>
      <c r="V24" s="40">
        <v>6.7091694033333316E-2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2.9263237742999917</v>
      </c>
      <c r="AC24" s="40">
        <v>0.44863010093333328</v>
      </c>
      <c r="AD24" s="40">
        <v>0</v>
      </c>
      <c r="AE24" s="40">
        <v>0</v>
      </c>
      <c r="AF24" s="40">
        <v>2.6175896952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1.6434033053666663</v>
      </c>
      <c r="AM24" s="40">
        <v>0.18268476586666665</v>
      </c>
      <c r="AN24" s="40">
        <v>7.0721649999999997E-2</v>
      </c>
      <c r="AO24" s="40">
        <v>0</v>
      </c>
      <c r="AP24" s="40">
        <v>0.94302817343333323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2.7206521127666661</v>
      </c>
      <c r="AW24" s="40">
        <v>4.9331199745000003</v>
      </c>
      <c r="AX24" s="40">
        <v>0</v>
      </c>
      <c r="AY24" s="40">
        <v>0</v>
      </c>
      <c r="AZ24" s="40">
        <v>2.1892632110666668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0.37675298903333337</v>
      </c>
      <c r="BG24" s="40">
        <v>0.2313676998333333</v>
      </c>
      <c r="BH24" s="40">
        <v>0.48782635326666662</v>
      </c>
      <c r="BI24" s="40">
        <v>0</v>
      </c>
      <c r="BJ24" s="40">
        <v>0.3244134293</v>
      </c>
      <c r="BK24" s="41">
        <f>SUM(C24:BJ24)</f>
        <v>21.361082954866664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8.1616712179666706</v>
      </c>
      <c r="E25" s="40">
        <v>0</v>
      </c>
      <c r="F25" s="40">
        <v>0</v>
      </c>
      <c r="G25" s="40">
        <v>0</v>
      </c>
      <c r="H25" s="40">
        <v>0.32816233060000011</v>
      </c>
      <c r="I25" s="40">
        <v>1.6135136556333334</v>
      </c>
      <c r="J25" s="40">
        <v>3.4227397556333341</v>
      </c>
      <c r="K25" s="40">
        <v>0</v>
      </c>
      <c r="L25" s="40">
        <v>0.57212410046666662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0.17534764986666668</v>
      </c>
      <c r="S25" s="40">
        <v>0</v>
      </c>
      <c r="T25" s="40">
        <v>0</v>
      </c>
      <c r="U25" s="40">
        <v>0</v>
      </c>
      <c r="V25" s="40">
        <v>0.1046147008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0.67717316486666679</v>
      </c>
      <c r="AC25" s="40">
        <v>0.58801577660000004</v>
      </c>
      <c r="AD25" s="40">
        <v>1.7553796854000006</v>
      </c>
      <c r="AE25" s="40">
        <v>0</v>
      </c>
      <c r="AF25" s="40">
        <v>4.4596095564666669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0.41430962979999997</v>
      </c>
      <c r="AM25" s="40">
        <v>2.5694089933333338E-2</v>
      </c>
      <c r="AN25" s="40">
        <v>0.10036882769999997</v>
      </c>
      <c r="AO25" s="40">
        <v>0</v>
      </c>
      <c r="AP25" s="40">
        <v>1.0637773177000003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1.8248263292000007</v>
      </c>
      <c r="AW25" s="40">
        <v>18.730706158433328</v>
      </c>
      <c r="AX25" s="40">
        <v>11.808220176433334</v>
      </c>
      <c r="AY25" s="40">
        <v>0</v>
      </c>
      <c r="AZ25" s="40">
        <v>3.927812352866666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0.30531124796666681</v>
      </c>
      <c r="BG25" s="40">
        <v>0</v>
      </c>
      <c r="BH25" s="40">
        <v>0</v>
      </c>
      <c r="BI25" s="40">
        <v>0</v>
      </c>
      <c r="BJ25" s="40">
        <v>0.57768123390000004</v>
      </c>
      <c r="BK25" s="41">
        <f>SUM(C25:BJ25)</f>
        <v>60.637058958233339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0.66209474720000006</v>
      </c>
      <c r="E26" s="40">
        <v>0</v>
      </c>
      <c r="F26" s="40">
        <v>0</v>
      </c>
      <c r="G26" s="40">
        <v>0</v>
      </c>
      <c r="H26" s="40">
        <v>1.2844894525333328</v>
      </c>
      <c r="I26" s="40">
        <v>61.281538819266615</v>
      </c>
      <c r="J26" s="40">
        <v>32.977654342766662</v>
      </c>
      <c r="K26" s="40">
        <v>0</v>
      </c>
      <c r="L26" s="40">
        <v>8.2059321390000015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1.4823351887666658</v>
      </c>
      <c r="S26" s="40">
        <v>7.9961666798333351</v>
      </c>
      <c r="T26" s="40">
        <v>28.315377866133332</v>
      </c>
      <c r="U26" s="40">
        <v>0</v>
      </c>
      <c r="V26" s="40">
        <v>1.2305160261333334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3.420889349666667</v>
      </c>
      <c r="AC26" s="40">
        <v>22.4405962718</v>
      </c>
      <c r="AD26" s="40">
        <v>1.5604894745666666</v>
      </c>
      <c r="AE26" s="40">
        <v>0</v>
      </c>
      <c r="AF26" s="40">
        <v>69.618725940466646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3.5769333673000037</v>
      </c>
      <c r="AM26" s="40">
        <v>10.06160588693333</v>
      </c>
      <c r="AN26" s="40">
        <v>10.702017726300001</v>
      </c>
      <c r="AO26" s="40">
        <v>0</v>
      </c>
      <c r="AP26" s="40">
        <v>12.706274876199997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8.4380383471000027</v>
      </c>
      <c r="AW26" s="40">
        <v>57.717552194167027</v>
      </c>
      <c r="AX26" s="40">
        <v>0</v>
      </c>
      <c r="AY26" s="40">
        <v>0</v>
      </c>
      <c r="AZ26" s="40">
        <v>24.554093841799997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1.5097935983666673</v>
      </c>
      <c r="BG26" s="40">
        <v>4.3884238187666664</v>
      </c>
      <c r="BH26" s="40">
        <v>7.8635659262666673</v>
      </c>
      <c r="BI26" s="40">
        <v>0</v>
      </c>
      <c r="BJ26" s="40">
        <v>4.2993210911666671</v>
      </c>
      <c r="BK26" s="41">
        <f>SUM(C26:BJ26)</f>
        <v>386.29442697250039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10.08351078886667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2.3434089518666665</v>
      </c>
      <c r="I27" s="38">
        <f t="shared" si="7"/>
        <v>63.885943577566614</v>
      </c>
      <c r="J27" s="38">
        <f t="shared" si="7"/>
        <v>38.094866394299999</v>
      </c>
      <c r="K27" s="38">
        <f t="shared" si="7"/>
        <v>0</v>
      </c>
      <c r="L27" s="38">
        <f t="shared" si="7"/>
        <v>9.8600349545000014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2.073323640099999</v>
      </c>
      <c r="S27" s="38">
        <f t="shared" si="7"/>
        <v>7.9961666798333351</v>
      </c>
      <c r="T27" s="38">
        <f t="shared" si="7"/>
        <v>28.707447938466665</v>
      </c>
      <c r="U27" s="38">
        <f t="shared" si="7"/>
        <v>0</v>
      </c>
      <c r="V27" s="38">
        <f t="shared" si="7"/>
        <v>1.4662481315333333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11.654313724400001</v>
      </c>
      <c r="AC27" s="38">
        <f t="shared" si="7"/>
        <v>23.780948262666666</v>
      </c>
      <c r="AD27" s="38">
        <f t="shared" si="7"/>
        <v>5.5018970449000006</v>
      </c>
      <c r="AE27" s="38">
        <f t="shared" si="7"/>
        <v>0</v>
      </c>
      <c r="AF27" s="38">
        <f t="shared" si="7"/>
        <v>89.714362683533309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10.928551435700005</v>
      </c>
      <c r="AM27" s="38">
        <f t="shared" si="7"/>
        <v>12.897052515066664</v>
      </c>
      <c r="AN27" s="38">
        <f t="shared" si="7"/>
        <v>10.873108204000001</v>
      </c>
      <c r="AO27" s="38">
        <f t="shared" si="7"/>
        <v>0</v>
      </c>
      <c r="AP27" s="38">
        <f t="shared" si="7"/>
        <v>21.271874617533328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18.953084149600006</v>
      </c>
      <c r="AW27" s="38">
        <f t="shared" si="7"/>
        <v>116.23973154613368</v>
      </c>
      <c r="AX27" s="38">
        <f t="shared" si="7"/>
        <v>20.608232383500003</v>
      </c>
      <c r="AY27" s="38">
        <f t="shared" si="7"/>
        <v>0</v>
      </c>
      <c r="AZ27" s="38">
        <f t="shared" si="7"/>
        <v>48.641689031333321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3.0402631135666676</v>
      </c>
      <c r="BG27" s="38">
        <f t="shared" si="7"/>
        <v>4.6806496861999998</v>
      </c>
      <c r="BH27" s="38">
        <f t="shared" si="7"/>
        <v>9.9638316727333347</v>
      </c>
      <c r="BI27" s="38">
        <f t="shared" si="7"/>
        <v>0</v>
      </c>
      <c r="BJ27" s="38">
        <f t="shared" si="7"/>
        <v>7.8741376243666679</v>
      </c>
      <c r="BK27" s="38">
        <f>SUM(BK23:BK26)</f>
        <v>581.13467875226706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115.64571417936666</v>
      </c>
      <c r="E28" s="38">
        <f t="shared" si="8"/>
        <v>47.837175042200002</v>
      </c>
      <c r="F28" s="38">
        <f t="shared" si="8"/>
        <v>0</v>
      </c>
      <c r="G28" s="38">
        <f t="shared" si="8"/>
        <v>0</v>
      </c>
      <c r="H28" s="38">
        <f t="shared" si="8"/>
        <v>6.5649583447999964</v>
      </c>
      <c r="I28" s="38">
        <f t="shared" si="8"/>
        <v>3123.9896019227658</v>
      </c>
      <c r="J28" s="38">
        <f t="shared" si="8"/>
        <v>2045.4160678268379</v>
      </c>
      <c r="K28" s="38">
        <f t="shared" si="8"/>
        <v>0</v>
      </c>
      <c r="L28" s="38">
        <f t="shared" si="8"/>
        <v>55.940833170200001</v>
      </c>
      <c r="M28" s="38">
        <f t="shared" si="8"/>
        <v>0</v>
      </c>
      <c r="N28" s="38">
        <f t="shared" si="8"/>
        <v>0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4.3525625100666652</v>
      </c>
      <c r="S28" s="38">
        <f t="shared" si="8"/>
        <v>37.974812011600001</v>
      </c>
      <c r="T28" s="38">
        <f t="shared" si="8"/>
        <v>307.27703231423334</v>
      </c>
      <c r="U28" s="38">
        <f t="shared" si="8"/>
        <v>0</v>
      </c>
      <c r="V28" s="38">
        <f t="shared" si="8"/>
        <v>5.1102933302999993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16.760875113266668</v>
      </c>
      <c r="AC28" s="38">
        <f t="shared" si="8"/>
        <v>175.60813199012279</v>
      </c>
      <c r="AD28" s="38">
        <f t="shared" si="8"/>
        <v>45.05617822666666</v>
      </c>
      <c r="AE28" s="38">
        <f t="shared" si="8"/>
        <v>0</v>
      </c>
      <c r="AF28" s="38">
        <f t="shared" si="8"/>
        <v>188.67260679669982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14.794555251100004</v>
      </c>
      <c r="AM28" s="38">
        <f t="shared" si="9"/>
        <v>63.092856246533316</v>
      </c>
      <c r="AN28" s="38">
        <f t="shared" si="9"/>
        <v>530.49595020573338</v>
      </c>
      <c r="AO28" s="38">
        <f t="shared" si="9"/>
        <v>0</v>
      </c>
      <c r="AP28" s="38">
        <f t="shared" si="9"/>
        <v>58.099383784366673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24.778782301566679</v>
      </c>
      <c r="AW28" s="38">
        <f t="shared" si="9"/>
        <v>445.50933968616448</v>
      </c>
      <c r="AX28" s="38">
        <f t="shared" si="9"/>
        <v>26.053237028866668</v>
      </c>
      <c r="AY28" s="38">
        <f t="shared" si="9"/>
        <v>0</v>
      </c>
      <c r="AZ28" s="38">
        <f t="shared" si="9"/>
        <v>96.693411240999978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4.3733907634666673</v>
      </c>
      <c r="BG28" s="38">
        <f t="shared" si="9"/>
        <v>89.667905322033334</v>
      </c>
      <c r="BH28" s="38">
        <f t="shared" si="9"/>
        <v>42.625189015766665</v>
      </c>
      <c r="BI28" s="38">
        <f t="shared" si="9"/>
        <v>0</v>
      </c>
      <c r="BJ28" s="38">
        <f t="shared" si="9"/>
        <v>9.571156090266669</v>
      </c>
      <c r="BK28" s="38">
        <f t="shared" si="9"/>
        <v>7581.9619997159907</v>
      </c>
    </row>
    <row r="29" spans="1:67" ht="3.75" customHeight="1" x14ac:dyDescent="0.2">
      <c r="A29" s="17"/>
      <c r="B29" s="28"/>
      <c r="C29" s="58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9"/>
    </row>
    <row r="30" spans="1:67" x14ac:dyDescent="0.2">
      <c r="A30" s="17" t="s">
        <v>1</v>
      </c>
      <c r="B30" s="24" t="s">
        <v>7</v>
      </c>
      <c r="C30" s="58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9"/>
    </row>
    <row r="31" spans="1:67" s="5" customFormat="1" x14ac:dyDescent="0.2">
      <c r="A31" s="17" t="s">
        <v>76</v>
      </c>
      <c r="B31" s="25" t="s">
        <v>2</v>
      </c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2"/>
    </row>
    <row r="32" spans="1:67" s="50" customFormat="1" x14ac:dyDescent="0.2">
      <c r="A32" s="47"/>
      <c r="B32" s="48" t="s">
        <v>106</v>
      </c>
      <c r="C32" s="40">
        <v>0</v>
      </c>
      <c r="D32" s="40">
        <v>0.73312799369999981</v>
      </c>
      <c r="E32" s="40">
        <v>0</v>
      </c>
      <c r="F32" s="40">
        <v>0</v>
      </c>
      <c r="G32" s="40">
        <v>0</v>
      </c>
      <c r="H32" s="40">
        <v>13.627691672799983</v>
      </c>
      <c r="I32" s="40">
        <v>3.2872247899999998E-2</v>
      </c>
      <c r="J32" s="40">
        <v>0</v>
      </c>
      <c r="K32" s="40">
        <v>0</v>
      </c>
      <c r="L32" s="40">
        <v>1.3781723890000002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8.1490895989333492</v>
      </c>
      <c r="S32" s="40">
        <v>0</v>
      </c>
      <c r="T32" s="40">
        <v>0</v>
      </c>
      <c r="U32" s="40">
        <v>0</v>
      </c>
      <c r="V32" s="40">
        <v>0.45873478903333331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85.767824739866683</v>
      </c>
      <c r="AC32" s="40">
        <v>1.2016227801666666</v>
      </c>
      <c r="AD32" s="40">
        <v>0</v>
      </c>
      <c r="AE32" s="40">
        <v>0</v>
      </c>
      <c r="AF32" s="40">
        <v>25.482536518466688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68.444875016333569</v>
      </c>
      <c r="AM32" s="40">
        <v>0.5876686457000001</v>
      </c>
      <c r="AN32" s="40">
        <v>0</v>
      </c>
      <c r="AO32" s="40">
        <v>0</v>
      </c>
      <c r="AP32" s="40">
        <v>8.1055289064666667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317.80808578223861</v>
      </c>
      <c r="AW32" s="40">
        <v>6.3940961307666644</v>
      </c>
      <c r="AX32" s="40">
        <v>0</v>
      </c>
      <c r="AY32" s="40">
        <v>0</v>
      </c>
      <c r="AZ32" s="40">
        <v>59.734660789033342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58.336610928133425</v>
      </c>
      <c r="BG32" s="40">
        <v>0.13355890223333333</v>
      </c>
      <c r="BH32" s="40">
        <v>0</v>
      </c>
      <c r="BI32" s="40">
        <v>0</v>
      </c>
      <c r="BJ32" s="40">
        <v>3.4027842025333328</v>
      </c>
      <c r="BK32" s="49">
        <f>SUM(C32:BJ32)</f>
        <v>659.77954203330557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0.73312799369999981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13.627691672799983</v>
      </c>
      <c r="I33" s="38">
        <f t="shared" si="10"/>
        <v>3.2872247899999998E-2</v>
      </c>
      <c r="J33" s="38">
        <f t="shared" si="10"/>
        <v>0</v>
      </c>
      <c r="K33" s="38">
        <f t="shared" si="10"/>
        <v>0</v>
      </c>
      <c r="L33" s="38">
        <f t="shared" si="10"/>
        <v>1.3781723890000002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8.1490895989333492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0.45873478903333331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85.767824739866683</v>
      </c>
      <c r="AC33" s="38">
        <f t="shared" si="10"/>
        <v>1.2016227801666666</v>
      </c>
      <c r="AD33" s="38">
        <f t="shared" si="10"/>
        <v>0</v>
      </c>
      <c r="AE33" s="38">
        <f t="shared" si="10"/>
        <v>0</v>
      </c>
      <c r="AF33" s="38">
        <f t="shared" si="10"/>
        <v>25.482536518466688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68.444875016333569</v>
      </c>
      <c r="AM33" s="38">
        <f t="shared" si="10"/>
        <v>0.5876686457000001</v>
      </c>
      <c r="AN33" s="38">
        <f t="shared" si="10"/>
        <v>0</v>
      </c>
      <c r="AO33" s="38">
        <f t="shared" si="10"/>
        <v>0</v>
      </c>
      <c r="AP33" s="38">
        <f t="shared" si="10"/>
        <v>8.1055289064666667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317.80808578223861</v>
      </c>
      <c r="AW33" s="38">
        <f t="shared" si="10"/>
        <v>6.3940961307666644</v>
      </c>
      <c r="AX33" s="38">
        <f t="shared" si="10"/>
        <v>0</v>
      </c>
      <c r="AY33" s="38">
        <f t="shared" si="10"/>
        <v>0</v>
      </c>
      <c r="AZ33" s="38">
        <f t="shared" si="10"/>
        <v>59.734660789033342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58.336610928133425</v>
      </c>
      <c r="BG33" s="38">
        <f t="shared" si="10"/>
        <v>0.13355890223333333</v>
      </c>
      <c r="BH33" s="38">
        <f t="shared" si="10"/>
        <v>0</v>
      </c>
      <c r="BI33" s="38">
        <f t="shared" si="10"/>
        <v>0</v>
      </c>
      <c r="BJ33" s="38">
        <f t="shared" si="10"/>
        <v>3.4027842025333328</v>
      </c>
      <c r="BK33" s="38">
        <f>SUM(BK32)</f>
        <v>659.77954203330557</v>
      </c>
    </row>
    <row r="34" spans="1:67" x14ac:dyDescent="0.2">
      <c r="A34" s="17" t="s">
        <v>77</v>
      </c>
      <c r="B34" s="25" t="s">
        <v>15</v>
      </c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9"/>
    </row>
    <row r="35" spans="1:67" x14ac:dyDescent="0.2">
      <c r="A35" s="17"/>
      <c r="B35" s="34" t="s">
        <v>127</v>
      </c>
      <c r="C35" s="40">
        <v>0</v>
      </c>
      <c r="D35" s="40">
        <v>0.33374916833333329</v>
      </c>
      <c r="E35" s="40">
        <v>0</v>
      </c>
      <c r="F35" s="40">
        <v>0</v>
      </c>
      <c r="G35" s="40">
        <v>0</v>
      </c>
      <c r="H35" s="40">
        <v>0.81406218636666672</v>
      </c>
      <c r="I35" s="40">
        <v>8.3570000000000005E-2</v>
      </c>
      <c r="J35" s="40">
        <v>0</v>
      </c>
      <c r="K35" s="40">
        <v>0</v>
      </c>
      <c r="L35" s="40">
        <v>1.3093857826666673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0.55391139703333336</v>
      </c>
      <c r="S35" s="40">
        <v>0</v>
      </c>
      <c r="T35" s="40">
        <v>0</v>
      </c>
      <c r="U35" s="40">
        <v>0</v>
      </c>
      <c r="V35" s="40">
        <v>0.20608103653333334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33.386033053366681</v>
      </c>
      <c r="AC35" s="40">
        <v>6.9166898687333376</v>
      </c>
      <c r="AD35" s="40">
        <v>0</v>
      </c>
      <c r="AE35" s="40">
        <v>0</v>
      </c>
      <c r="AF35" s="40">
        <v>37.701809739933303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33.057826332900085</v>
      </c>
      <c r="AM35" s="40">
        <v>3.4616970496999993</v>
      </c>
      <c r="AN35" s="40">
        <v>8.3493333333333336E-2</v>
      </c>
      <c r="AO35" s="40">
        <v>0</v>
      </c>
      <c r="AP35" s="40">
        <v>21.904712903533326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5.5686568017666573</v>
      </c>
      <c r="AW35" s="40">
        <v>0.32537612623333345</v>
      </c>
      <c r="AX35" s="40">
        <v>0</v>
      </c>
      <c r="AY35" s="40">
        <v>0</v>
      </c>
      <c r="AZ35" s="40">
        <v>2.7950986508666675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3.0730938915666637</v>
      </c>
      <c r="BG35" s="40">
        <v>0.64620831686666658</v>
      </c>
      <c r="BH35" s="40">
        <v>0</v>
      </c>
      <c r="BI35" s="40">
        <v>0</v>
      </c>
      <c r="BJ35" s="40">
        <v>1.0204763305000002</v>
      </c>
      <c r="BK35" s="41">
        <f>SUM(C35:BJ35)</f>
        <v>153.24193197023337</v>
      </c>
      <c r="BM35" s="42"/>
      <c r="BO35" s="42"/>
    </row>
    <row r="36" spans="1:67" x14ac:dyDescent="0.2">
      <c r="A36" s="17"/>
      <c r="B36" s="34" t="s">
        <v>107</v>
      </c>
      <c r="C36" s="40">
        <v>0</v>
      </c>
      <c r="D36" s="40">
        <v>0.71047589040000014</v>
      </c>
      <c r="E36" s="40">
        <v>0</v>
      </c>
      <c r="F36" s="40">
        <v>0</v>
      </c>
      <c r="G36" s="40">
        <v>0</v>
      </c>
      <c r="H36" s="40">
        <v>5.4713079013666679</v>
      </c>
      <c r="I36" s="40">
        <v>1.4974033472666666</v>
      </c>
      <c r="J36" s="40">
        <v>0</v>
      </c>
      <c r="K36" s="40">
        <v>0</v>
      </c>
      <c r="L36" s="40">
        <v>2.8250600197666667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1.8495202289000001</v>
      </c>
      <c r="S36" s="40">
        <v>0</v>
      </c>
      <c r="T36" s="40">
        <v>0</v>
      </c>
      <c r="U36" s="40">
        <v>0</v>
      </c>
      <c r="V36" s="40">
        <v>0.77792188009999996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41.447865519867037</v>
      </c>
      <c r="AC36" s="40">
        <v>2.9366583626999998</v>
      </c>
      <c r="AD36" s="40">
        <v>0</v>
      </c>
      <c r="AE36" s="40">
        <v>0</v>
      </c>
      <c r="AF36" s="40">
        <v>20.081865160899998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34.351339213366792</v>
      </c>
      <c r="AM36" s="40">
        <v>0.18263717403333332</v>
      </c>
      <c r="AN36" s="40">
        <v>0</v>
      </c>
      <c r="AO36" s="40">
        <v>0</v>
      </c>
      <c r="AP36" s="40">
        <v>4.8839449683000025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135.40401375086708</v>
      </c>
      <c r="AW36" s="40">
        <v>8.8437873262999975</v>
      </c>
      <c r="AX36" s="40">
        <v>0</v>
      </c>
      <c r="AY36" s="40">
        <v>0</v>
      </c>
      <c r="AZ36" s="40">
        <v>76.138083202866596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22.18614668353333</v>
      </c>
      <c r="BG36" s="40">
        <v>3.6024947167333337</v>
      </c>
      <c r="BH36" s="40">
        <v>0</v>
      </c>
      <c r="BI36" s="40">
        <v>0</v>
      </c>
      <c r="BJ36" s="40">
        <v>4.8531405363666682</v>
      </c>
      <c r="BK36" s="41">
        <f>SUM(C36:BJ36)</f>
        <v>368.04366588363416</v>
      </c>
      <c r="BM36" s="42"/>
      <c r="BO36" s="42"/>
    </row>
    <row r="37" spans="1:67" x14ac:dyDescent="0.2">
      <c r="A37" s="17"/>
      <c r="B37" s="34" t="s">
        <v>117</v>
      </c>
      <c r="C37" s="40">
        <v>0</v>
      </c>
      <c r="D37" s="40">
        <v>0.50584415636666669</v>
      </c>
      <c r="E37" s="40">
        <v>0</v>
      </c>
      <c r="F37" s="40">
        <v>0</v>
      </c>
      <c r="G37" s="40">
        <v>0</v>
      </c>
      <c r="H37" s="40">
        <v>2.4550158962000022</v>
      </c>
      <c r="I37" s="40">
        <v>0.25317499999999998</v>
      </c>
      <c r="J37" s="40">
        <v>0</v>
      </c>
      <c r="K37" s="40">
        <v>0</v>
      </c>
      <c r="L37" s="40">
        <v>0.82453712516666666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2.1730525605333351</v>
      </c>
      <c r="S37" s="40">
        <v>0</v>
      </c>
      <c r="T37" s="40">
        <v>1.2092403468666668</v>
      </c>
      <c r="U37" s="40">
        <v>0</v>
      </c>
      <c r="V37" s="40">
        <v>0.22227909506666665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66.716240244566691</v>
      </c>
      <c r="AC37" s="40">
        <v>7.8037757641666667</v>
      </c>
      <c r="AD37" s="40">
        <v>0</v>
      </c>
      <c r="AE37" s="40">
        <v>0</v>
      </c>
      <c r="AF37" s="40">
        <v>74.377765571666714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83.488269171499752</v>
      </c>
      <c r="AM37" s="40">
        <v>5.6614735310333337</v>
      </c>
      <c r="AN37" s="40">
        <v>0.66948331606666667</v>
      </c>
      <c r="AO37" s="40">
        <v>0</v>
      </c>
      <c r="AP37" s="40">
        <v>48.302571150866662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15.995661539933392</v>
      </c>
      <c r="AW37" s="40">
        <v>4.0196476361666678</v>
      </c>
      <c r="AX37" s="40">
        <v>0</v>
      </c>
      <c r="AY37" s="40">
        <v>0</v>
      </c>
      <c r="AZ37" s="40">
        <v>8.4503524951333358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5.8236625785333365</v>
      </c>
      <c r="BG37" s="40">
        <v>0.52839695563333333</v>
      </c>
      <c r="BH37" s="40">
        <v>0</v>
      </c>
      <c r="BI37" s="40">
        <v>0</v>
      </c>
      <c r="BJ37" s="40">
        <v>3.116444637466667</v>
      </c>
      <c r="BK37" s="41">
        <f>SUM(C37:BJ37)</f>
        <v>332.59688877293326</v>
      </c>
      <c r="BM37" s="42"/>
      <c r="BO37" s="42"/>
    </row>
    <row r="38" spans="1:67" x14ac:dyDescent="0.2">
      <c r="A38" s="17"/>
      <c r="B38" s="34" t="s">
        <v>108</v>
      </c>
      <c r="C38" s="40">
        <v>0</v>
      </c>
      <c r="D38" s="40">
        <v>0.65639257213333346</v>
      </c>
      <c r="E38" s="40">
        <v>0</v>
      </c>
      <c r="F38" s="40">
        <v>0</v>
      </c>
      <c r="G38" s="40">
        <v>0</v>
      </c>
      <c r="H38" s="40">
        <v>5.9337137891333427</v>
      </c>
      <c r="I38" s="40">
        <v>4.9533064635999997</v>
      </c>
      <c r="J38" s="40">
        <v>0</v>
      </c>
      <c r="K38" s="40">
        <v>0</v>
      </c>
      <c r="L38" s="40">
        <v>1.4837224593666667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2.5549929802999989</v>
      </c>
      <c r="S38" s="40">
        <v>3.2878969581999997</v>
      </c>
      <c r="T38" s="40">
        <v>0</v>
      </c>
      <c r="U38" s="40">
        <v>0</v>
      </c>
      <c r="V38" s="40">
        <v>0.84986908950000017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81.131127361266394</v>
      </c>
      <c r="AC38" s="40">
        <v>9.1063364358333345</v>
      </c>
      <c r="AD38" s="40">
        <v>0</v>
      </c>
      <c r="AE38" s="40">
        <v>0</v>
      </c>
      <c r="AF38" s="40">
        <v>27.881483315666664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74.507977960499588</v>
      </c>
      <c r="AM38" s="40">
        <v>0.23812657069999998</v>
      </c>
      <c r="AN38" s="40">
        <v>0</v>
      </c>
      <c r="AO38" s="40">
        <v>0</v>
      </c>
      <c r="AP38" s="40">
        <v>9.7393250633666675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105.23140456223334</v>
      </c>
      <c r="AW38" s="40">
        <v>7.7755374919000033</v>
      </c>
      <c r="AX38" s="40">
        <v>0</v>
      </c>
      <c r="AY38" s="40">
        <v>0</v>
      </c>
      <c r="AZ38" s="40">
        <v>46.143264536966676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20.313709334433323</v>
      </c>
      <c r="BG38" s="40">
        <v>0.4313258683666667</v>
      </c>
      <c r="BH38" s="40">
        <v>0</v>
      </c>
      <c r="BI38" s="40">
        <v>0</v>
      </c>
      <c r="BJ38" s="40">
        <v>2.709959544466666</v>
      </c>
      <c r="BK38" s="41">
        <f t="shared" ref="BK38:BK39" si="11">SUM(C38:BJ38)</f>
        <v>404.92947235793264</v>
      </c>
      <c r="BM38" s="42"/>
      <c r="BO38" s="42"/>
    </row>
    <row r="39" spans="1:67" x14ac:dyDescent="0.2">
      <c r="A39" s="17"/>
      <c r="B39" s="34" t="s">
        <v>118</v>
      </c>
      <c r="C39" s="40">
        <v>0</v>
      </c>
      <c r="D39" s="40">
        <v>0.58940298526666657</v>
      </c>
      <c r="E39" s="40">
        <v>0</v>
      </c>
      <c r="F39" s="40">
        <v>0</v>
      </c>
      <c r="G39" s="40">
        <v>0</v>
      </c>
      <c r="H39" s="40">
        <v>3.2792105991333349</v>
      </c>
      <c r="I39" s="40">
        <v>2.7763828966666671E-2</v>
      </c>
      <c r="J39" s="40">
        <v>0</v>
      </c>
      <c r="K39" s="40">
        <v>0</v>
      </c>
      <c r="L39" s="40">
        <v>0.69316874076666679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2.3517732733666672</v>
      </c>
      <c r="S39" s="40">
        <v>3.0960208666666678E-3</v>
      </c>
      <c r="T39" s="40">
        <v>0</v>
      </c>
      <c r="U39" s="40">
        <v>0</v>
      </c>
      <c r="V39" s="40">
        <v>0.25932157350000001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66.815598528033178</v>
      </c>
      <c r="AC39" s="40">
        <v>6.8438853412666676</v>
      </c>
      <c r="AD39" s="40">
        <v>0</v>
      </c>
      <c r="AE39" s="40">
        <v>0</v>
      </c>
      <c r="AF39" s="40">
        <v>52.673381215433224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67.218138008533685</v>
      </c>
      <c r="AM39" s="40">
        <v>3.3920342622333339</v>
      </c>
      <c r="AN39" s="40">
        <v>0.87141832969999988</v>
      </c>
      <c r="AO39" s="40">
        <v>0</v>
      </c>
      <c r="AP39" s="40">
        <v>25.769543709833357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12.874165591500018</v>
      </c>
      <c r="AW39" s="40">
        <v>0.3783996800333333</v>
      </c>
      <c r="AX39" s="40">
        <v>0</v>
      </c>
      <c r="AY39" s="40">
        <v>0</v>
      </c>
      <c r="AZ39" s="40">
        <v>6.7150416734333369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6.1664319730000008</v>
      </c>
      <c r="BG39" s="40">
        <v>0.14637373520000002</v>
      </c>
      <c r="BH39" s="40">
        <v>0</v>
      </c>
      <c r="BI39" s="40">
        <v>0</v>
      </c>
      <c r="BJ39" s="40">
        <v>1.7804182157999999</v>
      </c>
      <c r="BK39" s="41">
        <f t="shared" si="11"/>
        <v>258.84856728586681</v>
      </c>
      <c r="BM39" s="42"/>
      <c r="BO39" s="42"/>
    </row>
    <row r="40" spans="1:67" x14ac:dyDescent="0.2">
      <c r="A40" s="17"/>
      <c r="B40" s="34" t="s">
        <v>109</v>
      </c>
      <c r="C40" s="40">
        <v>0</v>
      </c>
      <c r="D40" s="40">
        <v>2.1281913884666666</v>
      </c>
      <c r="E40" s="40">
        <v>0</v>
      </c>
      <c r="F40" s="40">
        <v>0</v>
      </c>
      <c r="G40" s="40">
        <v>0</v>
      </c>
      <c r="H40" s="40">
        <v>1.8684429034666676</v>
      </c>
      <c r="I40" s="40">
        <v>52.320198204533327</v>
      </c>
      <c r="J40" s="40">
        <v>0</v>
      </c>
      <c r="K40" s="40">
        <v>0</v>
      </c>
      <c r="L40" s="40">
        <v>0.5369653705666666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0.63492205236666699</v>
      </c>
      <c r="S40" s="40">
        <v>6.2044776381333318</v>
      </c>
      <c r="T40" s="40">
        <v>0</v>
      </c>
      <c r="U40" s="40">
        <v>0</v>
      </c>
      <c r="V40" s="40">
        <v>6.1684232999999989E-3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20.546917216733203</v>
      </c>
      <c r="AC40" s="40">
        <v>1.9536856616666667</v>
      </c>
      <c r="AD40" s="40">
        <v>0</v>
      </c>
      <c r="AE40" s="40">
        <v>0</v>
      </c>
      <c r="AF40" s="40">
        <v>2.9791747215333331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16.429163382933229</v>
      </c>
      <c r="AM40" s="40">
        <v>7.8713528695333332</v>
      </c>
      <c r="AN40" s="40">
        <v>0</v>
      </c>
      <c r="AO40" s="40">
        <v>0</v>
      </c>
      <c r="AP40" s="40">
        <v>0.41759226723333326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19.853613820800003</v>
      </c>
      <c r="AW40" s="40">
        <v>67.722123239000013</v>
      </c>
      <c r="AX40" s="40">
        <v>0</v>
      </c>
      <c r="AY40" s="40">
        <v>0</v>
      </c>
      <c r="AZ40" s="40">
        <v>2.1156493297666668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6.0976251317000054</v>
      </c>
      <c r="BG40" s="40">
        <v>7.2944049033333333E-2</v>
      </c>
      <c r="BH40" s="40">
        <v>0</v>
      </c>
      <c r="BI40" s="40">
        <v>0</v>
      </c>
      <c r="BJ40" s="40">
        <v>0</v>
      </c>
      <c r="BK40" s="41">
        <f>SUM(C40:BJ40)</f>
        <v>209.75920767076641</v>
      </c>
      <c r="BM40" s="42"/>
      <c r="BO40" s="42"/>
    </row>
    <row r="41" spans="1:67" x14ac:dyDescent="0.2">
      <c r="A41" s="17"/>
      <c r="B41" s="34" t="s">
        <v>110</v>
      </c>
      <c r="C41" s="40">
        <v>0</v>
      </c>
      <c r="D41" s="40">
        <v>0.77085346426666679</v>
      </c>
      <c r="E41" s="40">
        <v>0</v>
      </c>
      <c r="F41" s="40">
        <v>0</v>
      </c>
      <c r="G41" s="40">
        <v>0</v>
      </c>
      <c r="H41" s="40">
        <v>3.2181515427666674</v>
      </c>
      <c r="I41" s="40">
        <v>0</v>
      </c>
      <c r="J41" s="40">
        <v>0</v>
      </c>
      <c r="K41" s="40">
        <v>0</v>
      </c>
      <c r="L41" s="40">
        <v>3.7887071104333341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1.3618432582333331</v>
      </c>
      <c r="S41" s="40">
        <v>0</v>
      </c>
      <c r="T41" s="40">
        <v>0</v>
      </c>
      <c r="U41" s="40">
        <v>0</v>
      </c>
      <c r="V41" s="40">
        <v>0.17694336123333332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7.1006084624999923</v>
      </c>
      <c r="AC41" s="40">
        <v>0.22841158086666669</v>
      </c>
      <c r="AD41" s="40">
        <v>0</v>
      </c>
      <c r="AE41" s="40">
        <v>0</v>
      </c>
      <c r="AF41" s="40">
        <v>0.83028396583333341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4.6796340448333309</v>
      </c>
      <c r="AM41" s="40">
        <v>0.129588441</v>
      </c>
      <c r="AN41" s="40">
        <v>0</v>
      </c>
      <c r="AO41" s="40">
        <v>0</v>
      </c>
      <c r="AP41" s="40">
        <v>0.52373533693333341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13.118397560066645</v>
      </c>
      <c r="AW41" s="40">
        <v>1.0523422230666668</v>
      </c>
      <c r="AX41" s="40">
        <v>0</v>
      </c>
      <c r="AY41" s="40">
        <v>0</v>
      </c>
      <c r="AZ41" s="40">
        <v>9.2953696426333305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2.8112639143999982</v>
      </c>
      <c r="BG41" s="40">
        <v>3.6416236210333333</v>
      </c>
      <c r="BH41" s="40">
        <v>0</v>
      </c>
      <c r="BI41" s="40">
        <v>0</v>
      </c>
      <c r="BJ41" s="40">
        <v>0.14776786066666669</v>
      </c>
      <c r="BK41" s="41">
        <f>SUM(C41:BJ41)</f>
        <v>52.87552539076664</v>
      </c>
      <c r="BM41" s="42"/>
      <c r="BO41" s="42"/>
    </row>
    <row r="42" spans="1:67" x14ac:dyDescent="0.2">
      <c r="A42" s="17"/>
      <c r="B42" s="34" t="s">
        <v>119</v>
      </c>
      <c r="C42" s="40">
        <v>0</v>
      </c>
      <c r="D42" s="40">
        <v>0.53122089179999998</v>
      </c>
      <c r="E42" s="40">
        <v>0</v>
      </c>
      <c r="F42" s="40">
        <v>0</v>
      </c>
      <c r="G42" s="40">
        <v>0</v>
      </c>
      <c r="H42" s="40">
        <v>2.4552105534666646</v>
      </c>
      <c r="I42" s="40">
        <v>8.7233395666666703E-3</v>
      </c>
      <c r="J42" s="40">
        <v>0</v>
      </c>
      <c r="K42" s="40">
        <v>0</v>
      </c>
      <c r="L42" s="40">
        <v>0.71633678083333341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2.198446185566671</v>
      </c>
      <c r="S42" s="40">
        <v>6.1212583333333334E-2</v>
      </c>
      <c r="T42" s="40">
        <v>0</v>
      </c>
      <c r="U42" s="40">
        <v>0</v>
      </c>
      <c r="V42" s="40">
        <v>0.23932153726666672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45.504577462433353</v>
      </c>
      <c r="AC42" s="40">
        <v>3.2528080795666665</v>
      </c>
      <c r="AD42" s="40">
        <v>0</v>
      </c>
      <c r="AE42" s="40">
        <v>0</v>
      </c>
      <c r="AF42" s="40">
        <v>38.125209700166671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57.579607153599881</v>
      </c>
      <c r="AM42" s="40">
        <v>4.1516758735666661</v>
      </c>
      <c r="AN42" s="40">
        <v>0.25890000000000002</v>
      </c>
      <c r="AO42" s="40">
        <v>0</v>
      </c>
      <c r="AP42" s="40">
        <v>25.953147226333318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15.65272552973331</v>
      </c>
      <c r="AW42" s="40">
        <v>0.22219348090000005</v>
      </c>
      <c r="AX42" s="40">
        <v>0</v>
      </c>
      <c r="AY42" s="40">
        <v>0</v>
      </c>
      <c r="AZ42" s="40">
        <v>3.3036732429333333</v>
      </c>
      <c r="BA42" s="40">
        <v>0</v>
      </c>
      <c r="BB42" s="40">
        <v>0</v>
      </c>
      <c r="BC42" s="40">
        <v>0</v>
      </c>
      <c r="BD42" s="40">
        <v>0</v>
      </c>
      <c r="BE42" s="40">
        <v>0</v>
      </c>
      <c r="BF42" s="40">
        <v>7.5930230157333378</v>
      </c>
      <c r="BG42" s="40">
        <v>3.3200219833333336E-2</v>
      </c>
      <c r="BH42" s="40">
        <v>0</v>
      </c>
      <c r="BI42" s="40">
        <v>0</v>
      </c>
      <c r="BJ42" s="40">
        <v>4.1934312750333333</v>
      </c>
      <c r="BK42" s="41">
        <f>SUM(C42:BJ42)</f>
        <v>212.03464413166657</v>
      </c>
      <c r="BM42" s="42"/>
      <c r="BO42" s="42"/>
    </row>
    <row r="43" spans="1:67" x14ac:dyDescent="0.2">
      <c r="A43" s="17"/>
      <c r="B43" s="26" t="s">
        <v>86</v>
      </c>
      <c r="C43" s="36">
        <f>SUM(C35:C42)</f>
        <v>0</v>
      </c>
      <c r="D43" s="36">
        <f t="shared" ref="D43:BJ43" si="12">SUM(D35:D42)</f>
        <v>6.2261305170333339</v>
      </c>
      <c r="E43" s="36">
        <f t="shared" si="12"/>
        <v>0</v>
      </c>
      <c r="F43" s="36">
        <f t="shared" si="12"/>
        <v>0</v>
      </c>
      <c r="G43" s="36">
        <f t="shared" si="12"/>
        <v>0</v>
      </c>
      <c r="H43" s="36">
        <f t="shared" si="12"/>
        <v>25.495115371900013</v>
      </c>
      <c r="I43" s="36">
        <f t="shared" si="12"/>
        <v>59.144140183933324</v>
      </c>
      <c r="J43" s="36">
        <f t="shared" si="12"/>
        <v>0</v>
      </c>
      <c r="K43" s="36">
        <f t="shared" si="12"/>
        <v>0</v>
      </c>
      <c r="L43" s="36">
        <f t="shared" si="12"/>
        <v>12.177883389566668</v>
      </c>
      <c r="M43" s="36">
        <f t="shared" si="12"/>
        <v>0</v>
      </c>
      <c r="N43" s="36">
        <f t="shared" si="12"/>
        <v>0</v>
      </c>
      <c r="O43" s="36">
        <f t="shared" si="12"/>
        <v>0</v>
      </c>
      <c r="P43" s="36">
        <f t="shared" si="12"/>
        <v>0</v>
      </c>
      <c r="Q43" s="36">
        <f t="shared" si="12"/>
        <v>0</v>
      </c>
      <c r="R43" s="36">
        <f t="shared" si="12"/>
        <v>13.678461936300007</v>
      </c>
      <c r="S43" s="36">
        <f t="shared" si="12"/>
        <v>9.5566832005333318</v>
      </c>
      <c r="T43" s="36">
        <f t="shared" si="12"/>
        <v>1.2092403468666668</v>
      </c>
      <c r="U43" s="36">
        <f t="shared" si="12"/>
        <v>0</v>
      </c>
      <c r="V43" s="36">
        <f t="shared" si="12"/>
        <v>2.7379059964999999</v>
      </c>
      <c r="W43" s="36">
        <f t="shared" si="12"/>
        <v>0</v>
      </c>
      <c r="X43" s="36">
        <f t="shared" si="12"/>
        <v>0</v>
      </c>
      <c r="Y43" s="36">
        <f t="shared" si="12"/>
        <v>0</v>
      </c>
      <c r="Z43" s="36">
        <f t="shared" si="12"/>
        <v>0</v>
      </c>
      <c r="AA43" s="36">
        <f t="shared" si="12"/>
        <v>0</v>
      </c>
      <c r="AB43" s="36">
        <f t="shared" si="12"/>
        <v>362.64896784876663</v>
      </c>
      <c r="AC43" s="36">
        <f t="shared" si="12"/>
        <v>39.042251094800015</v>
      </c>
      <c r="AD43" s="36">
        <f t="shared" si="12"/>
        <v>0</v>
      </c>
      <c r="AE43" s="36">
        <f t="shared" si="12"/>
        <v>0</v>
      </c>
      <c r="AF43" s="36">
        <f t="shared" si="12"/>
        <v>254.65097339113325</v>
      </c>
      <c r="AG43" s="36">
        <f t="shared" si="12"/>
        <v>0</v>
      </c>
      <c r="AH43" s="36">
        <f t="shared" si="12"/>
        <v>0</v>
      </c>
      <c r="AI43" s="36">
        <f t="shared" si="12"/>
        <v>0</v>
      </c>
      <c r="AJ43" s="36">
        <f t="shared" si="12"/>
        <v>0</v>
      </c>
      <c r="AK43" s="36">
        <f t="shared" si="12"/>
        <v>0</v>
      </c>
      <c r="AL43" s="36">
        <f t="shared" si="12"/>
        <v>371.31195526816634</v>
      </c>
      <c r="AM43" s="36">
        <f t="shared" si="12"/>
        <v>25.088585771800002</v>
      </c>
      <c r="AN43" s="36">
        <f t="shared" si="12"/>
        <v>1.8832949791</v>
      </c>
      <c r="AO43" s="36">
        <f t="shared" si="12"/>
        <v>0</v>
      </c>
      <c r="AP43" s="36">
        <f t="shared" si="12"/>
        <v>137.49457262639999</v>
      </c>
      <c r="AQ43" s="36">
        <f t="shared" si="12"/>
        <v>0</v>
      </c>
      <c r="AR43" s="36">
        <f t="shared" si="12"/>
        <v>0</v>
      </c>
      <c r="AS43" s="36">
        <f t="shared" si="12"/>
        <v>0</v>
      </c>
      <c r="AT43" s="36">
        <f t="shared" si="12"/>
        <v>0</v>
      </c>
      <c r="AU43" s="36">
        <f t="shared" si="12"/>
        <v>0</v>
      </c>
      <c r="AV43" s="36">
        <f t="shared" si="12"/>
        <v>323.69863915690036</v>
      </c>
      <c r="AW43" s="36">
        <f t="shared" si="12"/>
        <v>90.339407203600004</v>
      </c>
      <c r="AX43" s="36">
        <f t="shared" si="12"/>
        <v>0</v>
      </c>
      <c r="AY43" s="36">
        <f t="shared" si="12"/>
        <v>0</v>
      </c>
      <c r="AZ43" s="36">
        <f t="shared" si="12"/>
        <v>154.95653277459994</v>
      </c>
      <c r="BA43" s="36">
        <f t="shared" si="12"/>
        <v>0</v>
      </c>
      <c r="BB43" s="36">
        <f t="shared" si="12"/>
        <v>0</v>
      </c>
      <c r="BC43" s="36">
        <f t="shared" si="12"/>
        <v>0</v>
      </c>
      <c r="BD43" s="36">
        <f t="shared" si="12"/>
        <v>0</v>
      </c>
      <c r="BE43" s="36">
        <f t="shared" si="12"/>
        <v>0</v>
      </c>
      <c r="BF43" s="36">
        <f t="shared" si="12"/>
        <v>74.06495652289999</v>
      </c>
      <c r="BG43" s="36">
        <f t="shared" si="12"/>
        <v>9.1025674826999996</v>
      </c>
      <c r="BH43" s="36">
        <f t="shared" si="12"/>
        <v>0</v>
      </c>
      <c r="BI43" s="36">
        <f t="shared" si="12"/>
        <v>0</v>
      </c>
      <c r="BJ43" s="36">
        <f t="shared" si="12"/>
        <v>17.821638400299999</v>
      </c>
      <c r="BK43" s="38">
        <f>SUM(BK35:BK42)</f>
        <v>1992.3299034637998</v>
      </c>
    </row>
    <row r="44" spans="1:67" x14ac:dyDescent="0.2">
      <c r="A44" s="17"/>
      <c r="B44" s="27" t="s">
        <v>84</v>
      </c>
      <c r="C44" s="36">
        <f>C33+C43</f>
        <v>0</v>
      </c>
      <c r="D44" s="36">
        <f t="shared" ref="D44:BJ44" si="13">D33+D43</f>
        <v>6.959258510733334</v>
      </c>
      <c r="E44" s="36">
        <f t="shared" si="13"/>
        <v>0</v>
      </c>
      <c r="F44" s="36">
        <f t="shared" si="13"/>
        <v>0</v>
      </c>
      <c r="G44" s="36">
        <f t="shared" si="13"/>
        <v>0</v>
      </c>
      <c r="H44" s="36">
        <f t="shared" si="13"/>
        <v>39.122807044699996</v>
      </c>
      <c r="I44" s="36">
        <f t="shared" si="13"/>
        <v>59.177012431833326</v>
      </c>
      <c r="J44" s="36">
        <f t="shared" si="13"/>
        <v>0</v>
      </c>
      <c r="K44" s="36">
        <f t="shared" si="13"/>
        <v>0</v>
      </c>
      <c r="L44" s="36">
        <f t="shared" si="13"/>
        <v>13.556055778566668</v>
      </c>
      <c r="M44" s="36">
        <f t="shared" si="13"/>
        <v>0</v>
      </c>
      <c r="N44" s="36">
        <f t="shared" si="13"/>
        <v>0</v>
      </c>
      <c r="O44" s="36">
        <f t="shared" si="13"/>
        <v>0</v>
      </c>
      <c r="P44" s="36">
        <f t="shared" si="13"/>
        <v>0</v>
      </c>
      <c r="Q44" s="36">
        <f t="shared" si="13"/>
        <v>0</v>
      </c>
      <c r="R44" s="36">
        <f t="shared" si="13"/>
        <v>21.827551535233354</v>
      </c>
      <c r="S44" s="36">
        <f t="shared" si="13"/>
        <v>9.5566832005333318</v>
      </c>
      <c r="T44" s="36">
        <f t="shared" si="13"/>
        <v>1.2092403468666668</v>
      </c>
      <c r="U44" s="36">
        <f t="shared" si="13"/>
        <v>0</v>
      </c>
      <c r="V44" s="36">
        <f t="shared" si="13"/>
        <v>3.196640785533333</v>
      </c>
      <c r="W44" s="36">
        <f t="shared" si="13"/>
        <v>0</v>
      </c>
      <c r="X44" s="36">
        <f t="shared" si="13"/>
        <v>0</v>
      </c>
      <c r="Y44" s="36">
        <f t="shared" si="13"/>
        <v>0</v>
      </c>
      <c r="Z44" s="36">
        <f t="shared" si="13"/>
        <v>0</v>
      </c>
      <c r="AA44" s="36">
        <f t="shared" si="13"/>
        <v>0</v>
      </c>
      <c r="AB44" s="36">
        <f t="shared" si="13"/>
        <v>448.41679258863331</v>
      </c>
      <c r="AC44" s="36">
        <f t="shared" si="13"/>
        <v>40.243873874966681</v>
      </c>
      <c r="AD44" s="36">
        <f t="shared" si="13"/>
        <v>0</v>
      </c>
      <c r="AE44" s="36">
        <f t="shared" si="13"/>
        <v>0</v>
      </c>
      <c r="AF44" s="36">
        <f t="shared" si="13"/>
        <v>280.13350990959992</v>
      </c>
      <c r="AG44" s="36">
        <f t="shared" si="13"/>
        <v>0</v>
      </c>
      <c r="AH44" s="36">
        <f t="shared" si="13"/>
        <v>0</v>
      </c>
      <c r="AI44" s="36">
        <f t="shared" si="13"/>
        <v>0</v>
      </c>
      <c r="AJ44" s="36">
        <f t="shared" si="13"/>
        <v>0</v>
      </c>
      <c r="AK44" s="36">
        <f t="shared" si="13"/>
        <v>0</v>
      </c>
      <c r="AL44" s="36">
        <f t="shared" si="13"/>
        <v>439.75683028449993</v>
      </c>
      <c r="AM44" s="36">
        <f t="shared" si="13"/>
        <v>25.676254417500001</v>
      </c>
      <c r="AN44" s="36">
        <f t="shared" si="13"/>
        <v>1.8832949791</v>
      </c>
      <c r="AO44" s="36">
        <f t="shared" si="13"/>
        <v>0</v>
      </c>
      <c r="AP44" s="36">
        <f t="shared" si="13"/>
        <v>145.60010153286666</v>
      </c>
      <c r="AQ44" s="36">
        <f t="shared" si="13"/>
        <v>0</v>
      </c>
      <c r="AR44" s="36">
        <f t="shared" si="13"/>
        <v>0</v>
      </c>
      <c r="AS44" s="36">
        <f t="shared" si="13"/>
        <v>0</v>
      </c>
      <c r="AT44" s="36">
        <f t="shared" si="13"/>
        <v>0</v>
      </c>
      <c r="AU44" s="36">
        <f t="shared" si="13"/>
        <v>0</v>
      </c>
      <c r="AV44" s="36">
        <f t="shared" si="13"/>
        <v>641.50672493913896</v>
      </c>
      <c r="AW44" s="36">
        <f t="shared" si="13"/>
        <v>96.733503334366674</v>
      </c>
      <c r="AX44" s="36">
        <f t="shared" si="13"/>
        <v>0</v>
      </c>
      <c r="AY44" s="36">
        <f t="shared" si="13"/>
        <v>0</v>
      </c>
      <c r="AZ44" s="36">
        <f t="shared" si="13"/>
        <v>214.69119356363328</v>
      </c>
      <c r="BA44" s="36">
        <f t="shared" si="13"/>
        <v>0</v>
      </c>
      <c r="BB44" s="36">
        <f t="shared" si="13"/>
        <v>0</v>
      </c>
      <c r="BC44" s="36">
        <f t="shared" si="13"/>
        <v>0</v>
      </c>
      <c r="BD44" s="36">
        <f t="shared" si="13"/>
        <v>0</v>
      </c>
      <c r="BE44" s="36">
        <f t="shared" si="13"/>
        <v>0</v>
      </c>
      <c r="BF44" s="36">
        <f t="shared" si="13"/>
        <v>132.40156745103343</v>
      </c>
      <c r="BG44" s="36">
        <f t="shared" si="13"/>
        <v>9.2361263849333337</v>
      </c>
      <c r="BH44" s="36">
        <f t="shared" si="13"/>
        <v>0</v>
      </c>
      <c r="BI44" s="36">
        <f t="shared" si="13"/>
        <v>0</v>
      </c>
      <c r="BJ44" s="36">
        <f t="shared" si="13"/>
        <v>21.224422602833332</v>
      </c>
      <c r="BK44" s="38">
        <f>BK43+BK33</f>
        <v>2652.1094454971053</v>
      </c>
    </row>
    <row r="45" spans="1:67" ht="3" customHeight="1" x14ac:dyDescent="0.2">
      <c r="A45" s="17"/>
      <c r="B45" s="25"/>
      <c r="C45" s="58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9"/>
    </row>
    <row r="46" spans="1:67" x14ac:dyDescent="0.2">
      <c r="A46" s="17" t="s">
        <v>16</v>
      </c>
      <c r="B46" s="24" t="s">
        <v>8</v>
      </c>
      <c r="C46" s="58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9"/>
    </row>
    <row r="47" spans="1:67" x14ac:dyDescent="0.2">
      <c r="A47" s="17" t="s">
        <v>76</v>
      </c>
      <c r="B47" s="25" t="s">
        <v>17</v>
      </c>
      <c r="C47" s="58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9"/>
    </row>
    <row r="48" spans="1:67" x14ac:dyDescent="0.2">
      <c r="A48" s="17"/>
      <c r="B48" s="26" t="s">
        <v>116</v>
      </c>
      <c r="C48" s="36">
        <v>0</v>
      </c>
      <c r="D48" s="36">
        <v>0.6037999512333333</v>
      </c>
      <c r="E48" s="36">
        <v>0</v>
      </c>
      <c r="F48" s="36">
        <v>0</v>
      </c>
      <c r="G48" s="36">
        <v>0</v>
      </c>
      <c r="H48" s="36">
        <v>7.7193849166666662E-2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2.93995955E-2</v>
      </c>
      <c r="S48" s="36">
        <v>0</v>
      </c>
      <c r="T48" s="36">
        <v>0</v>
      </c>
      <c r="U48" s="36">
        <v>0</v>
      </c>
      <c r="V48" s="36">
        <v>1.9836445399999993E-2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1.1911572286666667</v>
      </c>
      <c r="AC48" s="36">
        <v>0.26183258493333333</v>
      </c>
      <c r="AD48" s="36">
        <v>0</v>
      </c>
      <c r="AE48" s="36">
        <v>0</v>
      </c>
      <c r="AF48" s="36">
        <v>1.7174853162333332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1.4163815185999995</v>
      </c>
      <c r="AM48" s="36">
        <v>4.7934200000000002</v>
      </c>
      <c r="AN48" s="36">
        <v>0</v>
      </c>
      <c r="AO48" s="36">
        <v>0</v>
      </c>
      <c r="AP48" s="36">
        <v>1.3462892032666669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2.934134645533335</v>
      </c>
      <c r="AW48" s="36">
        <v>0.49306886626666674</v>
      </c>
      <c r="AX48" s="36">
        <v>1.5043182989000001</v>
      </c>
      <c r="AY48" s="36">
        <v>0</v>
      </c>
      <c r="AZ48" s="36">
        <v>3.5080090689000012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0.51286439919999993</v>
      </c>
      <c r="BG48" s="36">
        <v>5.9676393499999994E-2</v>
      </c>
      <c r="BH48" s="36">
        <v>0</v>
      </c>
      <c r="BI48" s="36">
        <v>0</v>
      </c>
      <c r="BJ48" s="36">
        <v>0.21133503810000001</v>
      </c>
      <c r="BK48" s="39">
        <f>SUM(C48:BJ48)</f>
        <v>20.680202403400003</v>
      </c>
    </row>
    <row r="49" spans="1:67" x14ac:dyDescent="0.2">
      <c r="A49" s="17"/>
      <c r="B49" s="26" t="s">
        <v>120</v>
      </c>
      <c r="C49" s="36">
        <v>0</v>
      </c>
      <c r="D49" s="36">
        <v>0.61839784279999999</v>
      </c>
      <c r="E49" s="36">
        <v>0</v>
      </c>
      <c r="F49" s="36">
        <v>0</v>
      </c>
      <c r="G49" s="36">
        <v>0</v>
      </c>
      <c r="H49" s="36">
        <v>2.5512278459999984</v>
      </c>
      <c r="I49" s="36">
        <v>1.9835560850333334</v>
      </c>
      <c r="J49" s="36">
        <v>0</v>
      </c>
      <c r="K49" s="36">
        <v>0</v>
      </c>
      <c r="L49" s="36">
        <v>1.0012394652666667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2.0499316393000009</v>
      </c>
      <c r="S49" s="36">
        <v>0.16121594666666669</v>
      </c>
      <c r="T49" s="36">
        <v>0</v>
      </c>
      <c r="U49" s="36">
        <v>0</v>
      </c>
      <c r="V49" s="36">
        <v>0.57581900243333328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77.88327747893365</v>
      </c>
      <c r="AC49" s="36">
        <v>5.0062346347999984</v>
      </c>
      <c r="AD49" s="36">
        <v>0.14772051160000005</v>
      </c>
      <c r="AE49" s="36">
        <v>0</v>
      </c>
      <c r="AF49" s="36">
        <v>101.42661833016658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84.089422355599766</v>
      </c>
      <c r="AM49" s="36">
        <v>6.3613396133999984</v>
      </c>
      <c r="AN49" s="36">
        <v>0.29660505059999992</v>
      </c>
      <c r="AO49" s="36">
        <v>0</v>
      </c>
      <c r="AP49" s="36">
        <v>50.887058635833306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29.822134245499814</v>
      </c>
      <c r="AW49" s="36">
        <v>6.0034988497666655</v>
      </c>
      <c r="AX49" s="36">
        <v>0</v>
      </c>
      <c r="AY49" s="36">
        <v>0</v>
      </c>
      <c r="AZ49" s="36">
        <v>30.01099535003333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11.34651954783333</v>
      </c>
      <c r="BG49" s="36">
        <v>4.6242248275333333</v>
      </c>
      <c r="BH49" s="36">
        <v>0</v>
      </c>
      <c r="BI49" s="36">
        <v>0</v>
      </c>
      <c r="BJ49" s="36">
        <v>8.3384065426333382</v>
      </c>
      <c r="BK49" s="39">
        <f>SUM(C49:BJ49)</f>
        <v>425.18544380173313</v>
      </c>
    </row>
    <row r="50" spans="1:67" x14ac:dyDescent="0.2">
      <c r="A50" s="17"/>
      <c r="B50" s="27" t="s">
        <v>83</v>
      </c>
      <c r="C50" s="36">
        <f>SUM(C48:C49)</f>
        <v>0</v>
      </c>
      <c r="D50" s="36">
        <f t="shared" ref="D50:BK50" si="14">SUM(D48:D49)</f>
        <v>1.2221977940333333</v>
      </c>
      <c r="E50" s="36">
        <f t="shared" si="14"/>
        <v>0</v>
      </c>
      <c r="F50" s="36">
        <f t="shared" si="14"/>
        <v>0</v>
      </c>
      <c r="G50" s="36">
        <f t="shared" si="14"/>
        <v>0</v>
      </c>
      <c r="H50" s="36">
        <f t="shared" si="14"/>
        <v>2.628421695166665</v>
      </c>
      <c r="I50" s="36">
        <f t="shared" si="14"/>
        <v>1.9835560850333334</v>
      </c>
      <c r="J50" s="36">
        <f t="shared" si="14"/>
        <v>0</v>
      </c>
      <c r="K50" s="36">
        <f t="shared" si="14"/>
        <v>0</v>
      </c>
      <c r="L50" s="36">
        <f t="shared" si="14"/>
        <v>1.0012394652666667</v>
      </c>
      <c r="M50" s="36">
        <f t="shared" si="14"/>
        <v>0</v>
      </c>
      <c r="N50" s="36">
        <f t="shared" si="14"/>
        <v>0</v>
      </c>
      <c r="O50" s="36">
        <f t="shared" si="14"/>
        <v>0</v>
      </c>
      <c r="P50" s="36">
        <f t="shared" si="14"/>
        <v>0</v>
      </c>
      <c r="Q50" s="36">
        <f t="shared" si="14"/>
        <v>0</v>
      </c>
      <c r="R50" s="36">
        <f t="shared" si="14"/>
        <v>2.079331234800001</v>
      </c>
      <c r="S50" s="36">
        <f t="shared" si="14"/>
        <v>0.16121594666666669</v>
      </c>
      <c r="T50" s="36">
        <f t="shared" si="14"/>
        <v>0</v>
      </c>
      <c r="U50" s="36">
        <f t="shared" si="14"/>
        <v>0</v>
      </c>
      <c r="V50" s="36">
        <f t="shared" si="14"/>
        <v>0.59565544783333324</v>
      </c>
      <c r="W50" s="36">
        <f t="shared" si="14"/>
        <v>0</v>
      </c>
      <c r="X50" s="36">
        <f t="shared" si="14"/>
        <v>0</v>
      </c>
      <c r="Y50" s="36">
        <f t="shared" si="14"/>
        <v>0</v>
      </c>
      <c r="Z50" s="36">
        <f t="shared" si="14"/>
        <v>0</v>
      </c>
      <c r="AA50" s="36">
        <f t="shared" si="14"/>
        <v>0</v>
      </c>
      <c r="AB50" s="36">
        <f t="shared" si="14"/>
        <v>79.074434707600318</v>
      </c>
      <c r="AC50" s="36">
        <f t="shared" si="14"/>
        <v>5.2680672197333314</v>
      </c>
      <c r="AD50" s="36">
        <f t="shared" si="14"/>
        <v>0.14772051160000005</v>
      </c>
      <c r="AE50" s="36">
        <f t="shared" si="14"/>
        <v>0</v>
      </c>
      <c r="AF50" s="36">
        <f t="shared" si="14"/>
        <v>103.14410364639991</v>
      </c>
      <c r="AG50" s="36">
        <f t="shared" si="14"/>
        <v>0</v>
      </c>
      <c r="AH50" s="36">
        <f t="shared" si="14"/>
        <v>0</v>
      </c>
      <c r="AI50" s="36">
        <f t="shared" si="14"/>
        <v>0</v>
      </c>
      <c r="AJ50" s="36">
        <f t="shared" si="14"/>
        <v>0</v>
      </c>
      <c r="AK50" s="36">
        <f t="shared" si="14"/>
        <v>0</v>
      </c>
      <c r="AL50" s="36">
        <f t="shared" si="14"/>
        <v>85.505803874199771</v>
      </c>
      <c r="AM50" s="36">
        <f t="shared" si="14"/>
        <v>11.1547596134</v>
      </c>
      <c r="AN50" s="36">
        <f t="shared" si="14"/>
        <v>0.29660505059999992</v>
      </c>
      <c r="AO50" s="36">
        <f t="shared" si="14"/>
        <v>0</v>
      </c>
      <c r="AP50" s="36">
        <f t="shared" si="14"/>
        <v>52.23334783909997</v>
      </c>
      <c r="AQ50" s="36">
        <f t="shared" si="14"/>
        <v>0</v>
      </c>
      <c r="AR50" s="36">
        <f t="shared" si="14"/>
        <v>0</v>
      </c>
      <c r="AS50" s="36">
        <f t="shared" si="14"/>
        <v>0</v>
      </c>
      <c r="AT50" s="36">
        <f t="shared" si="14"/>
        <v>0</v>
      </c>
      <c r="AU50" s="36">
        <f t="shared" si="14"/>
        <v>0</v>
      </c>
      <c r="AV50" s="36">
        <f t="shared" si="14"/>
        <v>32.756268891033152</v>
      </c>
      <c r="AW50" s="36">
        <f t="shared" si="14"/>
        <v>6.4965677160333319</v>
      </c>
      <c r="AX50" s="36">
        <f t="shared" si="14"/>
        <v>1.5043182989000001</v>
      </c>
      <c r="AY50" s="36">
        <f t="shared" si="14"/>
        <v>0</v>
      </c>
      <c r="AZ50" s="36">
        <f t="shared" si="14"/>
        <v>33.519004418933328</v>
      </c>
      <c r="BA50" s="36">
        <f t="shared" si="14"/>
        <v>0</v>
      </c>
      <c r="BB50" s="36">
        <f t="shared" si="14"/>
        <v>0</v>
      </c>
      <c r="BC50" s="36">
        <f t="shared" si="14"/>
        <v>0</v>
      </c>
      <c r="BD50" s="36">
        <f t="shared" si="14"/>
        <v>0</v>
      </c>
      <c r="BE50" s="36">
        <f t="shared" si="14"/>
        <v>0</v>
      </c>
      <c r="BF50" s="36">
        <f t="shared" si="14"/>
        <v>11.859383947033329</v>
      </c>
      <c r="BG50" s="36">
        <f t="shared" si="14"/>
        <v>4.6839012210333335</v>
      </c>
      <c r="BH50" s="36">
        <f t="shared" si="14"/>
        <v>0</v>
      </c>
      <c r="BI50" s="36">
        <f t="shared" si="14"/>
        <v>0</v>
      </c>
      <c r="BJ50" s="36">
        <f t="shared" si="14"/>
        <v>8.5497415807333379</v>
      </c>
      <c r="BK50" s="36">
        <f t="shared" si="14"/>
        <v>445.86564620513315</v>
      </c>
    </row>
    <row r="51" spans="1:67" ht="2.25" customHeight="1" x14ac:dyDescent="0.2">
      <c r="A51" s="17"/>
      <c r="B51" s="25"/>
      <c r="C51" s="58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9"/>
    </row>
    <row r="52" spans="1:67" x14ac:dyDescent="0.2">
      <c r="A52" s="17" t="s">
        <v>4</v>
      </c>
      <c r="B52" s="24" t="s">
        <v>9</v>
      </c>
      <c r="C52" s="58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9"/>
    </row>
    <row r="53" spans="1:67" x14ac:dyDescent="0.2">
      <c r="A53" s="17" t="s">
        <v>76</v>
      </c>
      <c r="B53" s="25" t="s">
        <v>18</v>
      </c>
      <c r="C53" s="58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9"/>
    </row>
    <row r="54" spans="1:67" x14ac:dyDescent="0.2">
      <c r="A54" s="17"/>
      <c r="B54" s="34" t="s">
        <v>111</v>
      </c>
      <c r="C54" s="40">
        <v>0</v>
      </c>
      <c r="D54" s="40">
        <v>33.910352788193734</v>
      </c>
      <c r="E54" s="40">
        <v>0</v>
      </c>
      <c r="F54" s="40">
        <v>0</v>
      </c>
      <c r="G54" s="40">
        <v>0</v>
      </c>
      <c r="H54" s="40">
        <v>15.601591966394071</v>
      </c>
      <c r="I54" s="40">
        <v>0.55399430696359075</v>
      </c>
      <c r="J54" s="40">
        <v>0</v>
      </c>
      <c r="K54" s="40">
        <v>0</v>
      </c>
      <c r="L54" s="40">
        <v>7.6452748416539293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6.2442000000000002</v>
      </c>
      <c r="S54" s="40">
        <v>0.10009999999999999</v>
      </c>
      <c r="T54" s="40">
        <v>0</v>
      </c>
      <c r="U54" s="40">
        <v>0</v>
      </c>
      <c r="V54" s="40">
        <v>1.1706000000000001</v>
      </c>
      <c r="W54" s="40">
        <v>0</v>
      </c>
      <c r="X54" s="40">
        <v>0</v>
      </c>
      <c r="Y54" s="40">
        <v>0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0</v>
      </c>
      <c r="AZ54" s="40">
        <v>0</v>
      </c>
      <c r="BA54" s="40">
        <v>0</v>
      </c>
      <c r="BB54" s="40">
        <v>0</v>
      </c>
      <c r="BC54" s="40">
        <v>0</v>
      </c>
      <c r="BD54" s="40">
        <v>0</v>
      </c>
      <c r="BE54" s="40">
        <v>0</v>
      </c>
      <c r="BF54" s="40">
        <v>0</v>
      </c>
      <c r="BG54" s="40">
        <v>0</v>
      </c>
      <c r="BH54" s="40">
        <v>0</v>
      </c>
      <c r="BI54" s="40">
        <v>0</v>
      </c>
      <c r="BJ54" s="40">
        <v>0</v>
      </c>
      <c r="BK54" s="39">
        <f>SUM(C54:BJ54)</f>
        <v>65.226113903205317</v>
      </c>
      <c r="BL54" s="51"/>
      <c r="BM54" s="51"/>
      <c r="BN54" s="51"/>
      <c r="BO54" s="51"/>
    </row>
    <row r="55" spans="1:67" x14ac:dyDescent="0.2">
      <c r="A55" s="17"/>
      <c r="B55" s="26" t="s">
        <v>85</v>
      </c>
      <c r="C55" s="36">
        <f>SUM(C54)</f>
        <v>0</v>
      </c>
      <c r="D55" s="36">
        <f t="shared" ref="D55:BJ55" si="15">SUM(D54)</f>
        <v>33.910352788193734</v>
      </c>
      <c r="E55" s="36">
        <f t="shared" si="15"/>
        <v>0</v>
      </c>
      <c r="F55" s="36">
        <f t="shared" si="15"/>
        <v>0</v>
      </c>
      <c r="G55" s="36">
        <f t="shared" si="15"/>
        <v>0</v>
      </c>
      <c r="H55" s="36">
        <f t="shared" si="15"/>
        <v>15.601591966394071</v>
      </c>
      <c r="I55" s="36">
        <f t="shared" si="15"/>
        <v>0.55399430696359075</v>
      </c>
      <c r="J55" s="36">
        <f t="shared" si="15"/>
        <v>0</v>
      </c>
      <c r="K55" s="36">
        <f t="shared" si="15"/>
        <v>0</v>
      </c>
      <c r="L55" s="36">
        <f t="shared" si="15"/>
        <v>7.6452748416539293</v>
      </c>
      <c r="M55" s="36">
        <f t="shared" si="15"/>
        <v>0</v>
      </c>
      <c r="N55" s="36">
        <f t="shared" si="15"/>
        <v>0</v>
      </c>
      <c r="O55" s="36">
        <f t="shared" si="15"/>
        <v>0</v>
      </c>
      <c r="P55" s="36">
        <f t="shared" si="15"/>
        <v>0</v>
      </c>
      <c r="Q55" s="36">
        <f t="shared" si="15"/>
        <v>0</v>
      </c>
      <c r="R55" s="36">
        <f t="shared" si="15"/>
        <v>6.2442000000000002</v>
      </c>
      <c r="S55" s="36">
        <f t="shared" si="15"/>
        <v>0.10009999999999999</v>
      </c>
      <c r="T55" s="36">
        <f t="shared" si="15"/>
        <v>0</v>
      </c>
      <c r="U55" s="36">
        <f t="shared" si="15"/>
        <v>0</v>
      </c>
      <c r="V55" s="36">
        <f t="shared" si="15"/>
        <v>1.1706000000000001</v>
      </c>
      <c r="W55" s="36">
        <f t="shared" si="15"/>
        <v>0</v>
      </c>
      <c r="X55" s="36">
        <f t="shared" si="15"/>
        <v>0</v>
      </c>
      <c r="Y55" s="36">
        <f t="shared" si="15"/>
        <v>0</v>
      </c>
      <c r="Z55" s="36">
        <f t="shared" si="15"/>
        <v>0</v>
      </c>
      <c r="AA55" s="36">
        <f t="shared" si="15"/>
        <v>0</v>
      </c>
      <c r="AB55" s="36">
        <f t="shared" si="15"/>
        <v>0</v>
      </c>
      <c r="AC55" s="36">
        <f t="shared" si="15"/>
        <v>0</v>
      </c>
      <c r="AD55" s="36">
        <f t="shared" si="15"/>
        <v>0</v>
      </c>
      <c r="AE55" s="36">
        <f t="shared" si="15"/>
        <v>0</v>
      </c>
      <c r="AF55" s="36">
        <f t="shared" si="15"/>
        <v>0</v>
      </c>
      <c r="AG55" s="36">
        <f t="shared" si="15"/>
        <v>0</v>
      </c>
      <c r="AH55" s="36">
        <f t="shared" si="15"/>
        <v>0</v>
      </c>
      <c r="AI55" s="36">
        <f t="shared" si="15"/>
        <v>0</v>
      </c>
      <c r="AJ55" s="36">
        <f t="shared" si="15"/>
        <v>0</v>
      </c>
      <c r="AK55" s="36">
        <f t="shared" si="15"/>
        <v>0</v>
      </c>
      <c r="AL55" s="36">
        <f t="shared" si="15"/>
        <v>0</v>
      </c>
      <c r="AM55" s="36">
        <f t="shared" si="15"/>
        <v>0</v>
      </c>
      <c r="AN55" s="36">
        <f t="shared" si="15"/>
        <v>0</v>
      </c>
      <c r="AO55" s="36">
        <f t="shared" si="15"/>
        <v>0</v>
      </c>
      <c r="AP55" s="36">
        <f t="shared" si="15"/>
        <v>0</v>
      </c>
      <c r="AQ55" s="36">
        <f t="shared" si="15"/>
        <v>0</v>
      </c>
      <c r="AR55" s="36">
        <f t="shared" si="15"/>
        <v>0</v>
      </c>
      <c r="AS55" s="36">
        <f t="shared" si="15"/>
        <v>0</v>
      </c>
      <c r="AT55" s="36">
        <f t="shared" si="15"/>
        <v>0</v>
      </c>
      <c r="AU55" s="36">
        <f t="shared" si="15"/>
        <v>0</v>
      </c>
      <c r="AV55" s="36">
        <f t="shared" si="15"/>
        <v>0</v>
      </c>
      <c r="AW55" s="36">
        <f t="shared" si="15"/>
        <v>0</v>
      </c>
      <c r="AX55" s="36">
        <f t="shared" si="15"/>
        <v>0</v>
      </c>
      <c r="AY55" s="36">
        <f t="shared" si="15"/>
        <v>0</v>
      </c>
      <c r="AZ55" s="36">
        <f t="shared" si="15"/>
        <v>0</v>
      </c>
      <c r="BA55" s="36">
        <f t="shared" si="15"/>
        <v>0</v>
      </c>
      <c r="BB55" s="36">
        <f t="shared" si="15"/>
        <v>0</v>
      </c>
      <c r="BC55" s="36">
        <f t="shared" si="15"/>
        <v>0</v>
      </c>
      <c r="BD55" s="36">
        <f t="shared" si="15"/>
        <v>0</v>
      </c>
      <c r="BE55" s="36">
        <f t="shared" si="15"/>
        <v>0</v>
      </c>
      <c r="BF55" s="36">
        <f t="shared" si="15"/>
        <v>0</v>
      </c>
      <c r="BG55" s="36">
        <f t="shared" si="15"/>
        <v>0</v>
      </c>
      <c r="BH55" s="36">
        <f t="shared" si="15"/>
        <v>0</v>
      </c>
      <c r="BI55" s="36">
        <f t="shared" si="15"/>
        <v>0</v>
      </c>
      <c r="BJ55" s="36">
        <f t="shared" si="15"/>
        <v>0</v>
      </c>
      <c r="BK55" s="39">
        <f>SUM(BK54)</f>
        <v>65.226113903205317</v>
      </c>
    </row>
    <row r="56" spans="1:67" x14ac:dyDescent="0.2">
      <c r="A56" s="17" t="s">
        <v>77</v>
      </c>
      <c r="B56" s="25" t="s">
        <v>19</v>
      </c>
      <c r="C56" s="58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9"/>
    </row>
    <row r="57" spans="1:67" x14ac:dyDescent="0.2">
      <c r="A57" s="17"/>
      <c r="B57" s="26" t="s">
        <v>36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0</v>
      </c>
      <c r="AY57" s="36">
        <v>0</v>
      </c>
      <c r="AZ57" s="36">
        <v>0</v>
      </c>
      <c r="BA57" s="36">
        <v>0</v>
      </c>
      <c r="BB57" s="36">
        <v>0</v>
      </c>
      <c r="BC57" s="36">
        <v>0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9">
        <f>SUM(C57:BJ57)</f>
        <v>0</v>
      </c>
    </row>
    <row r="58" spans="1:67" x14ac:dyDescent="0.2">
      <c r="A58" s="17"/>
      <c r="B58" s="26" t="s">
        <v>86</v>
      </c>
      <c r="C58" s="36">
        <f t="shared" ref="C58:BJ58" si="16">SUM(C57)</f>
        <v>0</v>
      </c>
      <c r="D58" s="36">
        <f t="shared" si="16"/>
        <v>0</v>
      </c>
      <c r="E58" s="36">
        <f t="shared" si="16"/>
        <v>0</v>
      </c>
      <c r="F58" s="36">
        <f t="shared" si="16"/>
        <v>0</v>
      </c>
      <c r="G58" s="36">
        <f t="shared" si="16"/>
        <v>0</v>
      </c>
      <c r="H58" s="36">
        <f t="shared" si="16"/>
        <v>0</v>
      </c>
      <c r="I58" s="36">
        <f t="shared" si="16"/>
        <v>0</v>
      </c>
      <c r="J58" s="36">
        <f t="shared" si="16"/>
        <v>0</v>
      </c>
      <c r="K58" s="36">
        <f t="shared" si="16"/>
        <v>0</v>
      </c>
      <c r="L58" s="36">
        <f t="shared" si="16"/>
        <v>0</v>
      </c>
      <c r="M58" s="36">
        <f t="shared" si="16"/>
        <v>0</v>
      </c>
      <c r="N58" s="36">
        <f t="shared" si="16"/>
        <v>0</v>
      </c>
      <c r="O58" s="36">
        <f t="shared" si="16"/>
        <v>0</v>
      </c>
      <c r="P58" s="36">
        <f t="shared" si="16"/>
        <v>0</v>
      </c>
      <c r="Q58" s="36">
        <f t="shared" si="16"/>
        <v>0</v>
      </c>
      <c r="R58" s="36">
        <f t="shared" si="16"/>
        <v>0</v>
      </c>
      <c r="S58" s="36">
        <f t="shared" si="16"/>
        <v>0</v>
      </c>
      <c r="T58" s="36">
        <f t="shared" si="16"/>
        <v>0</v>
      </c>
      <c r="U58" s="36">
        <f t="shared" si="16"/>
        <v>0</v>
      </c>
      <c r="V58" s="36">
        <f t="shared" si="16"/>
        <v>0</v>
      </c>
      <c r="W58" s="36">
        <f t="shared" si="16"/>
        <v>0</v>
      </c>
      <c r="X58" s="36">
        <f t="shared" si="16"/>
        <v>0</v>
      </c>
      <c r="Y58" s="36">
        <f t="shared" si="16"/>
        <v>0</v>
      </c>
      <c r="Z58" s="36">
        <f t="shared" si="16"/>
        <v>0</v>
      </c>
      <c r="AA58" s="36">
        <f t="shared" si="16"/>
        <v>0</v>
      </c>
      <c r="AB58" s="36">
        <f t="shared" si="16"/>
        <v>0</v>
      </c>
      <c r="AC58" s="36">
        <f t="shared" si="16"/>
        <v>0</v>
      </c>
      <c r="AD58" s="36">
        <f t="shared" si="16"/>
        <v>0</v>
      </c>
      <c r="AE58" s="36">
        <f t="shared" si="16"/>
        <v>0</v>
      </c>
      <c r="AF58" s="36">
        <f t="shared" si="16"/>
        <v>0</v>
      </c>
      <c r="AG58" s="36">
        <f t="shared" si="16"/>
        <v>0</v>
      </c>
      <c r="AH58" s="36">
        <f t="shared" si="16"/>
        <v>0</v>
      </c>
      <c r="AI58" s="36">
        <f t="shared" si="16"/>
        <v>0</v>
      </c>
      <c r="AJ58" s="36">
        <f t="shared" si="16"/>
        <v>0</v>
      </c>
      <c r="AK58" s="36">
        <f t="shared" si="16"/>
        <v>0</v>
      </c>
      <c r="AL58" s="36">
        <f t="shared" si="16"/>
        <v>0</v>
      </c>
      <c r="AM58" s="36">
        <f t="shared" si="16"/>
        <v>0</v>
      </c>
      <c r="AN58" s="36">
        <f t="shared" si="16"/>
        <v>0</v>
      </c>
      <c r="AO58" s="36">
        <f t="shared" si="16"/>
        <v>0</v>
      </c>
      <c r="AP58" s="36">
        <f t="shared" si="16"/>
        <v>0</v>
      </c>
      <c r="AQ58" s="36">
        <f t="shared" si="16"/>
        <v>0</v>
      </c>
      <c r="AR58" s="36">
        <f t="shared" si="16"/>
        <v>0</v>
      </c>
      <c r="AS58" s="36">
        <f t="shared" si="16"/>
        <v>0</v>
      </c>
      <c r="AT58" s="36">
        <f t="shared" si="16"/>
        <v>0</v>
      </c>
      <c r="AU58" s="36">
        <f t="shared" si="16"/>
        <v>0</v>
      </c>
      <c r="AV58" s="36">
        <f t="shared" si="16"/>
        <v>0</v>
      </c>
      <c r="AW58" s="36">
        <f t="shared" si="16"/>
        <v>0</v>
      </c>
      <c r="AX58" s="36">
        <f t="shared" si="16"/>
        <v>0</v>
      </c>
      <c r="AY58" s="36">
        <f t="shared" si="16"/>
        <v>0</v>
      </c>
      <c r="AZ58" s="36">
        <f t="shared" si="16"/>
        <v>0</v>
      </c>
      <c r="BA58" s="36">
        <f t="shared" si="16"/>
        <v>0</v>
      </c>
      <c r="BB58" s="36">
        <f t="shared" si="16"/>
        <v>0</v>
      </c>
      <c r="BC58" s="36">
        <f t="shared" si="16"/>
        <v>0</v>
      </c>
      <c r="BD58" s="36">
        <f t="shared" si="16"/>
        <v>0</v>
      </c>
      <c r="BE58" s="36">
        <f t="shared" si="16"/>
        <v>0</v>
      </c>
      <c r="BF58" s="36">
        <f t="shared" si="16"/>
        <v>0</v>
      </c>
      <c r="BG58" s="36">
        <f t="shared" si="16"/>
        <v>0</v>
      </c>
      <c r="BH58" s="36">
        <f t="shared" si="16"/>
        <v>0</v>
      </c>
      <c r="BI58" s="36">
        <f t="shared" si="16"/>
        <v>0</v>
      </c>
      <c r="BJ58" s="36">
        <f t="shared" si="16"/>
        <v>0</v>
      </c>
      <c r="BK58" s="39">
        <f>SUM(BK57)</f>
        <v>0</v>
      </c>
    </row>
    <row r="59" spans="1:67" x14ac:dyDescent="0.2">
      <c r="A59" s="17"/>
      <c r="B59" s="27" t="s">
        <v>84</v>
      </c>
      <c r="C59" s="38">
        <f>C58+C55</f>
        <v>0</v>
      </c>
      <c r="D59" s="38">
        <f t="shared" ref="D59:BJ59" si="17">D58+D55</f>
        <v>33.910352788193734</v>
      </c>
      <c r="E59" s="38">
        <f t="shared" si="17"/>
        <v>0</v>
      </c>
      <c r="F59" s="38">
        <f t="shared" si="17"/>
        <v>0</v>
      </c>
      <c r="G59" s="38">
        <f t="shared" si="17"/>
        <v>0</v>
      </c>
      <c r="H59" s="38">
        <f t="shared" si="17"/>
        <v>15.601591966394071</v>
      </c>
      <c r="I59" s="38">
        <f t="shared" si="17"/>
        <v>0.55399430696359075</v>
      </c>
      <c r="J59" s="38">
        <f t="shared" si="17"/>
        <v>0</v>
      </c>
      <c r="K59" s="38">
        <f t="shared" si="17"/>
        <v>0</v>
      </c>
      <c r="L59" s="38">
        <f t="shared" si="17"/>
        <v>7.6452748416539293</v>
      </c>
      <c r="M59" s="38">
        <f t="shared" si="17"/>
        <v>0</v>
      </c>
      <c r="N59" s="38">
        <f t="shared" si="17"/>
        <v>0</v>
      </c>
      <c r="O59" s="38">
        <f t="shared" si="17"/>
        <v>0</v>
      </c>
      <c r="P59" s="38">
        <f t="shared" si="17"/>
        <v>0</v>
      </c>
      <c r="Q59" s="38">
        <f t="shared" si="17"/>
        <v>0</v>
      </c>
      <c r="R59" s="38">
        <f t="shared" si="17"/>
        <v>6.2442000000000002</v>
      </c>
      <c r="S59" s="38">
        <f t="shared" si="17"/>
        <v>0.10009999999999999</v>
      </c>
      <c r="T59" s="38">
        <f t="shared" si="17"/>
        <v>0</v>
      </c>
      <c r="U59" s="38">
        <f t="shared" si="17"/>
        <v>0</v>
      </c>
      <c r="V59" s="38">
        <f t="shared" si="17"/>
        <v>1.1706000000000001</v>
      </c>
      <c r="W59" s="38">
        <f t="shared" si="17"/>
        <v>0</v>
      </c>
      <c r="X59" s="38">
        <f t="shared" si="17"/>
        <v>0</v>
      </c>
      <c r="Y59" s="38">
        <f t="shared" si="17"/>
        <v>0</v>
      </c>
      <c r="Z59" s="38">
        <f t="shared" si="17"/>
        <v>0</v>
      </c>
      <c r="AA59" s="38">
        <f t="shared" si="17"/>
        <v>0</v>
      </c>
      <c r="AB59" s="38">
        <f t="shared" si="17"/>
        <v>0</v>
      </c>
      <c r="AC59" s="38">
        <f t="shared" si="17"/>
        <v>0</v>
      </c>
      <c r="AD59" s="38">
        <f t="shared" si="17"/>
        <v>0</v>
      </c>
      <c r="AE59" s="38">
        <f t="shared" si="17"/>
        <v>0</v>
      </c>
      <c r="AF59" s="38">
        <f t="shared" si="17"/>
        <v>0</v>
      </c>
      <c r="AG59" s="38">
        <f t="shared" si="17"/>
        <v>0</v>
      </c>
      <c r="AH59" s="38">
        <f t="shared" si="17"/>
        <v>0</v>
      </c>
      <c r="AI59" s="38">
        <f t="shared" si="17"/>
        <v>0</v>
      </c>
      <c r="AJ59" s="38">
        <f t="shared" si="17"/>
        <v>0</v>
      </c>
      <c r="AK59" s="38">
        <f t="shared" si="17"/>
        <v>0</v>
      </c>
      <c r="AL59" s="38">
        <f t="shared" si="17"/>
        <v>0</v>
      </c>
      <c r="AM59" s="38">
        <f t="shared" si="17"/>
        <v>0</v>
      </c>
      <c r="AN59" s="38">
        <f t="shared" si="17"/>
        <v>0</v>
      </c>
      <c r="AO59" s="38">
        <f t="shared" si="17"/>
        <v>0</v>
      </c>
      <c r="AP59" s="38">
        <f t="shared" si="17"/>
        <v>0</v>
      </c>
      <c r="AQ59" s="38">
        <f t="shared" si="17"/>
        <v>0</v>
      </c>
      <c r="AR59" s="38">
        <f t="shared" si="17"/>
        <v>0</v>
      </c>
      <c r="AS59" s="38">
        <f t="shared" si="17"/>
        <v>0</v>
      </c>
      <c r="AT59" s="38">
        <f t="shared" si="17"/>
        <v>0</v>
      </c>
      <c r="AU59" s="38">
        <f t="shared" si="17"/>
        <v>0</v>
      </c>
      <c r="AV59" s="38">
        <f t="shared" si="17"/>
        <v>0</v>
      </c>
      <c r="AW59" s="38">
        <f t="shared" si="17"/>
        <v>0</v>
      </c>
      <c r="AX59" s="38">
        <f t="shared" si="17"/>
        <v>0</v>
      </c>
      <c r="AY59" s="38">
        <f t="shared" si="17"/>
        <v>0</v>
      </c>
      <c r="AZ59" s="38">
        <f t="shared" si="17"/>
        <v>0</v>
      </c>
      <c r="BA59" s="38">
        <f t="shared" si="17"/>
        <v>0</v>
      </c>
      <c r="BB59" s="38">
        <f t="shared" si="17"/>
        <v>0</v>
      </c>
      <c r="BC59" s="38">
        <f t="shared" si="17"/>
        <v>0</v>
      </c>
      <c r="BD59" s="38">
        <f t="shared" si="17"/>
        <v>0</v>
      </c>
      <c r="BE59" s="38">
        <f t="shared" si="17"/>
        <v>0</v>
      </c>
      <c r="BF59" s="38">
        <f t="shared" si="17"/>
        <v>0</v>
      </c>
      <c r="BG59" s="38">
        <f t="shared" si="17"/>
        <v>0</v>
      </c>
      <c r="BH59" s="38">
        <f t="shared" si="17"/>
        <v>0</v>
      </c>
      <c r="BI59" s="38">
        <f t="shared" si="17"/>
        <v>0</v>
      </c>
      <c r="BJ59" s="38">
        <f t="shared" si="17"/>
        <v>0</v>
      </c>
      <c r="BK59" s="38">
        <f>BK58+BK55</f>
        <v>65.226113903205317</v>
      </c>
    </row>
    <row r="60" spans="1:67" ht="4.5" customHeight="1" x14ac:dyDescent="0.2">
      <c r="A60" s="17"/>
      <c r="B60" s="25"/>
      <c r="C60" s="58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9"/>
    </row>
    <row r="61" spans="1:67" x14ac:dyDescent="0.2">
      <c r="A61" s="17" t="s">
        <v>20</v>
      </c>
      <c r="B61" s="24" t="s">
        <v>21</v>
      </c>
      <c r="C61" s="58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9"/>
    </row>
    <row r="62" spans="1:67" x14ac:dyDescent="0.2">
      <c r="A62" s="17" t="s">
        <v>76</v>
      </c>
      <c r="B62" s="25" t="s">
        <v>22</v>
      </c>
      <c r="C62" s="58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9"/>
    </row>
    <row r="63" spans="1:67" x14ac:dyDescent="0.2">
      <c r="A63" s="17"/>
      <c r="B63" s="26" t="s">
        <v>36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9">
        <f>SUM(C63:BJ63)</f>
        <v>0</v>
      </c>
    </row>
    <row r="64" spans="1:67" x14ac:dyDescent="0.2">
      <c r="A64" s="17"/>
      <c r="B64" s="27" t="s">
        <v>83</v>
      </c>
      <c r="C64" s="36">
        <f t="shared" ref="C64:BJ64" si="18">SUM(C63)</f>
        <v>0</v>
      </c>
      <c r="D64" s="36">
        <f t="shared" si="18"/>
        <v>0</v>
      </c>
      <c r="E64" s="36">
        <f t="shared" si="18"/>
        <v>0</v>
      </c>
      <c r="F64" s="36">
        <f t="shared" si="18"/>
        <v>0</v>
      </c>
      <c r="G64" s="36">
        <f t="shared" si="18"/>
        <v>0</v>
      </c>
      <c r="H64" s="36">
        <f t="shared" si="18"/>
        <v>0</v>
      </c>
      <c r="I64" s="36">
        <f t="shared" si="18"/>
        <v>0</v>
      </c>
      <c r="J64" s="36">
        <f t="shared" si="18"/>
        <v>0</v>
      </c>
      <c r="K64" s="36">
        <f t="shared" si="18"/>
        <v>0</v>
      </c>
      <c r="L64" s="36">
        <f t="shared" si="18"/>
        <v>0</v>
      </c>
      <c r="M64" s="36">
        <f t="shared" si="18"/>
        <v>0</v>
      </c>
      <c r="N64" s="36">
        <f t="shared" si="18"/>
        <v>0</v>
      </c>
      <c r="O64" s="36">
        <f t="shared" si="18"/>
        <v>0</v>
      </c>
      <c r="P64" s="36">
        <f t="shared" si="18"/>
        <v>0</v>
      </c>
      <c r="Q64" s="36">
        <f t="shared" si="18"/>
        <v>0</v>
      </c>
      <c r="R64" s="36">
        <f t="shared" si="18"/>
        <v>0</v>
      </c>
      <c r="S64" s="36">
        <f t="shared" si="18"/>
        <v>0</v>
      </c>
      <c r="T64" s="36">
        <f t="shared" si="18"/>
        <v>0</v>
      </c>
      <c r="U64" s="36">
        <f t="shared" si="18"/>
        <v>0</v>
      </c>
      <c r="V64" s="36">
        <f t="shared" si="18"/>
        <v>0</v>
      </c>
      <c r="W64" s="36">
        <f t="shared" si="18"/>
        <v>0</v>
      </c>
      <c r="X64" s="36">
        <f t="shared" si="18"/>
        <v>0</v>
      </c>
      <c r="Y64" s="36">
        <f t="shared" si="18"/>
        <v>0</v>
      </c>
      <c r="Z64" s="36">
        <f t="shared" si="18"/>
        <v>0</v>
      </c>
      <c r="AA64" s="36">
        <f t="shared" si="18"/>
        <v>0</v>
      </c>
      <c r="AB64" s="36">
        <f t="shared" si="18"/>
        <v>0</v>
      </c>
      <c r="AC64" s="36">
        <f t="shared" si="18"/>
        <v>0</v>
      </c>
      <c r="AD64" s="36">
        <f t="shared" si="18"/>
        <v>0</v>
      </c>
      <c r="AE64" s="36">
        <f t="shared" si="18"/>
        <v>0</v>
      </c>
      <c r="AF64" s="36">
        <f t="shared" si="18"/>
        <v>0</v>
      </c>
      <c r="AG64" s="36">
        <f t="shared" si="18"/>
        <v>0</v>
      </c>
      <c r="AH64" s="36">
        <f t="shared" si="18"/>
        <v>0</v>
      </c>
      <c r="AI64" s="36">
        <f t="shared" si="18"/>
        <v>0</v>
      </c>
      <c r="AJ64" s="36">
        <f t="shared" si="18"/>
        <v>0</v>
      </c>
      <c r="AK64" s="36">
        <f t="shared" si="18"/>
        <v>0</v>
      </c>
      <c r="AL64" s="36">
        <f t="shared" si="18"/>
        <v>0</v>
      </c>
      <c r="AM64" s="36">
        <f t="shared" si="18"/>
        <v>0</v>
      </c>
      <c r="AN64" s="36">
        <f t="shared" si="18"/>
        <v>0</v>
      </c>
      <c r="AO64" s="36">
        <f t="shared" si="18"/>
        <v>0</v>
      </c>
      <c r="AP64" s="36">
        <f t="shared" si="18"/>
        <v>0</v>
      </c>
      <c r="AQ64" s="36">
        <f t="shared" si="18"/>
        <v>0</v>
      </c>
      <c r="AR64" s="36">
        <f t="shared" si="18"/>
        <v>0</v>
      </c>
      <c r="AS64" s="36">
        <f t="shared" si="18"/>
        <v>0</v>
      </c>
      <c r="AT64" s="36">
        <f t="shared" si="18"/>
        <v>0</v>
      </c>
      <c r="AU64" s="36">
        <f t="shared" si="18"/>
        <v>0</v>
      </c>
      <c r="AV64" s="36">
        <f t="shared" si="18"/>
        <v>0</v>
      </c>
      <c r="AW64" s="36">
        <f t="shared" si="18"/>
        <v>0</v>
      </c>
      <c r="AX64" s="36">
        <f t="shared" si="18"/>
        <v>0</v>
      </c>
      <c r="AY64" s="36">
        <f t="shared" si="18"/>
        <v>0</v>
      </c>
      <c r="AZ64" s="36">
        <f t="shared" si="18"/>
        <v>0</v>
      </c>
      <c r="BA64" s="36">
        <f t="shared" si="18"/>
        <v>0</v>
      </c>
      <c r="BB64" s="36">
        <f t="shared" si="18"/>
        <v>0</v>
      </c>
      <c r="BC64" s="36">
        <f t="shared" si="18"/>
        <v>0</v>
      </c>
      <c r="BD64" s="36">
        <f t="shared" si="18"/>
        <v>0</v>
      </c>
      <c r="BE64" s="36">
        <f t="shared" si="18"/>
        <v>0</v>
      </c>
      <c r="BF64" s="36">
        <f t="shared" si="18"/>
        <v>0</v>
      </c>
      <c r="BG64" s="36">
        <f t="shared" si="18"/>
        <v>0</v>
      </c>
      <c r="BH64" s="36">
        <f t="shared" si="18"/>
        <v>0</v>
      </c>
      <c r="BI64" s="36">
        <f t="shared" si="18"/>
        <v>0</v>
      </c>
      <c r="BJ64" s="36">
        <f t="shared" si="18"/>
        <v>0</v>
      </c>
      <c r="BK64" s="39">
        <f>SUM(BK63)</f>
        <v>0</v>
      </c>
    </row>
    <row r="65" spans="1:63" ht="4.5" customHeight="1" x14ac:dyDescent="0.2">
      <c r="A65" s="17"/>
      <c r="B65" s="29"/>
      <c r="C65" s="58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9"/>
    </row>
    <row r="66" spans="1:63" x14ac:dyDescent="0.2">
      <c r="A66" s="17"/>
      <c r="B66" s="30" t="s">
        <v>99</v>
      </c>
      <c r="C66" s="44">
        <f>C28+C44+C50+C59+C64</f>
        <v>0</v>
      </c>
      <c r="D66" s="44">
        <f t="shared" ref="D66:BJ66" si="19">D28+D44+D50+D59+D64</f>
        <v>157.73752327232705</v>
      </c>
      <c r="E66" s="44">
        <f t="shared" si="19"/>
        <v>47.837175042200002</v>
      </c>
      <c r="F66" s="44">
        <f t="shared" si="19"/>
        <v>0</v>
      </c>
      <c r="G66" s="44">
        <f t="shared" si="19"/>
        <v>0</v>
      </c>
      <c r="H66" s="44">
        <f t="shared" si="19"/>
        <v>63.917779051060734</v>
      </c>
      <c r="I66" s="44">
        <f t="shared" si="19"/>
        <v>3185.7041647465958</v>
      </c>
      <c r="J66" s="44">
        <f t="shared" si="19"/>
        <v>2045.4160678268379</v>
      </c>
      <c r="K66" s="44">
        <f t="shared" si="19"/>
        <v>0</v>
      </c>
      <c r="L66" s="44">
        <f t="shared" si="19"/>
        <v>78.143403255687261</v>
      </c>
      <c r="M66" s="44">
        <f t="shared" si="19"/>
        <v>0</v>
      </c>
      <c r="N66" s="44">
        <f t="shared" si="19"/>
        <v>0</v>
      </c>
      <c r="O66" s="44">
        <f t="shared" si="19"/>
        <v>0</v>
      </c>
      <c r="P66" s="44">
        <f t="shared" si="19"/>
        <v>0</v>
      </c>
      <c r="Q66" s="44">
        <f t="shared" si="19"/>
        <v>0</v>
      </c>
      <c r="R66" s="44">
        <f t="shared" si="19"/>
        <v>34.503645280100024</v>
      </c>
      <c r="S66" s="44">
        <f t="shared" si="19"/>
        <v>47.792811158799999</v>
      </c>
      <c r="T66" s="44">
        <f t="shared" si="19"/>
        <v>308.48627266110003</v>
      </c>
      <c r="U66" s="44">
        <f t="shared" si="19"/>
        <v>0</v>
      </c>
      <c r="V66" s="44">
        <f t="shared" si="19"/>
        <v>10.073189563666666</v>
      </c>
      <c r="W66" s="44">
        <f t="shared" si="19"/>
        <v>0</v>
      </c>
      <c r="X66" s="44">
        <f t="shared" si="19"/>
        <v>0</v>
      </c>
      <c r="Y66" s="44">
        <f t="shared" si="19"/>
        <v>0</v>
      </c>
      <c r="Z66" s="44">
        <f t="shared" si="19"/>
        <v>0</v>
      </c>
      <c r="AA66" s="44">
        <f t="shared" si="19"/>
        <v>0</v>
      </c>
      <c r="AB66" s="44">
        <f t="shared" si="19"/>
        <v>544.25210240950025</v>
      </c>
      <c r="AC66" s="44">
        <f t="shared" si="19"/>
        <v>221.12007308482279</v>
      </c>
      <c r="AD66" s="44">
        <f t="shared" si="19"/>
        <v>45.203898738266659</v>
      </c>
      <c r="AE66" s="44">
        <f t="shared" si="19"/>
        <v>0</v>
      </c>
      <c r="AF66" s="44">
        <f t="shared" si="19"/>
        <v>571.95022035269972</v>
      </c>
      <c r="AG66" s="44">
        <f t="shared" si="19"/>
        <v>0</v>
      </c>
      <c r="AH66" s="44">
        <f t="shared" si="19"/>
        <v>0</v>
      </c>
      <c r="AI66" s="44">
        <f t="shared" si="19"/>
        <v>0</v>
      </c>
      <c r="AJ66" s="44">
        <f t="shared" si="19"/>
        <v>0</v>
      </c>
      <c r="AK66" s="44">
        <f t="shared" si="19"/>
        <v>0</v>
      </c>
      <c r="AL66" s="44">
        <f t="shared" si="19"/>
        <v>540.05718940979966</v>
      </c>
      <c r="AM66" s="44">
        <f t="shared" si="19"/>
        <v>99.923870277433323</v>
      </c>
      <c r="AN66" s="44">
        <f t="shared" si="19"/>
        <v>532.67585023543336</v>
      </c>
      <c r="AO66" s="44">
        <f t="shared" si="19"/>
        <v>0</v>
      </c>
      <c r="AP66" s="44">
        <f t="shared" si="19"/>
        <v>255.93283315633329</v>
      </c>
      <c r="AQ66" s="44">
        <f t="shared" si="19"/>
        <v>0</v>
      </c>
      <c r="AR66" s="44">
        <f t="shared" si="19"/>
        <v>0</v>
      </c>
      <c r="AS66" s="44">
        <f t="shared" si="19"/>
        <v>0</v>
      </c>
      <c r="AT66" s="44">
        <f t="shared" si="19"/>
        <v>0</v>
      </c>
      <c r="AU66" s="44">
        <f t="shared" si="19"/>
        <v>0</v>
      </c>
      <c r="AV66" s="44">
        <f t="shared" si="19"/>
        <v>699.04177613173886</v>
      </c>
      <c r="AW66" s="44">
        <f t="shared" si="19"/>
        <v>548.73941073656454</v>
      </c>
      <c r="AX66" s="44">
        <f t="shared" si="19"/>
        <v>27.557555327766668</v>
      </c>
      <c r="AY66" s="44">
        <f t="shared" si="19"/>
        <v>0</v>
      </c>
      <c r="AZ66" s="44">
        <f t="shared" si="19"/>
        <v>344.90360922356655</v>
      </c>
      <c r="BA66" s="44">
        <f t="shared" si="19"/>
        <v>0</v>
      </c>
      <c r="BB66" s="44">
        <f t="shared" si="19"/>
        <v>0</v>
      </c>
      <c r="BC66" s="44">
        <f t="shared" si="19"/>
        <v>0</v>
      </c>
      <c r="BD66" s="44">
        <f t="shared" si="19"/>
        <v>0</v>
      </c>
      <c r="BE66" s="44">
        <f t="shared" si="19"/>
        <v>0</v>
      </c>
      <c r="BF66" s="44">
        <f t="shared" si="19"/>
        <v>148.63434216153343</v>
      </c>
      <c r="BG66" s="44">
        <f t="shared" si="19"/>
        <v>103.587932928</v>
      </c>
      <c r="BH66" s="44">
        <f t="shared" si="19"/>
        <v>42.625189015766665</v>
      </c>
      <c r="BI66" s="44">
        <f t="shared" si="19"/>
        <v>0</v>
      </c>
      <c r="BJ66" s="44">
        <f t="shared" si="19"/>
        <v>39.345320273833337</v>
      </c>
      <c r="BK66" s="44">
        <f>BK28+BK44+BK50+BK59+BK64</f>
        <v>10745.163205321434</v>
      </c>
    </row>
    <row r="67" spans="1:63" ht="4.5" customHeight="1" x14ac:dyDescent="0.2">
      <c r="A67" s="17"/>
      <c r="B67" s="30"/>
      <c r="C67" s="55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7"/>
    </row>
    <row r="68" spans="1:63" ht="14.25" customHeight="1" x14ac:dyDescent="0.3">
      <c r="A68" s="17" t="s">
        <v>5</v>
      </c>
      <c r="B68" s="31" t="s">
        <v>24</v>
      </c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7"/>
    </row>
    <row r="69" spans="1:63" x14ac:dyDescent="0.2">
      <c r="A69" s="17"/>
      <c r="B69" s="34" t="s">
        <v>112</v>
      </c>
      <c r="C69" s="40">
        <v>0</v>
      </c>
      <c r="D69" s="40">
        <v>0.53967701593333328</v>
      </c>
      <c r="E69" s="40">
        <v>0</v>
      </c>
      <c r="F69" s="40">
        <v>0</v>
      </c>
      <c r="G69" s="40">
        <v>0</v>
      </c>
      <c r="H69" s="40">
        <v>0.31776982810000004</v>
      </c>
      <c r="I69" s="40">
        <v>0</v>
      </c>
      <c r="J69" s="40">
        <v>0</v>
      </c>
      <c r="K69" s="40">
        <v>0</v>
      </c>
      <c r="L69" s="40">
        <v>3.8055344999999999E-3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0.17531361106666665</v>
      </c>
      <c r="S69" s="40">
        <v>0</v>
      </c>
      <c r="T69" s="40">
        <v>0</v>
      </c>
      <c r="U69" s="40">
        <v>0</v>
      </c>
      <c r="V69" s="40">
        <v>4.6998782666666673E-3</v>
      </c>
      <c r="W69" s="40">
        <v>0</v>
      </c>
      <c r="X69" s="40">
        <v>0</v>
      </c>
      <c r="Y69" s="40">
        <v>0</v>
      </c>
      <c r="Z69" s="40">
        <v>0</v>
      </c>
      <c r="AA69" s="40">
        <v>0</v>
      </c>
      <c r="AB69" s="40">
        <v>13.576745884700156</v>
      </c>
      <c r="AC69" s="40">
        <v>2.6109605566666663E-2</v>
      </c>
      <c r="AD69" s="40">
        <v>0</v>
      </c>
      <c r="AE69" s="40">
        <v>0</v>
      </c>
      <c r="AF69" s="40">
        <v>1.4313006328666666</v>
      </c>
      <c r="AG69" s="40">
        <v>0</v>
      </c>
      <c r="AH69" s="40">
        <v>0</v>
      </c>
      <c r="AI69" s="40">
        <v>0</v>
      </c>
      <c r="AJ69" s="40">
        <v>0</v>
      </c>
      <c r="AK69" s="40">
        <v>0</v>
      </c>
      <c r="AL69" s="40">
        <v>9.8983140996667647</v>
      </c>
      <c r="AM69" s="40">
        <v>8.6189840266666679E-2</v>
      </c>
      <c r="AN69" s="40">
        <v>0</v>
      </c>
      <c r="AO69" s="40">
        <v>0</v>
      </c>
      <c r="AP69" s="40">
        <v>0.34532360690000002</v>
      </c>
      <c r="AQ69" s="40">
        <v>0</v>
      </c>
      <c r="AR69" s="40">
        <v>0</v>
      </c>
      <c r="AS69" s="40">
        <v>0</v>
      </c>
      <c r="AT69" s="40">
        <v>0</v>
      </c>
      <c r="AU69" s="40">
        <v>0</v>
      </c>
      <c r="AV69" s="40">
        <v>4.2841917094333395</v>
      </c>
      <c r="AW69" s="40">
        <v>4.0124125499999982E-2</v>
      </c>
      <c r="AX69" s="40">
        <v>0</v>
      </c>
      <c r="AY69" s="40">
        <v>0</v>
      </c>
      <c r="AZ69" s="40">
        <v>0.94919908670000008</v>
      </c>
      <c r="BA69" s="40">
        <v>0</v>
      </c>
      <c r="BB69" s="40">
        <v>0</v>
      </c>
      <c r="BC69" s="40">
        <v>0</v>
      </c>
      <c r="BD69" s="40">
        <v>0</v>
      </c>
      <c r="BE69" s="40">
        <v>0</v>
      </c>
      <c r="BF69" s="40">
        <v>1.5722730677999985</v>
      </c>
      <c r="BG69" s="40">
        <v>0</v>
      </c>
      <c r="BH69" s="40">
        <v>0</v>
      </c>
      <c r="BI69" s="40">
        <v>0</v>
      </c>
      <c r="BJ69" s="40">
        <v>8.4508421466666692E-2</v>
      </c>
      <c r="BK69" s="39">
        <f>SUM(C69:BJ69)</f>
        <v>33.335545948733589</v>
      </c>
    </row>
    <row r="70" spans="1:63" ht="13.5" thickBot="1" x14ac:dyDescent="0.25">
      <c r="A70" s="32"/>
      <c r="B70" s="27" t="s">
        <v>83</v>
      </c>
      <c r="C70" s="36">
        <f t="shared" ref="C70:BJ70" si="20">SUM(C69)</f>
        <v>0</v>
      </c>
      <c r="D70" s="36">
        <f t="shared" si="20"/>
        <v>0.53967701593333328</v>
      </c>
      <c r="E70" s="36">
        <f t="shared" si="20"/>
        <v>0</v>
      </c>
      <c r="F70" s="36">
        <f t="shared" si="20"/>
        <v>0</v>
      </c>
      <c r="G70" s="36">
        <f t="shared" si="20"/>
        <v>0</v>
      </c>
      <c r="H70" s="36">
        <f t="shared" si="20"/>
        <v>0.31776982810000004</v>
      </c>
      <c r="I70" s="36">
        <f t="shared" si="20"/>
        <v>0</v>
      </c>
      <c r="J70" s="36">
        <f t="shared" si="20"/>
        <v>0</v>
      </c>
      <c r="K70" s="36">
        <f t="shared" si="20"/>
        <v>0</v>
      </c>
      <c r="L70" s="36">
        <f t="shared" si="20"/>
        <v>3.8055344999999999E-3</v>
      </c>
      <c r="M70" s="36">
        <f t="shared" si="20"/>
        <v>0</v>
      </c>
      <c r="N70" s="36">
        <f t="shared" si="20"/>
        <v>0</v>
      </c>
      <c r="O70" s="36">
        <f t="shared" si="20"/>
        <v>0</v>
      </c>
      <c r="P70" s="36">
        <f t="shared" si="20"/>
        <v>0</v>
      </c>
      <c r="Q70" s="36">
        <f t="shared" si="20"/>
        <v>0</v>
      </c>
      <c r="R70" s="36">
        <f t="shared" si="20"/>
        <v>0.17531361106666665</v>
      </c>
      <c r="S70" s="36">
        <f t="shared" si="20"/>
        <v>0</v>
      </c>
      <c r="T70" s="36">
        <f t="shared" si="20"/>
        <v>0</v>
      </c>
      <c r="U70" s="36">
        <f t="shared" si="20"/>
        <v>0</v>
      </c>
      <c r="V70" s="36">
        <f t="shared" si="20"/>
        <v>4.6998782666666673E-3</v>
      </c>
      <c r="W70" s="36">
        <f t="shared" si="20"/>
        <v>0</v>
      </c>
      <c r="X70" s="36">
        <f t="shared" si="20"/>
        <v>0</v>
      </c>
      <c r="Y70" s="36">
        <f t="shared" si="20"/>
        <v>0</v>
      </c>
      <c r="Z70" s="36">
        <f t="shared" si="20"/>
        <v>0</v>
      </c>
      <c r="AA70" s="36">
        <f t="shared" si="20"/>
        <v>0</v>
      </c>
      <c r="AB70" s="36">
        <f t="shared" si="20"/>
        <v>13.576745884700156</v>
      </c>
      <c r="AC70" s="36">
        <f t="shared" si="20"/>
        <v>2.6109605566666663E-2</v>
      </c>
      <c r="AD70" s="36">
        <f t="shared" si="20"/>
        <v>0</v>
      </c>
      <c r="AE70" s="36">
        <f t="shared" si="20"/>
        <v>0</v>
      </c>
      <c r="AF70" s="36">
        <f t="shared" si="20"/>
        <v>1.4313006328666666</v>
      </c>
      <c r="AG70" s="36">
        <f t="shared" si="20"/>
        <v>0</v>
      </c>
      <c r="AH70" s="36">
        <f t="shared" si="20"/>
        <v>0</v>
      </c>
      <c r="AI70" s="36">
        <f t="shared" si="20"/>
        <v>0</v>
      </c>
      <c r="AJ70" s="36">
        <f t="shared" si="20"/>
        <v>0</v>
      </c>
      <c r="AK70" s="36">
        <f t="shared" si="20"/>
        <v>0</v>
      </c>
      <c r="AL70" s="36">
        <f t="shared" si="20"/>
        <v>9.8983140996667647</v>
      </c>
      <c r="AM70" s="36">
        <f t="shared" si="20"/>
        <v>8.6189840266666679E-2</v>
      </c>
      <c r="AN70" s="36">
        <f t="shared" si="20"/>
        <v>0</v>
      </c>
      <c r="AO70" s="36">
        <f t="shared" si="20"/>
        <v>0</v>
      </c>
      <c r="AP70" s="36">
        <f t="shared" si="20"/>
        <v>0.34532360690000002</v>
      </c>
      <c r="AQ70" s="36">
        <f t="shared" si="20"/>
        <v>0</v>
      </c>
      <c r="AR70" s="36">
        <f t="shared" si="20"/>
        <v>0</v>
      </c>
      <c r="AS70" s="36">
        <f t="shared" si="20"/>
        <v>0</v>
      </c>
      <c r="AT70" s="36">
        <f t="shared" si="20"/>
        <v>0</v>
      </c>
      <c r="AU70" s="36">
        <f t="shared" si="20"/>
        <v>0</v>
      </c>
      <c r="AV70" s="36">
        <f t="shared" si="20"/>
        <v>4.2841917094333395</v>
      </c>
      <c r="AW70" s="36">
        <f t="shared" si="20"/>
        <v>4.0124125499999982E-2</v>
      </c>
      <c r="AX70" s="36">
        <f t="shared" si="20"/>
        <v>0</v>
      </c>
      <c r="AY70" s="36">
        <f t="shared" si="20"/>
        <v>0</v>
      </c>
      <c r="AZ70" s="36">
        <f t="shared" si="20"/>
        <v>0.94919908670000008</v>
      </c>
      <c r="BA70" s="36">
        <f t="shared" si="20"/>
        <v>0</v>
      </c>
      <c r="BB70" s="36">
        <f t="shared" si="20"/>
        <v>0</v>
      </c>
      <c r="BC70" s="36">
        <f t="shared" si="20"/>
        <v>0</v>
      </c>
      <c r="BD70" s="36">
        <f t="shared" si="20"/>
        <v>0</v>
      </c>
      <c r="BE70" s="36">
        <f t="shared" si="20"/>
        <v>0</v>
      </c>
      <c r="BF70" s="36">
        <f t="shared" si="20"/>
        <v>1.5722730677999985</v>
      </c>
      <c r="BG70" s="36">
        <f t="shared" si="20"/>
        <v>0</v>
      </c>
      <c r="BH70" s="36">
        <f t="shared" si="20"/>
        <v>0</v>
      </c>
      <c r="BI70" s="36">
        <f t="shared" si="20"/>
        <v>0</v>
      </c>
      <c r="BJ70" s="36">
        <f t="shared" si="20"/>
        <v>8.4508421466666692E-2</v>
      </c>
      <c r="BK70" s="39">
        <f>SUM(BK69)</f>
        <v>33.335545948733589</v>
      </c>
    </row>
    <row r="71" spans="1:63" ht="6" customHeight="1" x14ac:dyDescent="0.2">
      <c r="A71" s="5"/>
      <c r="B71" s="23"/>
    </row>
    <row r="72" spans="1:63" x14ac:dyDescent="0.2">
      <c r="A72" s="5"/>
      <c r="B72" s="5" t="s">
        <v>123</v>
      </c>
      <c r="L72" s="18" t="s">
        <v>37</v>
      </c>
    </row>
    <row r="73" spans="1:63" x14ac:dyDescent="0.2">
      <c r="A73" s="5"/>
      <c r="B73" s="5" t="s">
        <v>124</v>
      </c>
      <c r="L73" s="5" t="s">
        <v>29</v>
      </c>
    </row>
    <row r="74" spans="1:63" x14ac:dyDescent="0.2">
      <c r="L74" s="5" t="s">
        <v>30</v>
      </c>
    </row>
    <row r="75" spans="1:63" x14ac:dyDescent="0.2">
      <c r="B75" s="5" t="s">
        <v>32</v>
      </c>
      <c r="L75" s="5" t="s">
        <v>98</v>
      </c>
    </row>
    <row r="76" spans="1:63" x14ac:dyDescent="0.2">
      <c r="B76" s="5" t="s">
        <v>33</v>
      </c>
      <c r="L76" s="5" t="s">
        <v>100</v>
      </c>
    </row>
    <row r="77" spans="1:63" x14ac:dyDescent="0.2">
      <c r="B77" s="5"/>
      <c r="L77" s="5" t="s">
        <v>31</v>
      </c>
    </row>
    <row r="85" spans="2:2" x14ac:dyDescent="0.2">
      <c r="B85" s="5"/>
    </row>
  </sheetData>
  <mergeCells count="49"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C47:BK47"/>
    <mergeCell ref="C46:BK46"/>
    <mergeCell ref="C45:BK45"/>
    <mergeCell ref="C34:BK34"/>
    <mergeCell ref="C31:BK31"/>
    <mergeCell ref="A1:A5"/>
    <mergeCell ref="C68:BK68"/>
    <mergeCell ref="C52:BK52"/>
    <mergeCell ref="C53:BK53"/>
    <mergeCell ref="C56:BK56"/>
    <mergeCell ref="C60:BK60"/>
    <mergeCell ref="C61:BK61"/>
    <mergeCell ref="C62:BK62"/>
    <mergeCell ref="C65:BK65"/>
    <mergeCell ref="C67:BK67"/>
    <mergeCell ref="C51:BK51"/>
    <mergeCell ref="C10:BK10"/>
    <mergeCell ref="C13:BK13"/>
    <mergeCell ref="C16:BK16"/>
    <mergeCell ref="C19:BK19"/>
    <mergeCell ref="C22:BK22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workbookViewId="0"/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80" t="s">
        <v>126</v>
      </c>
      <c r="C2" s="61"/>
      <c r="D2" s="61"/>
      <c r="E2" s="61"/>
      <c r="F2" s="61"/>
      <c r="G2" s="61"/>
      <c r="H2" s="61"/>
      <c r="I2" s="61"/>
      <c r="J2" s="61"/>
      <c r="K2" s="61"/>
      <c r="L2" s="81"/>
    </row>
    <row r="3" spans="2:12" x14ac:dyDescent="0.2">
      <c r="B3" s="80" t="s">
        <v>113</v>
      </c>
      <c r="C3" s="61"/>
      <c r="D3" s="61"/>
      <c r="E3" s="61"/>
      <c r="F3" s="61"/>
      <c r="G3" s="61"/>
      <c r="H3" s="61"/>
      <c r="I3" s="61"/>
      <c r="J3" s="61"/>
      <c r="K3" s="61"/>
      <c r="L3" s="81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0.34459207053333335</v>
      </c>
      <c r="G5" s="35">
        <v>0.11841851063333335</v>
      </c>
      <c r="H5" s="35">
        <v>0</v>
      </c>
      <c r="I5" s="35">
        <v>0</v>
      </c>
      <c r="J5" s="35">
        <v>0</v>
      </c>
      <c r="K5" s="35">
        <f>SUM(D5:J5)</f>
        <v>0.46301058116666671</v>
      </c>
      <c r="L5" s="35">
        <v>0</v>
      </c>
    </row>
    <row r="6" spans="2:12" x14ac:dyDescent="0.2">
      <c r="B6" s="19">
        <v>2</v>
      </c>
      <c r="C6" s="21" t="s">
        <v>40</v>
      </c>
      <c r="D6" s="40">
        <v>10.374355302833337</v>
      </c>
      <c r="E6" s="35">
        <v>1.4849920722666672</v>
      </c>
      <c r="F6" s="35">
        <v>31.148842287199951</v>
      </c>
      <c r="G6" s="35">
        <v>3.7527816280666739</v>
      </c>
      <c r="H6" s="35">
        <v>0</v>
      </c>
      <c r="I6" s="35">
        <v>0.28760000000000002</v>
      </c>
      <c r="J6" s="35">
        <v>0</v>
      </c>
      <c r="K6" s="35">
        <f t="shared" ref="K6:K41" si="0">SUM(D6:J6)</f>
        <v>47.048571290366624</v>
      </c>
      <c r="L6" s="35">
        <v>0.29512888079999994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0.70784478880000012</v>
      </c>
      <c r="G7" s="35">
        <v>1.01391008E-2</v>
      </c>
      <c r="H7" s="35">
        <v>0</v>
      </c>
      <c r="I7" s="35">
        <v>7.4999999999999997E-3</v>
      </c>
      <c r="J7" s="35">
        <v>0</v>
      </c>
      <c r="K7" s="35">
        <f t="shared" si="0"/>
        <v>0.7254838896000001</v>
      </c>
      <c r="L7" s="35">
        <v>5.4621079133333333E-2</v>
      </c>
    </row>
    <row r="8" spans="2:12" x14ac:dyDescent="0.2">
      <c r="B8" s="19">
        <v>4</v>
      </c>
      <c r="C8" s="21" t="s">
        <v>42</v>
      </c>
      <c r="D8" s="40">
        <v>7.4882068592000008</v>
      </c>
      <c r="E8" s="35">
        <v>3.917921665766666</v>
      </c>
      <c r="F8" s="35">
        <v>13.895156122966632</v>
      </c>
      <c r="G8" s="35">
        <v>4.9817286725333352</v>
      </c>
      <c r="H8" s="35">
        <v>0</v>
      </c>
      <c r="I8" s="35">
        <v>0.16500000000000001</v>
      </c>
      <c r="J8" s="35">
        <v>0</v>
      </c>
      <c r="K8" s="35">
        <f t="shared" si="0"/>
        <v>30.448013320466636</v>
      </c>
      <c r="L8" s="35">
        <v>0.47887288940000011</v>
      </c>
    </row>
    <row r="9" spans="2:12" x14ac:dyDescent="0.2">
      <c r="B9" s="19">
        <v>5</v>
      </c>
      <c r="C9" s="21" t="s">
        <v>43</v>
      </c>
      <c r="D9" s="40">
        <v>1.065501983733333</v>
      </c>
      <c r="E9" s="35">
        <v>3.5400600827000002</v>
      </c>
      <c r="F9" s="35">
        <v>40.06277659920012</v>
      </c>
      <c r="G9" s="35">
        <v>11.077831710033347</v>
      </c>
      <c r="H9" s="35">
        <v>0</v>
      </c>
      <c r="I9" s="35">
        <v>0.77</v>
      </c>
      <c r="J9" s="35">
        <v>0</v>
      </c>
      <c r="K9" s="35">
        <f t="shared" si="0"/>
        <v>56.51617037566681</v>
      </c>
      <c r="L9" s="35">
        <v>0.64199494776666621</v>
      </c>
    </row>
    <row r="10" spans="2:12" x14ac:dyDescent="0.2">
      <c r="B10" s="19">
        <v>6</v>
      </c>
      <c r="C10" s="21" t="s">
        <v>44</v>
      </c>
      <c r="D10" s="40">
        <v>72.140106377399988</v>
      </c>
      <c r="E10" s="35">
        <v>1.7075365345</v>
      </c>
      <c r="F10" s="35">
        <v>12.874204170866657</v>
      </c>
      <c r="G10" s="35">
        <v>2.3101901642666678</v>
      </c>
      <c r="H10" s="35">
        <v>0</v>
      </c>
      <c r="I10" s="35">
        <v>0.14929999999999999</v>
      </c>
      <c r="J10" s="35">
        <v>0</v>
      </c>
      <c r="K10" s="35">
        <f t="shared" si="0"/>
        <v>89.181337247033312</v>
      </c>
      <c r="L10" s="35">
        <v>0.25767352803333332</v>
      </c>
    </row>
    <row r="11" spans="2:12" x14ac:dyDescent="0.2">
      <c r="B11" s="19">
        <v>7</v>
      </c>
      <c r="C11" s="21" t="s">
        <v>45</v>
      </c>
      <c r="D11" s="40">
        <v>34.023607940233326</v>
      </c>
      <c r="E11" s="35">
        <v>13.616680687333336</v>
      </c>
      <c r="F11" s="35">
        <v>34.679803933533321</v>
      </c>
      <c r="G11" s="35">
        <v>10.846454462533346</v>
      </c>
      <c r="H11" s="35">
        <v>0</v>
      </c>
      <c r="I11" s="35">
        <v>0</v>
      </c>
      <c r="J11" s="35">
        <v>0</v>
      </c>
      <c r="K11" s="35">
        <f t="shared" si="0"/>
        <v>93.166547023633328</v>
      </c>
      <c r="L11" s="35">
        <v>0.4983897407666662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0.1402720038333333</v>
      </c>
      <c r="E14" s="35">
        <v>0.29377853730000009</v>
      </c>
      <c r="F14" s="35">
        <v>7.7988749545333373</v>
      </c>
      <c r="G14" s="35">
        <v>1.936033608133334</v>
      </c>
      <c r="H14" s="35">
        <v>0</v>
      </c>
      <c r="I14" s="35">
        <v>8.1900000000000001E-2</v>
      </c>
      <c r="J14" s="35">
        <v>0</v>
      </c>
      <c r="K14" s="35">
        <f t="shared" si="0"/>
        <v>10.250859103800003</v>
      </c>
      <c r="L14" s="35">
        <v>0.40779278316666662</v>
      </c>
    </row>
    <row r="15" spans="2:12" x14ac:dyDescent="0.2">
      <c r="B15" s="19">
        <v>11</v>
      </c>
      <c r="C15" s="21" t="s">
        <v>49</v>
      </c>
      <c r="D15" s="40">
        <v>112.40545771663335</v>
      </c>
      <c r="E15" s="35">
        <v>60.812733038867066</v>
      </c>
      <c r="F15" s="35">
        <v>116.12786298700027</v>
      </c>
      <c r="G15" s="35">
        <v>22.08610895129992</v>
      </c>
      <c r="H15" s="35">
        <v>0</v>
      </c>
      <c r="I15" s="35">
        <v>0.78059999999999996</v>
      </c>
      <c r="J15" s="35">
        <v>0</v>
      </c>
      <c r="K15" s="35">
        <f t="shared" si="0"/>
        <v>312.21276269380058</v>
      </c>
      <c r="L15" s="35">
        <v>1.7916372514333334</v>
      </c>
    </row>
    <row r="16" spans="2:12" x14ac:dyDescent="0.2">
      <c r="B16" s="19">
        <v>12</v>
      </c>
      <c r="C16" s="21" t="s">
        <v>50</v>
      </c>
      <c r="D16" s="40">
        <v>253.94932987799993</v>
      </c>
      <c r="E16" s="35">
        <v>7.2973680942666705</v>
      </c>
      <c r="F16" s="35">
        <v>57.354386937366606</v>
      </c>
      <c r="G16" s="35">
        <v>11.045669458799999</v>
      </c>
      <c r="H16" s="35">
        <v>0</v>
      </c>
      <c r="I16" s="35">
        <v>0.54319999999999991</v>
      </c>
      <c r="J16" s="35">
        <v>0</v>
      </c>
      <c r="K16" s="35">
        <f t="shared" si="0"/>
        <v>330.18995436843318</v>
      </c>
      <c r="L16" s="35">
        <v>0.8043621926333332</v>
      </c>
    </row>
    <row r="17" spans="2:12" x14ac:dyDescent="0.2">
      <c r="B17" s="19">
        <v>13</v>
      </c>
      <c r="C17" s="21" t="s">
        <v>51</v>
      </c>
      <c r="D17" s="40">
        <v>9.7200660766333336</v>
      </c>
      <c r="E17" s="35">
        <v>0.49625712496666674</v>
      </c>
      <c r="F17" s="35">
        <v>15.010552930133331</v>
      </c>
      <c r="G17" s="35">
        <v>2.422164189933333</v>
      </c>
      <c r="H17" s="35">
        <v>0</v>
      </c>
      <c r="I17" s="35">
        <v>3.8400000000000004E-2</v>
      </c>
      <c r="J17" s="35">
        <v>0</v>
      </c>
      <c r="K17" s="35">
        <f t="shared" si="0"/>
        <v>27.687440321666664</v>
      </c>
      <c r="L17" s="35">
        <v>0.27657041826666678</v>
      </c>
    </row>
    <row r="18" spans="2:12" x14ac:dyDescent="0.2">
      <c r="B18" s="19">
        <v>14</v>
      </c>
      <c r="C18" s="21" t="s">
        <v>52</v>
      </c>
      <c r="D18" s="40">
        <v>0.16239292666666666</v>
      </c>
      <c r="E18" s="35">
        <v>0.91416923433333319</v>
      </c>
      <c r="F18" s="35">
        <v>12.363377991633334</v>
      </c>
      <c r="G18" s="35">
        <v>1.8031714868333333</v>
      </c>
      <c r="H18" s="35">
        <v>0</v>
      </c>
      <c r="I18" s="35">
        <v>3.2899999999999999E-2</v>
      </c>
      <c r="J18" s="35">
        <v>0</v>
      </c>
      <c r="K18" s="35">
        <f t="shared" si="0"/>
        <v>15.276011639466667</v>
      </c>
      <c r="L18" s="35">
        <v>8.6568267366666674E-2</v>
      </c>
    </row>
    <row r="19" spans="2:12" x14ac:dyDescent="0.2">
      <c r="B19" s="19">
        <v>15</v>
      </c>
      <c r="C19" s="21" t="s">
        <v>53</v>
      </c>
      <c r="D19" s="40">
        <v>3.6792446872333326</v>
      </c>
      <c r="E19" s="35">
        <v>0.50111959606666656</v>
      </c>
      <c r="F19" s="35">
        <v>31.182865273933267</v>
      </c>
      <c r="G19" s="35">
        <v>5.3377915089000014</v>
      </c>
      <c r="H19" s="35">
        <v>0</v>
      </c>
      <c r="I19" s="35">
        <v>1.34E-2</v>
      </c>
      <c r="J19" s="35">
        <v>0</v>
      </c>
      <c r="K19" s="35">
        <f t="shared" si="0"/>
        <v>40.714421066133269</v>
      </c>
      <c r="L19" s="35">
        <v>0.43559746146666667</v>
      </c>
    </row>
    <row r="20" spans="2:12" x14ac:dyDescent="0.2">
      <c r="B20" s="19">
        <v>16</v>
      </c>
      <c r="C20" s="21" t="s">
        <v>54</v>
      </c>
      <c r="D20" s="40">
        <v>458.79272943306711</v>
      </c>
      <c r="E20" s="35">
        <v>48.385816795433335</v>
      </c>
      <c r="F20" s="35">
        <v>167.40622329180442</v>
      </c>
      <c r="G20" s="35">
        <v>37.535083760833267</v>
      </c>
      <c r="H20" s="35">
        <v>0</v>
      </c>
      <c r="I20" s="35">
        <v>2.0153000000000003</v>
      </c>
      <c r="J20" s="35">
        <v>0</v>
      </c>
      <c r="K20" s="35">
        <f t="shared" si="0"/>
        <v>714.13515328113817</v>
      </c>
      <c r="L20" s="35">
        <v>2.1613934715999976</v>
      </c>
    </row>
    <row r="21" spans="2:12" x14ac:dyDescent="0.2">
      <c r="B21" s="19">
        <v>17</v>
      </c>
      <c r="C21" s="21" t="s">
        <v>55</v>
      </c>
      <c r="D21" s="40">
        <v>549.77334285170014</v>
      </c>
      <c r="E21" s="35">
        <v>38.321917669666647</v>
      </c>
      <c r="F21" s="35">
        <v>48.559310906766591</v>
      </c>
      <c r="G21" s="35">
        <v>10.277144028466678</v>
      </c>
      <c r="H21" s="35">
        <v>0</v>
      </c>
      <c r="I21" s="35">
        <v>0.47119999999999995</v>
      </c>
      <c r="J21" s="35">
        <v>0</v>
      </c>
      <c r="K21" s="35">
        <f t="shared" si="0"/>
        <v>647.40291545659989</v>
      </c>
      <c r="L21" s="35">
        <v>0.58897137269999977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77.097375766866662</v>
      </c>
      <c r="E23" s="35">
        <v>25.92072061093333</v>
      </c>
      <c r="F23" s="35">
        <v>95.770279703433303</v>
      </c>
      <c r="G23" s="35">
        <v>23.981694983333277</v>
      </c>
      <c r="H23" s="35">
        <v>0</v>
      </c>
      <c r="I23" s="35">
        <v>1.8048000000000002</v>
      </c>
      <c r="J23" s="35">
        <v>0</v>
      </c>
      <c r="K23" s="35">
        <f t="shared" si="0"/>
        <v>224.57487106456659</v>
      </c>
      <c r="L23" s="35">
        <v>0.95206739763333259</v>
      </c>
    </row>
    <row r="24" spans="2:12" x14ac:dyDescent="0.2">
      <c r="B24" s="19">
        <v>20</v>
      </c>
      <c r="C24" s="21" t="s">
        <v>58</v>
      </c>
      <c r="D24" s="40">
        <v>3163.6245622341985</v>
      </c>
      <c r="E24" s="35">
        <v>234.02503369266614</v>
      </c>
      <c r="F24" s="35">
        <v>1006.2082416144312</v>
      </c>
      <c r="G24" s="35">
        <v>117.06289158613474</v>
      </c>
      <c r="H24" s="35">
        <v>0</v>
      </c>
      <c r="I24" s="35">
        <v>45.406813903205325</v>
      </c>
      <c r="J24" s="35">
        <v>0</v>
      </c>
      <c r="K24" s="35">
        <f t="shared" si="0"/>
        <v>4566.3275430306358</v>
      </c>
      <c r="L24" s="35">
        <v>11.10400921296676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2.3191403666666666E-3</v>
      </c>
      <c r="F25" s="35">
        <v>0.39770220246666677</v>
      </c>
      <c r="G25" s="35">
        <v>7.2240453899999987E-2</v>
      </c>
      <c r="H25" s="35">
        <v>0</v>
      </c>
      <c r="I25" s="35">
        <v>0</v>
      </c>
      <c r="J25" s="35">
        <v>0</v>
      </c>
      <c r="K25" s="35">
        <f t="shared" si="0"/>
        <v>0.47226179673333346</v>
      </c>
      <c r="L25" s="35">
        <v>2.523893333333334E-5</v>
      </c>
    </row>
    <row r="26" spans="2:12" x14ac:dyDescent="0.2">
      <c r="B26" s="19">
        <v>22</v>
      </c>
      <c r="C26" s="21" t="s">
        <v>60</v>
      </c>
      <c r="D26" s="40">
        <v>0.31707655810000002</v>
      </c>
      <c r="E26" s="35">
        <v>0.10141177886666665</v>
      </c>
      <c r="F26" s="35">
        <v>1.1036971643666669</v>
      </c>
      <c r="G26" s="35">
        <v>1.1826320400000001E-2</v>
      </c>
      <c r="H26" s="35">
        <v>0</v>
      </c>
      <c r="I26" s="35">
        <v>0.23250000000000001</v>
      </c>
      <c r="J26" s="35">
        <v>0</v>
      </c>
      <c r="K26" s="35">
        <f t="shared" si="0"/>
        <v>1.7665118217333333</v>
      </c>
      <c r="L26" s="35">
        <v>3.3539050899999999E-2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1.1962233333333334E-5</v>
      </c>
      <c r="F27" s="35">
        <v>9.3954666666666673E-4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9.5150890000000009E-4</v>
      </c>
      <c r="L27" s="35">
        <v>2.5472769666666662E-3</v>
      </c>
    </row>
    <row r="28" spans="2:12" x14ac:dyDescent="0.2">
      <c r="B28" s="19">
        <v>24</v>
      </c>
      <c r="C28" s="20" t="s">
        <v>62</v>
      </c>
      <c r="D28" s="40">
        <v>0.10912256786666664</v>
      </c>
      <c r="E28" s="35">
        <v>0</v>
      </c>
      <c r="F28" s="35">
        <v>3.6680786194666668</v>
      </c>
      <c r="G28" s="35">
        <v>0.36918441633333338</v>
      </c>
      <c r="H28" s="35">
        <v>0</v>
      </c>
      <c r="I28" s="35">
        <v>9.8900000000000002E-2</v>
      </c>
      <c r="J28" s="35">
        <v>0</v>
      </c>
      <c r="K28" s="35">
        <f t="shared" si="0"/>
        <v>4.2452856036666677</v>
      </c>
      <c r="L28" s="35">
        <v>1.4309244866666666E-2</v>
      </c>
    </row>
    <row r="29" spans="2:12" x14ac:dyDescent="0.2">
      <c r="B29" s="19">
        <v>25</v>
      </c>
      <c r="C29" s="21" t="s">
        <v>63</v>
      </c>
      <c r="D29" s="40">
        <v>1292.5216721746995</v>
      </c>
      <c r="E29" s="35">
        <v>11.594845801400002</v>
      </c>
      <c r="F29" s="35">
        <v>227.93429480046649</v>
      </c>
      <c r="G29" s="35">
        <v>25.181772656399936</v>
      </c>
      <c r="H29" s="35">
        <v>0</v>
      </c>
      <c r="I29" s="35">
        <v>2.3144</v>
      </c>
      <c r="J29" s="35">
        <v>0</v>
      </c>
      <c r="K29" s="35">
        <f t="shared" si="0"/>
        <v>1559.5469854329658</v>
      </c>
      <c r="L29" s="35">
        <v>1.5704502637999982</v>
      </c>
    </row>
    <row r="30" spans="2:12" x14ac:dyDescent="0.2">
      <c r="B30" s="19">
        <v>26</v>
      </c>
      <c r="C30" s="21" t="s">
        <v>64</v>
      </c>
      <c r="D30" s="40">
        <v>159.09979299703326</v>
      </c>
      <c r="E30" s="35">
        <v>3.2504277993666655</v>
      </c>
      <c r="F30" s="35">
        <v>33.387288995766774</v>
      </c>
      <c r="G30" s="35">
        <v>14.622503857166668</v>
      </c>
      <c r="H30" s="35">
        <v>0</v>
      </c>
      <c r="I30" s="35">
        <v>0.74920000000000009</v>
      </c>
      <c r="J30" s="35">
        <v>0</v>
      </c>
      <c r="K30" s="35">
        <f t="shared" si="0"/>
        <v>211.10921364933336</v>
      </c>
      <c r="L30" s="35">
        <v>0.61668835773333353</v>
      </c>
    </row>
    <row r="31" spans="2:12" x14ac:dyDescent="0.2">
      <c r="B31" s="19">
        <v>27</v>
      </c>
      <c r="C31" s="21" t="s">
        <v>15</v>
      </c>
      <c r="D31" s="40">
        <v>4.6642087080666661</v>
      </c>
      <c r="E31" s="35">
        <v>9.1791838933333342E-2</v>
      </c>
      <c r="F31" s="35">
        <v>2.5324768774333335</v>
      </c>
      <c r="G31" s="35">
        <v>0.28089340799999996</v>
      </c>
      <c r="H31" s="35">
        <v>0</v>
      </c>
      <c r="I31" s="35">
        <v>0.74350000000000005</v>
      </c>
      <c r="J31" s="35">
        <v>0</v>
      </c>
      <c r="K31" s="35">
        <f t="shared" si="0"/>
        <v>8.3128708324333331</v>
      </c>
      <c r="L31" s="35">
        <v>5.0804203800000003E-2</v>
      </c>
    </row>
    <row r="32" spans="2:12" x14ac:dyDescent="0.2">
      <c r="B32" s="19">
        <v>28</v>
      </c>
      <c r="C32" s="21" t="s">
        <v>65</v>
      </c>
      <c r="D32" s="40">
        <v>1.8181130099999998E-2</v>
      </c>
      <c r="E32" s="35">
        <v>1.6493073666666667E-3</v>
      </c>
      <c r="F32" s="35">
        <v>3.0928292936333324</v>
      </c>
      <c r="G32" s="35">
        <v>0.42522757426666674</v>
      </c>
      <c r="H32" s="35">
        <v>0</v>
      </c>
      <c r="I32" s="35">
        <v>0</v>
      </c>
      <c r="J32" s="35">
        <v>0</v>
      </c>
      <c r="K32" s="35">
        <f t="shared" si="0"/>
        <v>3.5378873053666657</v>
      </c>
      <c r="L32" s="35">
        <v>2.8625151533333334E-2</v>
      </c>
    </row>
    <row r="33" spans="2:12" x14ac:dyDescent="0.2">
      <c r="B33" s="19">
        <v>29</v>
      </c>
      <c r="C33" s="21" t="s">
        <v>66</v>
      </c>
      <c r="D33" s="40">
        <v>37.210052407033345</v>
      </c>
      <c r="E33" s="35">
        <v>4.728442357633333</v>
      </c>
      <c r="F33" s="35">
        <v>32.422267235699998</v>
      </c>
      <c r="G33" s="35">
        <v>6.4071491274666723</v>
      </c>
      <c r="H33" s="35">
        <v>0</v>
      </c>
      <c r="I33" s="35">
        <v>0.2167</v>
      </c>
      <c r="J33" s="35">
        <v>0</v>
      </c>
      <c r="K33" s="35">
        <f t="shared" si="0"/>
        <v>80.984611127833347</v>
      </c>
      <c r="L33" s="35">
        <v>0.67640074303333309</v>
      </c>
    </row>
    <row r="34" spans="2:12" x14ac:dyDescent="0.2">
      <c r="B34" s="19">
        <v>30</v>
      </c>
      <c r="C34" s="21" t="s">
        <v>67</v>
      </c>
      <c r="D34" s="40">
        <v>6.027217101633334</v>
      </c>
      <c r="E34" s="35">
        <v>2.4471431966666657</v>
      </c>
      <c r="F34" s="35">
        <v>65.93210005193319</v>
      </c>
      <c r="G34" s="35">
        <v>9.7210965573000188</v>
      </c>
      <c r="H34" s="35">
        <v>0</v>
      </c>
      <c r="I34" s="35">
        <v>0.92300000000000004</v>
      </c>
      <c r="J34" s="35">
        <v>0</v>
      </c>
      <c r="K34" s="35">
        <f t="shared" si="0"/>
        <v>85.050556907533206</v>
      </c>
      <c r="L34" s="35">
        <v>1.0810218577333328</v>
      </c>
    </row>
    <row r="35" spans="2:12" x14ac:dyDescent="0.2">
      <c r="B35" s="19">
        <v>31</v>
      </c>
      <c r="C35" s="20" t="s">
        <v>68</v>
      </c>
      <c r="D35" s="40">
        <v>0.31851036489999995</v>
      </c>
      <c r="E35" s="35">
        <v>0.29619646273333322</v>
      </c>
      <c r="F35" s="35">
        <v>0.7338378320666662</v>
      </c>
      <c r="G35" s="35">
        <v>0.17162900889999999</v>
      </c>
      <c r="H35" s="35">
        <v>0</v>
      </c>
      <c r="I35" s="35">
        <v>0</v>
      </c>
      <c r="J35" s="35">
        <v>0</v>
      </c>
      <c r="K35" s="35">
        <f t="shared" si="0"/>
        <v>1.5201736685999996</v>
      </c>
      <c r="L35" s="35">
        <v>4.7209473399999993E-2</v>
      </c>
    </row>
    <row r="36" spans="2:12" x14ac:dyDescent="0.2">
      <c r="B36" s="19">
        <v>32</v>
      </c>
      <c r="C36" s="21" t="s">
        <v>69</v>
      </c>
      <c r="D36" s="40">
        <v>253.09533634676671</v>
      </c>
      <c r="E36" s="35">
        <v>13.026667255866661</v>
      </c>
      <c r="F36" s="35">
        <v>97.921132755166894</v>
      </c>
      <c r="G36" s="35">
        <v>18.770488570299964</v>
      </c>
      <c r="H36" s="35">
        <v>0</v>
      </c>
      <c r="I36" s="35">
        <v>1.8887</v>
      </c>
      <c r="J36" s="35">
        <v>0</v>
      </c>
      <c r="K36" s="35">
        <f t="shared" si="0"/>
        <v>384.70232492810021</v>
      </c>
      <c r="L36" s="35">
        <v>1.8603574074666627</v>
      </c>
    </row>
    <row r="37" spans="2:12" x14ac:dyDescent="0.2">
      <c r="B37" s="19">
        <v>33</v>
      </c>
      <c r="C37" s="21" t="s">
        <v>114</v>
      </c>
      <c r="D37" s="40">
        <v>167.34999571465607</v>
      </c>
      <c r="E37" s="35">
        <v>10.931389819633331</v>
      </c>
      <c r="F37" s="35">
        <v>108.5850924136009</v>
      </c>
      <c r="G37" s="35">
        <v>14.328049509400037</v>
      </c>
      <c r="H37" s="40">
        <v>0</v>
      </c>
      <c r="I37" s="35">
        <v>0.66460000000000008</v>
      </c>
      <c r="J37" s="40">
        <v>0</v>
      </c>
      <c r="K37" s="35">
        <f t="shared" si="0"/>
        <v>301.85912745729036</v>
      </c>
      <c r="L37" s="35">
        <v>1.3593028205999984</v>
      </c>
    </row>
    <row r="38" spans="2:12" x14ac:dyDescent="0.2">
      <c r="B38" s="19">
        <v>34</v>
      </c>
      <c r="C38" s="21" t="s">
        <v>70</v>
      </c>
      <c r="D38" s="40">
        <v>5.8036042666666657E-3</v>
      </c>
      <c r="E38" s="35">
        <v>9.9945391833333341E-2</v>
      </c>
      <c r="F38" s="35">
        <v>3.2618621376999979</v>
      </c>
      <c r="G38" s="35">
        <v>1.5442187372333331</v>
      </c>
      <c r="H38" s="35">
        <v>0</v>
      </c>
      <c r="I38" s="35">
        <v>4.2599999999999999E-2</v>
      </c>
      <c r="J38" s="35">
        <v>0</v>
      </c>
      <c r="K38" s="35">
        <f t="shared" si="0"/>
        <v>4.954429871033331</v>
      </c>
      <c r="L38" s="35">
        <v>1.1798631633333336E-2</v>
      </c>
    </row>
    <row r="39" spans="2:12" x14ac:dyDescent="0.2">
      <c r="B39" s="19">
        <v>35</v>
      </c>
      <c r="C39" s="21" t="s">
        <v>71</v>
      </c>
      <c r="D39" s="40">
        <v>118.32123491563334</v>
      </c>
      <c r="E39" s="35">
        <v>53.259060344766716</v>
      </c>
      <c r="F39" s="35">
        <v>225.95839058086747</v>
      </c>
      <c r="G39" s="35">
        <v>50.818126282500124</v>
      </c>
      <c r="H39" s="35">
        <v>0</v>
      </c>
      <c r="I39" s="35">
        <v>1.2483</v>
      </c>
      <c r="J39" s="35">
        <v>0</v>
      </c>
      <c r="K39" s="35">
        <f t="shared" si="0"/>
        <v>449.60511212376764</v>
      </c>
      <c r="L39" s="35">
        <v>1.7291013690666639</v>
      </c>
    </row>
    <row r="40" spans="2:12" x14ac:dyDescent="0.2">
      <c r="B40" s="19">
        <v>36</v>
      </c>
      <c r="C40" s="21" t="s">
        <v>72</v>
      </c>
      <c r="D40" s="40">
        <v>12.9562039393</v>
      </c>
      <c r="E40" s="35">
        <v>1.7704624664333339</v>
      </c>
      <c r="F40" s="35">
        <v>12.535976117600015</v>
      </c>
      <c r="G40" s="35">
        <v>1.8891307183000012</v>
      </c>
      <c r="H40" s="35">
        <v>0</v>
      </c>
      <c r="I40" s="35">
        <v>0</v>
      </c>
      <c r="J40" s="35">
        <v>0</v>
      </c>
      <c r="K40" s="35">
        <f t="shared" si="0"/>
        <v>29.15177324163335</v>
      </c>
      <c r="L40" s="35">
        <v>0.28343070499999995</v>
      </c>
    </row>
    <row r="41" spans="2:12" x14ac:dyDescent="0.2">
      <c r="B41" s="19">
        <v>37</v>
      </c>
      <c r="C41" s="21" t="s">
        <v>73</v>
      </c>
      <c r="D41" s="40">
        <v>174.18635106243337</v>
      </c>
      <c r="E41" s="35">
        <v>58.486817724100014</v>
      </c>
      <c r="F41" s="35">
        <v>141.14628230806659</v>
      </c>
      <c r="G41" s="35">
        <v>34.666811195733288</v>
      </c>
      <c r="H41" s="35">
        <v>0</v>
      </c>
      <c r="I41" s="35">
        <v>3.5358000000000001</v>
      </c>
      <c r="J41" s="35">
        <v>0</v>
      </c>
      <c r="K41" s="35">
        <f t="shared" si="0"/>
        <v>412.02206229033322</v>
      </c>
      <c r="L41" s="35">
        <v>3.1342832571333266</v>
      </c>
    </row>
    <row r="42" spans="2:12" ht="15" x14ac:dyDescent="0.2">
      <c r="B42" s="22" t="s">
        <v>11</v>
      </c>
      <c r="C42" s="4"/>
      <c r="D42" s="46">
        <f t="shared" ref="D42:L42" si="1">SUM(D5:D41)</f>
        <v>6980.6373116307223</v>
      </c>
      <c r="E42" s="35">
        <f>SUM(E5:E41)</f>
        <v>601.32468808526653</v>
      </c>
      <c r="F42" s="35">
        <f t="shared" si="1"/>
        <v>2652.1094454971039</v>
      </c>
      <c r="G42" s="35">
        <f>SUM(G5:G41)</f>
        <v>445.86564620513468</v>
      </c>
      <c r="H42" s="45">
        <f t="shared" si="1"/>
        <v>0</v>
      </c>
      <c r="I42" s="45">
        <f t="shared" si="1"/>
        <v>65.226113903205331</v>
      </c>
      <c r="J42" s="45">
        <f t="shared" si="1"/>
        <v>0</v>
      </c>
      <c r="K42" s="45">
        <f t="shared" si="1"/>
        <v>10745.163205321431</v>
      </c>
      <c r="L42" s="35">
        <f t="shared" si="1"/>
        <v>33.335545948733404</v>
      </c>
    </row>
    <row r="43" spans="2:12" x14ac:dyDescent="0.2">
      <c r="B43" t="s">
        <v>89</v>
      </c>
    </row>
    <row r="45" spans="2:12" s="52" customFormat="1" x14ac:dyDescent="0.2"/>
    <row r="46" spans="2:12" s="52" customFormat="1" x14ac:dyDescent="0.2"/>
    <row r="47" spans="2:12" s="52" customFormat="1" x14ac:dyDescent="0.2"/>
    <row r="48" spans="2:12" x14ac:dyDescent="0.2">
      <c r="I48" s="52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Lloyd Serrao</cp:lastModifiedBy>
  <cp:lastPrinted>2014-03-24T10:58:12Z</cp:lastPrinted>
  <dcterms:created xsi:type="dcterms:W3CDTF">2014-01-06T04:43:23Z</dcterms:created>
  <dcterms:modified xsi:type="dcterms:W3CDTF">2018-07-10T09:53:39Z</dcterms:modified>
</cp:coreProperties>
</file>